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40009_{A42857F7-6AD1-4AF4-B649-81EAAF0D453F}" xr6:coauthVersionLast="47" xr6:coauthVersionMax="47" xr10:uidLastSave="{00000000-0000-0000-0000-000000000000}"/>
  <bookViews>
    <workbookView xWindow="-108" yWindow="-108" windowWidth="23256" windowHeight="12720" tabRatio="758"/>
  </bookViews>
  <sheets>
    <sheet name="info" sheetId="10" r:id="rId1"/>
    <sheet name="model" sheetId="9" r:id="rId2"/>
    <sheet name="OECD.Stat export (6)" sheetId="8" r:id="rId3"/>
    <sheet name="OECD.Stat export (5)" sheetId="7" r:id="rId4"/>
    <sheet name="OECD.Stat export (4)" sheetId="6" r:id="rId5"/>
    <sheet name="OECD.Stat export (3)" sheetId="4" r:id="rId6"/>
    <sheet name="OECD.Stat export (2)" sheetId="3" r:id="rId7"/>
    <sheet name="OECD.Stat export" sheetId="1" r:id="rId8"/>
    <sheet name="help" sheetId="5" r:id="rId9"/>
    <sheet name="screen shot" sheetId="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0" l="1"/>
  <c r="C17" i="10"/>
  <c r="C16" i="10"/>
  <c r="C15" i="10"/>
  <c r="B18" i="10"/>
  <c r="B17" i="10"/>
  <c r="B16" i="10"/>
  <c r="B15" i="10"/>
  <c r="O403" i="9"/>
  <c r="G403" i="9"/>
  <c r="N403" i="9"/>
  <c r="J403" i="9"/>
  <c r="P402" i="9"/>
  <c r="O402" i="9"/>
  <c r="N402" i="9"/>
  <c r="M402" i="9"/>
  <c r="L402" i="9"/>
  <c r="K402" i="9"/>
  <c r="J402" i="9"/>
  <c r="I402" i="9"/>
  <c r="H402" i="9"/>
  <c r="G402" i="9"/>
  <c r="F402" i="9"/>
  <c r="E402" i="9"/>
  <c r="D402" i="9"/>
  <c r="C402" i="9"/>
  <c r="B402" i="9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102" i="8"/>
  <c r="U103" i="8"/>
  <c r="U104" i="8"/>
  <c r="U105" i="8"/>
  <c r="U106" i="8"/>
  <c r="U107" i="8"/>
  <c r="U108" i="8"/>
  <c r="U109" i="8"/>
  <c r="U110" i="8"/>
  <c r="U111" i="8"/>
  <c r="U112" i="8"/>
  <c r="U113" i="8"/>
  <c r="U114" i="8"/>
  <c r="U115" i="8"/>
  <c r="U116" i="8"/>
  <c r="U117" i="8"/>
  <c r="U118" i="8"/>
  <c r="U119" i="8"/>
  <c r="U120" i="8"/>
  <c r="U121" i="8"/>
  <c r="U122" i="8"/>
  <c r="U123" i="8"/>
  <c r="U124" i="8"/>
  <c r="U125" i="8"/>
  <c r="U126" i="8"/>
  <c r="U127" i="8"/>
  <c r="U128" i="8"/>
  <c r="U129" i="8"/>
  <c r="U130" i="8"/>
  <c r="U131" i="8"/>
  <c r="U132" i="8"/>
  <c r="U133" i="8"/>
  <c r="U134" i="8"/>
  <c r="U135" i="8"/>
  <c r="U136" i="8"/>
  <c r="U137" i="8"/>
  <c r="U138" i="8"/>
  <c r="U139" i="8"/>
  <c r="U140" i="8"/>
  <c r="U141" i="8"/>
  <c r="U142" i="8"/>
  <c r="U143" i="8"/>
  <c r="U144" i="8"/>
  <c r="U145" i="8"/>
  <c r="U146" i="8"/>
  <c r="U147" i="8"/>
  <c r="U148" i="8"/>
  <c r="U149" i="8"/>
  <c r="U150" i="8"/>
  <c r="U151" i="8"/>
  <c r="U152" i="8"/>
  <c r="U153" i="8"/>
  <c r="U154" i="8"/>
  <c r="U155" i="8"/>
  <c r="U156" i="8"/>
  <c r="U157" i="8"/>
  <c r="U158" i="8"/>
  <c r="U159" i="8"/>
  <c r="U160" i="8"/>
  <c r="U161" i="8"/>
  <c r="U162" i="8"/>
  <c r="U163" i="8"/>
  <c r="U164" i="8"/>
  <c r="U165" i="8"/>
  <c r="U166" i="8"/>
  <c r="U167" i="8"/>
  <c r="U168" i="8"/>
  <c r="U8" i="8"/>
  <c r="S9" i="8"/>
  <c r="S10" i="8" s="1"/>
  <c r="S11" i="8" s="1"/>
  <c r="S12" i="8" s="1"/>
  <c r="S13" i="8" s="1"/>
  <c r="S14" i="8" s="1"/>
  <c r="S15" i="8"/>
  <c r="S16" i="8"/>
  <c r="S17" i="8" s="1"/>
  <c r="S18" i="8" s="1"/>
  <c r="S19" i="8" s="1"/>
  <c r="S20" i="8" s="1"/>
  <c r="S21" i="8" s="1"/>
  <c r="S22" i="8"/>
  <c r="S23" i="8" s="1"/>
  <c r="S24" i="8" s="1"/>
  <c r="S25" i="8" s="1"/>
  <c r="S26" i="8" s="1"/>
  <c r="S27" i="8" s="1"/>
  <c r="S28" i="8" s="1"/>
  <c r="S29" i="8"/>
  <c r="S30" i="8"/>
  <c r="S31" i="8" s="1"/>
  <c r="S32" i="8" s="1"/>
  <c r="S33" i="8" s="1"/>
  <c r="S34" i="8" s="1"/>
  <c r="S35" i="8" s="1"/>
  <c r="S36" i="8"/>
  <c r="S37" i="8" s="1"/>
  <c r="S38" i="8" s="1"/>
  <c r="S39" i="8" s="1"/>
  <c r="S40" i="8" s="1"/>
  <c r="S41" i="8" s="1"/>
  <c r="S42" i="8" s="1"/>
  <c r="S43" i="8"/>
  <c r="S44" i="8" s="1"/>
  <c r="S45" i="8" s="1"/>
  <c r="S46" i="8" s="1"/>
  <c r="S47" i="8" s="1"/>
  <c r="S48" i="8" s="1"/>
  <c r="S49" i="8" s="1"/>
  <c r="S50" i="8"/>
  <c r="S51" i="8"/>
  <c r="S52" i="8" s="1"/>
  <c r="S53" i="8" s="1"/>
  <c r="S54" i="8" s="1"/>
  <c r="S55" i="8" s="1"/>
  <c r="S56" i="8" s="1"/>
  <c r="S57" i="8"/>
  <c r="S58" i="8" s="1"/>
  <c r="S59" i="8" s="1"/>
  <c r="S60" i="8" s="1"/>
  <c r="S61" i="8" s="1"/>
  <c r="S62" i="8" s="1"/>
  <c r="S63" i="8" s="1"/>
  <c r="S64" i="8"/>
  <c r="S65" i="8" s="1"/>
  <c r="S66" i="8" s="1"/>
  <c r="S67" i="8" s="1"/>
  <c r="S68" i="8" s="1"/>
  <c r="S69" i="8" s="1"/>
  <c r="S70" i="8" s="1"/>
  <c r="S71" i="8"/>
  <c r="S72" i="8"/>
  <c r="S73" i="8" s="1"/>
  <c r="S74" i="8" s="1"/>
  <c r="S75" i="8" s="1"/>
  <c r="S76" i="8" s="1"/>
  <c r="S77" i="8" s="1"/>
  <c r="S78" i="8"/>
  <c r="S79" i="8" s="1"/>
  <c r="S80" i="8" s="1"/>
  <c r="S81" i="8" s="1"/>
  <c r="S82" i="8" s="1"/>
  <c r="S83" i="8" s="1"/>
  <c r="S84" i="8" s="1"/>
  <c r="S85" i="8"/>
  <c r="S86" i="8"/>
  <c r="S87" i="8" s="1"/>
  <c r="S88" i="8" s="1"/>
  <c r="S89" i="8" s="1"/>
  <c r="S90" i="8" s="1"/>
  <c r="S91" i="8" s="1"/>
  <c r="S92" i="8"/>
  <c r="S93" i="8" s="1"/>
  <c r="S94" i="8" s="1"/>
  <c r="S95" i="8" s="1"/>
  <c r="S96" i="8" s="1"/>
  <c r="S97" i="8" s="1"/>
  <c r="S98" i="8" s="1"/>
  <c r="S99" i="8"/>
  <c r="S100" i="8" s="1"/>
  <c r="S101" i="8" s="1"/>
  <c r="S102" i="8" s="1"/>
  <c r="S103" i="8" s="1"/>
  <c r="S104" i="8" s="1"/>
  <c r="S105" i="8" s="1"/>
  <c r="S106" i="8"/>
  <c r="S107" i="8"/>
  <c r="S108" i="8" s="1"/>
  <c r="S109" i="8" s="1"/>
  <c r="S110" i="8" s="1"/>
  <c r="S111" i="8" s="1"/>
  <c r="S112" i="8" s="1"/>
  <c r="S113" i="8"/>
  <c r="S114" i="8" s="1"/>
  <c r="S115" i="8" s="1"/>
  <c r="S116" i="8" s="1"/>
  <c r="S117" i="8" s="1"/>
  <c r="S118" i="8" s="1"/>
  <c r="S119" i="8" s="1"/>
  <c r="S120" i="8"/>
  <c r="S121" i="8" s="1"/>
  <c r="S122" i="8" s="1"/>
  <c r="S123" i="8" s="1"/>
  <c r="S124" i="8" s="1"/>
  <c r="S125" i="8" s="1"/>
  <c r="S126" i="8" s="1"/>
  <c r="S127" i="8"/>
  <c r="S128" i="8"/>
  <c r="S129" i="8" s="1"/>
  <c r="S130" i="8" s="1"/>
  <c r="S131" i="8" s="1"/>
  <c r="S132" i="8" s="1"/>
  <c r="S133" i="8" s="1"/>
  <c r="S134" i="8"/>
  <c r="S135" i="8" s="1"/>
  <c r="S136" i="8" s="1"/>
  <c r="S137" i="8" s="1"/>
  <c r="S138" i="8" s="1"/>
  <c r="S139" i="8" s="1"/>
  <c r="S140" i="8" s="1"/>
  <c r="S141" i="8"/>
  <c r="S142" i="8"/>
  <c r="S143" i="8" s="1"/>
  <c r="S144" i="8" s="1"/>
  <c r="S145" i="8" s="1"/>
  <c r="S146" i="8" s="1"/>
  <c r="S147" i="8" s="1"/>
  <c r="S148" i="8"/>
  <c r="S149" i="8"/>
  <c r="S150" i="8"/>
  <c r="S151" i="8" s="1"/>
  <c r="S152" i="8" s="1"/>
  <c r="S153" i="8" s="1"/>
  <c r="S154" i="8" s="1"/>
  <c r="S155" i="8"/>
  <c r="S156" i="8" s="1"/>
  <c r="S157" i="8" s="1"/>
  <c r="S158" i="8" s="1"/>
  <c r="S159" i="8" s="1"/>
  <c r="S160" i="8" s="1"/>
  <c r="S161" i="8" s="1"/>
  <c r="S162" i="8"/>
  <c r="S163" i="8"/>
  <c r="S164" i="8" s="1"/>
  <c r="S165" i="8" s="1"/>
  <c r="S166" i="8" s="1"/>
  <c r="S167" i="8" s="1"/>
  <c r="S168" i="8" s="1"/>
  <c r="S8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1" i="8"/>
  <c r="T112" i="8"/>
  <c r="T113" i="8"/>
  <c r="T114" i="8"/>
  <c r="T115" i="8"/>
  <c r="T116" i="8"/>
  <c r="T117" i="8"/>
  <c r="T118" i="8"/>
  <c r="T119" i="8"/>
  <c r="T120" i="8"/>
  <c r="T121" i="8"/>
  <c r="T122" i="8"/>
  <c r="T123" i="8"/>
  <c r="T124" i="8"/>
  <c r="T125" i="8"/>
  <c r="T126" i="8"/>
  <c r="T127" i="8"/>
  <c r="T128" i="8"/>
  <c r="T129" i="8"/>
  <c r="T130" i="8"/>
  <c r="T131" i="8"/>
  <c r="T132" i="8"/>
  <c r="T133" i="8"/>
  <c r="T134" i="8"/>
  <c r="T135" i="8"/>
  <c r="T136" i="8"/>
  <c r="T137" i="8"/>
  <c r="T138" i="8"/>
  <c r="T139" i="8"/>
  <c r="T140" i="8"/>
  <c r="T141" i="8"/>
  <c r="T142" i="8"/>
  <c r="T143" i="8"/>
  <c r="T144" i="8"/>
  <c r="T145" i="8"/>
  <c r="T146" i="8"/>
  <c r="T147" i="8"/>
  <c r="T148" i="8"/>
  <c r="T149" i="8"/>
  <c r="T150" i="8"/>
  <c r="T151" i="8"/>
  <c r="T152" i="8"/>
  <c r="T153" i="8"/>
  <c r="T154" i="8"/>
  <c r="T155" i="8"/>
  <c r="T156" i="8"/>
  <c r="T157" i="8"/>
  <c r="T158" i="8"/>
  <c r="T159" i="8"/>
  <c r="T160" i="8"/>
  <c r="T161" i="8"/>
  <c r="T162" i="8"/>
  <c r="T163" i="8"/>
  <c r="T164" i="8"/>
  <c r="T165" i="8"/>
  <c r="T166" i="8"/>
  <c r="T167" i="8"/>
  <c r="T168" i="8"/>
  <c r="T7" i="8"/>
  <c r="S7" i="8"/>
  <c r="R4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8" i="8"/>
  <c r="P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D167" i="8"/>
  <c r="P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P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P161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P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P159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P156" i="8"/>
  <c r="O156" i="8"/>
  <c r="N156" i="8"/>
  <c r="M156" i="8"/>
  <c r="L156" i="8"/>
  <c r="K156" i="8"/>
  <c r="J156" i="8"/>
  <c r="I156" i="8"/>
  <c r="H156" i="8"/>
  <c r="G156" i="8"/>
  <c r="F156" i="8"/>
  <c r="E156" i="8"/>
  <c r="D156" i="8"/>
  <c r="P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P154" i="8"/>
  <c r="O154" i="8"/>
  <c r="N154" i="8"/>
  <c r="M154" i="8"/>
  <c r="L154" i="8"/>
  <c r="K154" i="8"/>
  <c r="J154" i="8"/>
  <c r="I154" i="8"/>
  <c r="H154" i="8"/>
  <c r="G154" i="8"/>
  <c r="F154" i="8"/>
  <c r="E154" i="8"/>
  <c r="D154" i="8"/>
  <c r="P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D152" i="8"/>
  <c r="P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P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P148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P146" i="8"/>
  <c r="O146" i="8"/>
  <c r="N146" i="8"/>
  <c r="M146" i="8"/>
  <c r="L146" i="8"/>
  <c r="K146" i="8"/>
  <c r="J146" i="8"/>
  <c r="I146" i="8"/>
  <c r="H146" i="8"/>
  <c r="G146" i="8"/>
  <c r="F146" i="8"/>
  <c r="E146" i="8"/>
  <c r="D146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D145" i="8"/>
  <c r="P144" i="8"/>
  <c r="O144" i="8"/>
  <c r="N144" i="8"/>
  <c r="M144" i="8"/>
  <c r="L144" i="8"/>
  <c r="K144" i="8"/>
  <c r="J144" i="8"/>
  <c r="I144" i="8"/>
  <c r="H144" i="8"/>
  <c r="G144" i="8"/>
  <c r="F144" i="8"/>
  <c r="E144" i="8"/>
  <c r="D144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P142" i="8"/>
  <c r="O142" i="8"/>
  <c r="N142" i="8"/>
  <c r="M142" i="8"/>
  <c r="L142" i="8"/>
  <c r="K142" i="8"/>
  <c r="J142" i="8"/>
  <c r="I142" i="8"/>
  <c r="H142" i="8"/>
  <c r="G142" i="8"/>
  <c r="F142" i="8"/>
  <c r="E142" i="8"/>
  <c r="D142" i="8"/>
  <c r="P141" i="8"/>
  <c r="O141" i="8"/>
  <c r="N141" i="8"/>
  <c r="M141" i="8"/>
  <c r="L141" i="8"/>
  <c r="K141" i="8"/>
  <c r="J141" i="8"/>
  <c r="I141" i="8"/>
  <c r="H141" i="8"/>
  <c r="G141" i="8"/>
  <c r="F141" i="8"/>
  <c r="E141" i="8"/>
  <c r="D141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D140" i="8"/>
  <c r="P139" i="8"/>
  <c r="O139" i="8"/>
  <c r="N139" i="8"/>
  <c r="M139" i="8"/>
  <c r="L139" i="8"/>
  <c r="K139" i="8"/>
  <c r="J139" i="8"/>
  <c r="I139" i="8"/>
  <c r="H139" i="8"/>
  <c r="G139" i="8"/>
  <c r="F139" i="8"/>
  <c r="E139" i="8"/>
  <c r="D139" i="8"/>
  <c r="P138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P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D124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D123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P13" i="8"/>
  <c r="O13" i="8"/>
  <c r="N13" i="8"/>
  <c r="M13" i="8"/>
  <c r="L13" i="8"/>
  <c r="K13" i="8"/>
  <c r="J13" i="8"/>
  <c r="I13" i="8"/>
  <c r="H13" i="8"/>
  <c r="G13" i="8"/>
  <c r="F13" i="8"/>
  <c r="F4" i="8" s="1"/>
  <c r="E13" i="8"/>
  <c r="D13" i="8"/>
  <c r="P12" i="8"/>
  <c r="O12" i="8"/>
  <c r="N12" i="8"/>
  <c r="M12" i="8"/>
  <c r="L12" i="8"/>
  <c r="K12" i="8"/>
  <c r="K4" i="8" s="1"/>
  <c r="J12" i="8"/>
  <c r="I12" i="8"/>
  <c r="H12" i="8"/>
  <c r="G12" i="8"/>
  <c r="F12" i="8"/>
  <c r="E12" i="8"/>
  <c r="D12" i="8"/>
  <c r="P11" i="8"/>
  <c r="P4" i="8" s="1"/>
  <c r="O11" i="8"/>
  <c r="N11" i="8"/>
  <c r="M11" i="8"/>
  <c r="L11" i="8"/>
  <c r="K11" i="8"/>
  <c r="J11" i="8"/>
  <c r="I11" i="8"/>
  <c r="H11" i="8"/>
  <c r="G11" i="8"/>
  <c r="F11" i="8"/>
  <c r="E11" i="8"/>
  <c r="D11" i="8"/>
  <c r="P10" i="8"/>
  <c r="O10" i="8"/>
  <c r="N10" i="8"/>
  <c r="M10" i="8"/>
  <c r="L10" i="8"/>
  <c r="K10" i="8"/>
  <c r="J10" i="8"/>
  <c r="I10" i="8"/>
  <c r="H10" i="8"/>
  <c r="G10" i="8"/>
  <c r="F10" i="8"/>
  <c r="E10" i="8"/>
  <c r="E4" i="8" s="1"/>
  <c r="D10" i="8"/>
  <c r="P9" i="8"/>
  <c r="O9" i="8"/>
  <c r="N9" i="8"/>
  <c r="M9" i="8"/>
  <c r="L9" i="8"/>
  <c r="L4" i="8" s="1"/>
  <c r="K9" i="8"/>
  <c r="J9" i="8"/>
  <c r="J4" i="8" s="1"/>
  <c r="I9" i="8"/>
  <c r="H9" i="8"/>
  <c r="G9" i="8"/>
  <c r="F9" i="8"/>
  <c r="E9" i="8"/>
  <c r="D9" i="8"/>
  <c r="D4" i="8" s="1"/>
  <c r="P8" i="8"/>
  <c r="O8" i="8"/>
  <c r="O4" i="8" s="1"/>
  <c r="N8" i="8"/>
  <c r="N4" i="8" s="1"/>
  <c r="M8" i="8"/>
  <c r="M4" i="8" s="1"/>
  <c r="L8" i="8"/>
  <c r="K8" i="8"/>
  <c r="J8" i="8"/>
  <c r="I8" i="8"/>
  <c r="H8" i="8"/>
  <c r="G8" i="8"/>
  <c r="G4" i="8" s="1"/>
  <c r="F8" i="8"/>
  <c r="E8" i="8"/>
  <c r="D8" i="8"/>
  <c r="Q9" i="8"/>
  <c r="Q10" i="8"/>
  <c r="Q11" i="8"/>
  <c r="Q12" i="8"/>
  <c r="Q13" i="8"/>
  <c r="Q14" i="8"/>
  <c r="Q15" i="8"/>
  <c r="Q4" i="8" s="1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4" i="8"/>
  <c r="Q145" i="8"/>
  <c r="Q146" i="8"/>
  <c r="Q147" i="8"/>
  <c r="Q148" i="8"/>
  <c r="Q149" i="8"/>
  <c r="Q150" i="8"/>
  <c r="Q151" i="8"/>
  <c r="Q152" i="8"/>
  <c r="Q153" i="8"/>
  <c r="Q154" i="8"/>
  <c r="Q155" i="8"/>
  <c r="Q156" i="8"/>
  <c r="Q157" i="8"/>
  <c r="Q158" i="8"/>
  <c r="Q159" i="8"/>
  <c r="Q160" i="8"/>
  <c r="Q161" i="8"/>
  <c r="Q162" i="8"/>
  <c r="Q163" i="8"/>
  <c r="Q164" i="8"/>
  <c r="Q165" i="8"/>
  <c r="Q166" i="8"/>
  <c r="Q167" i="8"/>
  <c r="Q168" i="8"/>
  <c r="Q8" i="8"/>
  <c r="H4" i="8"/>
  <c r="I4" i="8"/>
  <c r="Q168" i="7"/>
  <c r="Q167" i="7"/>
  <c r="Q166" i="7"/>
  <c r="Q165" i="7"/>
  <c r="Q164" i="7"/>
  <c r="Q163" i="7"/>
  <c r="Q162" i="7"/>
  <c r="Q161" i="7"/>
  <c r="Q160" i="7"/>
  <c r="Q159" i="7"/>
  <c r="Q158" i="7"/>
  <c r="Q157" i="7"/>
  <c r="Q156" i="7"/>
  <c r="Q155" i="7"/>
  <c r="Q154" i="7"/>
  <c r="Q153" i="7"/>
  <c r="Q152" i="7"/>
  <c r="Q151" i="7"/>
  <c r="Q150" i="7"/>
  <c r="Q149" i="7"/>
  <c r="Q148" i="7"/>
  <c r="Q147" i="7"/>
  <c r="Q146" i="7"/>
  <c r="Q145" i="7"/>
  <c r="Q144" i="7"/>
  <c r="Q143" i="7"/>
  <c r="Q142" i="7"/>
  <c r="Q141" i="7"/>
  <c r="Q140" i="7"/>
  <c r="Q139" i="7"/>
  <c r="Q138" i="7"/>
  <c r="Q137" i="7"/>
  <c r="Q136" i="7"/>
  <c r="Q135" i="7"/>
  <c r="Q134" i="7"/>
  <c r="Q133" i="7"/>
  <c r="Q132" i="7"/>
  <c r="Q131" i="7"/>
  <c r="Q130" i="7"/>
  <c r="Q129" i="7"/>
  <c r="Q128" i="7"/>
  <c r="Q127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P168" i="7"/>
  <c r="O168" i="7"/>
  <c r="N168" i="7"/>
  <c r="M168" i="7"/>
  <c r="L168" i="7"/>
  <c r="K168" i="7"/>
  <c r="J168" i="7"/>
  <c r="I168" i="7"/>
  <c r="H168" i="7"/>
  <c r="G168" i="7"/>
  <c r="F168" i="7"/>
  <c r="E168" i="7"/>
  <c r="D168" i="7"/>
  <c r="P167" i="7"/>
  <c r="O167" i="7"/>
  <c r="N167" i="7"/>
  <c r="M167" i="7"/>
  <c r="L167" i="7"/>
  <c r="K167" i="7"/>
  <c r="J167" i="7"/>
  <c r="I167" i="7"/>
  <c r="H167" i="7"/>
  <c r="G167" i="7"/>
  <c r="F167" i="7"/>
  <c r="E167" i="7"/>
  <c r="D167" i="7"/>
  <c r="P166" i="7"/>
  <c r="O166" i="7"/>
  <c r="N166" i="7"/>
  <c r="M166" i="7"/>
  <c r="L166" i="7"/>
  <c r="K166" i="7"/>
  <c r="J166" i="7"/>
  <c r="I166" i="7"/>
  <c r="H166" i="7"/>
  <c r="G166" i="7"/>
  <c r="F166" i="7"/>
  <c r="E166" i="7"/>
  <c r="D166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D164" i="7"/>
  <c r="P163" i="7"/>
  <c r="O163" i="7"/>
  <c r="N163" i="7"/>
  <c r="M163" i="7"/>
  <c r="L163" i="7"/>
  <c r="K163" i="7"/>
  <c r="J163" i="7"/>
  <c r="I163" i="7"/>
  <c r="H163" i="7"/>
  <c r="G163" i="7"/>
  <c r="F163" i="7"/>
  <c r="E163" i="7"/>
  <c r="D163" i="7"/>
  <c r="P162" i="7"/>
  <c r="O162" i="7"/>
  <c r="N162" i="7"/>
  <c r="M162" i="7"/>
  <c r="L162" i="7"/>
  <c r="K162" i="7"/>
  <c r="J162" i="7"/>
  <c r="I162" i="7"/>
  <c r="H162" i="7"/>
  <c r="G162" i="7"/>
  <c r="F162" i="7"/>
  <c r="E162" i="7"/>
  <c r="D162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P160" i="7"/>
  <c r="O160" i="7"/>
  <c r="N160" i="7"/>
  <c r="M160" i="7"/>
  <c r="L160" i="7"/>
  <c r="K160" i="7"/>
  <c r="J160" i="7"/>
  <c r="I160" i="7"/>
  <c r="H160" i="7"/>
  <c r="G160" i="7"/>
  <c r="F160" i="7"/>
  <c r="E160" i="7"/>
  <c r="D160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D146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P13" i="7"/>
  <c r="O13" i="7"/>
  <c r="N13" i="7"/>
  <c r="M13" i="7"/>
  <c r="L13" i="7"/>
  <c r="K13" i="7"/>
  <c r="J13" i="7"/>
  <c r="I13" i="7"/>
  <c r="I4" i="7" s="1"/>
  <c r="H13" i="7"/>
  <c r="G13" i="7"/>
  <c r="F13" i="7"/>
  <c r="E13" i="7"/>
  <c r="D13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P9" i="7"/>
  <c r="O9" i="7"/>
  <c r="N9" i="7"/>
  <c r="M9" i="7"/>
  <c r="L9" i="7"/>
  <c r="K9" i="7"/>
  <c r="J9" i="7"/>
  <c r="I9" i="7"/>
  <c r="H9" i="7"/>
  <c r="G9" i="7"/>
  <c r="F9" i="7"/>
  <c r="E9" i="7"/>
  <c r="D9" i="7"/>
  <c r="P8" i="7"/>
  <c r="O8" i="7"/>
  <c r="N8" i="7"/>
  <c r="M8" i="7"/>
  <c r="L8" i="7"/>
  <c r="K8" i="7"/>
  <c r="J8" i="7"/>
  <c r="I8" i="7"/>
  <c r="H8" i="7"/>
  <c r="G8" i="7"/>
  <c r="F8" i="7"/>
  <c r="E8" i="7"/>
  <c r="D8" i="7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R9" i="6"/>
  <c r="Q9" i="6"/>
  <c r="P9" i="6"/>
  <c r="O9" i="6"/>
  <c r="N9" i="6"/>
  <c r="M9" i="6"/>
  <c r="L9" i="6"/>
  <c r="K9" i="6"/>
  <c r="J9" i="6"/>
  <c r="I9" i="6"/>
  <c r="I2" i="6" s="1"/>
  <c r="H9" i="6"/>
  <c r="G9" i="6"/>
  <c r="F9" i="6"/>
  <c r="E9" i="6"/>
  <c r="R8" i="6"/>
  <c r="Q8" i="6"/>
  <c r="P8" i="6"/>
  <c r="O8" i="6"/>
  <c r="O2" i="6" s="1"/>
  <c r="N8" i="6"/>
  <c r="M8" i="6"/>
  <c r="L8" i="6"/>
  <c r="K8" i="6"/>
  <c r="J8" i="6"/>
  <c r="I8" i="6"/>
  <c r="H8" i="6"/>
  <c r="G8" i="6"/>
  <c r="G2" i="6" s="1"/>
  <c r="F8" i="6"/>
  <c r="E8" i="6"/>
  <c r="R7" i="6"/>
  <c r="Q7" i="6"/>
  <c r="P7" i="6"/>
  <c r="O7" i="6"/>
  <c r="N7" i="6"/>
  <c r="M7" i="6"/>
  <c r="M2" i="6" s="1"/>
  <c r="L7" i="6"/>
  <c r="K7" i="6"/>
  <c r="J7" i="6"/>
  <c r="I7" i="6"/>
  <c r="H7" i="6"/>
  <c r="G7" i="6"/>
  <c r="F7" i="6"/>
  <c r="E7" i="6"/>
  <c r="E2" i="6" s="1"/>
  <c r="R6" i="6"/>
  <c r="Q6" i="6"/>
  <c r="P6" i="6"/>
  <c r="O6" i="6"/>
  <c r="N6" i="6"/>
  <c r="M6" i="6"/>
  <c r="L6" i="6"/>
  <c r="K6" i="6"/>
  <c r="K2" i="6" s="1"/>
  <c r="J6" i="6"/>
  <c r="I6" i="6"/>
  <c r="H6" i="6"/>
  <c r="G6" i="6"/>
  <c r="F6" i="6"/>
  <c r="E6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2" i="6" s="1"/>
  <c r="D6" i="6"/>
  <c r="F2" i="6"/>
  <c r="R2" i="6"/>
  <c r="Q2" i="6"/>
  <c r="P2" i="6"/>
  <c r="N2" i="6"/>
  <c r="L2" i="6"/>
  <c r="J2" i="6"/>
  <c r="H2" i="6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4" i="4"/>
  <c r="D3" i="4"/>
  <c r="AQ5" i="5"/>
  <c r="AQ4" i="5"/>
  <c r="AO5" i="5"/>
  <c r="AO4" i="5"/>
  <c r="AM5" i="5"/>
  <c r="AM4" i="5"/>
  <c r="AK5" i="5"/>
  <c r="AK4" i="5"/>
  <c r="AI5" i="5"/>
  <c r="AI4" i="5"/>
  <c r="AG5" i="5"/>
  <c r="AG4" i="5"/>
  <c r="AE5" i="5"/>
  <c r="AE4" i="5"/>
  <c r="AC5" i="5"/>
  <c r="AC4" i="5"/>
  <c r="AA5" i="5"/>
  <c r="AA4" i="5"/>
  <c r="Y5" i="5"/>
  <c r="Y4" i="5"/>
  <c r="W5" i="5"/>
  <c r="W4" i="5"/>
  <c r="U5" i="5"/>
  <c r="U4" i="5"/>
  <c r="S5" i="5"/>
  <c r="S4" i="5"/>
  <c r="Q5" i="5"/>
  <c r="Q4" i="5"/>
  <c r="O5" i="5"/>
  <c r="O4" i="5"/>
  <c r="M5" i="5"/>
  <c r="M4" i="5"/>
  <c r="K5" i="5"/>
  <c r="K4" i="5"/>
  <c r="I5" i="5"/>
  <c r="I4" i="5"/>
  <c r="G5" i="5"/>
  <c r="G4" i="5"/>
  <c r="E5" i="5"/>
  <c r="E4" i="5"/>
  <c r="M82" i="4"/>
  <c r="M2" i="4" s="1"/>
  <c r="L82" i="4"/>
  <c r="L2" i="4" s="1"/>
  <c r="K82" i="4"/>
  <c r="J82" i="4"/>
  <c r="I82" i="4"/>
  <c r="I2" i="4" s="1"/>
  <c r="H82" i="4"/>
  <c r="H2" i="4" s="1"/>
  <c r="G82" i="4"/>
  <c r="F82" i="4"/>
  <c r="F2" i="4" s="1"/>
  <c r="E82" i="4"/>
  <c r="D82" i="4"/>
  <c r="D2" i="4" s="1"/>
  <c r="R2" i="4"/>
  <c r="Q2" i="4"/>
  <c r="P2" i="4"/>
  <c r="O2" i="4"/>
  <c r="N2" i="4"/>
  <c r="K2" i="4"/>
  <c r="J2" i="4"/>
  <c r="G2" i="4"/>
  <c r="E2" i="4"/>
  <c r="AQ2" i="3"/>
  <c r="AO2" i="3"/>
  <c r="AM2" i="3"/>
  <c r="AK2" i="3"/>
  <c r="AI2" i="3"/>
  <c r="AG2" i="3"/>
  <c r="AE2" i="3"/>
  <c r="AC2" i="3"/>
  <c r="AA2" i="3"/>
  <c r="Y2" i="3"/>
  <c r="W2" i="3"/>
  <c r="U2" i="3"/>
  <c r="S2" i="3"/>
  <c r="Q2" i="3"/>
  <c r="O2" i="3"/>
  <c r="M2" i="3"/>
  <c r="K2" i="3"/>
  <c r="I2" i="3"/>
  <c r="G2" i="3"/>
  <c r="E2" i="3"/>
  <c r="A1" i="3"/>
  <c r="A1" i="1"/>
  <c r="Q4" i="7" l="1"/>
  <c r="E4" i="7"/>
  <c r="M4" i="7"/>
  <c r="P4" i="7"/>
  <c r="J4" i="7"/>
  <c r="D4" i="7"/>
  <c r="L4" i="7"/>
  <c r="K4" i="7"/>
  <c r="O4" i="7"/>
  <c r="H4" i="7"/>
  <c r="G4" i="7"/>
  <c r="F4" i="7"/>
  <c r="N4" i="7"/>
</calcChain>
</file>

<file path=xl/comments1.xml><?xml version="1.0" encoding="utf-8"?>
<comments xmlns="http://schemas.openxmlformats.org/spreadsheetml/2006/main">
  <authors>
    <author>MyOECD</author>
  </authors>
  <commentList>
    <comment ref="D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</commentList>
</comments>
</file>

<file path=xl/comments2.xml><?xml version="1.0" encoding="utf-8"?>
<comments xmlns="http://schemas.openxmlformats.org/spreadsheetml/2006/main">
  <authors>
    <author>MyOECD</author>
  </authors>
  <commentList>
    <comment ref="D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</commentList>
</comments>
</file>

<file path=xl/comments3.xml><?xml version="1.0" encoding="utf-8"?>
<comments xmlns="http://schemas.openxmlformats.org/spreadsheetml/2006/main">
  <authors>
    <author>MyOECD</author>
  </authors>
  <commentList>
    <comment ref="D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F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G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H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I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J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K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L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M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N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P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Q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R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</commentList>
</comments>
</file>

<file path=xl/comments4.xml><?xml version="1.0" encoding="utf-8"?>
<comments xmlns="http://schemas.openxmlformats.org/spreadsheetml/2006/main">
  <authors>
    <author>MyOECD</author>
  </authors>
  <commentList>
    <comment ref="D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e: Estimated value </t>
        </r>
      </text>
    </comment>
    <comment ref="D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e: Estimated value </t>
        </r>
      </text>
    </comment>
    <comment ref="D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e: Estimated value </t>
        </r>
      </text>
    </comment>
    <comment ref="O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e: Estimated value </t>
        </r>
      </text>
    </comment>
    <comment ref="O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b: Time series break </t>
        </r>
      </text>
    </comment>
    <comment ref="D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p: Provisional value </t>
        </r>
      </text>
    </comment>
    <comment ref="O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O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2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O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O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O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O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p: Provisional value </t>
        </r>
      </text>
    </comment>
    <comment ref="O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O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p: Provisional value </t>
        </r>
      </text>
    </comment>
    <comment ref="O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b: Time series break d: Definition differs </t>
        </r>
      </text>
    </comment>
    <comment ref="D8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9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O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0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p: Provisional value </t>
        </r>
      </text>
    </comment>
    <comment ref="O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0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O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O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O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2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O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4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O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4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D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O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O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v: The sum of the breakdown does not add to the total </t>
        </r>
      </text>
    </comment>
    <comment ref="D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5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v: The sum of the breakdown does not add to the total </t>
        </r>
      </text>
    </comment>
    <comment ref="O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O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Q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R1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D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</commentList>
</comments>
</file>

<file path=xl/comments5.xml><?xml version="1.0" encoding="utf-8"?>
<comments xmlns="http://schemas.openxmlformats.org/spreadsheetml/2006/main">
  <authors>
    <author>MyOECD</author>
  </authors>
  <commentList>
    <comment ref="E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e: Estimated value </t>
        </r>
      </text>
    </comment>
    <comment ref="E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e: Estimated value </t>
        </r>
      </text>
    </comment>
    <comment ref="E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e: Estimated value </t>
        </r>
      </text>
    </comment>
    <comment ref="AK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e: Estimated value </t>
        </r>
      </text>
    </comment>
    <comment ref="AK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b: Time series break </t>
        </r>
      </text>
    </comment>
    <comment ref="E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p: Provisional value </t>
        </r>
      </text>
    </comment>
    <comment ref="AK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p: Provisional value </t>
        </r>
      </text>
    </comment>
    <comment ref="AK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p: Provisional value </t>
        </r>
      </text>
    </comment>
    <comment ref="AK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b: Time series break d: Definition differs </t>
        </r>
      </text>
    </comment>
    <comment ref="E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p: Provisional value </t>
        </r>
      </text>
    </comment>
    <comment ref="AK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1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1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1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v: The sum of the breakdown does not add to the total </t>
        </r>
      </text>
    </comment>
    <comment ref="E1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v: The sum of the breakdown does not add to the total </t>
        </r>
      </text>
    </comment>
    <comment ref="AK1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I1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</commentList>
</comments>
</file>

<file path=xl/comments6.xml><?xml version="1.0" encoding="utf-8"?>
<comments xmlns="http://schemas.openxmlformats.org/spreadsheetml/2006/main">
  <authors>
    <author>MyOECD</author>
  </authors>
  <commentList>
    <comment ref="E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e: Estimated value </t>
        </r>
      </text>
    </comment>
    <comment ref="E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e: Estimated value </t>
        </r>
      </text>
    </comment>
    <comment ref="E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e: Estimated value </t>
        </r>
      </text>
    </comment>
    <comment ref="AK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e: Estimated value </t>
        </r>
      </text>
    </comment>
    <comment ref="AK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b: Time series break </t>
        </r>
      </text>
    </comment>
    <comment ref="E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p: Provisional value </t>
        </r>
      </text>
    </comment>
    <comment ref="AK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2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2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3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3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4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p: Provisional value </t>
        </r>
      </text>
    </comment>
    <comment ref="AK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5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p: Provisional value </t>
        </r>
      </text>
    </comment>
    <comment ref="AK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8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8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8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8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9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9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9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b: Time series break d: Definition differs </t>
        </r>
      </text>
    </comment>
    <comment ref="E9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9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0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0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0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0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0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1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1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p: Provisional value </t>
        </r>
      </text>
    </comment>
    <comment ref="AK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2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3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3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3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3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3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4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4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5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6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6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6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E1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1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7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d: Definition differs </t>
        </r>
      </text>
    </comment>
    <comment ref="AK1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K1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7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7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v: The sum of the breakdown does not add to the total </t>
        </r>
      </text>
    </comment>
    <comment ref="E1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v: The sum of the breakdown does not add to the total </t>
        </r>
      </text>
    </comment>
    <comment ref="AK1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7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K1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O1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AQ18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  <comment ref="E18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p: Provisional value </t>
        </r>
      </text>
    </comment>
    <comment ref="AI18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e: Estimated value </t>
        </r>
      </text>
    </comment>
  </commentList>
</comments>
</file>

<file path=xl/sharedStrings.xml><?xml version="1.0" encoding="utf-8"?>
<sst xmlns="http://schemas.openxmlformats.org/spreadsheetml/2006/main" count="12269" uniqueCount="437">
  <si>
    <t>&lt;?xml version="1.0" encoding="utf-16"?&gt;&lt;WebTableParameter xmlns:xsd="http://www.w3.org/2001/XMLSchema" xmlns:xsi="http://www.w3.org/2001/XMLSchema-instance" xmlns="http://stats.oecd.org/OECDStatWS/2004/03/01/"&gt;&lt;DataTable Code="MSTI_PUB" HasMetadata="true"&gt;&lt;Name LocaleIsoCode="en"&gt;Main Science and Technology Indicators&lt;/Name&gt;&lt;Name LocaleIsoCode="fr"&gt;Principaux indicateurs de la science et de la technologie&lt;/Name&gt;&lt;Dimension Code="MSTI_VAR" HasMetadata="false" Display="labels"&gt;&lt;Name LocaleIsoCode="en"&gt;MSTI Variables&lt;/Name&gt;&lt;Name LocaleIsoCode="fr"&gt;Variables MSTI&lt;/Name&gt;&lt;Member Code="TP_TT" HasMetadata="true" HasOnlyUnitMetadata="true" HasChild="0"&gt;&lt;Name LocaleIsoCode="en"&gt;Total R&amp;amp;D personnel (FTE)&lt;/Name&gt;&lt;Name LocaleIsoCode="fr"&gt;Personnel total de R-D (EPT)&lt;/Name&gt;&lt;/Member&gt;&lt;Member Code="P_ICTPCT" HasMetadata="true" HasOnlyUnitMetadata="true" HasChild="0"&gt;&lt;Name LocaleIsoCode="en"&gt;Number of  patents in the ICT sector - applications filed under the PCT (priority year)&lt;/Name&gt;&lt;Name LocaleIsoCode="fr"&gt;Nombre de demandes de brevets dans le secteur des TIC - déposées au titre du PCT (année de priorité)&lt;/Name&gt;&lt;/Member&gt;&lt;Member Code="P_BIOPCT" HasMetadata="true" HasOnlyUnitMetadata="true" HasChild="0"&gt;&lt;Name LocaleIsoCode="en"&gt;Number of  patents in the biotechnology sector - applications filed under the PCT (priority year)&lt;/Name&gt;&lt;Name LocaleIsoCode="fr"&gt;Nombre de demandes de brevets dans le secteur des biotechnologies déposées au titre du PCT (année de priorité)&lt;/Name&gt;&lt;/Member&gt;&lt;Member Code="TD_XDRUG" HasMetadata="true" HasOnlyUnitMetadata="true" HasChild="0"&gt;&lt;Name LocaleIsoCode="en"&gt;Export market share: Pharmaceutical industry&lt;/Name&gt;&lt;Name LocaleIsoCode="fr"&gt;Parts de marché a l'exportation : industrie pharmaceutique&lt;/Name&gt;&lt;/Member&gt;&lt;Member Code="TD_IDRUG" HasMetadata="true" HasOnlyUnitMetadata="true" HasChild="0"&gt;&lt;Name LocaleIsoCode="en"&gt;Total imports: Pharmaceutical industry (current prices)&lt;/Name&gt;&lt;Name LocaleIsoCode="fr"&gt;Importations : industrie pharmaceutique (prix courants)&lt;/Name&gt;&lt;/Member&gt;&lt;Member Code="TD_EDRUG" HasMetadata="true" HasOnlyUnitMetadata="true" HasChild="0"&gt;&lt;Name LocaleIsoCode="en"&gt;Total exports: Pharmaceutical industry (current prices)&lt;/Name&gt;&lt;Name LocaleIsoCode="fr"&gt;Exportations : industrie pharmaceutique (prix courants)&lt;/Name&gt;&lt;/Member&gt;&lt;Member Code="TD_BDRUG" HasMetadata="true" HasOnlyUnitMetadata="true" HasChild="0"&gt;&lt;Name LocaleIsoCode="en"&gt;Trade Balance: Pharmaceutical industry (current prices)&lt;/Name&gt;&lt;Name LocaleIsoCode="fr"&gt;Solde commercial : industrie pharmaceutique (prix courants)&lt;/Name&gt;&lt;/Member&gt;&lt;Member Code="TD_XCOMP" HasMetadata="true" HasOnlyUnitMetadata="true" HasChild="0"&gt;&lt;Name LocaleIsoCode="en"&gt;Export market share: Computer, electronic and optical industry&lt;/Name&gt;&lt;Name LocaleIsoCode="fr"&gt;Parts de marché a l'exportation : ordinateurs, articles électroniques et optiques&lt;/Name&gt;&lt;/Member&gt;&lt;Member Code="TD_ICOMP" HasMetadata="true" HasOnlyUnitMetadata="true" HasChild="0"&gt;&lt;Name LocaleIsoCode="en"&gt;Total imports:  Computer, electronic and optical industry (current prices)&lt;/Name&gt;&lt;Name LocaleIsoCode="fr"&gt;Importations : ordinateurs, articles électroniques et optiques (prix courants)&lt;/Name&gt;&lt;/Member&gt;&lt;Member Code="TD_ECOMP" HasMetadata="true" HasOnlyUnitMetadata="true" HasChild="0"&gt;&lt;Name LocaleIsoCode="en"&gt;Total exports:  Computer, electronic and optical industry (current prices)&lt;/Name&gt;&lt;Name LocaleIsoCode="fr"&gt;Exportations : ordinateurs, articles électroniques et optiques (prix courants)&lt;/Name&gt;&lt;/Member&gt;&lt;Member Code="TD_BCOMP" HasMetadata="true" HasOnlyUnitMetadata="true" HasChild="0"&gt;&lt;Name LocaleIsoCode="en"&gt;Trade Balance:  Computer, electronic and optical industry (current prices)&lt;/Name&gt;&lt;Name LocaleIsoCode="fr"&gt;Solde commercial : ordinateurs, articles électroniques et optiques (prix courants)&lt;/Name&gt;&lt;/Member&gt;&lt;Member Code="TD_XAERO" HasMetadata="true" HasOnlyUnitMetadata="true" HasChild="0"&gt;&lt;Name LocaleIsoCode="en"&gt;Export market share:  Aerospace industry&lt;/Name&gt;&lt;Name LocaleIsoCode="fr"&gt;Parts de marché a l'exportation : industrie aérospatiale&lt;/Name&gt;&lt;/Member&gt;&lt;Member Code="TD_IAERO" HasMetadata="true" HasOnlyUnitMetadata="true" HasChild="0"&gt;&lt;Name LocaleIsoCode="en"&gt;Total imports:  Aerospace industry (current prices)&lt;/Name&gt;&lt;Name LocaleIsoCode="fr"&gt;Importations : industrie aérospatiale (prix courants)&lt;/Name&gt;&lt;/Member&gt;&lt;Member Code="TD_EAERO" HasMetadata="true" HasOnlyUnitMetadata="true" HasChild="0"&gt;&lt;Name LocaleIsoCode="en"&gt;Total exports:  Aerospace industry (current prices)&lt;/Name&gt;&lt;Name LocaleIsoCode="fr"&gt;Exportations : industrie aérospatiale (prix courants)&lt;/Name&gt;&lt;/Member&gt;&lt;Member Code="TD_BAERO" HasMetadata="true" HasOnlyUnitMetadata="true" HasChild="0"&gt;&lt;Name LocaleIsoCode="en"&gt;Trade Balance:  Aerospace industry (current prices)&lt;/Name&gt;&lt;Name LocaleIsoCode="fr"&gt;Solde commercial : industrie aérospatiale (dollars courants)&lt;/Name&gt;&lt;/Member&gt;&lt;Member Code="GDP_PPP" HasMetadata="true" HasOnlyUnitMetadata="true" HasChild="0"&gt;&lt;Name LocaleIsoCode="en"&gt;Gross Domestic Product (current PPP$)&lt;/Name&gt;&lt;Name LocaleIsoCode="fr"&gt;Produit intérieur brut ($ PPA courantes)&lt;/Name&gt;&lt;/Member&gt;&lt;Member Code="VA_PPP" HasMetadata="true" HasOnlyUnitMetadata="false" HasChild="0"&gt;&lt;Name LocaleIsoCode="en"&gt;Value Added of Industry (current PPP$)&lt;/Name&gt;&lt;Name LocaleIsoCode="fr"&gt;Valeur ajoutée dans l'industrie ($ PPA courantes)&lt;/Name&gt;&lt;/Member&gt;&lt;Member Code="TOTPOP" HasMetadata="true" HasOnlyUnitMetadata="true" HasChild="0"&gt;&lt;Name LocaleIsoCode="en"&gt;Population&lt;/Name&gt;&lt;Name LocaleIsoCode="fr"&gt;Population&lt;/Name&gt;&lt;/Member&gt;&lt;Member Code="TOTEMP" HasMetadata="true" HasOnlyUnitMetadata="true" HasChild="0"&gt;&lt;Name LocaleIsoCode="en"&gt;Total Employment&lt;/Name&gt;&lt;Name LocaleIsoCode="fr"&gt;Emploi total&lt;/Name&gt;&lt;/Member&gt;&lt;Member Code="INDEMP" HasMetadata="true" HasOnlyUnitMetadata="false" HasChild="0"&gt;&lt;Name LocaleIsoCode="en"&gt;Industrial Employment&lt;/Name&gt;&lt;Name LocaleIsoCode="fr"&gt;Emploi total dans l'industrie&lt;/Name&gt;&lt;/Member&gt;&lt;/Dimension&gt;&lt;Dimension Code="COU" HasMetadata="false" CommonCode="LOCATION" Display="labels"&gt;&lt;Name LocaleIsoCode="en"&gt;Country&lt;/Name&gt;&lt;Name LocaleIsoCode="fr"&gt;Pays&lt;/Name&gt;&lt;Member Code="AUT" HasMetadata="true" HasOnlyUnitMetadata="false" HasChild="0"&gt;&lt;Name LocaleIsoCode="en"&gt;Austria&lt;/Name&gt;&lt;Name LocaleIsoCode="fr"&gt;Autriche&lt;/Name&gt;&lt;/Member&gt;&lt;Member Code="BEL" HasMetadata="true" HasOnlyUnitMetadata="false" HasChild="0"&gt;&lt;Name LocaleIsoCode="en"&gt;Belgium&lt;/Name&gt;&lt;Name LocaleIsoCode="fr"&gt;Belgique&lt;/Name&gt;&lt;/Member&gt;&lt;Member Code="CZE" HasMetadata="true" HasOnlyUnitMetadata="false" HasChild="0"&gt;&lt;Name LocaleIsoCode="en"&gt;Czech Republic&lt;/Name&gt;&lt;Name LocaleIsoCode="fr"&gt;République tchèque&lt;/Name&gt;&lt;/Member&gt;&lt;Member Code="DNK" HasMetadata="true" HasOnlyUnitMetadata="false" HasChild="0"&gt;&lt;Name LocaleIsoCode="en"&gt;Denmark&lt;/Name&gt;&lt;Name LocaleIsoCode="fr"&gt;Danemark&lt;/Name&gt;&lt;/Member&gt;&lt;Member Code="EST" HasMetadata="true" HasOnlyUnitMetadata="false" HasChild="0"&gt;&lt;Name LocaleIsoCode="en"&gt;Estonia&lt;/Name&gt;&lt;Name LocaleIsoCode="fr"&gt;Estonie&lt;/Name&gt;&lt;/Member&gt;&lt;Member Code="FIN" HasMetadata="true" HasOnlyUnitMetadata="false" HasChild="0"&gt;&lt;Name LocaleIsoCode="en"&gt;Finland&lt;/Name&gt;&lt;Name LocaleIsoCode="fr"&gt;Finlande&lt;/Name&gt;&lt;/Member&gt;&lt;Member Code="FRA" HasMetadata="true" HasOnlyUnitMetadata="false" HasChild="0"&gt;&lt;Name LocaleIsoCode="en"&gt;France&lt;/Name&gt;&lt;Name LocaleIsoCode="fr"&gt;France&lt;/Name&gt;&lt;/Member&gt;&lt;Member Code="DEU" HasMetadata="true" HasOnlyUnitMetadata="false" HasChild="0"&gt;&lt;Name LocaleIsoCode="en"&gt;Germany&lt;/Name&gt;&lt;Name LocaleIsoCode="fr"&gt;Allemagne&lt;/Name&gt;&lt;/Member&gt;&lt;Member Code="GRC" HasMetadata="true" HasOnlyUnitMetadata="false" HasChild="0"&gt;&lt;Name LocaleIsoCode="en"&gt;Greece&lt;/Name&gt;&lt;Name LocaleIsoCode="fr"&gt;Grèce&lt;/Name&gt;&lt;/Member&gt;&lt;Member Code="HUN" HasMetadata="true" HasOnlyUnitMetadata="false" HasChild="0"&gt;&lt;Name LocaleIsoCode="en"&gt;Hungary&lt;/Name&gt;&lt;Name LocaleIsoCode="fr"&gt;Hongrie&lt;/Name&gt;&lt;/Member&gt;&lt;Member Code="IRL" HasMetadata="true" HasOnlyUnitMetadata="false" HasChild="0"&gt;&lt;Name LocaleIsoCode="en"&gt;Ireland&lt;/Name&gt;&lt;Name LocaleIsoCode="fr"&gt;Irlande&lt;/Name&gt;&lt;/Member&gt;&lt;Member Code="ITA" HasMetadata="true" HasOnlyUnitMetadata="false" HasChild="0"&gt;&lt;Name LocaleIsoCode="en"&gt;Italy&lt;/Name&gt;&lt;Name LocaleIsoCode="fr"&gt;Italie&lt;/Name&gt;&lt;/Member&gt;&lt;Member Code="LVA" HasMetadata="false" HasOnlyUnitMetadata="false" HasChild="0"&gt;&lt;Name LocaleIsoCode="en"&gt;Latvia&lt;/Name&gt;&lt;Name LocaleIsoCode="fr"&gt;Lettonie&lt;/Name&gt;&lt;/Member&gt;&lt;Member Code="LTU" HasMetadata="true" HasOnlyUnitMetadata="false" HasChild="0"&gt;&lt;Name LocaleIsoCode="en"&gt;Lithuania&lt;/Name&gt;&lt;Name LocaleIsoCode="fr"&gt;Lituanie&lt;/Name&gt;&lt;/Member&gt;&lt;Member Code="LUX" HasMetadata="true" HasOnlyUnitMetadata="false" HasChild="0"&gt;&lt;Name LocaleIsoCode="en"&gt;Luxembourg&lt;/Name&gt;&lt;Name LocaleIsoCode="fr"&gt;Luxembourg&lt;/Name&gt;&lt;/Member&gt;&lt;Member Code="NLD" HasMetadata="true" HasOnlyUnitMetadata="false" HasChild="0"&gt;&lt;Name LocaleIsoCode="en"&gt;Netherlands&lt;/Name&gt;&lt;Name LocaleIsoCode="fr"&gt;Pays-Bas&lt;/Name&gt;&lt;/Member&gt;&lt;Member Code="POL" HasMetadata="true" HasOnlyUnitMetadata="false" HasChild="0"&gt;&lt;Name LocaleIsoCode="en"&gt;Poland&lt;/Name&gt;&lt;Name LocaleIsoCode="fr"&gt;Pologne&lt;/Name&gt;&lt;/Member&gt;&lt;Member Code="PRT" HasMetadata="true" HasOnlyUnitMetadata="false" HasChild="0"&gt;&lt;Name LocaleIsoCode="en"&gt;Portugal&lt;/Name&gt;&lt;Name LocaleIsoCode="fr"&gt;Portugal&lt;/Name&gt;&lt;/Member&gt;&lt;Member Code="SVK" HasMetadata="true" HasOnlyUnitMetadata="false" HasChild="0"&gt;&lt;Name LocaleIsoCode="en"&gt;Slovak Republic&lt;/Name&gt;&lt;Name LocaleIsoCode="fr"&gt;République slovaque&lt;/Name&gt;&lt;/Member&gt;&lt;Member Code="SVN" HasMetadata="true" HasOnlyUnitMetadata="false" HasChild="0"&gt;&lt;Name LocaleIsoCode="en"&gt;Slovenia&lt;/Name&gt;&lt;Name LocaleIsoCode="fr"&gt;Slovénie&lt;/Name&gt;&lt;/Member&gt;&lt;Member Code="ESP" HasMetadata="true" HasOnlyUnitMetadata="false" HasChild="0"&gt;&lt;Name LocaleIsoCode="en"&gt;Spain&lt;/Name&gt;&lt;Name LocaleIsoCode="fr"&gt;Espagne&lt;/Name&gt;&lt;/Member&gt;&lt;Member Code="SWE" HasMetadata="true" HasOnlyUnitMetadata="false" HasChild="0"&gt;&lt;Name LocaleIsoCode="en"&gt;Sweden&lt;/Name&gt;&lt;Name LocaleIsoCode="fr"&gt;Suède&lt;/Name&gt;&lt;/Member&gt;&lt;Member Code="ROU" HasMetadata="true" HasOnlyUnitMetadata="false" HasChild="0"&gt;&lt;Name LocaleIsoCode="en"&gt;Romania&lt;/Name&gt;&lt;Name LocaleIsoCode="fr"&gt;Roumanie&lt;/Name&gt;&lt;/Member&gt;&lt;/Dimension&gt;&lt;Dimension Code="YEAR" HasMetadata="false" CommonCode="TIME" Display="labels"&gt;&lt;Name LocaleIsoCode="en"&gt;Year&lt;/Name&gt;&lt;Name LocaleIsoCode="fr"&gt;Année&lt;/Name&gt;&lt;Member Code="2015" HasMetadata="false"&gt;&lt;Name LocaleIsoCode="en"&gt;2015&lt;/Name&gt;&lt;Name LocaleIsoCode="fr"&gt;2015&lt;/Name&gt;&lt;/Member&gt;&lt;Member Code="2016" HasMetadata="false"&gt;&lt;Name LocaleIsoCode="en"&gt;2016&lt;/Name&gt;&lt;Name LocaleIsoCode="fr"&gt;2016&lt;/Name&gt;&lt;/Member&gt;&lt;Member Code="2017" HasMetadata="false"&gt;&lt;Name LocaleIsoCode="en"&gt;2017&lt;/Name&gt;&lt;Name LocaleIsoCode="fr"&gt;2017&lt;/Name&gt;&lt;/Member&gt;&lt;Member Code="2018" HasMetadata="false"&gt;&lt;Name LocaleIsoCode="en"&gt;2018&lt;/Name&gt;&lt;Name LocaleIsoCode="fr"&gt;2018&lt;/Name&gt;&lt;/Member&gt;&lt;Member Code="2019" HasMetadata="false"&gt;&lt;Name LocaleIsoCode="en"&gt;2019&lt;/Name&gt;&lt;Name LocaleIsoCode="fr"&gt;2019&lt;/Name&gt;&lt;/Member&gt;&lt;Member Code="2020" HasMetadata="false"&gt;&lt;Name LocaleIsoCode="en"&gt;2020&lt;/Name&gt;&lt;Name LocaleIsoCode="fr"&gt;2020&lt;/Name&gt;&lt;/Member&gt;&lt;Member Code="2021" HasMetadata="false"&gt;&lt;Name LocaleIsoCode="en"&gt;2021&lt;/Name&gt;&lt;Name LocaleIsoCode="fr"&gt;2021&lt;/Name&gt;&lt;/Member&gt;&lt;Member Code="2022" HasMetadata="false"&gt;&lt;Name LocaleIsoCode="en"&gt;2022&lt;/Name&gt;&lt;Name LocaleIsoCode="fr"&gt;2022&lt;/Name&gt;&lt;/Member&gt;&lt;Member Code="2023" HasMetadata="false"&gt;&lt;Name LocaleIsoCode="en"&gt;2023&lt;/Name&gt;&lt;Name LocaleIsoCode="fr"&gt;2023&lt;/Name&gt;&lt;/Member&gt;&lt;/Dimension&gt;&lt;WBOSInformations&gt;&lt;TimeDimension WebTreeWasUsed="false"&gt;&lt;NumberOfPeriods Annual="9" Semesters="0" Quarters="0" Months="0" Weeks="0" Days="0" /&gt;&lt;/TimeDimension&gt;&lt;/WBOSInformations&gt;&lt;Tabulation Axis="horizontal"&gt;&lt;Dimension Code="MSTI_VAR" /&gt;&lt;/Tabulation&gt;&lt;Tabulation Axis="vertical"&gt;&lt;Dimension Code="COU" CommonCode="LOCATION" /&gt;&lt;Dimension Code="YEAR" CommonCode="TIME" /&gt;&lt;/Tabulation&gt;&lt;Tabulation Axis="page" /&gt;&lt;Formatting&gt;&lt;Labels LocaleIsoCode="en" /&gt;&lt;Power&gt;0&lt;/Power&gt;&lt;Decimals&gt;2&lt;/Decimals&gt;&lt;SkipEmptyLines&gt;true&lt;/SkipEmptyLines&gt;&lt;SkipEmptyCols&gt;tru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true&lt;/IncludeFlagColumn&gt;&lt;IncludeTimeSeriesId&gt;false&lt;/IncludeTimeSeriesId&gt;&lt;DoBarChart&gt;false&lt;/DoBarChart&gt;&lt;FreezePanes&gt;true&lt;/FreezePanes&gt;&lt;MaxBarChartLen&gt;65&lt;/MaxBarChartLen&gt;&lt;/Format&gt;&lt;Query&gt;&lt;AbsoluteUri&gt;http://stats.oecd.org//View.aspx?QueryId=&amp;amp;QueryType=Public&amp;amp;Lang=en&lt;/AbsoluteUri&gt;&lt;/Query&gt;&lt;/WebTableParameter&gt;</t>
  </si>
  <si>
    <t>Dataset: Main Science and Technology Indicators</t>
  </si>
  <si>
    <t>MSTI Variables</t>
  </si>
  <si>
    <t>Total R&amp;D personnel (FTE)</t>
  </si>
  <si>
    <t>Number of  patents in the ICT sector - applications filed under the PCT (priority year)</t>
  </si>
  <si>
    <t>Number of  patents in the biotechnology sector - applications filed under the PCT (priority year)</t>
  </si>
  <si>
    <t>Export market share: Pharmaceutical industry</t>
  </si>
  <si>
    <t>Total imports: Pharmaceutical industry (current prices)</t>
  </si>
  <si>
    <t>Total exports: Pharmaceutical industry (current prices)</t>
  </si>
  <si>
    <t>Trade Balance: Pharmaceutical industry (current prices)</t>
  </si>
  <si>
    <t>Export market share: Computer, electronic and optical industry</t>
  </si>
  <si>
    <t>Total imports:  Computer, electronic and optical industry (current prices)</t>
  </si>
  <si>
    <t>Total exports:  Computer, electronic and optical industry (current prices)</t>
  </si>
  <si>
    <t>Trade Balance:  Computer, electronic and optical industry (current prices)</t>
  </si>
  <si>
    <t>Export market share:  Aerospace industry</t>
  </si>
  <si>
    <t>Total imports:  Aerospace industry (current prices)</t>
  </si>
  <si>
    <t>Total exports:  Aerospace industry (current prices)</t>
  </si>
  <si>
    <t>Trade Balance:  Aerospace industry (current prices)</t>
  </si>
  <si>
    <t>Gross Domestic Product (current PPP$)</t>
  </si>
  <si>
    <t>Value Added of Industry (current PPP$)</t>
  </si>
  <si>
    <t>Population</t>
  </si>
  <si>
    <t>Total Employment</t>
  </si>
  <si>
    <t>Industrial Employment</t>
  </si>
  <si>
    <t>Unit</t>
  </si>
  <si>
    <t>Full time equivalent</t>
  </si>
  <si>
    <t>Number</t>
  </si>
  <si>
    <t>Percentage</t>
  </si>
  <si>
    <t>US Dollar, Millions</t>
  </si>
  <si>
    <t>Persons, Thousands</t>
  </si>
  <si>
    <t>Country</t>
  </si>
  <si>
    <t>Year</t>
  </si>
  <si>
    <t/>
  </si>
  <si>
    <t>Austria</t>
  </si>
  <si>
    <t>2015</t>
  </si>
  <si>
    <t>(d)</t>
  </si>
  <si>
    <t>2016</t>
  </si>
  <si>
    <t>(de)</t>
  </si>
  <si>
    <t>2017</t>
  </si>
  <si>
    <t>2018</t>
  </si>
  <si>
    <t>2019</t>
  </si>
  <si>
    <t>(e)</t>
  </si>
  <si>
    <t>2020</t>
  </si>
  <si>
    <t>2021</t>
  </si>
  <si>
    <t>..</t>
  </si>
  <si>
    <t>2022</t>
  </si>
  <si>
    <t>Belgium</t>
  </si>
  <si>
    <t>(b)</t>
  </si>
  <si>
    <t>(dp)</t>
  </si>
  <si>
    <t>Czech Republic</t>
  </si>
  <si>
    <t>(p)</t>
  </si>
  <si>
    <t>Denmark</t>
  </si>
  <si>
    <t>Estonia</t>
  </si>
  <si>
    <t>Finland</t>
  </si>
  <si>
    <t>France</t>
  </si>
  <si>
    <t>(ep)</t>
  </si>
  <si>
    <t>Germany</t>
  </si>
  <si>
    <t>Greece</t>
  </si>
  <si>
    <t>Hungary</t>
  </si>
  <si>
    <t>Ireland</t>
  </si>
  <si>
    <t>Italy</t>
  </si>
  <si>
    <t>(bd)</t>
  </si>
  <si>
    <t>Latvia</t>
  </si>
  <si>
    <t>Lithuania</t>
  </si>
  <si>
    <t>Luxembourg</t>
  </si>
  <si>
    <t>Netherlands</t>
  </si>
  <si>
    <t>Poland</t>
  </si>
  <si>
    <t>Portugal</t>
  </si>
  <si>
    <t>Slovak Republic</t>
  </si>
  <si>
    <t>Slovenia</t>
  </si>
  <si>
    <t>Spain</t>
  </si>
  <si>
    <t>Sweden</t>
  </si>
  <si>
    <t>(v)</t>
  </si>
  <si>
    <t>(ev)</t>
  </si>
  <si>
    <t>Romania</t>
  </si>
  <si>
    <t>Data extracted on 14 Apr 2023 11:02 UTC (GMT) from OECD.Stat</t>
  </si>
  <si>
    <t>Legend:</t>
  </si>
  <si>
    <t>d:</t>
  </si>
  <si>
    <t>Definition differs</t>
  </si>
  <si>
    <t>e:</t>
  </si>
  <si>
    <t>Estimated value</t>
  </si>
  <si>
    <t>b:</t>
  </si>
  <si>
    <t>Time series break</t>
  </si>
  <si>
    <t>p:</t>
  </si>
  <si>
    <t>Provisional value</t>
  </si>
  <si>
    <t>v:</t>
  </si>
  <si>
    <t>The sum of the breakdown does not add to the total</t>
  </si>
  <si>
    <t>relative</t>
  </si>
  <si>
    <t>absolute</t>
  </si>
  <si>
    <t>x</t>
  </si>
  <si>
    <t>y</t>
  </si>
  <si>
    <t>type</t>
  </si>
  <si>
    <t>direction</t>
  </si>
  <si>
    <t>type2</t>
  </si>
  <si>
    <t>count</t>
  </si>
  <si>
    <t>Azonosító:</t>
  </si>
  <si>
    <t>Objektumok:</t>
  </si>
  <si>
    <t>Attribútumok:</t>
  </si>
  <si>
    <t>Lépcsôk:</t>
  </si>
  <si>
    <t>Eltolás:</t>
  </si>
  <si>
    <t>Leírás:</t>
  </si>
  <si>
    <t>COCO STD: 7601464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</si>
  <si>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</si>
  <si>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</si>
  <si>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</si>
  <si>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</si>
  <si>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</si>
  <si>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</si>
  <si>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</si>
  <si>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</si>
  <si>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</si>
  <si>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</si>
  <si>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</si>
  <si>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</si>
  <si>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</si>
  <si>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</si>
  <si>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Y(A14)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</si>
  <si>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</si>
  <si>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</si>
  <si>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</si>
  <si>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</si>
  <si>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</si>
  <si>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</si>
  <si>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</si>
  <si>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</si>
  <si>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</si>
  <si>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</si>
  <si>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</si>
  <si>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</si>
  <si>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</si>
  <si>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</si>
  <si>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</si>
  <si>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</si>
  <si>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</si>
  <si>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</si>
  <si>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</si>
  <si>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</si>
  <si>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</si>
  <si>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</si>
  <si>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</si>
  <si>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</si>
  <si>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</si>
  <si>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</si>
  <si>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</si>
  <si>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</si>
  <si>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</si>
  <si>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</si>
  <si>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</si>
  <si>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</si>
  <si>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</si>
  <si>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</si>
  <si>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</si>
  <si>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</si>
  <si>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</si>
  <si>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</si>
  <si>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</si>
  <si>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</si>
  <si>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</si>
  <si>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</si>
  <si>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</si>
  <si>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</si>
  <si>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</si>
  <si>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</si>
  <si>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</si>
  <si>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</si>
  <si>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</si>
  <si>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</si>
  <si>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</si>
  <si>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</si>
  <si>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</si>
  <si>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</si>
  <si>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</si>
  <si>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</si>
  <si>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</si>
  <si>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</si>
  <si>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</si>
  <si>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</si>
  <si>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</si>
  <si>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</si>
  <si>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</si>
  <si>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</si>
  <si>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</si>
  <si>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</si>
  <si>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</si>
  <si>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</si>
  <si>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</si>
  <si>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</si>
  <si>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</si>
  <si>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</si>
  <si>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</si>
  <si>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</si>
  <si>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</si>
  <si>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</si>
  <si>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</si>
  <si>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</si>
  <si>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</si>
  <si>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</si>
  <si>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</si>
  <si>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</si>
  <si>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</si>
  <si>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</si>
  <si>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</si>
  <si>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</si>
  <si>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</si>
  <si>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</si>
  <si>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</si>
  <si>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</si>
  <si>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</si>
  <si>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</si>
  <si>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</si>
  <si>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</si>
  <si>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</si>
  <si>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</si>
  <si>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</si>
  <si>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</si>
  <si>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</si>
  <si>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</si>
  <si>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</si>
  <si>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</si>
  <si>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</si>
  <si>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</si>
  <si>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</si>
  <si>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</si>
  <si>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</si>
  <si>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</si>
  <si>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</si>
  <si>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O110</t>
  </si>
  <si>
    <t>O111</t>
  </si>
  <si>
    <t>O112</t>
  </si>
  <si>
    <t>O113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</si>
  <si>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</si>
  <si>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</si>
  <si>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</si>
  <si>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</si>
  <si>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</si>
  <si>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</si>
  <si>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</si>
  <si>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</si>
  <si>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</si>
  <si>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</si>
  <si>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</si>
  <si>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</si>
  <si>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</si>
  <si>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</si>
  <si>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</si>
  <si>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</si>
  <si>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</si>
  <si>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O131</t>
  </si>
  <si>
    <t>O132</t>
  </si>
  <si>
    <t>O133</t>
  </si>
  <si>
    <t>O134</t>
  </si>
  <si>
    <t>O135</t>
  </si>
  <si>
    <t>O136</t>
  </si>
  <si>
    <t>O137</t>
  </si>
  <si>
    <t>O138</t>
  </si>
  <si>
    <t>O139</t>
  </si>
  <si>
    <t>O140</t>
  </si>
  <si>
    <t>O141</t>
  </si>
  <si>
    <t>O142</t>
  </si>
  <si>
    <t>O143</t>
  </si>
  <si>
    <t>O144</t>
  </si>
  <si>
    <t>O145</t>
  </si>
  <si>
    <t>O146</t>
  </si>
  <si>
    <t>O147</t>
  </si>
  <si>
    <t>O148</t>
  </si>
  <si>
    <t>O149</t>
  </si>
  <si>
    <t>O150</t>
  </si>
  <si>
    <t>O151</t>
  </si>
  <si>
    <t>O152</t>
  </si>
  <si>
    <t>O153</t>
  </si>
  <si>
    <t>O154</t>
  </si>
  <si>
    <t>O155</t>
  </si>
  <si>
    <t>O156</t>
  </si>
  <si>
    <t>O157</t>
  </si>
  <si>
    <t>O158</t>
  </si>
  <si>
    <t>O159</t>
  </si>
  <si>
    <t>O160</t>
  </si>
  <si>
    <t>O161</t>
  </si>
  <si>
    <t>Lépcsôk(1)</t>
  </si>
  <si>
    <t>S1</t>
  </si>
  <si>
    <t>(3149.8+1254.3)/(2)=2202.1</t>
  </si>
  <si>
    <t>(0+2360.9)/(2)=1180.45</t>
  </si>
  <si>
    <t>(1227.4+0)/(2)=613.7</t>
  </si>
  <si>
    <t>(753+733)/(2)=743</t>
  </si>
  <si>
    <t>(2004.3+0)/(2)=1002.15</t>
  </si>
  <si>
    <t>(110141.8+552.3)/(2)=55347.05</t>
  </si>
  <si>
    <t>(163242.3+17544.7)/(2)=90393.55</t>
  </si>
  <si>
    <t>(14+523.3)/(2)=268.65</t>
  </si>
  <si>
    <t>(167194.1+19525.1)/(2)=93359.6</t>
  </si>
  <si>
    <t>(155695.4+22765.8)/(2)=89230.55</t>
  </si>
  <si>
    <t>(8850.3+1162.5)/(2)=5006.35</t>
  </si>
  <si>
    <t>(14268.1+4732.7)/(2)=9500.4</t>
  </si>
  <si>
    <t>(122982.8+524084.4)/(2)=323533.6</t>
  </si>
  <si>
    <t>S2</t>
  </si>
  <si>
    <t>(1203.4+0)/(2)=601.7</t>
  </si>
  <si>
    <t>(166.8+6631.2)/(2)=3399</t>
  </si>
  <si>
    <t>(167020.3+19525.1)/(2)=93272.7</t>
  </si>
  <si>
    <t>(155695.4+9849.9)/(2)=82772.65</t>
  </si>
  <si>
    <t>(1095.5+0)/(2)=547.75</t>
  </si>
  <si>
    <t>(2206.1+4732.7)/(2)=3469.4</t>
  </si>
  <si>
    <t>S3</t>
  </si>
  <si>
    <t>(0+162.8)/(2)=81.4</t>
  </si>
  <si>
    <t>(135.8+720)/(2)=427.95</t>
  </si>
  <si>
    <t>(0+0)/(2)=0</t>
  </si>
  <si>
    <t>(166.8+958.7)/(2)=562.75</t>
  </si>
  <si>
    <t>(953.7+0)/(2)=476.85</t>
  </si>
  <si>
    <t>(116646.2+374246.3)/(2)=245446.25</t>
  </si>
  <si>
    <t>S4</t>
  </si>
  <si>
    <t>(99.9+720)/(2)=409.95</t>
  </si>
  <si>
    <t>(111626.9+368776.6)/(2)=240201.7</t>
  </si>
  <si>
    <t>S5</t>
  </si>
  <si>
    <t>(99.9+0)/(2)=49.95</t>
  </si>
  <si>
    <t>(166.8+279.6)/(2)=223.2</t>
  </si>
  <si>
    <t>(86.9+0)/(2)=43.45</t>
  </si>
  <si>
    <t>(2078.2+4732.7)/(2)=3405.5</t>
  </si>
  <si>
    <t>(108755.7+365237.3)/(2)=236996.45</t>
  </si>
  <si>
    <t>S6</t>
  </si>
  <si>
    <t>(103520.6+359283.2)/(2)=231401.9</t>
  </si>
  <si>
    <t>S7</t>
  </si>
  <si>
    <t>(101358.5+356389)/(2)=228873.75</t>
  </si>
  <si>
    <t>S8</t>
  </si>
  <si>
    <t>(0+1740.7)/(2)=870.35</t>
  </si>
  <si>
    <t>(0+279.6)/(2)=139.8</t>
  </si>
  <si>
    <t>(98324.5+355678.9)/(2)=227001.75</t>
  </si>
  <si>
    <t>S9</t>
  </si>
  <si>
    <t>(93938.3+350069.4)/(2)=222003.85</t>
  </si>
  <si>
    <t>S10</t>
  </si>
  <si>
    <t>(92374.4+346644.9)/(2)=219509.65</t>
  </si>
  <si>
    <t>S11</t>
  </si>
  <si>
    <t>(89887.7+344245.1)/(2)=217066.4</t>
  </si>
  <si>
    <t>S12</t>
  </si>
  <si>
    <t>(109933.1+552.3)/(2)=55242.7</t>
  </si>
  <si>
    <t>(87132.4+342565.4)/(2)=214848.85</t>
  </si>
  <si>
    <t>S13</t>
  </si>
  <si>
    <t>(109703.4+552.3)/(2)=55127.85</t>
  </si>
  <si>
    <t>(84342.1+339575.3)/(2)=211958.7</t>
  </si>
  <si>
    <t>S14</t>
  </si>
  <si>
    <t>(80700.9+337289.4)/(2)=208995.15</t>
  </si>
  <si>
    <t>S15</t>
  </si>
  <si>
    <t>(73966.8+330582.3)/(2)=202274.55</t>
  </si>
  <si>
    <t>S16</t>
  </si>
  <si>
    <t>(109654.5+552.3)/(2)=55103.35</t>
  </si>
  <si>
    <t>(69521.7+324861.8)/(2)=197191.8</t>
  </si>
  <si>
    <t>S17</t>
  </si>
  <si>
    <t>(63552.7+320758.3)/(2)=192155.45</t>
  </si>
  <si>
    <t>S18</t>
  </si>
  <si>
    <t>(62549+316576.8)/(2)=189562.9</t>
  </si>
  <si>
    <t>S19</t>
  </si>
  <si>
    <t>(109355.9+535.3)/(2)=54945.6</t>
  </si>
  <si>
    <t>(59035.6+314337.8)/(2)=186686.75</t>
  </si>
  <si>
    <t>S20</t>
  </si>
  <si>
    <t>(53905.5+308942)/(2)=181423.7</t>
  </si>
  <si>
    <t>S21</t>
  </si>
  <si>
    <t>(109355.9+130.8)/(2)=54743.35</t>
  </si>
  <si>
    <t>(53438.1+307762.5)/(2)=180600.3</t>
  </si>
  <si>
    <t>S22</t>
  </si>
  <si>
    <t>(2078.2+4328.3)/(2)=3203.25</t>
  </si>
  <si>
    <t>(49990.7+304401)/(2)=177195.85</t>
  </si>
  <si>
    <t>S23</t>
  </si>
  <si>
    <t>(109355.9+0)/(2)=54677.95</t>
  </si>
  <si>
    <t>(47336.2+302401.7)/(2)=174868.9</t>
  </si>
  <si>
    <t>S24</t>
  </si>
  <si>
    <t>(1914.5+4328.3)/(2)=3121.35</t>
  </si>
  <si>
    <t>(44706.7+300112.7)/(2)=172409.7</t>
  </si>
  <si>
    <t>S25</t>
  </si>
  <si>
    <t>(40898.7+296578.4)/(2)=168738.55</t>
  </si>
  <si>
    <t>S26</t>
  </si>
  <si>
    <t>(39296.8+293762.1)/(2)=166529.5</t>
  </si>
  <si>
    <t>S27</t>
  </si>
  <si>
    <t>(166339.2+19525.1)/(2)=92932.15</t>
  </si>
  <si>
    <t>(36269.9+290709.2)/(2)=163489.5</t>
  </si>
  <si>
    <t>S28</t>
  </si>
  <si>
    <t>(911.8+0)/(2)=455.9</t>
  </si>
  <si>
    <t>(29571.8+287115.9)/(2)=158343.85</t>
  </si>
  <si>
    <t>S29</t>
  </si>
  <si>
    <t>(1619.9+3956.7)/(2)=2788.3</t>
  </si>
  <si>
    <t>(22629+280515.7)/(2)=151572.35</t>
  </si>
  <si>
    <t>S30</t>
  </si>
  <si>
    <t>(306.6+0)/(2)=153.3</t>
  </si>
  <si>
    <t>(107237.7+0)/(2)=53618.85</t>
  </si>
  <si>
    <t>(14+0)/(2)=7</t>
  </si>
  <si>
    <t>(9891.9+272087.9)/(2)=140989.9</t>
  </si>
  <si>
    <t>S31</t>
  </si>
  <si>
    <t>(162389.5+16358.3)/(2)=89373.9</t>
  </si>
  <si>
    <t>(953.7+3956.7)/(2)=2455.25</t>
  </si>
  <si>
    <t>(4711.7+260649.1)/(2)=132680.4</t>
  </si>
  <si>
    <t>S32</t>
  </si>
  <si>
    <t>(1903.5+371.5)/(2)=1137.5</t>
  </si>
  <si>
    <t>(0+3956.7)/(2)=1978.35</t>
  </si>
  <si>
    <t>(0+257875.8)/(2)=128937.9</t>
  </si>
  <si>
    <t>S33</t>
  </si>
  <si>
    <t>(0+251765.9)/(2)=125882.95</t>
  </si>
  <si>
    <t>Lépcsôk(2)</t>
  </si>
  <si>
    <t>COCO:STD</t>
  </si>
  <si>
    <t>Becslés</t>
  </si>
  <si>
    <t>Tény+0</t>
  </si>
  <si>
    <t>Delta</t>
  </si>
  <si>
    <t>Delta/Tény</t>
  </si>
  <si>
    <t>S1 összeg:</t>
  </si>
  <si>
    <t>S33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</si>
  <si>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</si>
  <si>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</si>
  <si>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</si>
  <si>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</si>
  <si>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</si>
  <si>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</si>
  <si>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</si>
  <si>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1.77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</si>
  <si>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1.07 mp (0.02 p)</t>
    </r>
  </si>
  <si>
    <t>estimation</t>
  </si>
  <si>
    <t>fact</t>
  </si>
  <si>
    <t>correlation</t>
  </si>
  <si>
    <t>Difference</t>
  </si>
  <si>
    <t>impact</t>
  </si>
  <si>
    <t>sheet</t>
  </si>
  <si>
    <t>content</t>
  </si>
  <si>
    <t>model</t>
  </si>
  <si>
    <t>Production function based on similarity analysis with average/total impacts of the attributes</t>
  </si>
  <si>
    <t>OECD.Stat export (6)</t>
  </si>
  <si>
    <t>OECD.Stat export (5)</t>
  </si>
  <si>
    <t>OECD.Stat export (4)</t>
  </si>
  <si>
    <t>OECD.Stat export (3)</t>
  </si>
  <si>
    <t>OECD.Stat export (2)</t>
  </si>
  <si>
    <t>OECD.Stat export (1)</t>
  </si>
  <si>
    <t>ranked OAM for modelling incl. Direction of the attributes (the more / the more)</t>
  </si>
  <si>
    <t>relative values (pro 1000000 capita) without population</t>
  </si>
  <si>
    <t>relative values (pro 1000000 capita) with population</t>
  </si>
  <si>
    <t xml:space="preserve">absolute values </t>
  </si>
  <si>
    <t>attributes with lacking values</t>
  </si>
  <si>
    <t>help</t>
  </si>
  <si>
    <t>attribute's name and unit</t>
  </si>
  <si>
    <t>raw data</t>
  </si>
  <si>
    <t>screen shot</t>
  </si>
  <si>
    <t>oecd online service</t>
  </si>
  <si>
    <t>conclusions</t>
  </si>
  <si>
    <t>The model can be evaluated as a high-fitting model.</t>
  </si>
  <si>
    <t xml:space="preserve">LU and CZ present real differences (c.f. data quality problem and/or irrational, but real Y values </t>
  </si>
  <si>
    <t>There are only 3 relevant attributes needed to model the rel. R&amp;D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</si>
</sst>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8" formatCode="#,##0.00_ ;\-#,##0.00\ "/>
    <numFmt numFmtId="170" formatCode="#,##0_ ;\-#,##0\ "/>
  </numFmts>
  <fonts count="3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vertAlign val="superscript"/>
      <sz val="10"/>
      <name val="Verdana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u/>
      <sz val="10"/>
      <color theme="10"/>
      <name val="Arial"/>
      <family val="2"/>
      <charset val="238"/>
    </font>
    <font>
      <sz val="9"/>
      <color indexed="81"/>
      <name val="Segoe UI"/>
      <family val="2"/>
      <charset val="238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9"/>
      <color theme="1"/>
      <name val="Courier New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hair">
        <color rgb="FFFFFFCC"/>
      </right>
      <top style="thin">
        <color rgb="FFC0C0C0"/>
      </top>
      <bottom style="thin">
        <color rgb="FFC0C0C0"/>
      </bottom>
      <diagonal/>
    </border>
    <border>
      <left style="hair">
        <color rgb="FFFFFFCC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53">
    <xf numFmtId="0" fontId="0" fillId="0" borderId="0" xfId="0"/>
    <xf numFmtId="0" fontId="24" fillId="0" borderId="10" xfId="0" applyFont="1" applyBorder="1"/>
    <xf numFmtId="0" fontId="26" fillId="0" borderId="10" xfId="0" applyFont="1" applyBorder="1" applyAlignment="1">
      <alignment horizontal="left" wrapText="1"/>
    </xf>
    <xf numFmtId="0" fontId="23" fillId="33" borderId="11" xfId="0" applyFont="1" applyFill="1" applyBorder="1" applyAlignment="1">
      <alignment horizontal="right" vertical="center" wrapText="1"/>
    </xf>
    <xf numFmtId="0" fontId="23" fillId="33" borderId="12" xfId="0" applyFont="1" applyFill="1" applyBorder="1" applyAlignment="1">
      <alignment horizontal="right" vertical="center" wrapText="1"/>
    </xf>
    <xf numFmtId="0" fontId="23" fillId="33" borderId="13" xfId="0" applyFont="1" applyFill="1" applyBorder="1" applyAlignment="1">
      <alignment horizontal="right" vertical="center" wrapText="1"/>
    </xf>
    <xf numFmtId="0" fontId="21" fillId="33" borderId="11" xfId="0" applyFont="1" applyFill="1" applyBorder="1" applyAlignment="1">
      <alignment horizontal="center" vertical="top" wrapText="1"/>
    </xf>
    <xf numFmtId="0" fontId="21" fillId="33" borderId="12" xfId="0" applyFont="1" applyFill="1" applyBorder="1" applyAlignment="1">
      <alignment horizontal="center" vertical="top" wrapText="1"/>
    </xf>
    <xf numFmtId="0" fontId="22" fillId="33" borderId="11" xfId="0" applyFont="1" applyFill="1" applyBorder="1" applyAlignment="1">
      <alignment horizontal="center" vertical="top" wrapText="1"/>
    </xf>
    <xf numFmtId="0" fontId="22" fillId="33" borderId="12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wrapText="1"/>
    </xf>
    <xf numFmtId="0" fontId="27" fillId="35" borderId="10" xfId="0" applyFont="1" applyFill="1" applyBorder="1" applyAlignment="1">
      <alignment horizontal="center"/>
    </xf>
    <xf numFmtId="0" fontId="27" fillId="35" borderId="11" xfId="0" applyFont="1" applyFill="1" applyBorder="1" applyAlignment="1">
      <alignment horizontal="center"/>
    </xf>
    <xf numFmtId="0" fontId="27" fillId="35" borderId="12" xfId="0" applyFont="1" applyFill="1" applyBorder="1" applyAlignment="1">
      <alignment horizontal="center"/>
    </xf>
    <xf numFmtId="0" fontId="19" fillId="34" borderId="14" xfId="0" applyFont="1" applyFill="1" applyBorder="1" applyAlignment="1">
      <alignment vertical="top" wrapText="1"/>
    </xf>
    <xf numFmtId="0" fontId="19" fillId="34" borderId="15" xfId="0" applyFont="1" applyFill="1" applyBorder="1" applyAlignment="1">
      <alignment vertical="top" wrapText="1"/>
    </xf>
    <xf numFmtId="0" fontId="19" fillId="34" borderId="16" xfId="0" applyFont="1" applyFill="1" applyBorder="1" applyAlignment="1">
      <alignment vertical="top" wrapText="1"/>
    </xf>
    <xf numFmtId="0" fontId="18" fillId="34" borderId="10" xfId="0" applyFont="1" applyFill="1" applyBorder="1" applyAlignment="1">
      <alignment vertical="top" wrapText="1"/>
    </xf>
    <xf numFmtId="0" fontId="25" fillId="0" borderId="17" xfId="0" applyFont="1" applyBorder="1" applyAlignment="1">
      <alignment horizontal="left" wrapText="1"/>
    </xf>
    <xf numFmtId="168" fontId="24" fillId="0" borderId="18" xfId="0" applyNumberFormat="1" applyFont="1" applyBorder="1" applyAlignment="1">
      <alignment horizontal="right"/>
    </xf>
    <xf numFmtId="0" fontId="18" fillId="34" borderId="14" xfId="0" applyFont="1" applyFill="1" applyBorder="1" applyAlignment="1">
      <alignment vertical="top" wrapText="1"/>
    </xf>
    <xf numFmtId="0" fontId="18" fillId="34" borderId="15" xfId="0" applyFont="1" applyFill="1" applyBorder="1" applyAlignment="1">
      <alignment vertical="top" wrapText="1"/>
    </xf>
    <xf numFmtId="0" fontId="18" fillId="34" borderId="16" xfId="0" applyFont="1" applyFill="1" applyBorder="1" applyAlignment="1">
      <alignment vertical="top" wrapText="1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33" borderId="12" xfId="0" applyFont="1" applyFill="1" applyBorder="1" applyAlignment="1">
      <alignment horizontal="center" vertical="top" wrapText="1"/>
    </xf>
    <xf numFmtId="0" fontId="27" fillId="35" borderId="12" xfId="0" applyFont="1" applyFill="1" applyBorder="1" applyAlignment="1">
      <alignment horizontal="center"/>
    </xf>
    <xf numFmtId="168" fontId="24" fillId="36" borderId="18" xfId="0" applyNumberFormat="1" applyFont="1" applyFill="1" applyBorder="1" applyAlignment="1">
      <alignment horizontal="right"/>
    </xf>
    <xf numFmtId="0" fontId="18" fillId="36" borderId="10" xfId="0" applyFont="1" applyFill="1" applyBorder="1" applyAlignment="1">
      <alignment vertical="top" wrapText="1"/>
    </xf>
    <xf numFmtId="0" fontId="0" fillId="36" borderId="0" xfId="0" applyFill="1"/>
    <xf numFmtId="0" fontId="21" fillId="37" borderId="12" xfId="0" applyFont="1" applyFill="1" applyBorder="1" applyAlignment="1">
      <alignment horizontal="center" vertical="top" wrapText="1"/>
    </xf>
    <xf numFmtId="170" fontId="24" fillId="0" borderId="18" xfId="0" applyNumberFormat="1" applyFont="1" applyBorder="1" applyAlignment="1">
      <alignment horizontal="right"/>
    </xf>
    <xf numFmtId="1" fontId="24" fillId="0" borderId="18" xfId="1" applyNumberFormat="1" applyFont="1" applyBorder="1" applyAlignment="1">
      <alignment horizontal="right"/>
    </xf>
    <xf numFmtId="0" fontId="3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0" xfId="0" applyFont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0" fontId="33" fillId="38" borderId="19" xfId="0" applyFont="1" applyFill="1" applyBorder="1" applyAlignment="1">
      <alignment horizontal="center" vertical="center" wrapText="1"/>
    </xf>
    <xf numFmtId="0" fontId="34" fillId="39" borderId="20" xfId="0" applyFont="1" applyFill="1" applyBorder="1" applyAlignment="1">
      <alignment horizontal="center" vertical="center" wrapText="1"/>
    </xf>
    <xf numFmtId="0" fontId="33" fillId="38" borderId="19" xfId="0" applyFont="1" applyFill="1" applyBorder="1" applyAlignment="1">
      <alignment horizontal="left" vertical="center" wrapText="1"/>
    </xf>
    <xf numFmtId="0" fontId="35" fillId="39" borderId="20" xfId="0" applyFont="1" applyFill="1" applyBorder="1" applyAlignment="1">
      <alignment horizontal="center" vertical="center" wrapText="1"/>
    </xf>
    <xf numFmtId="0" fontId="28" fillId="0" borderId="0" xfId="44"/>
    <xf numFmtId="0" fontId="36" fillId="0" borderId="0" xfId="0" applyFont="1"/>
    <xf numFmtId="0" fontId="38" fillId="35" borderId="12" xfId="0" applyFont="1" applyFill="1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9" fontId="0" fillId="0" borderId="0" xfId="2" applyFont="1"/>
    <xf numFmtId="0" fontId="33" fillId="37" borderId="21" xfId="0" applyFont="1" applyFill="1" applyBorder="1" applyAlignment="1">
      <alignment horizontal="center" vertical="center" wrapText="1"/>
    </xf>
    <xf numFmtId="0" fontId="0" fillId="37" borderId="0" xfId="0" applyFill="1"/>
    <xf numFmtId="10" fontId="0" fillId="37" borderId="0" xfId="2" applyNumberFormat="1" applyFont="1" applyFill="1"/>
    <xf numFmtId="0" fontId="0" fillId="0" borderId="0" xfId="0" applyAlignment="1">
      <alignment wrapText="1"/>
    </xf>
    <xf numFmtId="10" fontId="0" fillId="0" borderId="0" xfId="0" applyNumberFormat="1"/>
  </cellXfs>
  <cellStyles count="45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1" builtinId="3"/>
    <cellStyle name="Link" xfId="44" builtinId="8"/>
    <cellStyle name="Neutral" xfId="10" builtinId="28" customBuiltin="1"/>
    <cellStyle name="Notiz" xfId="17" builtinId="10" customBuiltin="1"/>
    <cellStyle name="Prozent" xfId="2" builtinId="5"/>
    <cellStyle name="Schlecht" xfId="9" builtinId="27" customBuiltin="1"/>
    <cellStyle name="Standard" xfId="0" builtinId="0" customBuiltin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53340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68310023-ADA6-9F6F-4AC8-E7885F3F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39626</xdr:colOff>
      <xdr:row>52</xdr:row>
      <xdr:rowOff>82720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9B4AC50-B466-C02C-CDB6-549E7FEFC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66666" cy="8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760146420230414132215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.oecd.org/OECDStat_Metadata/ShowMetadata.ashx?Dataset=MSTI_PUB&amp;Coords=%5bCOU%5d.%5bFRA%5d&amp;ShowOnWeb=true&amp;Lang=en" TargetMode="External"/><Relationship Id="rId13" Type="http://schemas.openxmlformats.org/officeDocument/2006/relationships/hyperlink" Target="http://stats.oecd.org/OECDStat_Metadata/ShowMetadata.ashx?Dataset=MSTI_PUB&amp;Coords=%5bCOU%5d.%5bITA%5d&amp;ShowOnWeb=true&amp;Lang=en" TargetMode="External"/><Relationship Id="rId18" Type="http://schemas.openxmlformats.org/officeDocument/2006/relationships/hyperlink" Target="http://stats.oecd.org/OECDStat_Metadata/ShowMetadata.ashx?Dataset=MSTI_PUB&amp;Coords=%5bCOU%5d.%5bPRT%5d&amp;ShowOnWeb=true&amp;Lang=en" TargetMode="External"/><Relationship Id="rId26" Type="http://schemas.openxmlformats.org/officeDocument/2006/relationships/comments" Target="../comments1.xml"/><Relationship Id="rId3" Type="http://schemas.openxmlformats.org/officeDocument/2006/relationships/hyperlink" Target="http://stats.oecd.org/OECDStat_Metadata/ShowMetadata.ashx?Dataset=MSTI_PUB&amp;Coords=%5bCOU%5d.%5bBEL%5d&amp;ShowOnWeb=true&amp;Lang=en" TargetMode="External"/><Relationship Id="rId21" Type="http://schemas.openxmlformats.org/officeDocument/2006/relationships/hyperlink" Target="http://stats.oecd.org/OECDStat_Metadata/ShowMetadata.ashx?Dataset=MSTI_PUB&amp;Coords=%5bCOU%5d.%5bESP%5d&amp;ShowOnWeb=true&amp;Lang=en" TargetMode="External"/><Relationship Id="rId7" Type="http://schemas.openxmlformats.org/officeDocument/2006/relationships/hyperlink" Target="http://stats.oecd.org/OECDStat_Metadata/ShowMetadata.ashx?Dataset=MSTI_PUB&amp;Coords=%5bCOU%5d.%5bFIN%5d&amp;ShowOnWeb=true&amp;Lang=en" TargetMode="External"/><Relationship Id="rId12" Type="http://schemas.openxmlformats.org/officeDocument/2006/relationships/hyperlink" Target="http://stats.oecd.org/OECDStat_Metadata/ShowMetadata.ashx?Dataset=MSTI_PUB&amp;Coords=%5bCOU%5d.%5bIRL%5d&amp;ShowOnWeb=true&amp;Lang=en" TargetMode="External"/><Relationship Id="rId17" Type="http://schemas.openxmlformats.org/officeDocument/2006/relationships/hyperlink" Target="http://stats.oecd.org/OECDStat_Metadata/ShowMetadata.ashx?Dataset=MSTI_PUB&amp;Coords=%5bCOU%5d.%5bPOL%5d&amp;ShowOnWeb=true&amp;Lang=en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stats.oecd.org/OECDStat_Metadata/ShowMetadata.ashx?Dataset=MSTI_PUB&amp;Coords=%5bCOU%5d.%5bAUT%5d&amp;ShowOnWeb=true&amp;Lang=en" TargetMode="External"/><Relationship Id="rId16" Type="http://schemas.openxmlformats.org/officeDocument/2006/relationships/hyperlink" Target="http://stats.oecd.org/OECDStat_Metadata/ShowMetadata.ashx?Dataset=MSTI_PUB&amp;Coords=%5bCOU%5d.%5bNLD%5d&amp;ShowOnWeb=true&amp;Lang=en" TargetMode="External"/><Relationship Id="rId20" Type="http://schemas.openxmlformats.org/officeDocument/2006/relationships/hyperlink" Target="http://stats.oecd.org/OECDStat_Metadata/ShowMetadata.ashx?Dataset=MSTI_PUB&amp;Coords=%5bCOU%5d.%5bSVN%5d&amp;ShowOnWeb=true&amp;Lang=en" TargetMode="External"/><Relationship Id="rId1" Type="http://schemas.openxmlformats.org/officeDocument/2006/relationships/hyperlink" Target="http://stats.oecd.org/OECDStat_Metadata/ShowMetadata.ashx?Dataset=MSTI_PUB&amp;ShowOnWeb=true&amp;Lang=en" TargetMode="External"/><Relationship Id="rId6" Type="http://schemas.openxmlformats.org/officeDocument/2006/relationships/hyperlink" Target="http://stats.oecd.org/OECDStat_Metadata/ShowMetadata.ashx?Dataset=MSTI_PUB&amp;Coords=%5bCOU%5d.%5bEST%5d&amp;ShowOnWeb=true&amp;Lang=en" TargetMode="External"/><Relationship Id="rId11" Type="http://schemas.openxmlformats.org/officeDocument/2006/relationships/hyperlink" Target="http://stats.oecd.org/OECDStat_Metadata/ShowMetadata.ashx?Dataset=MSTI_PUB&amp;Coords=%5bCOU%5d.%5bHUN%5d&amp;ShowOnWeb=true&amp;Lang=en" TargetMode="External"/><Relationship Id="rId24" Type="http://schemas.openxmlformats.org/officeDocument/2006/relationships/hyperlink" Target="https://stats-1.oecd.org/index.aspx?DatasetCode=MSTI_PUB" TargetMode="External"/><Relationship Id="rId5" Type="http://schemas.openxmlformats.org/officeDocument/2006/relationships/hyperlink" Target="http://stats.oecd.org/OECDStat_Metadata/ShowMetadata.ashx?Dataset=MSTI_PUB&amp;Coords=%5bCOU%5d.%5bDNK%5d&amp;ShowOnWeb=true&amp;Lang=en" TargetMode="External"/><Relationship Id="rId15" Type="http://schemas.openxmlformats.org/officeDocument/2006/relationships/hyperlink" Target="http://stats.oecd.org/OECDStat_Metadata/ShowMetadata.ashx?Dataset=MSTI_PUB&amp;Coords=%5bCOU%5d.%5bLUX%5d&amp;ShowOnWeb=true&amp;Lang=en" TargetMode="External"/><Relationship Id="rId23" Type="http://schemas.openxmlformats.org/officeDocument/2006/relationships/hyperlink" Target="http://stats.oecd.org/OECDStat_Metadata/ShowMetadata.ashx?Dataset=MSTI_PUB&amp;Coords=%5bCOU%5d.%5bROU%5d&amp;ShowOnWeb=true&amp;Lang=en" TargetMode="External"/><Relationship Id="rId10" Type="http://schemas.openxmlformats.org/officeDocument/2006/relationships/hyperlink" Target="http://stats.oecd.org/OECDStat_Metadata/ShowMetadata.ashx?Dataset=MSTI_PUB&amp;Coords=%5bCOU%5d.%5bGRC%5d&amp;ShowOnWeb=true&amp;Lang=en" TargetMode="External"/><Relationship Id="rId19" Type="http://schemas.openxmlformats.org/officeDocument/2006/relationships/hyperlink" Target="http://stats.oecd.org/OECDStat_Metadata/ShowMetadata.ashx?Dataset=MSTI_PUB&amp;Coords=%5bCOU%5d.%5bSVK%5d&amp;ShowOnWeb=true&amp;Lang=en" TargetMode="External"/><Relationship Id="rId4" Type="http://schemas.openxmlformats.org/officeDocument/2006/relationships/hyperlink" Target="http://stats.oecd.org/OECDStat_Metadata/ShowMetadata.ashx?Dataset=MSTI_PUB&amp;Coords=%5bCOU%5d.%5bCZE%5d&amp;ShowOnWeb=true&amp;Lang=en" TargetMode="External"/><Relationship Id="rId9" Type="http://schemas.openxmlformats.org/officeDocument/2006/relationships/hyperlink" Target="http://stats.oecd.org/OECDStat_Metadata/ShowMetadata.ashx?Dataset=MSTI_PUB&amp;Coords=%5bCOU%5d.%5bDEU%5d&amp;ShowOnWeb=true&amp;Lang=en" TargetMode="External"/><Relationship Id="rId14" Type="http://schemas.openxmlformats.org/officeDocument/2006/relationships/hyperlink" Target="http://stats.oecd.org/OECDStat_Metadata/ShowMetadata.ashx?Dataset=MSTI_PUB&amp;Coords=%5bCOU%5d.%5bLTU%5d&amp;ShowOnWeb=true&amp;Lang=en" TargetMode="External"/><Relationship Id="rId22" Type="http://schemas.openxmlformats.org/officeDocument/2006/relationships/hyperlink" Target="http://stats.oecd.org/OECDStat_Metadata/ShowMetadata.ashx?Dataset=MSTI_PUB&amp;Coords=%5bCOU%5d.%5bSWE%5d&amp;ShowOnWeb=true&amp;Lang=en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.oecd.org/OECDStat_Metadata/ShowMetadata.ashx?Dataset=MSTI_PUB&amp;Coords=%5bCOU%5d.%5bFRA%5d&amp;ShowOnWeb=true&amp;Lang=en" TargetMode="External"/><Relationship Id="rId13" Type="http://schemas.openxmlformats.org/officeDocument/2006/relationships/hyperlink" Target="http://stats.oecd.org/OECDStat_Metadata/ShowMetadata.ashx?Dataset=MSTI_PUB&amp;Coords=%5bCOU%5d.%5bITA%5d&amp;ShowOnWeb=true&amp;Lang=en" TargetMode="External"/><Relationship Id="rId18" Type="http://schemas.openxmlformats.org/officeDocument/2006/relationships/hyperlink" Target="http://stats.oecd.org/OECDStat_Metadata/ShowMetadata.ashx?Dataset=MSTI_PUB&amp;Coords=%5bCOU%5d.%5bPRT%5d&amp;ShowOnWeb=true&amp;Lang=en" TargetMode="External"/><Relationship Id="rId26" Type="http://schemas.openxmlformats.org/officeDocument/2006/relationships/comments" Target="../comments2.xml"/><Relationship Id="rId3" Type="http://schemas.openxmlformats.org/officeDocument/2006/relationships/hyperlink" Target="http://stats.oecd.org/OECDStat_Metadata/ShowMetadata.ashx?Dataset=MSTI_PUB&amp;Coords=%5bCOU%5d.%5bBEL%5d&amp;ShowOnWeb=true&amp;Lang=en" TargetMode="External"/><Relationship Id="rId21" Type="http://schemas.openxmlformats.org/officeDocument/2006/relationships/hyperlink" Target="http://stats.oecd.org/OECDStat_Metadata/ShowMetadata.ashx?Dataset=MSTI_PUB&amp;Coords=%5bCOU%5d.%5bESP%5d&amp;ShowOnWeb=true&amp;Lang=en" TargetMode="External"/><Relationship Id="rId7" Type="http://schemas.openxmlformats.org/officeDocument/2006/relationships/hyperlink" Target="http://stats.oecd.org/OECDStat_Metadata/ShowMetadata.ashx?Dataset=MSTI_PUB&amp;Coords=%5bCOU%5d.%5bFIN%5d&amp;ShowOnWeb=true&amp;Lang=en" TargetMode="External"/><Relationship Id="rId12" Type="http://schemas.openxmlformats.org/officeDocument/2006/relationships/hyperlink" Target="http://stats.oecd.org/OECDStat_Metadata/ShowMetadata.ashx?Dataset=MSTI_PUB&amp;Coords=%5bCOU%5d.%5bIRL%5d&amp;ShowOnWeb=true&amp;Lang=en" TargetMode="External"/><Relationship Id="rId17" Type="http://schemas.openxmlformats.org/officeDocument/2006/relationships/hyperlink" Target="http://stats.oecd.org/OECDStat_Metadata/ShowMetadata.ashx?Dataset=MSTI_PUB&amp;Coords=%5bCOU%5d.%5bPOL%5d&amp;ShowOnWeb=true&amp;Lang=en" TargetMode="External"/><Relationship Id="rId25" Type="http://schemas.openxmlformats.org/officeDocument/2006/relationships/vmlDrawing" Target="../drawings/vmlDrawing2.vml"/><Relationship Id="rId2" Type="http://schemas.openxmlformats.org/officeDocument/2006/relationships/hyperlink" Target="http://stats.oecd.org/OECDStat_Metadata/ShowMetadata.ashx?Dataset=MSTI_PUB&amp;Coords=%5bCOU%5d.%5bAUT%5d&amp;ShowOnWeb=true&amp;Lang=en" TargetMode="External"/><Relationship Id="rId16" Type="http://schemas.openxmlformats.org/officeDocument/2006/relationships/hyperlink" Target="http://stats.oecd.org/OECDStat_Metadata/ShowMetadata.ashx?Dataset=MSTI_PUB&amp;Coords=%5bCOU%5d.%5bNLD%5d&amp;ShowOnWeb=true&amp;Lang=en" TargetMode="External"/><Relationship Id="rId20" Type="http://schemas.openxmlformats.org/officeDocument/2006/relationships/hyperlink" Target="http://stats.oecd.org/OECDStat_Metadata/ShowMetadata.ashx?Dataset=MSTI_PUB&amp;Coords=%5bCOU%5d.%5bSVN%5d&amp;ShowOnWeb=true&amp;Lang=en" TargetMode="External"/><Relationship Id="rId1" Type="http://schemas.openxmlformats.org/officeDocument/2006/relationships/hyperlink" Target="http://stats.oecd.org/OECDStat_Metadata/ShowMetadata.ashx?Dataset=MSTI_PUB&amp;ShowOnWeb=true&amp;Lang=en" TargetMode="External"/><Relationship Id="rId6" Type="http://schemas.openxmlformats.org/officeDocument/2006/relationships/hyperlink" Target="http://stats.oecd.org/OECDStat_Metadata/ShowMetadata.ashx?Dataset=MSTI_PUB&amp;Coords=%5bCOU%5d.%5bEST%5d&amp;ShowOnWeb=true&amp;Lang=en" TargetMode="External"/><Relationship Id="rId11" Type="http://schemas.openxmlformats.org/officeDocument/2006/relationships/hyperlink" Target="http://stats.oecd.org/OECDStat_Metadata/ShowMetadata.ashx?Dataset=MSTI_PUB&amp;Coords=%5bCOU%5d.%5bHUN%5d&amp;ShowOnWeb=true&amp;Lang=en" TargetMode="External"/><Relationship Id="rId24" Type="http://schemas.openxmlformats.org/officeDocument/2006/relationships/hyperlink" Target="https://stats-1.oecd.org/index.aspx?DatasetCode=MSTI_PUB" TargetMode="External"/><Relationship Id="rId5" Type="http://schemas.openxmlformats.org/officeDocument/2006/relationships/hyperlink" Target="http://stats.oecd.org/OECDStat_Metadata/ShowMetadata.ashx?Dataset=MSTI_PUB&amp;Coords=%5bCOU%5d.%5bDNK%5d&amp;ShowOnWeb=true&amp;Lang=en" TargetMode="External"/><Relationship Id="rId15" Type="http://schemas.openxmlformats.org/officeDocument/2006/relationships/hyperlink" Target="http://stats.oecd.org/OECDStat_Metadata/ShowMetadata.ashx?Dataset=MSTI_PUB&amp;Coords=%5bCOU%5d.%5bLUX%5d&amp;ShowOnWeb=true&amp;Lang=en" TargetMode="External"/><Relationship Id="rId23" Type="http://schemas.openxmlformats.org/officeDocument/2006/relationships/hyperlink" Target="http://stats.oecd.org/OECDStat_Metadata/ShowMetadata.ashx?Dataset=MSTI_PUB&amp;Coords=%5bCOU%5d.%5bROU%5d&amp;ShowOnWeb=true&amp;Lang=en" TargetMode="External"/><Relationship Id="rId10" Type="http://schemas.openxmlformats.org/officeDocument/2006/relationships/hyperlink" Target="http://stats.oecd.org/OECDStat_Metadata/ShowMetadata.ashx?Dataset=MSTI_PUB&amp;Coords=%5bCOU%5d.%5bGRC%5d&amp;ShowOnWeb=true&amp;Lang=en" TargetMode="External"/><Relationship Id="rId19" Type="http://schemas.openxmlformats.org/officeDocument/2006/relationships/hyperlink" Target="http://stats.oecd.org/OECDStat_Metadata/ShowMetadata.ashx?Dataset=MSTI_PUB&amp;Coords=%5bCOU%5d.%5bSVK%5d&amp;ShowOnWeb=true&amp;Lang=en" TargetMode="External"/><Relationship Id="rId4" Type="http://schemas.openxmlformats.org/officeDocument/2006/relationships/hyperlink" Target="http://stats.oecd.org/OECDStat_Metadata/ShowMetadata.ashx?Dataset=MSTI_PUB&amp;Coords=%5bCOU%5d.%5bCZE%5d&amp;ShowOnWeb=true&amp;Lang=en" TargetMode="External"/><Relationship Id="rId9" Type="http://schemas.openxmlformats.org/officeDocument/2006/relationships/hyperlink" Target="http://stats.oecd.org/OECDStat_Metadata/ShowMetadata.ashx?Dataset=MSTI_PUB&amp;Coords=%5bCOU%5d.%5bDEU%5d&amp;ShowOnWeb=true&amp;Lang=en" TargetMode="External"/><Relationship Id="rId14" Type="http://schemas.openxmlformats.org/officeDocument/2006/relationships/hyperlink" Target="http://stats.oecd.org/OECDStat_Metadata/ShowMetadata.ashx?Dataset=MSTI_PUB&amp;Coords=%5bCOU%5d.%5bLTU%5d&amp;ShowOnWeb=true&amp;Lang=en" TargetMode="External"/><Relationship Id="rId22" Type="http://schemas.openxmlformats.org/officeDocument/2006/relationships/hyperlink" Target="http://stats.oecd.org/OECDStat_Metadata/ShowMetadata.ashx?Dataset=MSTI_PUB&amp;Coords=%5bCOU%5d.%5bSWE%5d&amp;ShowOnWeb=true&amp;Lang=en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.oecd.org/OECDStat_Metadata/ShowMetadata.ashx?Dataset=MSTI_PUB&amp;Coords=%5bCOU%5d.%5bFRA%5d&amp;ShowOnWeb=true&amp;Lang=en" TargetMode="External"/><Relationship Id="rId13" Type="http://schemas.openxmlformats.org/officeDocument/2006/relationships/hyperlink" Target="http://stats.oecd.org/OECDStat_Metadata/ShowMetadata.ashx?Dataset=MSTI_PUB&amp;Coords=%5bCOU%5d.%5bITA%5d&amp;ShowOnWeb=true&amp;Lang=en" TargetMode="External"/><Relationship Id="rId18" Type="http://schemas.openxmlformats.org/officeDocument/2006/relationships/hyperlink" Target="http://stats.oecd.org/OECDStat_Metadata/ShowMetadata.ashx?Dataset=MSTI_PUB&amp;Coords=%5bCOU%5d.%5bPRT%5d&amp;ShowOnWeb=true&amp;Lang=en" TargetMode="External"/><Relationship Id="rId26" Type="http://schemas.openxmlformats.org/officeDocument/2006/relationships/comments" Target="../comments3.xml"/><Relationship Id="rId3" Type="http://schemas.openxmlformats.org/officeDocument/2006/relationships/hyperlink" Target="http://stats.oecd.org/OECDStat_Metadata/ShowMetadata.ashx?Dataset=MSTI_PUB&amp;Coords=%5bCOU%5d.%5bBEL%5d&amp;ShowOnWeb=true&amp;Lang=en" TargetMode="External"/><Relationship Id="rId21" Type="http://schemas.openxmlformats.org/officeDocument/2006/relationships/hyperlink" Target="http://stats.oecd.org/OECDStat_Metadata/ShowMetadata.ashx?Dataset=MSTI_PUB&amp;Coords=%5bCOU%5d.%5bESP%5d&amp;ShowOnWeb=true&amp;Lang=en" TargetMode="External"/><Relationship Id="rId7" Type="http://schemas.openxmlformats.org/officeDocument/2006/relationships/hyperlink" Target="http://stats.oecd.org/OECDStat_Metadata/ShowMetadata.ashx?Dataset=MSTI_PUB&amp;Coords=%5bCOU%5d.%5bFIN%5d&amp;ShowOnWeb=true&amp;Lang=en" TargetMode="External"/><Relationship Id="rId12" Type="http://schemas.openxmlformats.org/officeDocument/2006/relationships/hyperlink" Target="http://stats.oecd.org/OECDStat_Metadata/ShowMetadata.ashx?Dataset=MSTI_PUB&amp;Coords=%5bCOU%5d.%5bIRL%5d&amp;ShowOnWeb=true&amp;Lang=en" TargetMode="External"/><Relationship Id="rId17" Type="http://schemas.openxmlformats.org/officeDocument/2006/relationships/hyperlink" Target="http://stats.oecd.org/OECDStat_Metadata/ShowMetadata.ashx?Dataset=MSTI_PUB&amp;Coords=%5bCOU%5d.%5bPOL%5d&amp;ShowOnWeb=true&amp;Lang=en" TargetMode="External"/><Relationship Id="rId25" Type="http://schemas.openxmlformats.org/officeDocument/2006/relationships/vmlDrawing" Target="../drawings/vmlDrawing3.vml"/><Relationship Id="rId2" Type="http://schemas.openxmlformats.org/officeDocument/2006/relationships/hyperlink" Target="http://stats.oecd.org/OECDStat_Metadata/ShowMetadata.ashx?Dataset=MSTI_PUB&amp;Coords=%5bCOU%5d.%5bAUT%5d&amp;ShowOnWeb=true&amp;Lang=en" TargetMode="External"/><Relationship Id="rId16" Type="http://schemas.openxmlformats.org/officeDocument/2006/relationships/hyperlink" Target="http://stats.oecd.org/OECDStat_Metadata/ShowMetadata.ashx?Dataset=MSTI_PUB&amp;Coords=%5bCOU%5d.%5bNLD%5d&amp;ShowOnWeb=true&amp;Lang=en" TargetMode="External"/><Relationship Id="rId20" Type="http://schemas.openxmlformats.org/officeDocument/2006/relationships/hyperlink" Target="http://stats.oecd.org/OECDStat_Metadata/ShowMetadata.ashx?Dataset=MSTI_PUB&amp;Coords=%5bCOU%5d.%5bSVN%5d&amp;ShowOnWeb=true&amp;Lang=en" TargetMode="External"/><Relationship Id="rId1" Type="http://schemas.openxmlformats.org/officeDocument/2006/relationships/hyperlink" Target="http://stats.oecd.org/OECDStat_Metadata/ShowMetadata.ashx?Dataset=MSTI_PUB&amp;ShowOnWeb=true&amp;Lang=en" TargetMode="External"/><Relationship Id="rId6" Type="http://schemas.openxmlformats.org/officeDocument/2006/relationships/hyperlink" Target="http://stats.oecd.org/OECDStat_Metadata/ShowMetadata.ashx?Dataset=MSTI_PUB&amp;Coords=%5bCOU%5d.%5bEST%5d&amp;ShowOnWeb=true&amp;Lang=en" TargetMode="External"/><Relationship Id="rId11" Type="http://schemas.openxmlformats.org/officeDocument/2006/relationships/hyperlink" Target="http://stats.oecd.org/OECDStat_Metadata/ShowMetadata.ashx?Dataset=MSTI_PUB&amp;Coords=%5bCOU%5d.%5bHUN%5d&amp;ShowOnWeb=true&amp;Lang=en" TargetMode="External"/><Relationship Id="rId24" Type="http://schemas.openxmlformats.org/officeDocument/2006/relationships/hyperlink" Target="https://stats-1.oecd.org/index.aspx?DatasetCode=MSTI_PUB" TargetMode="External"/><Relationship Id="rId5" Type="http://schemas.openxmlformats.org/officeDocument/2006/relationships/hyperlink" Target="http://stats.oecd.org/OECDStat_Metadata/ShowMetadata.ashx?Dataset=MSTI_PUB&amp;Coords=%5bCOU%5d.%5bDNK%5d&amp;ShowOnWeb=true&amp;Lang=en" TargetMode="External"/><Relationship Id="rId15" Type="http://schemas.openxmlformats.org/officeDocument/2006/relationships/hyperlink" Target="http://stats.oecd.org/OECDStat_Metadata/ShowMetadata.ashx?Dataset=MSTI_PUB&amp;Coords=%5bCOU%5d.%5bLUX%5d&amp;ShowOnWeb=true&amp;Lang=en" TargetMode="External"/><Relationship Id="rId23" Type="http://schemas.openxmlformats.org/officeDocument/2006/relationships/hyperlink" Target="http://stats.oecd.org/OECDStat_Metadata/ShowMetadata.ashx?Dataset=MSTI_PUB&amp;Coords=%5bCOU%5d.%5bROU%5d&amp;ShowOnWeb=true&amp;Lang=en" TargetMode="External"/><Relationship Id="rId10" Type="http://schemas.openxmlformats.org/officeDocument/2006/relationships/hyperlink" Target="http://stats.oecd.org/OECDStat_Metadata/ShowMetadata.ashx?Dataset=MSTI_PUB&amp;Coords=%5bCOU%5d.%5bGRC%5d&amp;ShowOnWeb=true&amp;Lang=en" TargetMode="External"/><Relationship Id="rId19" Type="http://schemas.openxmlformats.org/officeDocument/2006/relationships/hyperlink" Target="http://stats.oecd.org/OECDStat_Metadata/ShowMetadata.ashx?Dataset=MSTI_PUB&amp;Coords=%5bCOU%5d.%5bSVK%5d&amp;ShowOnWeb=true&amp;Lang=en" TargetMode="External"/><Relationship Id="rId4" Type="http://schemas.openxmlformats.org/officeDocument/2006/relationships/hyperlink" Target="http://stats.oecd.org/OECDStat_Metadata/ShowMetadata.ashx?Dataset=MSTI_PUB&amp;Coords=%5bCOU%5d.%5bCZE%5d&amp;ShowOnWeb=true&amp;Lang=en" TargetMode="External"/><Relationship Id="rId9" Type="http://schemas.openxmlformats.org/officeDocument/2006/relationships/hyperlink" Target="http://stats.oecd.org/OECDStat_Metadata/ShowMetadata.ashx?Dataset=MSTI_PUB&amp;Coords=%5bCOU%5d.%5bDEU%5d&amp;ShowOnWeb=true&amp;Lang=en" TargetMode="External"/><Relationship Id="rId14" Type="http://schemas.openxmlformats.org/officeDocument/2006/relationships/hyperlink" Target="http://stats.oecd.org/OECDStat_Metadata/ShowMetadata.ashx?Dataset=MSTI_PUB&amp;Coords=%5bCOU%5d.%5bLTU%5d&amp;ShowOnWeb=true&amp;Lang=en" TargetMode="External"/><Relationship Id="rId22" Type="http://schemas.openxmlformats.org/officeDocument/2006/relationships/hyperlink" Target="http://stats.oecd.org/OECDStat_Metadata/ShowMetadata.ashx?Dataset=MSTI_PUB&amp;Coords=%5bCOU%5d.%5bSWE%5d&amp;ShowOnWeb=true&amp;Lang=en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.oecd.org/OECDStat_Metadata/ShowMetadata.ashx?Dataset=MSTI_PUB&amp;Coords=%5bCOU%5d.%5bFRA%5d&amp;ShowOnWeb=true&amp;Lang=en" TargetMode="External"/><Relationship Id="rId13" Type="http://schemas.openxmlformats.org/officeDocument/2006/relationships/hyperlink" Target="http://stats.oecd.org/OECDStat_Metadata/ShowMetadata.ashx?Dataset=MSTI_PUB&amp;Coords=%5bCOU%5d.%5bITA%5d&amp;ShowOnWeb=true&amp;Lang=en" TargetMode="External"/><Relationship Id="rId18" Type="http://schemas.openxmlformats.org/officeDocument/2006/relationships/hyperlink" Target="http://stats.oecd.org/OECDStat_Metadata/ShowMetadata.ashx?Dataset=MSTI_PUB&amp;Coords=%5bCOU%5d.%5bPRT%5d&amp;ShowOnWeb=true&amp;Lang=en" TargetMode="External"/><Relationship Id="rId26" Type="http://schemas.openxmlformats.org/officeDocument/2006/relationships/comments" Target="../comments4.xml"/><Relationship Id="rId3" Type="http://schemas.openxmlformats.org/officeDocument/2006/relationships/hyperlink" Target="http://stats.oecd.org/OECDStat_Metadata/ShowMetadata.ashx?Dataset=MSTI_PUB&amp;Coords=%5bCOU%5d.%5bBEL%5d&amp;ShowOnWeb=true&amp;Lang=en" TargetMode="External"/><Relationship Id="rId21" Type="http://schemas.openxmlformats.org/officeDocument/2006/relationships/hyperlink" Target="http://stats.oecd.org/OECDStat_Metadata/ShowMetadata.ashx?Dataset=MSTI_PUB&amp;Coords=%5bCOU%5d.%5bESP%5d&amp;ShowOnWeb=true&amp;Lang=en" TargetMode="External"/><Relationship Id="rId7" Type="http://schemas.openxmlformats.org/officeDocument/2006/relationships/hyperlink" Target="http://stats.oecd.org/OECDStat_Metadata/ShowMetadata.ashx?Dataset=MSTI_PUB&amp;Coords=%5bCOU%5d.%5bFIN%5d&amp;ShowOnWeb=true&amp;Lang=en" TargetMode="External"/><Relationship Id="rId12" Type="http://schemas.openxmlformats.org/officeDocument/2006/relationships/hyperlink" Target="http://stats.oecd.org/OECDStat_Metadata/ShowMetadata.ashx?Dataset=MSTI_PUB&amp;Coords=%5bCOU%5d.%5bIRL%5d&amp;ShowOnWeb=true&amp;Lang=en" TargetMode="External"/><Relationship Id="rId17" Type="http://schemas.openxmlformats.org/officeDocument/2006/relationships/hyperlink" Target="http://stats.oecd.org/OECDStat_Metadata/ShowMetadata.ashx?Dataset=MSTI_PUB&amp;Coords=%5bCOU%5d.%5bPOL%5d&amp;ShowOnWeb=true&amp;Lang=en" TargetMode="External"/><Relationship Id="rId25" Type="http://schemas.openxmlformats.org/officeDocument/2006/relationships/vmlDrawing" Target="../drawings/vmlDrawing4.vml"/><Relationship Id="rId2" Type="http://schemas.openxmlformats.org/officeDocument/2006/relationships/hyperlink" Target="http://stats.oecd.org/OECDStat_Metadata/ShowMetadata.ashx?Dataset=MSTI_PUB&amp;Coords=%5bCOU%5d.%5bAUT%5d&amp;ShowOnWeb=true&amp;Lang=en" TargetMode="External"/><Relationship Id="rId16" Type="http://schemas.openxmlformats.org/officeDocument/2006/relationships/hyperlink" Target="http://stats.oecd.org/OECDStat_Metadata/ShowMetadata.ashx?Dataset=MSTI_PUB&amp;Coords=%5bCOU%5d.%5bNLD%5d&amp;ShowOnWeb=true&amp;Lang=en" TargetMode="External"/><Relationship Id="rId20" Type="http://schemas.openxmlformats.org/officeDocument/2006/relationships/hyperlink" Target="http://stats.oecd.org/OECDStat_Metadata/ShowMetadata.ashx?Dataset=MSTI_PUB&amp;Coords=%5bCOU%5d.%5bSVN%5d&amp;ShowOnWeb=true&amp;Lang=en" TargetMode="External"/><Relationship Id="rId1" Type="http://schemas.openxmlformats.org/officeDocument/2006/relationships/hyperlink" Target="http://stats.oecd.org/OECDStat_Metadata/ShowMetadata.ashx?Dataset=MSTI_PUB&amp;ShowOnWeb=true&amp;Lang=en" TargetMode="External"/><Relationship Id="rId6" Type="http://schemas.openxmlformats.org/officeDocument/2006/relationships/hyperlink" Target="http://stats.oecd.org/OECDStat_Metadata/ShowMetadata.ashx?Dataset=MSTI_PUB&amp;Coords=%5bCOU%5d.%5bEST%5d&amp;ShowOnWeb=true&amp;Lang=en" TargetMode="External"/><Relationship Id="rId11" Type="http://schemas.openxmlformats.org/officeDocument/2006/relationships/hyperlink" Target="http://stats.oecd.org/OECDStat_Metadata/ShowMetadata.ashx?Dataset=MSTI_PUB&amp;Coords=%5bCOU%5d.%5bHUN%5d&amp;ShowOnWeb=true&amp;Lang=en" TargetMode="External"/><Relationship Id="rId24" Type="http://schemas.openxmlformats.org/officeDocument/2006/relationships/hyperlink" Target="https://stats-1.oecd.org/index.aspx?DatasetCode=MSTI_PUB" TargetMode="External"/><Relationship Id="rId5" Type="http://schemas.openxmlformats.org/officeDocument/2006/relationships/hyperlink" Target="http://stats.oecd.org/OECDStat_Metadata/ShowMetadata.ashx?Dataset=MSTI_PUB&amp;Coords=%5bCOU%5d.%5bDNK%5d&amp;ShowOnWeb=true&amp;Lang=en" TargetMode="External"/><Relationship Id="rId15" Type="http://schemas.openxmlformats.org/officeDocument/2006/relationships/hyperlink" Target="http://stats.oecd.org/OECDStat_Metadata/ShowMetadata.ashx?Dataset=MSTI_PUB&amp;Coords=%5bCOU%5d.%5bLUX%5d&amp;ShowOnWeb=true&amp;Lang=en" TargetMode="External"/><Relationship Id="rId23" Type="http://schemas.openxmlformats.org/officeDocument/2006/relationships/hyperlink" Target="http://stats.oecd.org/OECDStat_Metadata/ShowMetadata.ashx?Dataset=MSTI_PUB&amp;Coords=%5bCOU%5d.%5bROU%5d&amp;ShowOnWeb=true&amp;Lang=en" TargetMode="External"/><Relationship Id="rId10" Type="http://schemas.openxmlformats.org/officeDocument/2006/relationships/hyperlink" Target="http://stats.oecd.org/OECDStat_Metadata/ShowMetadata.ashx?Dataset=MSTI_PUB&amp;Coords=%5bCOU%5d.%5bGRC%5d&amp;ShowOnWeb=true&amp;Lang=en" TargetMode="External"/><Relationship Id="rId19" Type="http://schemas.openxmlformats.org/officeDocument/2006/relationships/hyperlink" Target="http://stats.oecd.org/OECDStat_Metadata/ShowMetadata.ashx?Dataset=MSTI_PUB&amp;Coords=%5bCOU%5d.%5bSVK%5d&amp;ShowOnWeb=true&amp;Lang=en" TargetMode="External"/><Relationship Id="rId4" Type="http://schemas.openxmlformats.org/officeDocument/2006/relationships/hyperlink" Target="http://stats.oecd.org/OECDStat_Metadata/ShowMetadata.ashx?Dataset=MSTI_PUB&amp;Coords=%5bCOU%5d.%5bCZE%5d&amp;ShowOnWeb=true&amp;Lang=en" TargetMode="External"/><Relationship Id="rId9" Type="http://schemas.openxmlformats.org/officeDocument/2006/relationships/hyperlink" Target="http://stats.oecd.org/OECDStat_Metadata/ShowMetadata.ashx?Dataset=MSTI_PUB&amp;Coords=%5bCOU%5d.%5bDEU%5d&amp;ShowOnWeb=true&amp;Lang=en" TargetMode="External"/><Relationship Id="rId14" Type="http://schemas.openxmlformats.org/officeDocument/2006/relationships/hyperlink" Target="http://stats.oecd.org/OECDStat_Metadata/ShowMetadata.ashx?Dataset=MSTI_PUB&amp;Coords=%5bCOU%5d.%5bLTU%5d&amp;ShowOnWeb=true&amp;Lang=en" TargetMode="External"/><Relationship Id="rId22" Type="http://schemas.openxmlformats.org/officeDocument/2006/relationships/hyperlink" Target="http://stats.oecd.org/OECDStat_Metadata/ShowMetadata.ashx?Dataset=MSTI_PUB&amp;Coords=%5bCOU%5d.%5bSWE%5d&amp;ShowOnWeb=true&amp;Lang=en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.oecd.org/OECDStat_Metadata/ShowMetadata.ashx?Dataset=MSTI_PUB&amp;Coords=%5bCOU%5d.%5bEST%5d&amp;ShowOnWeb=true&amp;Lang=en" TargetMode="External"/><Relationship Id="rId13" Type="http://schemas.openxmlformats.org/officeDocument/2006/relationships/hyperlink" Target="http://stats.oecd.org/OECDStat_Metadata/ShowMetadata.ashx?Dataset=MSTI_PUB&amp;Coords=%5bCOU%5d.%5bHUN%5d&amp;ShowOnWeb=true&amp;Lang=en" TargetMode="External"/><Relationship Id="rId18" Type="http://schemas.openxmlformats.org/officeDocument/2006/relationships/hyperlink" Target="http://stats.oecd.org/OECDStat_Metadata/ShowMetadata.ashx?Dataset=MSTI_PUB&amp;Coords=%5bCOU%5d.%5bNLD%5d&amp;ShowOnWeb=true&amp;Lang=en" TargetMode="External"/><Relationship Id="rId26" Type="http://schemas.openxmlformats.org/officeDocument/2006/relationships/hyperlink" Target="https://stats-1.oecd.org/index.aspx?DatasetCode=MSTI_PUB" TargetMode="External"/><Relationship Id="rId3" Type="http://schemas.openxmlformats.org/officeDocument/2006/relationships/hyperlink" Target="http://stats.oecd.org/OECDStat_Metadata/ShowMetadata.ashx?Dataset=MSTI_PUB&amp;Coords=%5bMSTI_VAR%5d.%5bINDEMP%5d&amp;ShowOnWeb=true&amp;Lang=en" TargetMode="External"/><Relationship Id="rId21" Type="http://schemas.openxmlformats.org/officeDocument/2006/relationships/hyperlink" Target="http://stats.oecd.org/OECDStat_Metadata/ShowMetadata.ashx?Dataset=MSTI_PUB&amp;Coords=%5bCOU%5d.%5bSVK%5d&amp;ShowOnWeb=true&amp;Lang=en" TargetMode="External"/><Relationship Id="rId7" Type="http://schemas.openxmlformats.org/officeDocument/2006/relationships/hyperlink" Target="http://stats.oecd.org/OECDStat_Metadata/ShowMetadata.ashx?Dataset=MSTI_PUB&amp;Coords=%5bCOU%5d.%5bDNK%5d&amp;ShowOnWeb=true&amp;Lang=en" TargetMode="External"/><Relationship Id="rId12" Type="http://schemas.openxmlformats.org/officeDocument/2006/relationships/hyperlink" Target="http://stats.oecd.org/OECDStat_Metadata/ShowMetadata.ashx?Dataset=MSTI_PUB&amp;Coords=%5bCOU%5d.%5bGRC%5d&amp;ShowOnWeb=true&amp;Lang=en" TargetMode="External"/><Relationship Id="rId17" Type="http://schemas.openxmlformats.org/officeDocument/2006/relationships/hyperlink" Target="http://stats.oecd.org/OECDStat_Metadata/ShowMetadata.ashx?Dataset=MSTI_PUB&amp;Coords=%5bCOU%5d.%5bLUX%5d&amp;ShowOnWeb=true&amp;Lang=en" TargetMode="External"/><Relationship Id="rId25" Type="http://schemas.openxmlformats.org/officeDocument/2006/relationships/hyperlink" Target="http://stats.oecd.org/OECDStat_Metadata/ShowMetadata.ashx?Dataset=MSTI_PUB&amp;Coords=%5bCOU%5d.%5bROU%5d&amp;ShowOnWeb=true&amp;Lang=en" TargetMode="External"/><Relationship Id="rId2" Type="http://schemas.openxmlformats.org/officeDocument/2006/relationships/hyperlink" Target="http://stats.oecd.org/OECDStat_Metadata/ShowMetadata.ashx?Dataset=MSTI_PUB&amp;Coords=%5bMSTI_VAR%5d.%5bVA_PPP%5d&amp;ShowOnWeb=true&amp;Lang=en" TargetMode="External"/><Relationship Id="rId16" Type="http://schemas.openxmlformats.org/officeDocument/2006/relationships/hyperlink" Target="http://stats.oecd.org/OECDStat_Metadata/ShowMetadata.ashx?Dataset=MSTI_PUB&amp;Coords=%5bCOU%5d.%5bLTU%5d&amp;ShowOnWeb=true&amp;Lang=en" TargetMode="External"/><Relationship Id="rId20" Type="http://schemas.openxmlformats.org/officeDocument/2006/relationships/hyperlink" Target="http://stats.oecd.org/OECDStat_Metadata/ShowMetadata.ashx?Dataset=MSTI_PUB&amp;Coords=%5bCOU%5d.%5bPRT%5d&amp;ShowOnWeb=true&amp;Lang=en" TargetMode="External"/><Relationship Id="rId1" Type="http://schemas.openxmlformats.org/officeDocument/2006/relationships/hyperlink" Target="http://stats.oecd.org/OECDStat_Metadata/ShowMetadata.ashx?Dataset=MSTI_PUB&amp;ShowOnWeb=true&amp;Lang=en" TargetMode="External"/><Relationship Id="rId6" Type="http://schemas.openxmlformats.org/officeDocument/2006/relationships/hyperlink" Target="http://stats.oecd.org/OECDStat_Metadata/ShowMetadata.ashx?Dataset=MSTI_PUB&amp;Coords=%5bCOU%5d.%5bCZE%5d&amp;ShowOnWeb=true&amp;Lang=en" TargetMode="External"/><Relationship Id="rId11" Type="http://schemas.openxmlformats.org/officeDocument/2006/relationships/hyperlink" Target="http://stats.oecd.org/OECDStat_Metadata/ShowMetadata.ashx?Dataset=MSTI_PUB&amp;Coords=%5bCOU%5d.%5bDEU%5d&amp;ShowOnWeb=true&amp;Lang=en" TargetMode="External"/><Relationship Id="rId24" Type="http://schemas.openxmlformats.org/officeDocument/2006/relationships/hyperlink" Target="http://stats.oecd.org/OECDStat_Metadata/ShowMetadata.ashx?Dataset=MSTI_PUB&amp;Coords=%5bCOU%5d.%5bSWE%5d&amp;ShowOnWeb=true&amp;Lang=en" TargetMode="External"/><Relationship Id="rId5" Type="http://schemas.openxmlformats.org/officeDocument/2006/relationships/hyperlink" Target="http://stats.oecd.org/OECDStat_Metadata/ShowMetadata.ashx?Dataset=MSTI_PUB&amp;Coords=%5bCOU%5d.%5bBEL%5d&amp;ShowOnWeb=true&amp;Lang=en" TargetMode="External"/><Relationship Id="rId15" Type="http://schemas.openxmlformats.org/officeDocument/2006/relationships/hyperlink" Target="http://stats.oecd.org/OECDStat_Metadata/ShowMetadata.ashx?Dataset=MSTI_PUB&amp;Coords=%5bCOU%5d.%5bITA%5d&amp;ShowOnWeb=true&amp;Lang=en" TargetMode="External"/><Relationship Id="rId23" Type="http://schemas.openxmlformats.org/officeDocument/2006/relationships/hyperlink" Target="http://stats.oecd.org/OECDStat_Metadata/ShowMetadata.ashx?Dataset=MSTI_PUB&amp;Coords=%5bCOU%5d.%5bESP%5d&amp;ShowOnWeb=true&amp;Lang=en" TargetMode="External"/><Relationship Id="rId28" Type="http://schemas.openxmlformats.org/officeDocument/2006/relationships/comments" Target="../comments5.xml"/><Relationship Id="rId10" Type="http://schemas.openxmlformats.org/officeDocument/2006/relationships/hyperlink" Target="http://stats.oecd.org/OECDStat_Metadata/ShowMetadata.ashx?Dataset=MSTI_PUB&amp;Coords=%5bCOU%5d.%5bFRA%5d&amp;ShowOnWeb=true&amp;Lang=en" TargetMode="External"/><Relationship Id="rId19" Type="http://schemas.openxmlformats.org/officeDocument/2006/relationships/hyperlink" Target="http://stats.oecd.org/OECDStat_Metadata/ShowMetadata.ashx?Dataset=MSTI_PUB&amp;Coords=%5bCOU%5d.%5bPOL%5d&amp;ShowOnWeb=true&amp;Lang=en" TargetMode="External"/><Relationship Id="rId4" Type="http://schemas.openxmlformats.org/officeDocument/2006/relationships/hyperlink" Target="http://stats.oecd.org/OECDStat_Metadata/ShowMetadata.ashx?Dataset=MSTI_PUB&amp;Coords=%5bCOU%5d.%5bAUT%5d&amp;ShowOnWeb=true&amp;Lang=en" TargetMode="External"/><Relationship Id="rId9" Type="http://schemas.openxmlformats.org/officeDocument/2006/relationships/hyperlink" Target="http://stats.oecd.org/OECDStat_Metadata/ShowMetadata.ashx?Dataset=MSTI_PUB&amp;Coords=%5bCOU%5d.%5bFIN%5d&amp;ShowOnWeb=true&amp;Lang=en" TargetMode="External"/><Relationship Id="rId14" Type="http://schemas.openxmlformats.org/officeDocument/2006/relationships/hyperlink" Target="http://stats.oecd.org/OECDStat_Metadata/ShowMetadata.ashx?Dataset=MSTI_PUB&amp;Coords=%5bCOU%5d.%5bIRL%5d&amp;ShowOnWeb=true&amp;Lang=en" TargetMode="External"/><Relationship Id="rId22" Type="http://schemas.openxmlformats.org/officeDocument/2006/relationships/hyperlink" Target="http://stats.oecd.org/OECDStat_Metadata/ShowMetadata.ashx?Dataset=MSTI_PUB&amp;Coords=%5bCOU%5d.%5bSVN%5d&amp;ShowOnWeb=true&amp;Lang=en" TargetMode="External"/><Relationship Id="rId27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.oecd.org/OECDStat_Metadata/ShowMetadata.ashx?Dataset=MSTI_PUB&amp;Coords=%5bCOU%5d.%5bEST%5d&amp;ShowOnWeb=true&amp;Lang=en" TargetMode="External"/><Relationship Id="rId13" Type="http://schemas.openxmlformats.org/officeDocument/2006/relationships/hyperlink" Target="http://stats.oecd.org/OECDStat_Metadata/ShowMetadata.ashx?Dataset=MSTI_PUB&amp;Coords=%5bCOU%5d.%5bHUN%5d&amp;ShowOnWeb=true&amp;Lang=en" TargetMode="External"/><Relationship Id="rId18" Type="http://schemas.openxmlformats.org/officeDocument/2006/relationships/hyperlink" Target="http://stats.oecd.org/OECDStat_Metadata/ShowMetadata.ashx?Dataset=MSTI_PUB&amp;Coords=%5bCOU%5d.%5bNLD%5d&amp;ShowOnWeb=true&amp;Lang=en" TargetMode="External"/><Relationship Id="rId26" Type="http://schemas.openxmlformats.org/officeDocument/2006/relationships/hyperlink" Target="https://stats-1.oecd.org/index.aspx?DatasetCode=MSTI_PUB" TargetMode="External"/><Relationship Id="rId3" Type="http://schemas.openxmlformats.org/officeDocument/2006/relationships/hyperlink" Target="http://stats.oecd.org/OECDStat_Metadata/ShowMetadata.ashx?Dataset=MSTI_PUB&amp;Coords=%5bMSTI_VAR%5d.%5bINDEMP%5d&amp;ShowOnWeb=true&amp;Lang=en" TargetMode="External"/><Relationship Id="rId21" Type="http://schemas.openxmlformats.org/officeDocument/2006/relationships/hyperlink" Target="http://stats.oecd.org/OECDStat_Metadata/ShowMetadata.ashx?Dataset=MSTI_PUB&amp;Coords=%5bCOU%5d.%5bSVK%5d&amp;ShowOnWeb=true&amp;Lang=en" TargetMode="External"/><Relationship Id="rId7" Type="http://schemas.openxmlformats.org/officeDocument/2006/relationships/hyperlink" Target="http://stats.oecd.org/OECDStat_Metadata/ShowMetadata.ashx?Dataset=MSTI_PUB&amp;Coords=%5bCOU%5d.%5bDNK%5d&amp;ShowOnWeb=true&amp;Lang=en" TargetMode="External"/><Relationship Id="rId12" Type="http://schemas.openxmlformats.org/officeDocument/2006/relationships/hyperlink" Target="http://stats.oecd.org/OECDStat_Metadata/ShowMetadata.ashx?Dataset=MSTI_PUB&amp;Coords=%5bCOU%5d.%5bGRC%5d&amp;ShowOnWeb=true&amp;Lang=en" TargetMode="External"/><Relationship Id="rId17" Type="http://schemas.openxmlformats.org/officeDocument/2006/relationships/hyperlink" Target="http://stats.oecd.org/OECDStat_Metadata/ShowMetadata.ashx?Dataset=MSTI_PUB&amp;Coords=%5bCOU%5d.%5bLUX%5d&amp;ShowOnWeb=true&amp;Lang=en" TargetMode="External"/><Relationship Id="rId25" Type="http://schemas.openxmlformats.org/officeDocument/2006/relationships/hyperlink" Target="http://stats.oecd.org/OECDStat_Metadata/ShowMetadata.ashx?Dataset=MSTI_PUB&amp;Coords=%5bCOU%5d.%5bROU%5d&amp;ShowOnWeb=true&amp;Lang=en" TargetMode="External"/><Relationship Id="rId2" Type="http://schemas.openxmlformats.org/officeDocument/2006/relationships/hyperlink" Target="http://stats.oecd.org/OECDStat_Metadata/ShowMetadata.ashx?Dataset=MSTI_PUB&amp;Coords=%5bMSTI_VAR%5d.%5bVA_PPP%5d&amp;ShowOnWeb=true&amp;Lang=en" TargetMode="External"/><Relationship Id="rId16" Type="http://schemas.openxmlformats.org/officeDocument/2006/relationships/hyperlink" Target="http://stats.oecd.org/OECDStat_Metadata/ShowMetadata.ashx?Dataset=MSTI_PUB&amp;Coords=%5bCOU%5d.%5bLTU%5d&amp;ShowOnWeb=true&amp;Lang=en" TargetMode="External"/><Relationship Id="rId20" Type="http://schemas.openxmlformats.org/officeDocument/2006/relationships/hyperlink" Target="http://stats.oecd.org/OECDStat_Metadata/ShowMetadata.ashx?Dataset=MSTI_PUB&amp;Coords=%5bCOU%5d.%5bPRT%5d&amp;ShowOnWeb=true&amp;Lang=en" TargetMode="External"/><Relationship Id="rId1" Type="http://schemas.openxmlformats.org/officeDocument/2006/relationships/hyperlink" Target="http://stats.oecd.org/OECDStat_Metadata/ShowMetadata.ashx?Dataset=MSTI_PUB&amp;ShowOnWeb=true&amp;Lang=en" TargetMode="External"/><Relationship Id="rId6" Type="http://schemas.openxmlformats.org/officeDocument/2006/relationships/hyperlink" Target="http://stats.oecd.org/OECDStat_Metadata/ShowMetadata.ashx?Dataset=MSTI_PUB&amp;Coords=%5bCOU%5d.%5bCZE%5d&amp;ShowOnWeb=true&amp;Lang=en" TargetMode="External"/><Relationship Id="rId11" Type="http://schemas.openxmlformats.org/officeDocument/2006/relationships/hyperlink" Target="http://stats.oecd.org/OECDStat_Metadata/ShowMetadata.ashx?Dataset=MSTI_PUB&amp;Coords=%5bCOU%5d.%5bDEU%5d&amp;ShowOnWeb=true&amp;Lang=en" TargetMode="External"/><Relationship Id="rId24" Type="http://schemas.openxmlformats.org/officeDocument/2006/relationships/hyperlink" Target="http://stats.oecd.org/OECDStat_Metadata/ShowMetadata.ashx?Dataset=MSTI_PUB&amp;Coords=%5bCOU%5d.%5bSWE%5d&amp;ShowOnWeb=true&amp;Lang=en" TargetMode="External"/><Relationship Id="rId5" Type="http://schemas.openxmlformats.org/officeDocument/2006/relationships/hyperlink" Target="http://stats.oecd.org/OECDStat_Metadata/ShowMetadata.ashx?Dataset=MSTI_PUB&amp;Coords=%5bCOU%5d.%5bBEL%5d&amp;ShowOnWeb=true&amp;Lang=en" TargetMode="External"/><Relationship Id="rId15" Type="http://schemas.openxmlformats.org/officeDocument/2006/relationships/hyperlink" Target="http://stats.oecd.org/OECDStat_Metadata/ShowMetadata.ashx?Dataset=MSTI_PUB&amp;Coords=%5bCOU%5d.%5bITA%5d&amp;ShowOnWeb=true&amp;Lang=en" TargetMode="External"/><Relationship Id="rId23" Type="http://schemas.openxmlformats.org/officeDocument/2006/relationships/hyperlink" Target="http://stats.oecd.org/OECDStat_Metadata/ShowMetadata.ashx?Dataset=MSTI_PUB&amp;Coords=%5bCOU%5d.%5bESP%5d&amp;ShowOnWeb=true&amp;Lang=en" TargetMode="External"/><Relationship Id="rId28" Type="http://schemas.openxmlformats.org/officeDocument/2006/relationships/comments" Target="../comments6.xml"/><Relationship Id="rId10" Type="http://schemas.openxmlformats.org/officeDocument/2006/relationships/hyperlink" Target="http://stats.oecd.org/OECDStat_Metadata/ShowMetadata.ashx?Dataset=MSTI_PUB&amp;Coords=%5bCOU%5d.%5bFRA%5d&amp;ShowOnWeb=true&amp;Lang=en" TargetMode="External"/><Relationship Id="rId19" Type="http://schemas.openxmlformats.org/officeDocument/2006/relationships/hyperlink" Target="http://stats.oecd.org/OECDStat_Metadata/ShowMetadata.ashx?Dataset=MSTI_PUB&amp;Coords=%5bCOU%5d.%5bPOL%5d&amp;ShowOnWeb=true&amp;Lang=en" TargetMode="External"/><Relationship Id="rId4" Type="http://schemas.openxmlformats.org/officeDocument/2006/relationships/hyperlink" Target="http://stats.oecd.org/OECDStat_Metadata/ShowMetadata.ashx?Dataset=MSTI_PUB&amp;Coords=%5bCOU%5d.%5bAUT%5d&amp;ShowOnWeb=true&amp;Lang=en" TargetMode="External"/><Relationship Id="rId9" Type="http://schemas.openxmlformats.org/officeDocument/2006/relationships/hyperlink" Target="http://stats.oecd.org/OECDStat_Metadata/ShowMetadata.ashx?Dataset=MSTI_PUB&amp;Coords=%5bCOU%5d.%5bFIN%5d&amp;ShowOnWeb=true&amp;Lang=en" TargetMode="External"/><Relationship Id="rId14" Type="http://schemas.openxmlformats.org/officeDocument/2006/relationships/hyperlink" Target="http://stats.oecd.org/OECDStat_Metadata/ShowMetadata.ashx?Dataset=MSTI_PUB&amp;Coords=%5bCOU%5d.%5bIRL%5d&amp;ShowOnWeb=true&amp;Lang=en" TargetMode="External"/><Relationship Id="rId22" Type="http://schemas.openxmlformats.org/officeDocument/2006/relationships/hyperlink" Target="http://stats.oecd.org/OECDStat_Metadata/ShowMetadata.ashx?Dataset=MSTI_PUB&amp;Coords=%5bCOU%5d.%5bSVN%5d&amp;ShowOnWeb=true&amp;Lang=en" TargetMode="External"/><Relationship Id="rId27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A12" sqref="A12"/>
    </sheetView>
  </sheetViews>
  <sheetFormatPr baseColWidth="10" defaultRowHeight="13.2" x14ac:dyDescent="0.25"/>
  <cols>
    <col min="1" max="1" width="20.109375" customWidth="1"/>
    <col min="2" max="2" width="84.21875" customWidth="1"/>
  </cols>
  <sheetData>
    <row r="1" spans="1:3" x14ac:dyDescent="0.25">
      <c r="A1" s="49" t="s">
        <v>413</v>
      </c>
      <c r="B1" s="49" t="s">
        <v>414</v>
      </c>
    </row>
    <row r="2" spans="1:3" x14ac:dyDescent="0.25">
      <c r="A2" t="s">
        <v>415</v>
      </c>
      <c r="B2" t="s">
        <v>416</v>
      </c>
    </row>
    <row r="3" spans="1:3" x14ac:dyDescent="0.25">
      <c r="A3" t="s">
        <v>417</v>
      </c>
      <c r="B3" t="s">
        <v>423</v>
      </c>
    </row>
    <row r="4" spans="1:3" x14ac:dyDescent="0.25">
      <c r="A4" t="s">
        <v>418</v>
      </c>
      <c r="B4" t="s">
        <v>424</v>
      </c>
    </row>
    <row r="5" spans="1:3" x14ac:dyDescent="0.25">
      <c r="A5" t="s">
        <v>419</v>
      </c>
      <c r="B5" t="s">
        <v>425</v>
      </c>
    </row>
    <row r="6" spans="1:3" x14ac:dyDescent="0.25">
      <c r="A6" t="s">
        <v>420</v>
      </c>
      <c r="B6" t="s">
        <v>426</v>
      </c>
    </row>
    <row r="7" spans="1:3" x14ac:dyDescent="0.25">
      <c r="A7" t="s">
        <v>421</v>
      </c>
      <c r="B7" t="s">
        <v>427</v>
      </c>
    </row>
    <row r="8" spans="1:3" x14ac:dyDescent="0.25">
      <c r="A8" t="s">
        <v>422</v>
      </c>
      <c r="B8" t="s">
        <v>430</v>
      </c>
    </row>
    <row r="9" spans="1:3" x14ac:dyDescent="0.25">
      <c r="A9" t="s">
        <v>428</v>
      </c>
      <c r="B9" t="s">
        <v>429</v>
      </c>
    </row>
    <row r="10" spans="1:3" x14ac:dyDescent="0.25">
      <c r="A10" t="s">
        <v>431</v>
      </c>
      <c r="B10" t="s">
        <v>432</v>
      </c>
    </row>
    <row r="12" spans="1:3" x14ac:dyDescent="0.25">
      <c r="A12" t="s">
        <v>433</v>
      </c>
      <c r="B12" s="42" t="s">
        <v>434</v>
      </c>
    </row>
    <row r="13" spans="1:3" x14ac:dyDescent="0.25">
      <c r="B13" s="42" t="s">
        <v>435</v>
      </c>
    </row>
    <row r="14" spans="1:3" x14ac:dyDescent="0.25">
      <c r="B14" t="s">
        <v>436</v>
      </c>
    </row>
    <row r="15" spans="1:3" x14ac:dyDescent="0.25">
      <c r="B15" t="str">
        <f>model!G403</f>
        <v>Trade Balance:  Computer, electronic and optical industry (current prices)</v>
      </c>
      <c r="C15" s="52">
        <f>model!G402</f>
        <v>0.15422240445763002</v>
      </c>
    </row>
    <row r="16" spans="1:3" x14ac:dyDescent="0.25">
      <c r="B16" t="str">
        <f>model!J403</f>
        <v>Trade Balance:  Aerospace industry (current prices)</v>
      </c>
      <c r="C16" s="52">
        <f>model!J402</f>
        <v>0.2502245788292039</v>
      </c>
    </row>
    <row r="17" spans="2:3" x14ac:dyDescent="0.25">
      <c r="B17" t="str">
        <f>model!N403</f>
        <v>Industrial Employment</v>
      </c>
      <c r="C17" s="52">
        <f>model!N402</f>
        <v>0.55846899144252082</v>
      </c>
    </row>
    <row r="18" spans="2:3" x14ac:dyDescent="0.25">
      <c r="B18" t="str">
        <f>model!O403</f>
        <v>Total R&amp;D personnel (FTE)</v>
      </c>
      <c r="C18" s="52">
        <f>model!O402</f>
        <v>1</v>
      </c>
    </row>
  </sheetData>
  <hyperlinks>
    <hyperlink ref="B13" location="'OECD.Stat export (6)'!U7" display="LU and CZ present real differences (c.f. data quality problem and/or irrational, but real Y values "/>
    <hyperlink ref="B12" location="'OECD.Stat export (6)'!R4" display="The model can be evaluated as a high-fitting model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5"/>
  <sheetViews>
    <sheetView topLeftCell="A362" zoomScale="51" workbookViewId="0">
      <selection activeCell="O403" sqref="O403"/>
    </sheetView>
  </sheetViews>
  <sheetFormatPr baseColWidth="10" defaultRowHeight="13.2" x14ac:dyDescent="0.25"/>
  <sheetData>
    <row r="1" spans="1:15" ht="18" x14ac:dyDescent="0.25">
      <c r="A1" s="34"/>
    </row>
    <row r="2" spans="1:15" x14ac:dyDescent="0.25">
      <c r="A2" s="35"/>
    </row>
    <row r="5" spans="1:15" ht="18" x14ac:dyDescent="0.25">
      <c r="A5" s="36" t="s">
        <v>94</v>
      </c>
      <c r="B5" s="37">
        <v>7601464</v>
      </c>
      <c r="C5" s="36" t="s">
        <v>95</v>
      </c>
      <c r="D5" s="37">
        <v>161</v>
      </c>
      <c r="E5" s="36" t="s">
        <v>96</v>
      </c>
      <c r="F5" s="37">
        <v>13</v>
      </c>
      <c r="G5" s="36" t="s">
        <v>97</v>
      </c>
      <c r="H5" s="37">
        <v>33</v>
      </c>
      <c r="I5" s="36" t="s">
        <v>98</v>
      </c>
      <c r="J5" s="37">
        <v>0</v>
      </c>
      <c r="K5" s="36" t="s">
        <v>99</v>
      </c>
      <c r="L5" s="37" t="s">
        <v>100</v>
      </c>
    </row>
    <row r="6" spans="1:15" ht="18.600000000000001" thickBot="1" x14ac:dyDescent="0.3">
      <c r="A6" s="34"/>
    </row>
    <row r="7" spans="1:15" ht="13.8" thickBot="1" x14ac:dyDescent="0.3">
      <c r="A7" s="38" t="s">
        <v>101</v>
      </c>
      <c r="B7" s="38" t="s">
        <v>102</v>
      </c>
      <c r="C7" s="38" t="s">
        <v>103</v>
      </c>
      <c r="D7" s="38" t="s">
        <v>104</v>
      </c>
      <c r="E7" s="38" t="s">
        <v>105</v>
      </c>
      <c r="F7" s="38" t="s">
        <v>106</v>
      </c>
      <c r="G7" s="38" t="s">
        <v>107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 t="s">
        <v>113</v>
      </c>
      <c r="N7" s="38" t="s">
        <v>114</v>
      </c>
      <c r="O7" s="38" t="s">
        <v>115</v>
      </c>
    </row>
    <row r="8" spans="1:15" ht="13.8" thickBot="1" x14ac:dyDescent="0.3">
      <c r="A8" s="38" t="s">
        <v>116</v>
      </c>
      <c r="B8" s="39">
        <v>6</v>
      </c>
      <c r="C8" s="39">
        <v>10</v>
      </c>
      <c r="D8" s="39">
        <v>15</v>
      </c>
      <c r="E8" s="39">
        <v>18</v>
      </c>
      <c r="F8" s="39">
        <v>14</v>
      </c>
      <c r="G8" s="39">
        <v>11</v>
      </c>
      <c r="H8" s="39">
        <v>16</v>
      </c>
      <c r="I8" s="39">
        <v>10</v>
      </c>
      <c r="J8" s="39">
        <v>4</v>
      </c>
      <c r="K8" s="39">
        <v>12</v>
      </c>
      <c r="L8" s="39">
        <v>10</v>
      </c>
      <c r="M8" s="39">
        <v>10</v>
      </c>
      <c r="N8" s="39">
        <v>11</v>
      </c>
      <c r="O8" s="39">
        <v>372254</v>
      </c>
    </row>
    <row r="9" spans="1:15" ht="13.8" thickBot="1" x14ac:dyDescent="0.3">
      <c r="A9" s="38" t="s">
        <v>117</v>
      </c>
      <c r="B9" s="39">
        <v>6</v>
      </c>
      <c r="C9" s="39">
        <v>10</v>
      </c>
      <c r="D9" s="39">
        <v>15</v>
      </c>
      <c r="E9" s="39">
        <v>17</v>
      </c>
      <c r="F9" s="39">
        <v>14</v>
      </c>
      <c r="G9" s="39">
        <v>17</v>
      </c>
      <c r="H9" s="39">
        <v>15</v>
      </c>
      <c r="I9" s="39">
        <v>9</v>
      </c>
      <c r="J9" s="39">
        <v>4</v>
      </c>
      <c r="K9" s="39">
        <v>9</v>
      </c>
      <c r="L9" s="39">
        <v>8</v>
      </c>
      <c r="M9" s="39">
        <v>10</v>
      </c>
      <c r="N9" s="39">
        <v>11</v>
      </c>
      <c r="O9" s="39">
        <v>371329</v>
      </c>
    </row>
    <row r="10" spans="1:15" ht="13.8" thickBot="1" x14ac:dyDescent="0.3">
      <c r="A10" s="38" t="s">
        <v>118</v>
      </c>
      <c r="B10" s="39">
        <v>5</v>
      </c>
      <c r="C10" s="39">
        <v>9</v>
      </c>
      <c r="D10" s="39">
        <v>11</v>
      </c>
      <c r="E10" s="39">
        <v>16</v>
      </c>
      <c r="F10" s="39">
        <v>14</v>
      </c>
      <c r="G10" s="39">
        <v>20</v>
      </c>
      <c r="H10" s="39">
        <v>11</v>
      </c>
      <c r="I10" s="39">
        <v>8</v>
      </c>
      <c r="J10" s="39">
        <v>5</v>
      </c>
      <c r="K10" s="39">
        <v>9</v>
      </c>
      <c r="L10" s="39">
        <v>7</v>
      </c>
      <c r="M10" s="39">
        <v>7</v>
      </c>
      <c r="N10" s="39">
        <v>9</v>
      </c>
      <c r="O10" s="39">
        <v>375086</v>
      </c>
    </row>
    <row r="11" spans="1:15" ht="13.8" thickBot="1" x14ac:dyDescent="0.3">
      <c r="A11" s="38" t="s">
        <v>119</v>
      </c>
      <c r="B11" s="39">
        <v>5</v>
      </c>
      <c r="C11" s="39">
        <v>9</v>
      </c>
      <c r="D11" s="39">
        <v>15</v>
      </c>
      <c r="E11" s="39">
        <v>13</v>
      </c>
      <c r="F11" s="39">
        <v>13</v>
      </c>
      <c r="G11" s="39">
        <v>23</v>
      </c>
      <c r="H11" s="39">
        <v>18</v>
      </c>
      <c r="I11" s="39">
        <v>9</v>
      </c>
      <c r="J11" s="39">
        <v>4</v>
      </c>
      <c r="K11" s="39">
        <v>7</v>
      </c>
      <c r="L11" s="39">
        <v>5</v>
      </c>
      <c r="M11" s="39">
        <v>7</v>
      </c>
      <c r="N11" s="39">
        <v>8</v>
      </c>
      <c r="O11" s="39">
        <v>380189</v>
      </c>
    </row>
    <row r="12" spans="1:15" ht="13.8" thickBot="1" x14ac:dyDescent="0.3">
      <c r="A12" s="38" t="s">
        <v>120</v>
      </c>
      <c r="B12" s="39">
        <v>5</v>
      </c>
      <c r="C12" s="39">
        <v>8</v>
      </c>
      <c r="D12" s="39">
        <v>11</v>
      </c>
      <c r="E12" s="39">
        <v>14</v>
      </c>
      <c r="F12" s="39">
        <v>14</v>
      </c>
      <c r="G12" s="39">
        <v>25</v>
      </c>
      <c r="H12" s="39">
        <v>11</v>
      </c>
      <c r="I12" s="39">
        <v>9</v>
      </c>
      <c r="J12" s="39">
        <v>8</v>
      </c>
      <c r="K12" s="39">
        <v>5</v>
      </c>
      <c r="L12" s="39">
        <v>4</v>
      </c>
      <c r="M12" s="39">
        <v>6</v>
      </c>
      <c r="N12" s="39">
        <v>7</v>
      </c>
      <c r="O12" s="39">
        <v>383613</v>
      </c>
    </row>
    <row r="13" spans="1:15" ht="13.8" thickBot="1" x14ac:dyDescent="0.3">
      <c r="A13" s="38" t="s">
        <v>121</v>
      </c>
      <c r="B13" s="39">
        <v>5</v>
      </c>
      <c r="C13" s="39">
        <v>7</v>
      </c>
      <c r="D13" s="39">
        <v>11</v>
      </c>
      <c r="E13" s="39">
        <v>15</v>
      </c>
      <c r="F13" s="39">
        <v>15</v>
      </c>
      <c r="G13" s="39">
        <v>27</v>
      </c>
      <c r="H13" s="39">
        <v>16</v>
      </c>
      <c r="I13" s="39">
        <v>11</v>
      </c>
      <c r="J13" s="39">
        <v>10</v>
      </c>
      <c r="K13" s="39">
        <v>6</v>
      </c>
      <c r="L13" s="39">
        <v>6</v>
      </c>
      <c r="M13" s="39">
        <v>8</v>
      </c>
      <c r="N13" s="39">
        <v>11</v>
      </c>
      <c r="O13" s="39">
        <v>372322</v>
      </c>
    </row>
    <row r="14" spans="1:15" ht="13.8" thickBot="1" x14ac:dyDescent="0.3">
      <c r="A14" s="38" t="s">
        <v>122</v>
      </c>
      <c r="B14" s="39">
        <v>4</v>
      </c>
      <c r="C14" s="39">
        <v>6</v>
      </c>
      <c r="D14" s="39">
        <v>14</v>
      </c>
      <c r="E14" s="39">
        <v>6</v>
      </c>
      <c r="F14" s="39">
        <v>8</v>
      </c>
      <c r="G14" s="39">
        <v>30</v>
      </c>
      <c r="H14" s="39">
        <v>17</v>
      </c>
      <c r="I14" s="39">
        <v>11</v>
      </c>
      <c r="J14" s="39">
        <v>6</v>
      </c>
      <c r="K14" s="39">
        <v>5</v>
      </c>
      <c r="L14" s="39">
        <v>4</v>
      </c>
      <c r="M14" s="39">
        <v>6</v>
      </c>
      <c r="N14" s="39">
        <v>9</v>
      </c>
      <c r="O14" s="39">
        <v>378154</v>
      </c>
    </row>
    <row r="15" spans="1:15" ht="13.8" thickBot="1" x14ac:dyDescent="0.3">
      <c r="A15" s="38" t="s">
        <v>123</v>
      </c>
      <c r="B15" s="39">
        <v>6</v>
      </c>
      <c r="C15" s="39">
        <v>7</v>
      </c>
      <c r="D15" s="39">
        <v>10</v>
      </c>
      <c r="E15" s="39">
        <v>18</v>
      </c>
      <c r="F15" s="39">
        <v>17</v>
      </c>
      <c r="G15" s="39">
        <v>26</v>
      </c>
      <c r="H15" s="39">
        <v>12</v>
      </c>
      <c r="I15" s="39">
        <v>9</v>
      </c>
      <c r="J15" s="39">
        <v>4</v>
      </c>
      <c r="K15" s="39">
        <v>14</v>
      </c>
      <c r="L15" s="39">
        <v>14</v>
      </c>
      <c r="M15" s="39">
        <v>32</v>
      </c>
      <c r="N15" s="39">
        <v>33</v>
      </c>
      <c r="O15" s="39">
        <v>278942</v>
      </c>
    </row>
    <row r="16" spans="1:15" ht="13.8" thickBot="1" x14ac:dyDescent="0.3">
      <c r="A16" s="38" t="s">
        <v>124</v>
      </c>
      <c r="B16" s="39">
        <v>3</v>
      </c>
      <c r="C16" s="39">
        <v>5</v>
      </c>
      <c r="D16" s="39">
        <v>7</v>
      </c>
      <c r="E16" s="39">
        <v>18</v>
      </c>
      <c r="F16" s="39">
        <v>17</v>
      </c>
      <c r="G16" s="39">
        <v>27</v>
      </c>
      <c r="H16" s="39">
        <v>9</v>
      </c>
      <c r="I16" s="39">
        <v>8</v>
      </c>
      <c r="J16" s="39">
        <v>9</v>
      </c>
      <c r="K16" s="39">
        <v>13</v>
      </c>
      <c r="L16" s="39">
        <v>12</v>
      </c>
      <c r="M16" s="39">
        <v>31</v>
      </c>
      <c r="N16" s="39">
        <v>32</v>
      </c>
      <c r="O16" s="39">
        <v>280760</v>
      </c>
    </row>
    <row r="17" spans="1:15" ht="13.8" thickBot="1" x14ac:dyDescent="0.3">
      <c r="A17" s="38" t="s">
        <v>125</v>
      </c>
      <c r="B17" s="39">
        <v>2</v>
      </c>
      <c r="C17" s="39">
        <v>4</v>
      </c>
      <c r="D17" s="39">
        <v>9</v>
      </c>
      <c r="E17" s="39">
        <v>17</v>
      </c>
      <c r="F17" s="39">
        <v>17</v>
      </c>
      <c r="G17" s="39">
        <v>28</v>
      </c>
      <c r="H17" s="39">
        <v>10</v>
      </c>
      <c r="I17" s="39">
        <v>8</v>
      </c>
      <c r="J17" s="39">
        <v>5</v>
      </c>
      <c r="K17" s="39">
        <v>11</v>
      </c>
      <c r="L17" s="39">
        <v>11</v>
      </c>
      <c r="M17" s="39">
        <v>30</v>
      </c>
      <c r="N17" s="39">
        <v>32</v>
      </c>
      <c r="O17" s="39">
        <v>283718</v>
      </c>
    </row>
    <row r="18" spans="1:15" ht="13.8" thickBot="1" x14ac:dyDescent="0.3">
      <c r="A18" s="38" t="s">
        <v>126</v>
      </c>
      <c r="B18" s="39">
        <v>2</v>
      </c>
      <c r="C18" s="39">
        <v>4</v>
      </c>
      <c r="D18" s="39">
        <v>9</v>
      </c>
      <c r="E18" s="39">
        <v>16</v>
      </c>
      <c r="F18" s="39">
        <v>17</v>
      </c>
      <c r="G18" s="39">
        <v>30</v>
      </c>
      <c r="H18" s="39">
        <v>9</v>
      </c>
      <c r="I18" s="39">
        <v>7</v>
      </c>
      <c r="J18" s="39">
        <v>9</v>
      </c>
      <c r="K18" s="39">
        <v>9</v>
      </c>
      <c r="L18" s="39">
        <v>10</v>
      </c>
      <c r="M18" s="39">
        <v>28</v>
      </c>
      <c r="N18" s="39">
        <v>31</v>
      </c>
      <c r="O18" s="39">
        <v>286610</v>
      </c>
    </row>
    <row r="19" spans="1:15" ht="13.8" thickBot="1" x14ac:dyDescent="0.3">
      <c r="A19" s="38" t="s">
        <v>127</v>
      </c>
      <c r="B19" s="39">
        <v>1</v>
      </c>
      <c r="C19" s="39">
        <v>3</v>
      </c>
      <c r="D19" s="39">
        <v>7</v>
      </c>
      <c r="E19" s="39">
        <v>13</v>
      </c>
      <c r="F19" s="39">
        <v>15</v>
      </c>
      <c r="G19" s="39">
        <v>31</v>
      </c>
      <c r="H19" s="39">
        <v>8</v>
      </c>
      <c r="I19" s="39">
        <v>8</v>
      </c>
      <c r="J19" s="39">
        <v>24</v>
      </c>
      <c r="K19" s="39">
        <v>7</v>
      </c>
      <c r="L19" s="39">
        <v>8</v>
      </c>
      <c r="M19" s="39">
        <v>26</v>
      </c>
      <c r="N19" s="39">
        <v>31</v>
      </c>
      <c r="O19" s="39">
        <v>289302</v>
      </c>
    </row>
    <row r="20" spans="1:15" ht="13.8" thickBot="1" x14ac:dyDescent="0.3">
      <c r="A20" s="38" t="s">
        <v>128</v>
      </c>
      <c r="B20" s="39">
        <v>1</v>
      </c>
      <c r="C20" s="39">
        <v>3</v>
      </c>
      <c r="D20" s="39">
        <v>4</v>
      </c>
      <c r="E20" s="39">
        <v>14</v>
      </c>
      <c r="F20" s="39">
        <v>16</v>
      </c>
      <c r="G20" s="39">
        <v>30</v>
      </c>
      <c r="H20" s="39">
        <v>10</v>
      </c>
      <c r="I20" s="39">
        <v>11</v>
      </c>
      <c r="J20" s="39">
        <v>25</v>
      </c>
      <c r="K20" s="39">
        <v>8</v>
      </c>
      <c r="L20" s="39">
        <v>9</v>
      </c>
      <c r="M20" s="39">
        <v>27</v>
      </c>
      <c r="N20" s="39">
        <v>31</v>
      </c>
      <c r="O20" s="39">
        <v>286694</v>
      </c>
    </row>
    <row r="21" spans="1:15" ht="13.8" thickBot="1" x14ac:dyDescent="0.3">
      <c r="A21" s="38" t="s">
        <v>129</v>
      </c>
      <c r="B21" s="39">
        <v>1</v>
      </c>
      <c r="C21" s="39">
        <v>2</v>
      </c>
      <c r="D21" s="39">
        <v>4</v>
      </c>
      <c r="E21" s="39">
        <v>15</v>
      </c>
      <c r="F21" s="39">
        <v>16</v>
      </c>
      <c r="G21" s="39">
        <v>30</v>
      </c>
      <c r="H21" s="39">
        <v>9</v>
      </c>
      <c r="I21" s="39">
        <v>12</v>
      </c>
      <c r="J21" s="39">
        <v>27</v>
      </c>
      <c r="K21" s="39">
        <v>5</v>
      </c>
      <c r="L21" s="39">
        <v>6</v>
      </c>
      <c r="M21" s="39">
        <v>24</v>
      </c>
      <c r="N21" s="39">
        <v>30</v>
      </c>
      <c r="O21" s="39">
        <v>291114</v>
      </c>
    </row>
    <row r="22" spans="1:15" ht="13.8" thickBot="1" x14ac:dyDescent="0.3">
      <c r="A22" s="38" t="s">
        <v>130</v>
      </c>
      <c r="B22" s="39">
        <v>23</v>
      </c>
      <c r="C22" s="39">
        <v>22</v>
      </c>
      <c r="D22" s="39">
        <v>23</v>
      </c>
      <c r="E22" s="39">
        <v>4</v>
      </c>
      <c r="F22" s="39">
        <v>6</v>
      </c>
      <c r="G22" s="39">
        <v>7</v>
      </c>
      <c r="H22" s="39">
        <v>26</v>
      </c>
      <c r="I22" s="39">
        <v>19</v>
      </c>
      <c r="J22" s="39">
        <v>8</v>
      </c>
      <c r="K22" s="39">
        <v>24</v>
      </c>
      <c r="L22" s="39">
        <v>21</v>
      </c>
      <c r="M22" s="39">
        <v>11</v>
      </c>
      <c r="N22" s="39">
        <v>5</v>
      </c>
      <c r="O22" s="39">
        <v>393928</v>
      </c>
    </row>
    <row r="23" spans="1:15" ht="13.8" thickBot="1" x14ac:dyDescent="0.3">
      <c r="A23" s="38" t="s">
        <v>131</v>
      </c>
      <c r="B23" s="39">
        <v>21</v>
      </c>
      <c r="C23" s="39">
        <v>22</v>
      </c>
      <c r="D23" s="39">
        <v>24</v>
      </c>
      <c r="E23" s="39">
        <v>5</v>
      </c>
      <c r="F23" s="39">
        <v>6</v>
      </c>
      <c r="G23" s="39">
        <v>4</v>
      </c>
      <c r="H23" s="39">
        <v>24</v>
      </c>
      <c r="I23" s="39">
        <v>19</v>
      </c>
      <c r="J23" s="39">
        <v>10</v>
      </c>
      <c r="K23" s="39">
        <v>22</v>
      </c>
      <c r="L23" s="39">
        <v>19</v>
      </c>
      <c r="M23" s="39">
        <v>9</v>
      </c>
      <c r="N23" s="39">
        <v>3</v>
      </c>
      <c r="O23" s="39">
        <v>398711</v>
      </c>
    </row>
    <row r="24" spans="1:15" ht="13.8" thickBot="1" x14ac:dyDescent="0.3">
      <c r="A24" s="38" t="s">
        <v>132</v>
      </c>
      <c r="B24" s="39">
        <v>19</v>
      </c>
      <c r="C24" s="39">
        <v>21</v>
      </c>
      <c r="D24" s="39">
        <v>25</v>
      </c>
      <c r="E24" s="39">
        <v>3</v>
      </c>
      <c r="F24" s="39">
        <v>4</v>
      </c>
      <c r="G24" s="39">
        <v>6</v>
      </c>
      <c r="H24" s="39">
        <v>21</v>
      </c>
      <c r="I24" s="39">
        <v>14</v>
      </c>
      <c r="J24" s="39">
        <v>7</v>
      </c>
      <c r="K24" s="39">
        <v>20</v>
      </c>
      <c r="L24" s="39">
        <v>17</v>
      </c>
      <c r="M24" s="39">
        <v>7</v>
      </c>
      <c r="N24" s="39">
        <v>3</v>
      </c>
      <c r="O24" s="39">
        <v>403015</v>
      </c>
    </row>
    <row r="25" spans="1:15" ht="13.8" thickBot="1" x14ac:dyDescent="0.3">
      <c r="A25" s="38" t="s">
        <v>133</v>
      </c>
      <c r="B25" s="39">
        <v>16</v>
      </c>
      <c r="C25" s="39">
        <v>19</v>
      </c>
      <c r="D25" s="39">
        <v>26</v>
      </c>
      <c r="E25" s="39">
        <v>3</v>
      </c>
      <c r="F25" s="39">
        <v>4</v>
      </c>
      <c r="G25" s="39">
        <v>3</v>
      </c>
      <c r="H25" s="39">
        <v>11</v>
      </c>
      <c r="I25" s="39">
        <v>15</v>
      </c>
      <c r="J25" s="39">
        <v>25</v>
      </c>
      <c r="K25" s="39">
        <v>17</v>
      </c>
      <c r="L25" s="39">
        <v>15</v>
      </c>
      <c r="M25" s="39">
        <v>6</v>
      </c>
      <c r="N25" s="39">
        <v>2</v>
      </c>
      <c r="O25" s="39">
        <v>406366</v>
      </c>
    </row>
    <row r="26" spans="1:15" ht="13.8" thickBot="1" x14ac:dyDescent="0.3">
      <c r="A26" s="38" t="s">
        <v>134</v>
      </c>
      <c r="B26" s="39">
        <v>15</v>
      </c>
      <c r="C26" s="39">
        <v>18</v>
      </c>
      <c r="D26" s="39">
        <v>27</v>
      </c>
      <c r="E26" s="39">
        <v>3</v>
      </c>
      <c r="F26" s="39">
        <v>4</v>
      </c>
      <c r="G26" s="39">
        <v>3</v>
      </c>
      <c r="H26" s="39">
        <v>20</v>
      </c>
      <c r="I26" s="39">
        <v>12</v>
      </c>
      <c r="J26" s="39">
        <v>7</v>
      </c>
      <c r="K26" s="39">
        <v>15</v>
      </c>
      <c r="L26" s="39">
        <v>12</v>
      </c>
      <c r="M26" s="39">
        <v>6</v>
      </c>
      <c r="N26" s="39">
        <v>2</v>
      </c>
      <c r="O26" s="39">
        <v>405092</v>
      </c>
    </row>
    <row r="27" spans="1:15" ht="13.8" thickBot="1" x14ac:dyDescent="0.3">
      <c r="A27" s="38" t="s">
        <v>135</v>
      </c>
      <c r="B27" s="39">
        <v>13</v>
      </c>
      <c r="C27" s="39">
        <v>18</v>
      </c>
      <c r="D27" s="39">
        <v>28</v>
      </c>
      <c r="E27" s="39">
        <v>2</v>
      </c>
      <c r="F27" s="39">
        <v>3</v>
      </c>
      <c r="G27" s="39">
        <v>5</v>
      </c>
      <c r="H27" s="39">
        <v>26</v>
      </c>
      <c r="I27" s="39">
        <v>17</v>
      </c>
      <c r="J27" s="39">
        <v>7</v>
      </c>
      <c r="K27" s="39">
        <v>16</v>
      </c>
      <c r="L27" s="39">
        <v>14</v>
      </c>
      <c r="M27" s="39">
        <v>9</v>
      </c>
      <c r="N27" s="39">
        <v>4</v>
      </c>
      <c r="O27" s="39">
        <v>394023</v>
      </c>
    </row>
    <row r="28" spans="1:15" ht="13.8" thickBot="1" x14ac:dyDescent="0.3">
      <c r="A28" s="38" t="s">
        <v>136</v>
      </c>
      <c r="B28" s="39">
        <v>11</v>
      </c>
      <c r="C28" s="39">
        <v>16</v>
      </c>
      <c r="D28" s="39">
        <v>30</v>
      </c>
      <c r="E28" s="39">
        <v>2</v>
      </c>
      <c r="F28" s="39">
        <v>2</v>
      </c>
      <c r="G28" s="39">
        <v>5</v>
      </c>
      <c r="H28" s="39">
        <v>24</v>
      </c>
      <c r="I28" s="39">
        <v>17</v>
      </c>
      <c r="J28" s="39">
        <v>9</v>
      </c>
      <c r="K28" s="39">
        <v>14</v>
      </c>
      <c r="L28" s="39">
        <v>12</v>
      </c>
      <c r="M28" s="39">
        <v>8</v>
      </c>
      <c r="N28" s="39">
        <v>5</v>
      </c>
      <c r="O28" s="39">
        <v>394007</v>
      </c>
    </row>
    <row r="29" spans="1:15" ht="13.8" thickBot="1" x14ac:dyDescent="0.3">
      <c r="A29" s="38" t="s">
        <v>137</v>
      </c>
      <c r="B29" s="39">
        <v>10</v>
      </c>
      <c r="C29" s="39">
        <v>5</v>
      </c>
      <c r="D29" s="39">
        <v>3</v>
      </c>
      <c r="E29" s="39">
        <v>15</v>
      </c>
      <c r="F29" s="39">
        <v>14</v>
      </c>
      <c r="G29" s="39">
        <v>22</v>
      </c>
      <c r="H29" s="39">
        <v>16</v>
      </c>
      <c r="I29" s="39">
        <v>15</v>
      </c>
      <c r="J29" s="39">
        <v>16</v>
      </c>
      <c r="K29" s="39">
        <v>12</v>
      </c>
      <c r="L29" s="39">
        <v>14</v>
      </c>
      <c r="M29" s="39">
        <v>9</v>
      </c>
      <c r="N29" s="39">
        <v>23</v>
      </c>
      <c r="O29" s="39">
        <v>329207</v>
      </c>
    </row>
    <row r="30" spans="1:15" ht="13.8" thickBot="1" x14ac:dyDescent="0.3">
      <c r="A30" s="38" t="s">
        <v>138</v>
      </c>
      <c r="B30" s="39">
        <v>11</v>
      </c>
      <c r="C30" s="39">
        <v>5</v>
      </c>
      <c r="D30" s="39">
        <v>3</v>
      </c>
      <c r="E30" s="39">
        <v>15</v>
      </c>
      <c r="F30" s="39">
        <v>13</v>
      </c>
      <c r="G30" s="39">
        <v>22</v>
      </c>
      <c r="H30" s="39">
        <v>13</v>
      </c>
      <c r="I30" s="39">
        <v>19</v>
      </c>
      <c r="J30" s="39">
        <v>24</v>
      </c>
      <c r="K30" s="39">
        <v>10</v>
      </c>
      <c r="L30" s="39">
        <v>11</v>
      </c>
      <c r="M30" s="39">
        <v>7</v>
      </c>
      <c r="N30" s="39">
        <v>21</v>
      </c>
      <c r="O30" s="39">
        <v>334532</v>
      </c>
    </row>
    <row r="31" spans="1:15" ht="13.8" thickBot="1" x14ac:dyDescent="0.3">
      <c r="A31" s="38" t="s">
        <v>139</v>
      </c>
      <c r="B31" s="39">
        <v>10</v>
      </c>
      <c r="C31" s="39">
        <v>5</v>
      </c>
      <c r="D31" s="39">
        <v>3</v>
      </c>
      <c r="E31" s="39">
        <v>13</v>
      </c>
      <c r="F31" s="39">
        <v>13</v>
      </c>
      <c r="G31" s="39">
        <v>22</v>
      </c>
      <c r="H31" s="39">
        <v>13</v>
      </c>
      <c r="I31" s="39">
        <v>16</v>
      </c>
      <c r="J31" s="39">
        <v>23</v>
      </c>
      <c r="K31" s="39">
        <v>8</v>
      </c>
      <c r="L31" s="39">
        <v>9</v>
      </c>
      <c r="M31" s="39">
        <v>7</v>
      </c>
      <c r="N31" s="39">
        <v>19</v>
      </c>
      <c r="O31" s="39">
        <v>340137</v>
      </c>
    </row>
    <row r="32" spans="1:15" ht="13.8" thickBot="1" x14ac:dyDescent="0.3">
      <c r="A32" s="38" t="s">
        <v>140</v>
      </c>
      <c r="B32" s="39">
        <v>9</v>
      </c>
      <c r="C32" s="39">
        <v>4</v>
      </c>
      <c r="D32" s="39">
        <v>3</v>
      </c>
      <c r="E32" s="39">
        <v>12</v>
      </c>
      <c r="F32" s="39">
        <v>13</v>
      </c>
      <c r="G32" s="39">
        <v>23</v>
      </c>
      <c r="H32" s="39">
        <v>13</v>
      </c>
      <c r="I32" s="39">
        <v>18</v>
      </c>
      <c r="J32" s="39">
        <v>25</v>
      </c>
      <c r="K32" s="39">
        <v>6</v>
      </c>
      <c r="L32" s="39">
        <v>8</v>
      </c>
      <c r="M32" s="39">
        <v>5</v>
      </c>
      <c r="N32" s="39">
        <v>17</v>
      </c>
      <c r="O32" s="39">
        <v>344660</v>
      </c>
    </row>
    <row r="33" spans="1:15" ht="13.8" thickBot="1" x14ac:dyDescent="0.3">
      <c r="A33" s="38" t="s">
        <v>141</v>
      </c>
      <c r="B33" s="39">
        <v>9</v>
      </c>
      <c r="C33" s="39">
        <v>4</v>
      </c>
      <c r="D33" s="39">
        <v>3</v>
      </c>
      <c r="E33" s="39">
        <v>12</v>
      </c>
      <c r="F33" s="39">
        <v>13</v>
      </c>
      <c r="G33" s="39">
        <v>25</v>
      </c>
      <c r="H33" s="39">
        <v>16</v>
      </c>
      <c r="I33" s="39">
        <v>21</v>
      </c>
      <c r="J33" s="39">
        <v>24</v>
      </c>
      <c r="K33" s="39">
        <v>5</v>
      </c>
      <c r="L33" s="39">
        <v>7</v>
      </c>
      <c r="M33" s="39">
        <v>5</v>
      </c>
      <c r="N33" s="39">
        <v>17</v>
      </c>
      <c r="O33" s="39">
        <v>348804</v>
      </c>
    </row>
    <row r="34" spans="1:15" ht="13.8" thickBot="1" x14ac:dyDescent="0.3">
      <c r="A34" s="38" t="s">
        <v>142</v>
      </c>
      <c r="B34" s="39">
        <v>7</v>
      </c>
      <c r="C34" s="39">
        <v>3</v>
      </c>
      <c r="D34" s="39">
        <v>2</v>
      </c>
      <c r="E34" s="39">
        <v>10</v>
      </c>
      <c r="F34" s="39">
        <v>12</v>
      </c>
      <c r="G34" s="39">
        <v>28</v>
      </c>
      <c r="H34" s="39">
        <v>25</v>
      </c>
      <c r="I34" s="39">
        <v>22</v>
      </c>
      <c r="J34" s="39">
        <v>14</v>
      </c>
      <c r="K34" s="39">
        <v>4</v>
      </c>
      <c r="L34" s="39">
        <v>6</v>
      </c>
      <c r="M34" s="39">
        <v>6</v>
      </c>
      <c r="N34" s="39">
        <v>19</v>
      </c>
      <c r="O34" s="39">
        <v>341330</v>
      </c>
    </row>
    <row r="35" spans="1:15" ht="13.8" thickBot="1" x14ac:dyDescent="0.3">
      <c r="A35" s="38" t="s">
        <v>143</v>
      </c>
      <c r="B35" s="39">
        <v>5</v>
      </c>
      <c r="C35" s="39">
        <v>3</v>
      </c>
      <c r="D35" s="39">
        <v>2</v>
      </c>
      <c r="E35" s="39">
        <v>7</v>
      </c>
      <c r="F35" s="39">
        <v>9</v>
      </c>
      <c r="G35" s="39">
        <v>28</v>
      </c>
      <c r="H35" s="39">
        <v>13</v>
      </c>
      <c r="I35" s="39">
        <v>20</v>
      </c>
      <c r="J35" s="39">
        <v>25</v>
      </c>
      <c r="K35" s="39">
        <v>4</v>
      </c>
      <c r="L35" s="39">
        <v>4</v>
      </c>
      <c r="M35" s="39">
        <v>5</v>
      </c>
      <c r="N35" s="39">
        <v>17</v>
      </c>
      <c r="O35" s="39">
        <v>347112</v>
      </c>
    </row>
    <row r="36" spans="1:15" ht="13.8" thickBot="1" x14ac:dyDescent="0.3">
      <c r="A36" s="38" t="s">
        <v>144</v>
      </c>
      <c r="B36" s="39">
        <v>29</v>
      </c>
      <c r="C36" s="39">
        <v>32</v>
      </c>
      <c r="D36" s="39">
        <v>28</v>
      </c>
      <c r="E36" s="39">
        <v>13</v>
      </c>
      <c r="F36" s="39">
        <v>9</v>
      </c>
      <c r="G36" s="39">
        <v>7</v>
      </c>
      <c r="H36" s="39">
        <v>27</v>
      </c>
      <c r="I36" s="39">
        <v>27</v>
      </c>
      <c r="J36" s="39">
        <v>19</v>
      </c>
      <c r="K36" s="39">
        <v>30</v>
      </c>
      <c r="L36" s="39">
        <v>29</v>
      </c>
      <c r="M36" s="39">
        <v>16</v>
      </c>
      <c r="N36" s="39">
        <v>15</v>
      </c>
      <c r="O36" s="39">
        <v>358410</v>
      </c>
    </row>
    <row r="37" spans="1:15" ht="13.8" thickBot="1" x14ac:dyDescent="0.3">
      <c r="A37" s="38" t="s">
        <v>145</v>
      </c>
      <c r="B37" s="39">
        <v>25</v>
      </c>
      <c r="C37" s="39">
        <v>31</v>
      </c>
      <c r="D37" s="39">
        <v>30</v>
      </c>
      <c r="E37" s="39">
        <v>12</v>
      </c>
      <c r="F37" s="39">
        <v>9</v>
      </c>
      <c r="G37" s="39">
        <v>5</v>
      </c>
      <c r="H37" s="39">
        <v>26</v>
      </c>
      <c r="I37" s="39">
        <v>26</v>
      </c>
      <c r="J37" s="39">
        <v>19</v>
      </c>
      <c r="K37" s="39">
        <v>27</v>
      </c>
      <c r="L37" s="39">
        <v>28</v>
      </c>
      <c r="M37" s="39">
        <v>16</v>
      </c>
      <c r="N37" s="39">
        <v>14</v>
      </c>
      <c r="O37" s="39">
        <v>360741</v>
      </c>
    </row>
    <row r="38" spans="1:15" ht="13.8" thickBot="1" x14ac:dyDescent="0.3">
      <c r="A38" s="38" t="s">
        <v>146</v>
      </c>
      <c r="B38" s="39">
        <v>24</v>
      </c>
      <c r="C38" s="39">
        <v>31</v>
      </c>
      <c r="D38" s="39">
        <v>30</v>
      </c>
      <c r="E38" s="39">
        <v>14</v>
      </c>
      <c r="F38" s="39">
        <v>11</v>
      </c>
      <c r="G38" s="39">
        <v>10</v>
      </c>
      <c r="H38" s="39">
        <v>25</v>
      </c>
      <c r="I38" s="39">
        <v>24</v>
      </c>
      <c r="J38" s="39">
        <v>17</v>
      </c>
      <c r="K38" s="39">
        <v>24</v>
      </c>
      <c r="L38" s="39">
        <v>24</v>
      </c>
      <c r="M38" s="39">
        <v>13</v>
      </c>
      <c r="N38" s="39">
        <v>10</v>
      </c>
      <c r="O38" s="39">
        <v>374657</v>
      </c>
    </row>
    <row r="39" spans="1:15" ht="13.8" thickBot="1" x14ac:dyDescent="0.3">
      <c r="A39" s="38" t="s">
        <v>147</v>
      </c>
      <c r="B39" s="39">
        <v>17</v>
      </c>
      <c r="C39" s="39">
        <v>30</v>
      </c>
      <c r="D39" s="39">
        <v>31</v>
      </c>
      <c r="E39" s="39">
        <v>13</v>
      </c>
      <c r="F39" s="39">
        <v>10</v>
      </c>
      <c r="G39" s="39">
        <v>8</v>
      </c>
      <c r="H39" s="39">
        <v>23</v>
      </c>
      <c r="I39" s="39">
        <v>20</v>
      </c>
      <c r="J39" s="39">
        <v>12</v>
      </c>
      <c r="K39" s="39">
        <v>21</v>
      </c>
      <c r="L39" s="39">
        <v>22</v>
      </c>
      <c r="M39" s="39">
        <v>11</v>
      </c>
      <c r="N39" s="39">
        <v>8</v>
      </c>
      <c r="O39" s="39">
        <v>379036</v>
      </c>
    </row>
    <row r="40" spans="1:15" ht="13.8" thickBot="1" x14ac:dyDescent="0.3">
      <c r="A40" s="38" t="s">
        <v>148</v>
      </c>
      <c r="B40" s="39">
        <v>18</v>
      </c>
      <c r="C40" s="39">
        <v>30</v>
      </c>
      <c r="D40" s="39">
        <v>31</v>
      </c>
      <c r="E40" s="39">
        <v>17</v>
      </c>
      <c r="F40" s="39">
        <v>12</v>
      </c>
      <c r="G40" s="39">
        <v>6</v>
      </c>
      <c r="H40" s="39">
        <v>27</v>
      </c>
      <c r="I40" s="39">
        <v>22</v>
      </c>
      <c r="J40" s="39">
        <v>11</v>
      </c>
      <c r="K40" s="39">
        <v>19</v>
      </c>
      <c r="L40" s="39">
        <v>19</v>
      </c>
      <c r="M40" s="39">
        <v>12</v>
      </c>
      <c r="N40" s="39">
        <v>10</v>
      </c>
      <c r="O40" s="39">
        <v>374122</v>
      </c>
    </row>
    <row r="41" spans="1:15" ht="13.8" thickBot="1" x14ac:dyDescent="0.3">
      <c r="A41" s="38" t="s">
        <v>149</v>
      </c>
      <c r="B41" s="39">
        <v>17</v>
      </c>
      <c r="C41" s="39">
        <v>30</v>
      </c>
      <c r="D41" s="39">
        <v>31</v>
      </c>
      <c r="E41" s="39">
        <v>17</v>
      </c>
      <c r="F41" s="39">
        <v>8</v>
      </c>
      <c r="G41" s="39">
        <v>2</v>
      </c>
      <c r="H41" s="39">
        <v>26</v>
      </c>
      <c r="I41" s="39">
        <v>28</v>
      </c>
      <c r="J41" s="39">
        <v>22</v>
      </c>
      <c r="K41" s="39">
        <v>19</v>
      </c>
      <c r="L41" s="39">
        <v>19</v>
      </c>
      <c r="M41" s="39">
        <v>13</v>
      </c>
      <c r="N41" s="39">
        <v>13</v>
      </c>
      <c r="O41" s="39">
        <v>367578</v>
      </c>
    </row>
    <row r="42" spans="1:15" ht="13.8" thickBot="1" x14ac:dyDescent="0.3">
      <c r="A42" s="38" t="s">
        <v>150</v>
      </c>
      <c r="B42" s="39">
        <v>12</v>
      </c>
      <c r="C42" s="39">
        <v>29</v>
      </c>
      <c r="D42" s="39">
        <v>31</v>
      </c>
      <c r="E42" s="39">
        <v>11</v>
      </c>
      <c r="F42" s="39">
        <v>7</v>
      </c>
      <c r="G42" s="39">
        <v>2</v>
      </c>
      <c r="H42" s="39">
        <v>24</v>
      </c>
      <c r="I42" s="39">
        <v>26</v>
      </c>
      <c r="J42" s="39">
        <v>22</v>
      </c>
      <c r="K42" s="39">
        <v>15</v>
      </c>
      <c r="L42" s="39">
        <v>15</v>
      </c>
      <c r="M42" s="39">
        <v>13</v>
      </c>
      <c r="N42" s="39">
        <v>13</v>
      </c>
      <c r="O42" s="39">
        <v>366951</v>
      </c>
    </row>
    <row r="43" spans="1:15" ht="13.8" thickBot="1" x14ac:dyDescent="0.3">
      <c r="A43" s="38" t="s">
        <v>151</v>
      </c>
      <c r="B43" s="39">
        <v>21</v>
      </c>
      <c r="C43" s="39">
        <v>24</v>
      </c>
      <c r="D43" s="39">
        <v>27</v>
      </c>
      <c r="E43" s="39">
        <v>20</v>
      </c>
      <c r="F43" s="39">
        <v>22</v>
      </c>
      <c r="G43" s="39">
        <v>26</v>
      </c>
      <c r="H43" s="39">
        <v>11</v>
      </c>
      <c r="I43" s="39">
        <v>12</v>
      </c>
      <c r="J43" s="39">
        <v>24</v>
      </c>
      <c r="K43" s="39">
        <v>17</v>
      </c>
      <c r="L43" s="39">
        <v>21</v>
      </c>
      <c r="M43" s="39">
        <v>19</v>
      </c>
      <c r="N43" s="39">
        <v>26</v>
      </c>
      <c r="O43" s="39">
        <v>320372</v>
      </c>
    </row>
    <row r="44" spans="1:15" ht="13.8" thickBot="1" x14ac:dyDescent="0.3">
      <c r="A44" s="38" t="s">
        <v>152</v>
      </c>
      <c r="B44" s="39">
        <v>22</v>
      </c>
      <c r="C44" s="39">
        <v>24</v>
      </c>
      <c r="D44" s="39">
        <v>27</v>
      </c>
      <c r="E44" s="39">
        <v>19</v>
      </c>
      <c r="F44" s="39">
        <v>21</v>
      </c>
      <c r="G44" s="39">
        <v>27</v>
      </c>
      <c r="H44" s="39">
        <v>10</v>
      </c>
      <c r="I44" s="39">
        <v>20</v>
      </c>
      <c r="J44" s="39">
        <v>28</v>
      </c>
      <c r="K44" s="39">
        <v>14</v>
      </c>
      <c r="L44" s="39">
        <v>18</v>
      </c>
      <c r="M44" s="39">
        <v>19</v>
      </c>
      <c r="N44" s="39">
        <v>25</v>
      </c>
      <c r="O44" s="39">
        <v>321329</v>
      </c>
    </row>
    <row r="45" spans="1:15" ht="13.8" thickBot="1" x14ac:dyDescent="0.3">
      <c r="A45" s="38" t="s">
        <v>153</v>
      </c>
      <c r="B45" s="39">
        <v>23</v>
      </c>
      <c r="C45" s="39">
        <v>25</v>
      </c>
      <c r="D45" s="39">
        <v>27</v>
      </c>
      <c r="E45" s="39">
        <v>19</v>
      </c>
      <c r="F45" s="39">
        <v>20</v>
      </c>
      <c r="G45" s="39">
        <v>29</v>
      </c>
      <c r="H45" s="39">
        <v>10</v>
      </c>
      <c r="I45" s="39">
        <v>19</v>
      </c>
      <c r="J45" s="39">
        <v>28</v>
      </c>
      <c r="K45" s="39">
        <v>13</v>
      </c>
      <c r="L45" s="39">
        <v>16</v>
      </c>
      <c r="M45" s="39">
        <v>18</v>
      </c>
      <c r="N45" s="39">
        <v>25</v>
      </c>
      <c r="O45" s="39">
        <v>323971</v>
      </c>
    </row>
    <row r="46" spans="1:15" ht="13.8" thickBot="1" x14ac:dyDescent="0.3">
      <c r="A46" s="38" t="s">
        <v>154</v>
      </c>
      <c r="B46" s="39">
        <v>20</v>
      </c>
      <c r="C46" s="39">
        <v>25</v>
      </c>
      <c r="D46" s="39">
        <v>29</v>
      </c>
      <c r="E46" s="39">
        <v>16</v>
      </c>
      <c r="F46" s="39">
        <v>19</v>
      </c>
      <c r="G46" s="39">
        <v>31</v>
      </c>
      <c r="H46" s="39">
        <v>18</v>
      </c>
      <c r="I46" s="39">
        <v>25</v>
      </c>
      <c r="J46" s="39">
        <v>26</v>
      </c>
      <c r="K46" s="39">
        <v>12</v>
      </c>
      <c r="L46" s="39">
        <v>13</v>
      </c>
      <c r="M46" s="39">
        <v>16</v>
      </c>
      <c r="N46" s="39">
        <v>22</v>
      </c>
      <c r="O46" s="39">
        <v>331804</v>
      </c>
    </row>
    <row r="47" spans="1:15" ht="13.8" thickBot="1" x14ac:dyDescent="0.3">
      <c r="A47" s="38" t="s">
        <v>155</v>
      </c>
      <c r="B47" s="39">
        <v>22</v>
      </c>
      <c r="C47" s="39">
        <v>26</v>
      </c>
      <c r="D47" s="39">
        <v>29</v>
      </c>
      <c r="E47" s="39">
        <v>18</v>
      </c>
      <c r="F47" s="39">
        <v>19</v>
      </c>
      <c r="G47" s="39">
        <v>29</v>
      </c>
      <c r="H47" s="39">
        <v>12</v>
      </c>
      <c r="I47" s="39">
        <v>23</v>
      </c>
      <c r="J47" s="39">
        <v>28</v>
      </c>
      <c r="K47" s="39">
        <v>10</v>
      </c>
      <c r="L47" s="39">
        <v>12</v>
      </c>
      <c r="M47" s="39">
        <v>14</v>
      </c>
      <c r="N47" s="39">
        <v>20</v>
      </c>
      <c r="O47" s="39">
        <v>336351</v>
      </c>
    </row>
    <row r="48" spans="1:15" ht="13.8" thickBot="1" x14ac:dyDescent="0.3">
      <c r="A48" s="38" t="s">
        <v>156</v>
      </c>
      <c r="B48" s="39">
        <v>19</v>
      </c>
      <c r="C48" s="39">
        <v>24</v>
      </c>
      <c r="D48" s="39">
        <v>29</v>
      </c>
      <c r="E48" s="39">
        <v>19</v>
      </c>
      <c r="F48" s="39">
        <v>21</v>
      </c>
      <c r="G48" s="39">
        <v>29</v>
      </c>
      <c r="H48" s="39">
        <v>14</v>
      </c>
      <c r="I48" s="39">
        <v>17</v>
      </c>
      <c r="J48" s="39">
        <v>23</v>
      </c>
      <c r="K48" s="39">
        <v>10</v>
      </c>
      <c r="L48" s="39">
        <v>13</v>
      </c>
      <c r="M48" s="39">
        <v>16</v>
      </c>
      <c r="N48" s="39">
        <v>24</v>
      </c>
      <c r="O48" s="39">
        <v>325474</v>
      </c>
    </row>
    <row r="49" spans="1:15" ht="13.8" thickBot="1" x14ac:dyDescent="0.3">
      <c r="A49" s="38" t="s">
        <v>157</v>
      </c>
      <c r="B49" s="39">
        <v>17</v>
      </c>
      <c r="C49" s="39">
        <v>23</v>
      </c>
      <c r="D49" s="39">
        <v>28</v>
      </c>
      <c r="E49" s="39">
        <v>16</v>
      </c>
      <c r="F49" s="39">
        <v>18</v>
      </c>
      <c r="G49" s="39">
        <v>31</v>
      </c>
      <c r="H49" s="39">
        <v>22</v>
      </c>
      <c r="I49" s="39">
        <v>11</v>
      </c>
      <c r="J49" s="39">
        <v>4</v>
      </c>
      <c r="K49" s="39">
        <v>8</v>
      </c>
      <c r="L49" s="39">
        <v>10</v>
      </c>
      <c r="M49" s="39">
        <v>13</v>
      </c>
      <c r="N49" s="39">
        <v>22</v>
      </c>
      <c r="O49" s="39">
        <v>330831</v>
      </c>
    </row>
    <row r="50" spans="1:15" ht="13.8" thickBot="1" x14ac:dyDescent="0.3">
      <c r="A50" s="38" t="s">
        <v>158</v>
      </c>
      <c r="B50" s="39">
        <v>22</v>
      </c>
      <c r="C50" s="39">
        <v>15</v>
      </c>
      <c r="D50" s="39">
        <v>14</v>
      </c>
      <c r="E50" s="39">
        <v>24</v>
      </c>
      <c r="F50" s="39">
        <v>24</v>
      </c>
      <c r="G50" s="39">
        <v>19</v>
      </c>
      <c r="H50" s="39">
        <v>4</v>
      </c>
      <c r="I50" s="39">
        <v>2</v>
      </c>
      <c r="J50" s="39">
        <v>1</v>
      </c>
      <c r="K50" s="39">
        <v>18</v>
      </c>
      <c r="L50" s="39">
        <v>21</v>
      </c>
      <c r="M50" s="39">
        <v>32</v>
      </c>
      <c r="N50" s="39">
        <v>33</v>
      </c>
      <c r="O50" s="39">
        <v>279283</v>
      </c>
    </row>
    <row r="51" spans="1:15" ht="13.8" thickBot="1" x14ac:dyDescent="0.3">
      <c r="A51" s="38" t="s">
        <v>159</v>
      </c>
      <c r="B51" s="39">
        <v>23</v>
      </c>
      <c r="C51" s="39">
        <v>15</v>
      </c>
      <c r="D51" s="39">
        <v>12</v>
      </c>
      <c r="E51" s="39">
        <v>24</v>
      </c>
      <c r="F51" s="39">
        <v>25</v>
      </c>
      <c r="G51" s="39">
        <v>19</v>
      </c>
      <c r="H51" s="39">
        <v>4</v>
      </c>
      <c r="I51" s="39">
        <v>2</v>
      </c>
      <c r="J51" s="39">
        <v>2</v>
      </c>
      <c r="K51" s="39">
        <v>16</v>
      </c>
      <c r="L51" s="39">
        <v>20</v>
      </c>
      <c r="M51" s="39">
        <v>31</v>
      </c>
      <c r="N51" s="39">
        <v>32</v>
      </c>
      <c r="O51" s="39">
        <v>280064</v>
      </c>
    </row>
    <row r="52" spans="1:15" ht="13.8" thickBot="1" x14ac:dyDescent="0.3">
      <c r="A52" s="38" t="s">
        <v>160</v>
      </c>
      <c r="B52" s="39">
        <v>20</v>
      </c>
      <c r="C52" s="39">
        <v>15</v>
      </c>
      <c r="D52" s="39">
        <v>14</v>
      </c>
      <c r="E52" s="39">
        <v>23</v>
      </c>
      <c r="F52" s="39">
        <v>24</v>
      </c>
      <c r="G52" s="39">
        <v>21</v>
      </c>
      <c r="H52" s="39">
        <v>4</v>
      </c>
      <c r="I52" s="39">
        <v>3</v>
      </c>
      <c r="J52" s="39">
        <v>2</v>
      </c>
      <c r="K52" s="39">
        <v>15</v>
      </c>
      <c r="L52" s="39">
        <v>18</v>
      </c>
      <c r="M52" s="39">
        <v>30</v>
      </c>
      <c r="N52" s="39">
        <v>32</v>
      </c>
      <c r="O52" s="39">
        <v>282808</v>
      </c>
    </row>
    <row r="53" spans="1:15" ht="13.8" thickBot="1" x14ac:dyDescent="0.3">
      <c r="A53" s="38" t="s">
        <v>161</v>
      </c>
      <c r="B53" s="39">
        <v>18</v>
      </c>
      <c r="C53" s="39">
        <v>14</v>
      </c>
      <c r="D53" s="39">
        <v>13</v>
      </c>
      <c r="E53" s="39">
        <v>22</v>
      </c>
      <c r="F53" s="39">
        <v>23</v>
      </c>
      <c r="G53" s="39">
        <v>20</v>
      </c>
      <c r="H53" s="39">
        <v>5</v>
      </c>
      <c r="I53" s="39">
        <v>2</v>
      </c>
      <c r="J53" s="39">
        <v>1</v>
      </c>
      <c r="K53" s="39">
        <v>14</v>
      </c>
      <c r="L53" s="39">
        <v>17</v>
      </c>
      <c r="M53" s="39">
        <v>29</v>
      </c>
      <c r="N53" s="39">
        <v>31</v>
      </c>
      <c r="O53" s="39">
        <v>285623</v>
      </c>
    </row>
    <row r="54" spans="1:15" ht="13.8" thickBot="1" x14ac:dyDescent="0.3">
      <c r="A54" s="38" t="s">
        <v>162</v>
      </c>
      <c r="B54" s="39">
        <v>19</v>
      </c>
      <c r="C54" s="39">
        <v>14</v>
      </c>
      <c r="D54" s="39">
        <v>11</v>
      </c>
      <c r="E54" s="39">
        <v>22</v>
      </c>
      <c r="F54" s="39">
        <v>23</v>
      </c>
      <c r="G54" s="39">
        <v>20</v>
      </c>
      <c r="H54" s="39">
        <v>4</v>
      </c>
      <c r="I54" s="39">
        <v>2</v>
      </c>
      <c r="J54" s="39">
        <v>1</v>
      </c>
      <c r="K54" s="39">
        <v>12</v>
      </c>
      <c r="L54" s="39">
        <v>13</v>
      </c>
      <c r="M54" s="39">
        <v>28</v>
      </c>
      <c r="N54" s="39">
        <v>31</v>
      </c>
      <c r="O54" s="39">
        <v>288804</v>
      </c>
    </row>
    <row r="55" spans="1:15" ht="13.8" thickBot="1" x14ac:dyDescent="0.3">
      <c r="A55" s="38" t="s">
        <v>163</v>
      </c>
      <c r="B55" s="39">
        <v>16</v>
      </c>
      <c r="C55" s="39">
        <v>14</v>
      </c>
      <c r="D55" s="39">
        <v>12</v>
      </c>
      <c r="E55" s="39">
        <v>24</v>
      </c>
      <c r="F55" s="39">
        <v>25</v>
      </c>
      <c r="G55" s="39">
        <v>23</v>
      </c>
      <c r="H55" s="39">
        <v>7</v>
      </c>
      <c r="I55" s="39">
        <v>4</v>
      </c>
      <c r="J55" s="39">
        <v>2</v>
      </c>
      <c r="K55" s="39">
        <v>13</v>
      </c>
      <c r="L55" s="39">
        <v>16</v>
      </c>
      <c r="M55" s="39">
        <v>30</v>
      </c>
      <c r="N55" s="39">
        <v>32</v>
      </c>
      <c r="O55" s="39">
        <v>284439</v>
      </c>
    </row>
    <row r="56" spans="1:15" ht="13.8" thickBot="1" x14ac:dyDescent="0.3">
      <c r="A56" s="38" t="s">
        <v>164</v>
      </c>
      <c r="B56" s="39">
        <v>14</v>
      </c>
      <c r="C56" s="39">
        <v>13</v>
      </c>
      <c r="D56" s="39">
        <v>14</v>
      </c>
      <c r="E56" s="39">
        <v>21</v>
      </c>
      <c r="F56" s="39">
        <v>24</v>
      </c>
      <c r="G56" s="39">
        <v>26</v>
      </c>
      <c r="H56" s="39">
        <v>7</v>
      </c>
      <c r="I56" s="39">
        <v>3</v>
      </c>
      <c r="J56" s="39">
        <v>1</v>
      </c>
      <c r="K56" s="39">
        <v>11</v>
      </c>
      <c r="L56" s="39">
        <v>13</v>
      </c>
      <c r="M56" s="39">
        <v>26</v>
      </c>
      <c r="N56" s="39">
        <v>30</v>
      </c>
      <c r="O56" s="39">
        <v>292023</v>
      </c>
    </row>
    <row r="57" spans="1:15" ht="13.8" thickBot="1" x14ac:dyDescent="0.3">
      <c r="A57" s="38" t="s">
        <v>165</v>
      </c>
      <c r="B57" s="39">
        <v>12</v>
      </c>
      <c r="C57" s="39">
        <v>11</v>
      </c>
      <c r="D57" s="39">
        <v>10</v>
      </c>
      <c r="E57" s="39">
        <v>14</v>
      </c>
      <c r="F57" s="39">
        <v>11</v>
      </c>
      <c r="G57" s="39">
        <v>8</v>
      </c>
      <c r="H57" s="39">
        <v>5</v>
      </c>
      <c r="I57" s="39">
        <v>4</v>
      </c>
      <c r="J57" s="39">
        <v>3</v>
      </c>
      <c r="K57" s="39">
        <v>13</v>
      </c>
      <c r="L57" s="39">
        <v>11</v>
      </c>
      <c r="M57" s="39">
        <v>4</v>
      </c>
      <c r="N57" s="39">
        <v>7</v>
      </c>
      <c r="O57" s="39">
        <v>383598</v>
      </c>
    </row>
    <row r="58" spans="1:15" ht="13.8" thickBot="1" x14ac:dyDescent="0.3">
      <c r="A58" s="38" t="s">
        <v>166</v>
      </c>
      <c r="B58" s="39">
        <v>12</v>
      </c>
      <c r="C58" s="39">
        <v>11</v>
      </c>
      <c r="D58" s="39">
        <v>10</v>
      </c>
      <c r="E58" s="39">
        <v>14</v>
      </c>
      <c r="F58" s="39">
        <v>10</v>
      </c>
      <c r="G58" s="39">
        <v>7</v>
      </c>
      <c r="H58" s="39">
        <v>6</v>
      </c>
      <c r="I58" s="39">
        <v>4</v>
      </c>
      <c r="J58" s="39">
        <v>3</v>
      </c>
      <c r="K58" s="39">
        <v>11</v>
      </c>
      <c r="L58" s="39">
        <v>10</v>
      </c>
      <c r="M58" s="39">
        <v>4</v>
      </c>
      <c r="N58" s="39">
        <v>7</v>
      </c>
      <c r="O58" s="39">
        <v>384169</v>
      </c>
    </row>
    <row r="59" spans="1:15" ht="13.8" thickBot="1" x14ac:dyDescent="0.3">
      <c r="A59" s="38" t="s">
        <v>167</v>
      </c>
      <c r="B59" s="39">
        <v>11</v>
      </c>
      <c r="C59" s="39">
        <v>11</v>
      </c>
      <c r="D59" s="39">
        <v>10</v>
      </c>
      <c r="E59" s="39">
        <v>12</v>
      </c>
      <c r="F59" s="39">
        <v>9</v>
      </c>
      <c r="G59" s="39">
        <v>6</v>
      </c>
      <c r="H59" s="39">
        <v>6</v>
      </c>
      <c r="I59" s="39">
        <v>4</v>
      </c>
      <c r="J59" s="39">
        <v>3</v>
      </c>
      <c r="K59" s="39">
        <v>9</v>
      </c>
      <c r="L59" s="39">
        <v>8</v>
      </c>
      <c r="M59" s="39">
        <v>4</v>
      </c>
      <c r="N59" s="39">
        <v>6</v>
      </c>
      <c r="O59" s="39">
        <v>387311</v>
      </c>
    </row>
    <row r="60" spans="1:15" ht="13.8" thickBot="1" x14ac:dyDescent="0.3">
      <c r="A60" s="38" t="s">
        <v>168</v>
      </c>
      <c r="B60" s="39">
        <v>10</v>
      </c>
      <c r="C60" s="39">
        <v>9</v>
      </c>
      <c r="D60" s="39">
        <v>8</v>
      </c>
      <c r="E60" s="39">
        <v>9</v>
      </c>
      <c r="F60" s="39">
        <v>8</v>
      </c>
      <c r="G60" s="39">
        <v>6</v>
      </c>
      <c r="H60" s="39">
        <v>6</v>
      </c>
      <c r="I60" s="39">
        <v>4</v>
      </c>
      <c r="J60" s="39">
        <v>2</v>
      </c>
      <c r="K60" s="39">
        <v>8</v>
      </c>
      <c r="L60" s="39">
        <v>7</v>
      </c>
      <c r="M60" s="39">
        <v>3</v>
      </c>
      <c r="N60" s="39">
        <v>5</v>
      </c>
      <c r="O60" s="39">
        <v>391105</v>
      </c>
    </row>
    <row r="61" spans="1:15" ht="13.8" thickBot="1" x14ac:dyDescent="0.3">
      <c r="A61" s="38" t="s">
        <v>169</v>
      </c>
      <c r="B61" s="39">
        <v>10</v>
      </c>
      <c r="C61" s="39">
        <v>10</v>
      </c>
      <c r="D61" s="39">
        <v>10</v>
      </c>
      <c r="E61" s="39">
        <v>10</v>
      </c>
      <c r="F61" s="39">
        <v>8</v>
      </c>
      <c r="G61" s="39">
        <v>5</v>
      </c>
      <c r="H61" s="39">
        <v>5</v>
      </c>
      <c r="I61" s="39">
        <v>3</v>
      </c>
      <c r="J61" s="39">
        <v>2</v>
      </c>
      <c r="K61" s="39">
        <v>6</v>
      </c>
      <c r="L61" s="39">
        <v>6</v>
      </c>
      <c r="M61" s="39">
        <v>3</v>
      </c>
      <c r="N61" s="39">
        <v>5</v>
      </c>
      <c r="O61" s="39">
        <v>392391</v>
      </c>
    </row>
    <row r="62" spans="1:15" ht="13.8" thickBot="1" x14ac:dyDescent="0.3">
      <c r="A62" s="38" t="s">
        <v>170</v>
      </c>
      <c r="B62" s="39">
        <v>9</v>
      </c>
      <c r="C62" s="39">
        <v>9</v>
      </c>
      <c r="D62" s="39">
        <v>9</v>
      </c>
      <c r="E62" s="39">
        <v>11</v>
      </c>
      <c r="F62" s="39">
        <v>9</v>
      </c>
      <c r="G62" s="39">
        <v>8</v>
      </c>
      <c r="H62" s="39">
        <v>8</v>
      </c>
      <c r="I62" s="39">
        <v>5</v>
      </c>
      <c r="J62" s="39">
        <v>3</v>
      </c>
      <c r="K62" s="39">
        <v>7</v>
      </c>
      <c r="L62" s="39">
        <v>7</v>
      </c>
      <c r="M62" s="39">
        <v>4</v>
      </c>
      <c r="N62" s="39">
        <v>6</v>
      </c>
      <c r="O62" s="39">
        <v>385882</v>
      </c>
    </row>
    <row r="63" spans="1:15" ht="13.8" thickBot="1" x14ac:dyDescent="0.3">
      <c r="A63" s="38" t="s">
        <v>171</v>
      </c>
      <c r="B63" s="39">
        <v>6</v>
      </c>
      <c r="C63" s="39">
        <v>7</v>
      </c>
      <c r="D63" s="39">
        <v>8</v>
      </c>
      <c r="E63" s="39">
        <v>8</v>
      </c>
      <c r="F63" s="39">
        <v>7</v>
      </c>
      <c r="G63" s="39">
        <v>11</v>
      </c>
      <c r="H63" s="39">
        <v>8</v>
      </c>
      <c r="I63" s="39">
        <v>5</v>
      </c>
      <c r="J63" s="39">
        <v>3</v>
      </c>
      <c r="K63" s="39">
        <v>6</v>
      </c>
      <c r="L63" s="39">
        <v>5</v>
      </c>
      <c r="M63" s="39">
        <v>3</v>
      </c>
      <c r="N63" s="39">
        <v>7</v>
      </c>
      <c r="O63" s="39">
        <v>383618</v>
      </c>
    </row>
    <row r="64" spans="1:15" ht="13.8" thickBot="1" x14ac:dyDescent="0.3">
      <c r="A64" s="38" t="s">
        <v>172</v>
      </c>
      <c r="B64" s="39">
        <v>29</v>
      </c>
      <c r="C64" s="39">
        <v>28</v>
      </c>
      <c r="D64" s="39">
        <v>24</v>
      </c>
      <c r="E64" s="39">
        <v>33</v>
      </c>
      <c r="F64" s="39">
        <v>33</v>
      </c>
      <c r="G64" s="39">
        <v>11</v>
      </c>
      <c r="H64" s="39">
        <v>28</v>
      </c>
      <c r="I64" s="39">
        <v>29</v>
      </c>
      <c r="J64" s="39">
        <v>20</v>
      </c>
      <c r="K64" s="39">
        <v>32</v>
      </c>
      <c r="L64" s="39">
        <v>33</v>
      </c>
      <c r="M64" s="39">
        <v>33</v>
      </c>
      <c r="N64" s="39">
        <v>29</v>
      </c>
      <c r="O64" s="39">
        <v>303538</v>
      </c>
    </row>
    <row r="65" spans="1:15" ht="13.8" thickBot="1" x14ac:dyDescent="0.3">
      <c r="A65" s="38" t="s">
        <v>173</v>
      </c>
      <c r="B65" s="39">
        <v>29</v>
      </c>
      <c r="C65" s="39">
        <v>27</v>
      </c>
      <c r="D65" s="39">
        <v>25</v>
      </c>
      <c r="E65" s="39">
        <v>33</v>
      </c>
      <c r="F65" s="39">
        <v>32</v>
      </c>
      <c r="G65" s="39">
        <v>10</v>
      </c>
      <c r="H65" s="39">
        <v>29</v>
      </c>
      <c r="I65" s="39">
        <v>30</v>
      </c>
      <c r="J65" s="39">
        <v>19</v>
      </c>
      <c r="K65" s="39">
        <v>31</v>
      </c>
      <c r="L65" s="39">
        <v>33</v>
      </c>
      <c r="M65" s="39">
        <v>31</v>
      </c>
      <c r="N65" s="39">
        <v>27</v>
      </c>
      <c r="O65" s="39">
        <v>317183</v>
      </c>
    </row>
    <row r="66" spans="1:15" ht="13.8" thickBot="1" x14ac:dyDescent="0.3">
      <c r="A66" s="38" t="s">
        <v>174</v>
      </c>
      <c r="B66" s="39">
        <v>28</v>
      </c>
      <c r="C66" s="39">
        <v>26</v>
      </c>
      <c r="D66" s="39">
        <v>26</v>
      </c>
      <c r="E66" s="39">
        <v>32</v>
      </c>
      <c r="F66" s="39">
        <v>33</v>
      </c>
      <c r="G66" s="39">
        <v>11</v>
      </c>
      <c r="H66" s="39">
        <v>28</v>
      </c>
      <c r="I66" s="39">
        <v>31</v>
      </c>
      <c r="J66" s="39">
        <v>21</v>
      </c>
      <c r="K66" s="39">
        <v>30</v>
      </c>
      <c r="L66" s="39">
        <v>32</v>
      </c>
      <c r="M66" s="39">
        <v>31</v>
      </c>
      <c r="N66" s="39">
        <v>27</v>
      </c>
      <c r="O66" s="39">
        <v>316046</v>
      </c>
    </row>
    <row r="67" spans="1:15" ht="13.8" thickBot="1" x14ac:dyDescent="0.3">
      <c r="A67" s="38" t="s">
        <v>175</v>
      </c>
      <c r="B67" s="39">
        <v>26</v>
      </c>
      <c r="C67" s="39">
        <v>25</v>
      </c>
      <c r="D67" s="39">
        <v>25</v>
      </c>
      <c r="E67" s="39">
        <v>32</v>
      </c>
      <c r="F67" s="39">
        <v>32</v>
      </c>
      <c r="G67" s="39">
        <v>13</v>
      </c>
      <c r="H67" s="39">
        <v>32</v>
      </c>
      <c r="I67" s="39">
        <v>32</v>
      </c>
      <c r="J67" s="39">
        <v>17</v>
      </c>
      <c r="K67" s="39">
        <v>29</v>
      </c>
      <c r="L67" s="39">
        <v>32</v>
      </c>
      <c r="M67" s="39">
        <v>28</v>
      </c>
      <c r="N67" s="39">
        <v>26</v>
      </c>
      <c r="O67" s="39">
        <v>320775</v>
      </c>
    </row>
    <row r="68" spans="1:15" ht="13.8" thickBot="1" x14ac:dyDescent="0.3">
      <c r="A68" s="38" t="s">
        <v>176</v>
      </c>
      <c r="B68" s="39">
        <v>28</v>
      </c>
      <c r="C68" s="39">
        <v>23</v>
      </c>
      <c r="D68" s="39">
        <v>20</v>
      </c>
      <c r="E68" s="39">
        <v>32</v>
      </c>
      <c r="F68" s="39">
        <v>32</v>
      </c>
      <c r="G68" s="39">
        <v>12</v>
      </c>
      <c r="H68" s="39">
        <v>31</v>
      </c>
      <c r="I68" s="39">
        <v>32</v>
      </c>
      <c r="J68" s="39">
        <v>18</v>
      </c>
      <c r="K68" s="39">
        <v>28</v>
      </c>
      <c r="L68" s="39">
        <v>31</v>
      </c>
      <c r="M68" s="39">
        <v>26</v>
      </c>
      <c r="N68" s="39">
        <v>24</v>
      </c>
      <c r="O68" s="39">
        <v>325248</v>
      </c>
    </row>
    <row r="69" spans="1:15" ht="13.8" thickBot="1" x14ac:dyDescent="0.3">
      <c r="A69" s="38" t="s">
        <v>177</v>
      </c>
      <c r="B69" s="39">
        <v>27</v>
      </c>
      <c r="C69" s="39">
        <v>18</v>
      </c>
      <c r="D69" s="39">
        <v>16</v>
      </c>
      <c r="E69" s="39">
        <v>31</v>
      </c>
      <c r="F69" s="39">
        <v>31</v>
      </c>
      <c r="G69" s="39">
        <v>15</v>
      </c>
      <c r="H69" s="39">
        <v>33</v>
      </c>
      <c r="I69" s="39">
        <v>29</v>
      </c>
      <c r="J69" s="39">
        <v>13</v>
      </c>
      <c r="K69" s="39">
        <v>31</v>
      </c>
      <c r="L69" s="39">
        <v>32</v>
      </c>
      <c r="M69" s="39">
        <v>29</v>
      </c>
      <c r="N69" s="39">
        <v>27</v>
      </c>
      <c r="O69" s="39">
        <v>317590</v>
      </c>
    </row>
    <row r="70" spans="1:15" ht="13.8" thickBot="1" x14ac:dyDescent="0.3">
      <c r="A70" s="38" t="s">
        <v>178</v>
      </c>
      <c r="B70" s="39">
        <v>20</v>
      </c>
      <c r="C70" s="39">
        <v>17</v>
      </c>
      <c r="D70" s="39">
        <v>18</v>
      </c>
      <c r="E70" s="39">
        <v>30</v>
      </c>
      <c r="F70" s="39">
        <v>30</v>
      </c>
      <c r="G70" s="39">
        <v>21</v>
      </c>
      <c r="H70" s="39">
        <v>30</v>
      </c>
      <c r="I70" s="39">
        <v>30</v>
      </c>
      <c r="J70" s="39">
        <v>18</v>
      </c>
      <c r="K70" s="39">
        <v>27</v>
      </c>
      <c r="L70" s="39">
        <v>30</v>
      </c>
      <c r="M70" s="39">
        <v>24</v>
      </c>
      <c r="N70" s="39">
        <v>22</v>
      </c>
      <c r="O70" s="39">
        <v>329961</v>
      </c>
    </row>
    <row r="71" spans="1:15" ht="13.8" thickBot="1" x14ac:dyDescent="0.3">
      <c r="A71" s="38" t="s">
        <v>179</v>
      </c>
      <c r="B71" s="39">
        <v>21</v>
      </c>
      <c r="C71" s="39">
        <v>15</v>
      </c>
      <c r="D71" s="39">
        <v>13</v>
      </c>
      <c r="E71" s="39">
        <v>16</v>
      </c>
      <c r="F71" s="39">
        <v>10</v>
      </c>
      <c r="G71" s="39">
        <v>3</v>
      </c>
      <c r="H71" s="39">
        <v>19</v>
      </c>
      <c r="I71" s="39">
        <v>30</v>
      </c>
      <c r="J71" s="39">
        <v>26</v>
      </c>
      <c r="K71" s="39">
        <v>32</v>
      </c>
      <c r="L71" s="39">
        <v>31</v>
      </c>
      <c r="M71" s="39">
        <v>23</v>
      </c>
      <c r="N71" s="39">
        <v>23</v>
      </c>
      <c r="O71" s="39">
        <v>328254</v>
      </c>
    </row>
    <row r="72" spans="1:15" ht="13.8" thickBot="1" x14ac:dyDescent="0.3">
      <c r="A72" s="38" t="s">
        <v>180</v>
      </c>
      <c r="B72" s="39">
        <v>22</v>
      </c>
      <c r="C72" s="39">
        <v>15</v>
      </c>
      <c r="D72" s="39">
        <v>13</v>
      </c>
      <c r="E72" s="39">
        <v>15</v>
      </c>
      <c r="F72" s="39">
        <v>10</v>
      </c>
      <c r="G72" s="39">
        <v>3</v>
      </c>
      <c r="H72" s="39">
        <v>20</v>
      </c>
      <c r="I72" s="39">
        <v>29</v>
      </c>
      <c r="J72" s="39">
        <v>26</v>
      </c>
      <c r="K72" s="39">
        <v>31</v>
      </c>
      <c r="L72" s="39">
        <v>31</v>
      </c>
      <c r="M72" s="39">
        <v>19</v>
      </c>
      <c r="N72" s="39">
        <v>19</v>
      </c>
      <c r="O72" s="39">
        <v>342306</v>
      </c>
    </row>
    <row r="73" spans="1:15" ht="13.8" thickBot="1" x14ac:dyDescent="0.3">
      <c r="A73" s="38" t="s">
        <v>181</v>
      </c>
      <c r="B73" s="39">
        <v>18</v>
      </c>
      <c r="C73" s="39">
        <v>14</v>
      </c>
      <c r="D73" s="39">
        <v>12</v>
      </c>
      <c r="E73" s="39">
        <v>12</v>
      </c>
      <c r="F73" s="39">
        <v>8</v>
      </c>
      <c r="G73" s="39">
        <v>3</v>
      </c>
      <c r="H73" s="39">
        <v>17</v>
      </c>
      <c r="I73" s="39">
        <v>28</v>
      </c>
      <c r="J73" s="39">
        <v>27</v>
      </c>
      <c r="K73" s="39">
        <v>29</v>
      </c>
      <c r="L73" s="39">
        <v>30</v>
      </c>
      <c r="M73" s="39">
        <v>17</v>
      </c>
      <c r="N73" s="39">
        <v>15</v>
      </c>
      <c r="O73" s="39">
        <v>354237</v>
      </c>
    </row>
    <row r="74" spans="1:15" ht="13.8" thickBot="1" x14ac:dyDescent="0.3">
      <c r="A74" s="38" t="s">
        <v>182</v>
      </c>
      <c r="B74" s="39">
        <v>14</v>
      </c>
      <c r="C74" s="39">
        <v>13</v>
      </c>
      <c r="D74" s="39">
        <v>14</v>
      </c>
      <c r="E74" s="39">
        <v>9</v>
      </c>
      <c r="F74" s="39">
        <v>7</v>
      </c>
      <c r="G74" s="39">
        <v>4</v>
      </c>
      <c r="H74" s="39">
        <v>11</v>
      </c>
      <c r="I74" s="39">
        <v>20</v>
      </c>
      <c r="J74" s="39">
        <v>28</v>
      </c>
      <c r="K74" s="39">
        <v>26</v>
      </c>
      <c r="L74" s="39">
        <v>28</v>
      </c>
      <c r="M74" s="39">
        <v>15</v>
      </c>
      <c r="N74" s="39">
        <v>14</v>
      </c>
      <c r="O74" s="39">
        <v>364430</v>
      </c>
    </row>
    <row r="75" spans="1:15" ht="13.8" thickBot="1" x14ac:dyDescent="0.3">
      <c r="A75" s="38" t="s">
        <v>183</v>
      </c>
      <c r="B75" s="39">
        <v>15</v>
      </c>
      <c r="C75" s="39">
        <v>13</v>
      </c>
      <c r="D75" s="39">
        <v>12</v>
      </c>
      <c r="E75" s="39">
        <v>7</v>
      </c>
      <c r="F75" s="39">
        <v>7</v>
      </c>
      <c r="G75" s="39">
        <v>4</v>
      </c>
      <c r="H75" s="39">
        <v>18</v>
      </c>
      <c r="I75" s="39">
        <v>29</v>
      </c>
      <c r="J75" s="39">
        <v>27</v>
      </c>
      <c r="K75" s="39">
        <v>23</v>
      </c>
      <c r="L75" s="39">
        <v>25</v>
      </c>
      <c r="M75" s="39">
        <v>14</v>
      </c>
      <c r="N75" s="39">
        <v>11</v>
      </c>
      <c r="O75" s="39">
        <v>371743</v>
      </c>
    </row>
    <row r="76" spans="1:15" ht="13.8" thickBot="1" x14ac:dyDescent="0.3">
      <c r="A76" s="38" t="s">
        <v>184</v>
      </c>
      <c r="B76" s="39">
        <v>11</v>
      </c>
      <c r="C76" s="39">
        <v>12</v>
      </c>
      <c r="D76" s="39">
        <v>15</v>
      </c>
      <c r="E76" s="39">
        <v>8</v>
      </c>
      <c r="F76" s="39">
        <v>7</v>
      </c>
      <c r="G76" s="39">
        <v>4</v>
      </c>
      <c r="H76" s="39">
        <v>13</v>
      </c>
      <c r="I76" s="39">
        <v>30</v>
      </c>
      <c r="J76" s="39">
        <v>29</v>
      </c>
      <c r="K76" s="39">
        <v>24</v>
      </c>
      <c r="L76" s="39">
        <v>26</v>
      </c>
      <c r="M76" s="39">
        <v>15</v>
      </c>
      <c r="N76" s="39">
        <v>12</v>
      </c>
      <c r="O76" s="39">
        <v>368475</v>
      </c>
    </row>
    <row r="77" spans="1:15" ht="13.8" thickBot="1" x14ac:dyDescent="0.3">
      <c r="A77" s="38" t="s">
        <v>185</v>
      </c>
      <c r="B77" s="39">
        <v>12</v>
      </c>
      <c r="C77" s="39">
        <v>12</v>
      </c>
      <c r="D77" s="39">
        <v>12</v>
      </c>
      <c r="E77" s="39">
        <v>6</v>
      </c>
      <c r="F77" s="39">
        <v>6</v>
      </c>
      <c r="G77" s="39">
        <v>7</v>
      </c>
      <c r="H77" s="39">
        <v>12</v>
      </c>
      <c r="I77" s="39">
        <v>25</v>
      </c>
      <c r="J77" s="39">
        <v>29</v>
      </c>
      <c r="K77" s="39">
        <v>21</v>
      </c>
      <c r="L77" s="39">
        <v>23</v>
      </c>
      <c r="M77" s="39">
        <v>13</v>
      </c>
      <c r="N77" s="39">
        <v>10</v>
      </c>
      <c r="O77" s="39">
        <v>374508</v>
      </c>
    </row>
    <row r="78" spans="1:15" ht="13.8" thickBot="1" x14ac:dyDescent="0.3">
      <c r="A78" s="38" t="s">
        <v>186</v>
      </c>
      <c r="B78" s="39">
        <v>4</v>
      </c>
      <c r="C78" s="39">
        <v>2</v>
      </c>
      <c r="D78" s="39">
        <v>2</v>
      </c>
      <c r="E78" s="39">
        <v>9</v>
      </c>
      <c r="F78" s="39">
        <v>5</v>
      </c>
      <c r="G78" s="39">
        <v>2</v>
      </c>
      <c r="H78" s="39">
        <v>2</v>
      </c>
      <c r="I78" s="39">
        <v>1</v>
      </c>
      <c r="J78" s="39">
        <v>31</v>
      </c>
      <c r="K78" s="39">
        <v>3</v>
      </c>
      <c r="L78" s="39">
        <v>3</v>
      </c>
      <c r="M78" s="39">
        <v>25</v>
      </c>
      <c r="N78" s="39">
        <v>27</v>
      </c>
      <c r="O78" s="39">
        <v>314689</v>
      </c>
    </row>
    <row r="79" spans="1:15" ht="13.8" thickBot="1" x14ac:dyDescent="0.3">
      <c r="A79" s="38" t="s">
        <v>187</v>
      </c>
      <c r="B79" s="39">
        <v>4</v>
      </c>
      <c r="C79" s="39">
        <v>2</v>
      </c>
      <c r="D79" s="39">
        <v>2</v>
      </c>
      <c r="E79" s="39">
        <v>11</v>
      </c>
      <c r="F79" s="39">
        <v>3</v>
      </c>
      <c r="G79" s="39">
        <v>1</v>
      </c>
      <c r="H79" s="39">
        <v>1</v>
      </c>
      <c r="I79" s="39">
        <v>1</v>
      </c>
      <c r="J79" s="39">
        <v>32</v>
      </c>
      <c r="K79" s="39">
        <v>3</v>
      </c>
      <c r="L79" s="39">
        <v>3</v>
      </c>
      <c r="M79" s="39">
        <v>23</v>
      </c>
      <c r="N79" s="39">
        <v>24</v>
      </c>
      <c r="O79" s="39">
        <v>325795</v>
      </c>
    </row>
    <row r="80" spans="1:15" ht="13.8" thickBot="1" x14ac:dyDescent="0.3">
      <c r="A80" s="38" t="s">
        <v>188</v>
      </c>
      <c r="B80" s="39">
        <v>3</v>
      </c>
      <c r="C80" s="39">
        <v>2</v>
      </c>
      <c r="D80" s="39">
        <v>2</v>
      </c>
      <c r="E80" s="39">
        <v>11</v>
      </c>
      <c r="F80" s="39">
        <v>4</v>
      </c>
      <c r="G80" s="39">
        <v>2</v>
      </c>
      <c r="H80" s="39">
        <v>1</v>
      </c>
      <c r="I80" s="39">
        <v>1</v>
      </c>
      <c r="J80" s="39">
        <v>32</v>
      </c>
      <c r="K80" s="39">
        <v>3</v>
      </c>
      <c r="L80" s="39">
        <v>3</v>
      </c>
      <c r="M80" s="39">
        <v>21</v>
      </c>
      <c r="N80" s="39">
        <v>22</v>
      </c>
      <c r="O80" s="39">
        <v>331086</v>
      </c>
    </row>
    <row r="81" spans="1:15" ht="13.8" thickBot="1" x14ac:dyDescent="0.3">
      <c r="A81" s="38" t="s">
        <v>189</v>
      </c>
      <c r="B81" s="39">
        <v>2</v>
      </c>
      <c r="C81" s="39">
        <v>1</v>
      </c>
      <c r="D81" s="39">
        <v>1</v>
      </c>
      <c r="E81" s="39">
        <v>6</v>
      </c>
      <c r="F81" s="39">
        <v>3</v>
      </c>
      <c r="G81" s="39">
        <v>2</v>
      </c>
      <c r="H81" s="39">
        <v>1</v>
      </c>
      <c r="I81" s="39">
        <v>1</v>
      </c>
      <c r="J81" s="39">
        <v>33</v>
      </c>
      <c r="K81" s="39">
        <v>3</v>
      </c>
      <c r="L81" s="39">
        <v>3</v>
      </c>
      <c r="M81" s="39">
        <v>20</v>
      </c>
      <c r="N81" s="39">
        <v>20</v>
      </c>
      <c r="O81" s="39">
        <v>336354</v>
      </c>
    </row>
    <row r="82" spans="1:15" ht="13.8" thickBot="1" x14ac:dyDescent="0.3">
      <c r="A82" s="38" t="s">
        <v>190</v>
      </c>
      <c r="B82" s="39">
        <v>3</v>
      </c>
      <c r="C82" s="39">
        <v>1</v>
      </c>
      <c r="D82" s="39">
        <v>1</v>
      </c>
      <c r="E82" s="39">
        <v>5</v>
      </c>
      <c r="F82" s="39">
        <v>2</v>
      </c>
      <c r="G82" s="39">
        <v>1</v>
      </c>
      <c r="H82" s="39">
        <v>1</v>
      </c>
      <c r="I82" s="39">
        <v>2</v>
      </c>
      <c r="J82" s="39">
        <v>33</v>
      </c>
      <c r="K82" s="39">
        <v>3</v>
      </c>
      <c r="L82" s="39">
        <v>3</v>
      </c>
      <c r="M82" s="39">
        <v>18</v>
      </c>
      <c r="N82" s="39">
        <v>19</v>
      </c>
      <c r="O82" s="39">
        <v>339542</v>
      </c>
    </row>
    <row r="83" spans="1:15" ht="13.8" thickBot="1" x14ac:dyDescent="0.3">
      <c r="A83" s="38" t="s">
        <v>191</v>
      </c>
      <c r="B83" s="39">
        <v>3</v>
      </c>
      <c r="C83" s="39">
        <v>1</v>
      </c>
      <c r="D83" s="39">
        <v>1</v>
      </c>
      <c r="E83" s="39">
        <v>5</v>
      </c>
      <c r="F83" s="39">
        <v>2</v>
      </c>
      <c r="G83" s="39">
        <v>1</v>
      </c>
      <c r="H83" s="39">
        <v>2</v>
      </c>
      <c r="I83" s="39">
        <v>3</v>
      </c>
      <c r="J83" s="39">
        <v>32</v>
      </c>
      <c r="K83" s="39">
        <v>2</v>
      </c>
      <c r="L83" s="39">
        <v>2</v>
      </c>
      <c r="M83" s="39">
        <v>22</v>
      </c>
      <c r="N83" s="39">
        <v>25</v>
      </c>
      <c r="O83" s="39">
        <v>321782</v>
      </c>
    </row>
    <row r="84" spans="1:15" ht="13.8" thickBot="1" x14ac:dyDescent="0.3">
      <c r="A84" s="38" t="s">
        <v>192</v>
      </c>
      <c r="B84" s="39">
        <v>3</v>
      </c>
      <c r="C84" s="39">
        <v>1</v>
      </c>
      <c r="D84" s="39">
        <v>1</v>
      </c>
      <c r="E84" s="39">
        <v>5</v>
      </c>
      <c r="F84" s="39">
        <v>2</v>
      </c>
      <c r="G84" s="39">
        <v>1</v>
      </c>
      <c r="H84" s="39">
        <v>2</v>
      </c>
      <c r="I84" s="39">
        <v>3</v>
      </c>
      <c r="J84" s="39">
        <v>32</v>
      </c>
      <c r="K84" s="39">
        <v>2</v>
      </c>
      <c r="L84" s="39">
        <v>1</v>
      </c>
      <c r="M84" s="39">
        <v>17</v>
      </c>
      <c r="N84" s="39">
        <v>20</v>
      </c>
      <c r="O84" s="39">
        <v>335731</v>
      </c>
    </row>
    <row r="85" spans="1:15" ht="13.8" thickBot="1" x14ac:dyDescent="0.3">
      <c r="A85" s="38" t="s">
        <v>193</v>
      </c>
      <c r="B85" s="39">
        <v>23</v>
      </c>
      <c r="C85" s="39">
        <v>17</v>
      </c>
      <c r="D85" s="39">
        <v>16</v>
      </c>
      <c r="E85" s="39">
        <v>29</v>
      </c>
      <c r="F85" s="39">
        <v>29</v>
      </c>
      <c r="G85" s="39">
        <v>17</v>
      </c>
      <c r="H85" s="39">
        <v>23</v>
      </c>
      <c r="I85" s="39">
        <v>14</v>
      </c>
      <c r="J85" s="39">
        <v>6</v>
      </c>
      <c r="K85" s="39">
        <v>21</v>
      </c>
      <c r="L85" s="39">
        <v>22</v>
      </c>
      <c r="M85" s="39">
        <v>32</v>
      </c>
      <c r="N85" s="39">
        <v>30</v>
      </c>
      <c r="O85" s="39">
        <v>299223</v>
      </c>
    </row>
    <row r="86" spans="1:15" ht="13.8" thickBot="1" x14ac:dyDescent="0.3">
      <c r="A86" s="38" t="s">
        <v>194</v>
      </c>
      <c r="B86" s="39">
        <v>20</v>
      </c>
      <c r="C86" s="39">
        <v>16</v>
      </c>
      <c r="D86" s="39">
        <v>16</v>
      </c>
      <c r="E86" s="39">
        <v>30</v>
      </c>
      <c r="F86" s="39">
        <v>29</v>
      </c>
      <c r="G86" s="39">
        <v>16</v>
      </c>
      <c r="H86" s="39">
        <v>23</v>
      </c>
      <c r="I86" s="39">
        <v>14</v>
      </c>
      <c r="J86" s="39">
        <v>6</v>
      </c>
      <c r="K86" s="39">
        <v>18</v>
      </c>
      <c r="L86" s="39">
        <v>20</v>
      </c>
      <c r="M86" s="39">
        <v>31</v>
      </c>
      <c r="N86" s="39">
        <v>29</v>
      </c>
      <c r="O86" s="39">
        <v>305238</v>
      </c>
    </row>
    <row r="87" spans="1:15" ht="13.8" thickBot="1" x14ac:dyDescent="0.3">
      <c r="A87" s="38" t="s">
        <v>195</v>
      </c>
      <c r="B87" s="39">
        <v>18</v>
      </c>
      <c r="C87" s="39">
        <v>16</v>
      </c>
      <c r="D87" s="39">
        <v>15</v>
      </c>
      <c r="E87" s="39">
        <v>28</v>
      </c>
      <c r="F87" s="39">
        <v>28</v>
      </c>
      <c r="G87" s="39">
        <v>18</v>
      </c>
      <c r="H87" s="39">
        <v>24</v>
      </c>
      <c r="I87" s="39">
        <v>15</v>
      </c>
      <c r="J87" s="39">
        <v>6</v>
      </c>
      <c r="K87" s="39">
        <v>17</v>
      </c>
      <c r="L87" s="39">
        <v>17</v>
      </c>
      <c r="M87" s="39">
        <v>29</v>
      </c>
      <c r="N87" s="39">
        <v>28</v>
      </c>
      <c r="O87" s="39">
        <v>310474</v>
      </c>
    </row>
    <row r="88" spans="1:15" ht="13.8" thickBot="1" x14ac:dyDescent="0.3">
      <c r="A88" s="38" t="s">
        <v>196</v>
      </c>
      <c r="B88" s="39">
        <v>15</v>
      </c>
      <c r="C88" s="39">
        <v>14</v>
      </c>
      <c r="D88" s="39">
        <v>16</v>
      </c>
      <c r="E88" s="39">
        <v>27</v>
      </c>
      <c r="F88" s="39">
        <v>27</v>
      </c>
      <c r="G88" s="39">
        <v>18</v>
      </c>
      <c r="H88" s="39">
        <v>23</v>
      </c>
      <c r="I88" s="39">
        <v>13</v>
      </c>
      <c r="J88" s="39">
        <v>5</v>
      </c>
      <c r="K88" s="39">
        <v>16</v>
      </c>
      <c r="L88" s="39">
        <v>16</v>
      </c>
      <c r="M88" s="39">
        <v>27</v>
      </c>
      <c r="N88" s="39">
        <v>28</v>
      </c>
      <c r="O88" s="39">
        <v>314643</v>
      </c>
    </row>
    <row r="89" spans="1:15" ht="13.8" thickBot="1" x14ac:dyDescent="0.3">
      <c r="A89" s="38" t="s">
        <v>197</v>
      </c>
      <c r="B89" s="39">
        <v>15</v>
      </c>
      <c r="C89" s="39">
        <v>13</v>
      </c>
      <c r="D89" s="39">
        <v>13</v>
      </c>
      <c r="E89" s="39">
        <v>28</v>
      </c>
      <c r="F89" s="39">
        <v>28</v>
      </c>
      <c r="G89" s="39">
        <v>18</v>
      </c>
      <c r="H89" s="39">
        <v>22</v>
      </c>
      <c r="I89" s="39">
        <v>12</v>
      </c>
      <c r="J89" s="39">
        <v>5</v>
      </c>
      <c r="K89" s="39">
        <v>14</v>
      </c>
      <c r="L89" s="39">
        <v>14</v>
      </c>
      <c r="M89" s="39">
        <v>26</v>
      </c>
      <c r="N89" s="39">
        <v>27</v>
      </c>
      <c r="O89" s="39">
        <v>317475</v>
      </c>
    </row>
    <row r="90" spans="1:15" ht="13.8" thickBot="1" x14ac:dyDescent="0.3">
      <c r="A90" s="38" t="s">
        <v>198</v>
      </c>
      <c r="B90" s="39">
        <v>14</v>
      </c>
      <c r="C90" s="39">
        <v>13</v>
      </c>
      <c r="D90" s="39">
        <v>11</v>
      </c>
      <c r="E90" s="39">
        <v>27</v>
      </c>
      <c r="F90" s="39">
        <v>27</v>
      </c>
      <c r="G90" s="39">
        <v>19</v>
      </c>
      <c r="H90" s="39">
        <v>22</v>
      </c>
      <c r="I90" s="39">
        <v>15</v>
      </c>
      <c r="J90" s="39">
        <v>8</v>
      </c>
      <c r="K90" s="39">
        <v>16</v>
      </c>
      <c r="L90" s="39">
        <v>17</v>
      </c>
      <c r="M90" s="39">
        <v>28</v>
      </c>
      <c r="N90" s="39">
        <v>28</v>
      </c>
      <c r="O90" s="39">
        <v>310470</v>
      </c>
    </row>
    <row r="91" spans="1:15" ht="13.8" thickBot="1" x14ac:dyDescent="0.3">
      <c r="A91" s="38" t="s">
        <v>199</v>
      </c>
      <c r="B91" s="39">
        <v>13</v>
      </c>
      <c r="C91" s="39">
        <v>12</v>
      </c>
      <c r="D91" s="39">
        <v>13</v>
      </c>
      <c r="E91" s="39">
        <v>25</v>
      </c>
      <c r="F91" s="39">
        <v>27</v>
      </c>
      <c r="G91" s="39">
        <v>22</v>
      </c>
      <c r="H91" s="39">
        <v>22</v>
      </c>
      <c r="I91" s="39">
        <v>23</v>
      </c>
      <c r="J91" s="39">
        <v>23</v>
      </c>
      <c r="K91" s="39">
        <v>13</v>
      </c>
      <c r="L91" s="39">
        <v>14</v>
      </c>
      <c r="M91" s="39">
        <v>27</v>
      </c>
      <c r="N91" s="39">
        <v>28</v>
      </c>
      <c r="O91" s="39">
        <v>314221</v>
      </c>
    </row>
    <row r="92" spans="1:15" ht="13.8" thickBot="1" x14ac:dyDescent="0.3">
      <c r="A92" s="38" t="s">
        <v>200</v>
      </c>
      <c r="B92" s="39">
        <v>29</v>
      </c>
      <c r="C92" s="39">
        <v>23</v>
      </c>
      <c r="D92" s="39">
        <v>20</v>
      </c>
      <c r="E92" s="39">
        <v>22</v>
      </c>
      <c r="F92" s="39">
        <v>19</v>
      </c>
      <c r="G92" s="39">
        <v>7</v>
      </c>
      <c r="H92" s="39">
        <v>19</v>
      </c>
      <c r="I92" s="39">
        <v>32</v>
      </c>
      <c r="J92" s="39">
        <v>27</v>
      </c>
      <c r="K92" s="39">
        <v>32</v>
      </c>
      <c r="L92" s="39">
        <v>32</v>
      </c>
      <c r="M92" s="39">
        <v>20</v>
      </c>
      <c r="N92" s="39">
        <v>17</v>
      </c>
      <c r="O92" s="39">
        <v>346583</v>
      </c>
    </row>
    <row r="93" spans="1:15" ht="13.8" thickBot="1" x14ac:dyDescent="0.3">
      <c r="A93" s="38" t="s">
        <v>201</v>
      </c>
      <c r="B93" s="39">
        <v>28</v>
      </c>
      <c r="C93" s="39">
        <v>22</v>
      </c>
      <c r="D93" s="39">
        <v>19</v>
      </c>
      <c r="E93" s="39">
        <v>23</v>
      </c>
      <c r="F93" s="39">
        <v>20</v>
      </c>
      <c r="G93" s="39">
        <v>9</v>
      </c>
      <c r="H93" s="39">
        <v>29</v>
      </c>
      <c r="I93" s="39">
        <v>31</v>
      </c>
      <c r="J93" s="39">
        <v>20</v>
      </c>
      <c r="K93" s="39">
        <v>32</v>
      </c>
      <c r="L93" s="39">
        <v>31</v>
      </c>
      <c r="M93" s="39">
        <v>20</v>
      </c>
      <c r="N93" s="39">
        <v>17</v>
      </c>
      <c r="O93" s="39">
        <v>346701</v>
      </c>
    </row>
    <row r="94" spans="1:15" ht="13.8" thickBot="1" x14ac:dyDescent="0.3">
      <c r="A94" s="38" t="s">
        <v>202</v>
      </c>
      <c r="B94" s="39">
        <v>26</v>
      </c>
      <c r="C94" s="39">
        <v>21</v>
      </c>
      <c r="D94" s="39">
        <v>19</v>
      </c>
      <c r="E94" s="39">
        <v>21</v>
      </c>
      <c r="F94" s="39">
        <v>20</v>
      </c>
      <c r="G94" s="39">
        <v>13</v>
      </c>
      <c r="H94" s="39">
        <v>8</v>
      </c>
      <c r="I94" s="39">
        <v>14</v>
      </c>
      <c r="J94" s="39">
        <v>29</v>
      </c>
      <c r="K94" s="39">
        <v>30</v>
      </c>
      <c r="L94" s="39">
        <v>30</v>
      </c>
      <c r="M94" s="39">
        <v>19</v>
      </c>
      <c r="N94" s="39">
        <v>16</v>
      </c>
      <c r="O94" s="39">
        <v>349347</v>
      </c>
    </row>
    <row r="95" spans="1:15" ht="13.8" thickBot="1" x14ac:dyDescent="0.3">
      <c r="A95" s="38" t="s">
        <v>203</v>
      </c>
      <c r="B95" s="39">
        <v>25</v>
      </c>
      <c r="C95" s="39">
        <v>20</v>
      </c>
      <c r="D95" s="39">
        <v>19</v>
      </c>
      <c r="E95" s="39">
        <v>20</v>
      </c>
      <c r="F95" s="39">
        <v>19</v>
      </c>
      <c r="G95" s="39">
        <v>16</v>
      </c>
      <c r="H95" s="39">
        <v>4</v>
      </c>
      <c r="I95" s="39">
        <v>6</v>
      </c>
      <c r="J95" s="39">
        <v>30</v>
      </c>
      <c r="K95" s="39">
        <v>28</v>
      </c>
      <c r="L95" s="39">
        <v>29</v>
      </c>
      <c r="M95" s="39">
        <v>17</v>
      </c>
      <c r="N95" s="39">
        <v>15</v>
      </c>
      <c r="O95" s="39">
        <v>359253</v>
      </c>
    </row>
    <row r="96" spans="1:15" ht="13.8" thickBot="1" x14ac:dyDescent="0.3">
      <c r="A96" s="38" t="s">
        <v>204</v>
      </c>
      <c r="B96" s="39">
        <v>24</v>
      </c>
      <c r="C96" s="39">
        <v>19</v>
      </c>
      <c r="D96" s="39">
        <v>18</v>
      </c>
      <c r="E96" s="39">
        <v>20</v>
      </c>
      <c r="F96" s="39">
        <v>19</v>
      </c>
      <c r="G96" s="39">
        <v>14</v>
      </c>
      <c r="H96" s="39">
        <v>5</v>
      </c>
      <c r="I96" s="39">
        <v>24</v>
      </c>
      <c r="J96" s="39">
        <v>30</v>
      </c>
      <c r="K96" s="39">
        <v>26</v>
      </c>
      <c r="L96" s="39">
        <v>27</v>
      </c>
      <c r="M96" s="39">
        <v>17</v>
      </c>
      <c r="N96" s="39">
        <v>14</v>
      </c>
      <c r="O96" s="39">
        <v>361663</v>
      </c>
    </row>
    <row r="97" spans="1:15" ht="13.8" thickBot="1" x14ac:dyDescent="0.3">
      <c r="A97" s="38" t="s">
        <v>205</v>
      </c>
      <c r="B97" s="39">
        <v>21</v>
      </c>
      <c r="C97" s="39">
        <v>20</v>
      </c>
      <c r="D97" s="39">
        <v>22</v>
      </c>
      <c r="E97" s="39">
        <v>19</v>
      </c>
      <c r="F97" s="39">
        <v>16</v>
      </c>
      <c r="G97" s="39">
        <v>12</v>
      </c>
      <c r="H97" s="39">
        <v>10</v>
      </c>
      <c r="I97" s="39">
        <v>22</v>
      </c>
      <c r="J97" s="39">
        <v>29</v>
      </c>
      <c r="K97" s="39">
        <v>25</v>
      </c>
      <c r="L97" s="39">
        <v>28</v>
      </c>
      <c r="M97" s="39">
        <v>18</v>
      </c>
      <c r="N97" s="39">
        <v>16</v>
      </c>
      <c r="O97" s="39">
        <v>352048</v>
      </c>
    </row>
    <row r="98" spans="1:15" ht="13.8" thickBot="1" x14ac:dyDescent="0.3">
      <c r="A98" s="38" t="s">
        <v>206</v>
      </c>
      <c r="B98" s="39">
        <v>16</v>
      </c>
      <c r="C98" s="39">
        <v>17</v>
      </c>
      <c r="D98" s="39">
        <v>23</v>
      </c>
      <c r="E98" s="39">
        <v>18</v>
      </c>
      <c r="F98" s="39">
        <v>15</v>
      </c>
      <c r="G98" s="39">
        <v>19</v>
      </c>
      <c r="H98" s="39">
        <v>5</v>
      </c>
      <c r="I98" s="39">
        <v>27</v>
      </c>
      <c r="J98" s="39">
        <v>30</v>
      </c>
      <c r="K98" s="39">
        <v>22</v>
      </c>
      <c r="L98" s="39">
        <v>25</v>
      </c>
      <c r="M98" s="39">
        <v>20</v>
      </c>
      <c r="N98" s="39">
        <v>18</v>
      </c>
      <c r="O98" s="39">
        <v>344532</v>
      </c>
    </row>
    <row r="99" spans="1:15" ht="13.8" thickBot="1" x14ac:dyDescent="0.3">
      <c r="A99" s="38" t="s">
        <v>207</v>
      </c>
      <c r="B99" s="39">
        <v>25</v>
      </c>
      <c r="C99" s="39">
        <v>21</v>
      </c>
      <c r="D99" s="39">
        <v>21</v>
      </c>
      <c r="E99" s="39">
        <v>26</v>
      </c>
      <c r="F99" s="39">
        <v>25</v>
      </c>
      <c r="G99" s="39">
        <v>11</v>
      </c>
      <c r="H99" s="39">
        <v>30</v>
      </c>
      <c r="I99" s="39">
        <v>30</v>
      </c>
      <c r="J99" s="39">
        <v>17</v>
      </c>
      <c r="K99" s="39">
        <v>30</v>
      </c>
      <c r="L99" s="39">
        <v>27</v>
      </c>
      <c r="M99" s="39">
        <v>18</v>
      </c>
      <c r="N99" s="39">
        <v>16</v>
      </c>
      <c r="O99" s="39">
        <v>351370</v>
      </c>
    </row>
    <row r="100" spans="1:15" ht="13.8" thickBot="1" x14ac:dyDescent="0.3">
      <c r="A100" s="38" t="s">
        <v>208</v>
      </c>
      <c r="B100" s="39">
        <v>24</v>
      </c>
      <c r="C100" s="39">
        <v>19</v>
      </c>
      <c r="D100" s="39">
        <v>19</v>
      </c>
      <c r="E100" s="39">
        <v>26</v>
      </c>
      <c r="F100" s="39">
        <v>26</v>
      </c>
      <c r="G100" s="39">
        <v>13</v>
      </c>
      <c r="H100" s="39">
        <v>29</v>
      </c>
      <c r="I100" s="39">
        <v>28</v>
      </c>
      <c r="J100" s="39">
        <v>18</v>
      </c>
      <c r="K100" s="39">
        <v>28</v>
      </c>
      <c r="L100" s="39">
        <v>24</v>
      </c>
      <c r="M100" s="39">
        <v>15</v>
      </c>
      <c r="N100" s="39">
        <v>14</v>
      </c>
      <c r="O100" s="39">
        <v>363011</v>
      </c>
    </row>
    <row r="101" spans="1:15" ht="13.8" thickBot="1" x14ac:dyDescent="0.3">
      <c r="A101" s="38" t="s">
        <v>209</v>
      </c>
      <c r="B101" s="39">
        <v>21</v>
      </c>
      <c r="C101" s="39">
        <v>19</v>
      </c>
      <c r="D101" s="39">
        <v>21</v>
      </c>
      <c r="E101" s="39">
        <v>24</v>
      </c>
      <c r="F101" s="39">
        <v>22</v>
      </c>
      <c r="G101" s="39">
        <v>14</v>
      </c>
      <c r="H101" s="39">
        <v>27</v>
      </c>
      <c r="I101" s="39">
        <v>24</v>
      </c>
      <c r="J101" s="39">
        <v>16</v>
      </c>
      <c r="K101" s="39">
        <v>25</v>
      </c>
      <c r="L101" s="39">
        <v>21</v>
      </c>
      <c r="M101" s="39">
        <v>14</v>
      </c>
      <c r="N101" s="39">
        <v>13</v>
      </c>
      <c r="O101" s="39">
        <v>365824</v>
      </c>
    </row>
    <row r="102" spans="1:15" ht="13.8" thickBot="1" x14ac:dyDescent="0.3">
      <c r="A102" s="38" t="s">
        <v>210</v>
      </c>
      <c r="B102" s="39">
        <v>19</v>
      </c>
      <c r="C102" s="39">
        <v>18</v>
      </c>
      <c r="D102" s="39">
        <v>21</v>
      </c>
      <c r="E102" s="39">
        <v>22</v>
      </c>
      <c r="F102" s="39">
        <v>22</v>
      </c>
      <c r="G102" s="39">
        <v>14</v>
      </c>
      <c r="H102" s="39">
        <v>28</v>
      </c>
      <c r="I102" s="39">
        <v>27</v>
      </c>
      <c r="J102" s="39">
        <v>16</v>
      </c>
      <c r="K102" s="39">
        <v>22</v>
      </c>
      <c r="L102" s="39">
        <v>18</v>
      </c>
      <c r="M102" s="39">
        <v>11</v>
      </c>
      <c r="N102" s="39">
        <v>9</v>
      </c>
      <c r="O102" s="39">
        <v>375685</v>
      </c>
    </row>
    <row r="103" spans="1:15" ht="13.8" thickBot="1" x14ac:dyDescent="0.3">
      <c r="A103" s="38" t="s">
        <v>211</v>
      </c>
      <c r="B103" s="39">
        <v>16</v>
      </c>
      <c r="C103" s="39">
        <v>17</v>
      </c>
      <c r="D103" s="39">
        <v>24</v>
      </c>
      <c r="E103" s="39">
        <v>22</v>
      </c>
      <c r="F103" s="39">
        <v>21</v>
      </c>
      <c r="G103" s="39">
        <v>15</v>
      </c>
      <c r="H103" s="39">
        <v>27</v>
      </c>
      <c r="I103" s="39">
        <v>26</v>
      </c>
      <c r="J103" s="39">
        <v>19</v>
      </c>
      <c r="K103" s="39">
        <v>19</v>
      </c>
      <c r="L103" s="39">
        <v>15</v>
      </c>
      <c r="M103" s="39">
        <v>10</v>
      </c>
      <c r="N103" s="39">
        <v>9</v>
      </c>
      <c r="O103" s="39">
        <v>377603</v>
      </c>
    </row>
    <row r="104" spans="1:15" ht="13.8" thickBot="1" x14ac:dyDescent="0.3">
      <c r="A104" s="38" t="s">
        <v>212</v>
      </c>
      <c r="B104" s="39">
        <v>14</v>
      </c>
      <c r="C104" s="39">
        <v>17</v>
      </c>
      <c r="D104" s="39">
        <v>25</v>
      </c>
      <c r="E104" s="39">
        <v>20</v>
      </c>
      <c r="F104" s="39">
        <v>20</v>
      </c>
      <c r="G104" s="39">
        <v>17</v>
      </c>
      <c r="H104" s="39">
        <v>29</v>
      </c>
      <c r="I104" s="39">
        <v>27</v>
      </c>
      <c r="J104" s="39">
        <v>16</v>
      </c>
      <c r="K104" s="39">
        <v>18</v>
      </c>
      <c r="L104" s="39">
        <v>15</v>
      </c>
      <c r="M104" s="39">
        <v>12</v>
      </c>
      <c r="N104" s="39">
        <v>12</v>
      </c>
      <c r="O104" s="39">
        <v>370028</v>
      </c>
    </row>
    <row r="105" spans="1:15" ht="13.8" thickBot="1" x14ac:dyDescent="0.3">
      <c r="A105" s="38" t="s">
        <v>213</v>
      </c>
      <c r="B105" s="39">
        <v>13</v>
      </c>
      <c r="C105" s="39">
        <v>16</v>
      </c>
      <c r="D105" s="39">
        <v>26</v>
      </c>
      <c r="E105" s="39">
        <v>19</v>
      </c>
      <c r="F105" s="39">
        <v>18</v>
      </c>
      <c r="G105" s="39">
        <v>24</v>
      </c>
      <c r="H105" s="39">
        <v>25</v>
      </c>
      <c r="I105" s="39">
        <v>25</v>
      </c>
      <c r="J105" s="39">
        <v>21</v>
      </c>
      <c r="K105" s="39">
        <v>15</v>
      </c>
      <c r="L105" s="39">
        <v>12</v>
      </c>
      <c r="M105" s="39">
        <v>12</v>
      </c>
      <c r="N105" s="39">
        <v>11</v>
      </c>
      <c r="O105" s="39">
        <v>371097</v>
      </c>
    </row>
    <row r="106" spans="1:15" ht="13.8" thickBot="1" x14ac:dyDescent="0.3">
      <c r="A106" s="38" t="s">
        <v>214</v>
      </c>
      <c r="B106" s="39">
        <v>10</v>
      </c>
      <c r="C106" s="39">
        <v>24</v>
      </c>
      <c r="D106" s="39">
        <v>32</v>
      </c>
      <c r="E106" s="39">
        <v>8</v>
      </c>
      <c r="F106" s="39">
        <v>16</v>
      </c>
      <c r="G106" s="39">
        <v>32</v>
      </c>
      <c r="H106" s="39">
        <v>2</v>
      </c>
      <c r="I106" s="39">
        <v>5</v>
      </c>
      <c r="J106" s="39">
        <v>32</v>
      </c>
      <c r="K106" s="39">
        <v>2</v>
      </c>
      <c r="L106" s="39">
        <v>2</v>
      </c>
      <c r="M106" s="39">
        <v>2</v>
      </c>
      <c r="N106" s="39">
        <v>2</v>
      </c>
      <c r="O106" s="39">
        <v>548823</v>
      </c>
    </row>
    <row r="107" spans="1:15" ht="13.8" thickBot="1" x14ac:dyDescent="0.3">
      <c r="A107" s="38" t="s">
        <v>215</v>
      </c>
      <c r="B107" s="39">
        <v>9</v>
      </c>
      <c r="C107" s="39">
        <v>23</v>
      </c>
      <c r="D107" s="39">
        <v>32</v>
      </c>
      <c r="E107" s="39">
        <v>8</v>
      </c>
      <c r="F107" s="39">
        <v>16</v>
      </c>
      <c r="G107" s="39">
        <v>32</v>
      </c>
      <c r="H107" s="39">
        <v>3</v>
      </c>
      <c r="I107" s="39">
        <v>5</v>
      </c>
      <c r="J107" s="39">
        <v>31</v>
      </c>
      <c r="K107" s="39">
        <v>2</v>
      </c>
      <c r="L107" s="39">
        <v>2</v>
      </c>
      <c r="M107" s="39">
        <v>2</v>
      </c>
      <c r="N107" s="39">
        <v>2</v>
      </c>
      <c r="O107" s="39">
        <v>552621</v>
      </c>
    </row>
    <row r="108" spans="1:15" ht="13.8" thickBot="1" x14ac:dyDescent="0.3">
      <c r="A108" s="38" t="s">
        <v>216</v>
      </c>
      <c r="B108" s="39">
        <v>9</v>
      </c>
      <c r="C108" s="39">
        <v>24</v>
      </c>
      <c r="D108" s="39">
        <v>32</v>
      </c>
      <c r="E108" s="39">
        <v>7</v>
      </c>
      <c r="F108" s="39">
        <v>18</v>
      </c>
      <c r="G108" s="39">
        <v>33</v>
      </c>
      <c r="H108" s="39">
        <v>3</v>
      </c>
      <c r="I108" s="39">
        <v>13</v>
      </c>
      <c r="J108" s="39">
        <v>31</v>
      </c>
      <c r="K108" s="39">
        <v>2</v>
      </c>
      <c r="L108" s="39">
        <v>2</v>
      </c>
      <c r="M108" s="39">
        <v>2</v>
      </c>
      <c r="N108" s="39">
        <v>2</v>
      </c>
      <c r="O108" s="39">
        <v>559151</v>
      </c>
    </row>
    <row r="109" spans="1:15" ht="13.8" thickBot="1" x14ac:dyDescent="0.3">
      <c r="A109" s="38" t="s">
        <v>217</v>
      </c>
      <c r="B109" s="39">
        <v>8</v>
      </c>
      <c r="C109" s="39">
        <v>23</v>
      </c>
      <c r="D109" s="39">
        <v>32</v>
      </c>
      <c r="E109" s="39">
        <v>6</v>
      </c>
      <c r="F109" s="39">
        <v>15</v>
      </c>
      <c r="G109" s="39">
        <v>32</v>
      </c>
      <c r="H109" s="39">
        <v>3</v>
      </c>
      <c r="I109" s="39">
        <v>7</v>
      </c>
      <c r="J109" s="39">
        <v>30</v>
      </c>
      <c r="K109" s="39">
        <v>1</v>
      </c>
      <c r="L109" s="39">
        <v>2</v>
      </c>
      <c r="M109" s="39">
        <v>1</v>
      </c>
      <c r="N109" s="39">
        <v>1</v>
      </c>
      <c r="O109" s="39">
        <v>568654</v>
      </c>
    </row>
    <row r="110" spans="1:15" ht="13.8" thickBot="1" x14ac:dyDescent="0.3">
      <c r="A110" s="38" t="s">
        <v>218</v>
      </c>
      <c r="B110" s="39">
        <v>8</v>
      </c>
      <c r="C110" s="39">
        <v>21</v>
      </c>
      <c r="D110" s="39">
        <v>32</v>
      </c>
      <c r="E110" s="39">
        <v>7</v>
      </c>
      <c r="F110" s="39">
        <v>15</v>
      </c>
      <c r="G110" s="39">
        <v>32</v>
      </c>
      <c r="H110" s="39">
        <v>3</v>
      </c>
      <c r="I110" s="39">
        <v>6</v>
      </c>
      <c r="J110" s="39">
        <v>30</v>
      </c>
      <c r="K110" s="39">
        <v>1</v>
      </c>
      <c r="L110" s="39">
        <v>1</v>
      </c>
      <c r="M110" s="39">
        <v>1</v>
      </c>
      <c r="N110" s="39">
        <v>1</v>
      </c>
      <c r="O110" s="39">
        <v>576419</v>
      </c>
    </row>
    <row r="111" spans="1:15" ht="13.8" thickBot="1" x14ac:dyDescent="0.3">
      <c r="A111" s="38" t="s">
        <v>219</v>
      </c>
      <c r="B111" s="39">
        <v>8</v>
      </c>
      <c r="C111" s="39">
        <v>22</v>
      </c>
      <c r="D111" s="39">
        <v>33</v>
      </c>
      <c r="E111" s="39">
        <v>8</v>
      </c>
      <c r="F111" s="39">
        <v>18</v>
      </c>
      <c r="G111" s="39">
        <v>33</v>
      </c>
      <c r="H111" s="39">
        <v>3</v>
      </c>
      <c r="I111" s="39">
        <v>9</v>
      </c>
      <c r="J111" s="39">
        <v>31</v>
      </c>
      <c r="K111" s="39">
        <v>1</v>
      </c>
      <c r="L111" s="39">
        <v>1</v>
      </c>
      <c r="M111" s="39">
        <v>1</v>
      </c>
      <c r="N111" s="39">
        <v>1</v>
      </c>
      <c r="O111" s="39">
        <v>573248</v>
      </c>
    </row>
    <row r="112" spans="1:15" ht="13.8" thickBot="1" x14ac:dyDescent="0.3">
      <c r="A112" s="38" t="s">
        <v>220</v>
      </c>
      <c r="B112" s="39">
        <v>7</v>
      </c>
      <c r="C112" s="39">
        <v>22</v>
      </c>
      <c r="D112" s="39">
        <v>33</v>
      </c>
      <c r="E112" s="39">
        <v>7</v>
      </c>
      <c r="F112" s="39">
        <v>17</v>
      </c>
      <c r="G112" s="39">
        <v>32</v>
      </c>
      <c r="H112" s="39">
        <v>2</v>
      </c>
      <c r="I112" s="39">
        <v>5</v>
      </c>
      <c r="J112" s="39">
        <v>31</v>
      </c>
      <c r="K112" s="39">
        <v>1</v>
      </c>
      <c r="L112" s="39">
        <v>1</v>
      </c>
      <c r="M112" s="39">
        <v>1</v>
      </c>
      <c r="N112" s="39">
        <v>1</v>
      </c>
      <c r="O112" s="39">
        <v>578928</v>
      </c>
    </row>
    <row r="113" spans="1:15" ht="13.8" thickBot="1" x14ac:dyDescent="0.3">
      <c r="A113" s="38" t="s">
        <v>221</v>
      </c>
      <c r="B113" s="39">
        <v>8</v>
      </c>
      <c r="C113" s="39">
        <v>8</v>
      </c>
      <c r="D113" s="39">
        <v>7</v>
      </c>
      <c r="E113" s="39">
        <v>2</v>
      </c>
      <c r="F113" s="39">
        <v>3</v>
      </c>
      <c r="G113" s="39">
        <v>12</v>
      </c>
      <c r="H113" s="39">
        <v>9</v>
      </c>
      <c r="I113" s="39">
        <v>8</v>
      </c>
      <c r="J113" s="39">
        <v>22</v>
      </c>
      <c r="K113" s="39">
        <v>11</v>
      </c>
      <c r="L113" s="39">
        <v>9</v>
      </c>
      <c r="M113" s="39">
        <v>5</v>
      </c>
      <c r="N113" s="39">
        <v>10</v>
      </c>
      <c r="O113" s="39">
        <v>374852</v>
      </c>
    </row>
    <row r="114" spans="1:15" ht="13.8" thickBot="1" x14ac:dyDescent="0.3">
      <c r="A114" s="38" t="s">
        <v>222</v>
      </c>
      <c r="B114" s="39">
        <v>7</v>
      </c>
      <c r="C114" s="39">
        <v>8</v>
      </c>
      <c r="D114" s="39">
        <v>8</v>
      </c>
      <c r="E114" s="39">
        <v>2</v>
      </c>
      <c r="F114" s="39">
        <v>3</v>
      </c>
      <c r="G114" s="39">
        <v>9</v>
      </c>
      <c r="H114" s="39">
        <v>7</v>
      </c>
      <c r="I114" s="39">
        <v>7</v>
      </c>
      <c r="J114" s="39">
        <v>27</v>
      </c>
      <c r="K114" s="39">
        <v>10</v>
      </c>
      <c r="L114" s="39">
        <v>9</v>
      </c>
      <c r="M114" s="39">
        <v>5</v>
      </c>
      <c r="N114" s="39">
        <v>8</v>
      </c>
      <c r="O114" s="39">
        <v>380504</v>
      </c>
    </row>
    <row r="115" spans="1:15" ht="13.8" thickBot="1" x14ac:dyDescent="0.3">
      <c r="A115" s="38" t="s">
        <v>223</v>
      </c>
      <c r="B115" s="39">
        <v>8</v>
      </c>
      <c r="C115" s="39">
        <v>7</v>
      </c>
      <c r="D115" s="39">
        <v>6</v>
      </c>
      <c r="E115" s="39">
        <v>2</v>
      </c>
      <c r="F115" s="39">
        <v>2</v>
      </c>
      <c r="G115" s="39">
        <v>22</v>
      </c>
      <c r="H115" s="39">
        <v>7</v>
      </c>
      <c r="I115" s="39">
        <v>6</v>
      </c>
      <c r="J115" s="39">
        <v>18</v>
      </c>
      <c r="K115" s="39">
        <v>8</v>
      </c>
      <c r="L115" s="39">
        <v>6</v>
      </c>
      <c r="M115" s="39">
        <v>4</v>
      </c>
      <c r="N115" s="39">
        <v>6</v>
      </c>
      <c r="O115" s="39">
        <v>388243</v>
      </c>
    </row>
    <row r="116" spans="1:15" ht="13.8" thickBot="1" x14ac:dyDescent="0.3">
      <c r="A116" s="38" t="s">
        <v>224</v>
      </c>
      <c r="B116" s="39">
        <v>7</v>
      </c>
      <c r="C116" s="39">
        <v>6</v>
      </c>
      <c r="D116" s="39">
        <v>6</v>
      </c>
      <c r="E116" s="39">
        <v>1</v>
      </c>
      <c r="F116" s="39">
        <v>1</v>
      </c>
      <c r="G116" s="39">
        <v>24</v>
      </c>
      <c r="H116" s="39">
        <v>7</v>
      </c>
      <c r="I116" s="39">
        <v>6</v>
      </c>
      <c r="J116" s="39">
        <v>8</v>
      </c>
      <c r="K116" s="39">
        <v>6</v>
      </c>
      <c r="L116" s="39">
        <v>5</v>
      </c>
      <c r="M116" s="39">
        <v>3</v>
      </c>
      <c r="N116" s="39">
        <v>4</v>
      </c>
      <c r="O116" s="39">
        <v>396819</v>
      </c>
    </row>
    <row r="117" spans="1:15" ht="13.8" thickBot="1" x14ac:dyDescent="0.3">
      <c r="A117" s="38" t="s">
        <v>225</v>
      </c>
      <c r="B117" s="39">
        <v>6</v>
      </c>
      <c r="C117" s="39">
        <v>6</v>
      </c>
      <c r="D117" s="39">
        <v>6</v>
      </c>
      <c r="E117" s="39">
        <v>1</v>
      </c>
      <c r="F117" s="39">
        <v>1</v>
      </c>
      <c r="G117" s="39">
        <v>28</v>
      </c>
      <c r="H117" s="39">
        <v>6</v>
      </c>
      <c r="I117" s="39">
        <v>6</v>
      </c>
      <c r="J117" s="39">
        <v>20</v>
      </c>
      <c r="K117" s="39">
        <v>4</v>
      </c>
      <c r="L117" s="39">
        <v>4</v>
      </c>
      <c r="M117" s="39">
        <v>2</v>
      </c>
      <c r="N117" s="39">
        <v>3</v>
      </c>
      <c r="O117" s="39">
        <v>402006</v>
      </c>
    </row>
    <row r="118" spans="1:15" ht="13.8" thickBot="1" x14ac:dyDescent="0.3">
      <c r="A118" s="38" t="s">
        <v>226</v>
      </c>
      <c r="B118" s="39">
        <v>4</v>
      </c>
      <c r="C118" s="39">
        <v>6</v>
      </c>
      <c r="D118" s="39">
        <v>5</v>
      </c>
      <c r="E118" s="39">
        <v>1</v>
      </c>
      <c r="F118" s="39">
        <v>1</v>
      </c>
      <c r="G118" s="39">
        <v>29</v>
      </c>
      <c r="H118" s="39">
        <v>9</v>
      </c>
      <c r="I118" s="39">
        <v>7</v>
      </c>
      <c r="J118" s="39">
        <v>14</v>
      </c>
      <c r="K118" s="39">
        <v>5</v>
      </c>
      <c r="L118" s="39">
        <v>5</v>
      </c>
      <c r="M118" s="39">
        <v>3</v>
      </c>
      <c r="N118" s="39">
        <v>5</v>
      </c>
      <c r="O118" s="39">
        <v>392900</v>
      </c>
    </row>
    <row r="119" spans="1:15" ht="13.8" thickBot="1" x14ac:dyDescent="0.3">
      <c r="A119" s="38" t="s">
        <v>227</v>
      </c>
      <c r="B119" s="39">
        <v>4</v>
      </c>
      <c r="C119" s="39">
        <v>5</v>
      </c>
      <c r="D119" s="39">
        <v>6</v>
      </c>
      <c r="E119" s="39">
        <v>1</v>
      </c>
      <c r="F119" s="39">
        <v>1</v>
      </c>
      <c r="G119" s="39">
        <v>24</v>
      </c>
      <c r="H119" s="39">
        <v>8</v>
      </c>
      <c r="I119" s="39">
        <v>7</v>
      </c>
      <c r="J119" s="39">
        <v>13</v>
      </c>
      <c r="K119" s="39">
        <v>4</v>
      </c>
      <c r="L119" s="39">
        <v>4</v>
      </c>
      <c r="M119" s="39">
        <v>2</v>
      </c>
      <c r="N119" s="39">
        <v>4</v>
      </c>
      <c r="O119" s="39">
        <v>396784</v>
      </c>
    </row>
    <row r="120" spans="1:15" ht="13.8" thickBot="1" x14ac:dyDescent="0.3">
      <c r="A120" s="38" t="s">
        <v>228</v>
      </c>
      <c r="B120" s="39">
        <v>33</v>
      </c>
      <c r="C120" s="39">
        <v>30</v>
      </c>
      <c r="D120" s="39">
        <v>17</v>
      </c>
      <c r="E120" s="39">
        <v>27</v>
      </c>
      <c r="F120" s="39">
        <v>25</v>
      </c>
      <c r="G120" s="39">
        <v>8</v>
      </c>
      <c r="H120" s="39">
        <v>26</v>
      </c>
      <c r="I120" s="39">
        <v>21</v>
      </c>
      <c r="J120" s="39">
        <v>10</v>
      </c>
      <c r="K120" s="39">
        <v>32</v>
      </c>
      <c r="L120" s="39">
        <v>29</v>
      </c>
      <c r="M120" s="39">
        <v>30</v>
      </c>
      <c r="N120" s="39">
        <v>24</v>
      </c>
      <c r="O120" s="39">
        <v>325466</v>
      </c>
    </row>
    <row r="121" spans="1:15" ht="13.8" thickBot="1" x14ac:dyDescent="0.3">
      <c r="A121" s="38" t="s">
        <v>229</v>
      </c>
      <c r="B121" s="39">
        <v>32</v>
      </c>
      <c r="C121" s="39">
        <v>31</v>
      </c>
      <c r="D121" s="39">
        <v>18</v>
      </c>
      <c r="E121" s="39">
        <v>28</v>
      </c>
      <c r="F121" s="39">
        <v>26</v>
      </c>
      <c r="G121" s="39">
        <v>9</v>
      </c>
      <c r="H121" s="39">
        <v>24</v>
      </c>
      <c r="I121" s="39">
        <v>20</v>
      </c>
      <c r="J121" s="39">
        <v>11</v>
      </c>
      <c r="K121" s="39">
        <v>31</v>
      </c>
      <c r="L121" s="39">
        <v>28</v>
      </c>
      <c r="M121" s="39">
        <v>29</v>
      </c>
      <c r="N121" s="39">
        <v>23</v>
      </c>
      <c r="O121" s="39">
        <v>329414</v>
      </c>
    </row>
    <row r="122" spans="1:15" ht="13.8" thickBot="1" x14ac:dyDescent="0.3">
      <c r="A122" s="38" t="s">
        <v>230</v>
      </c>
      <c r="B122" s="39">
        <v>32</v>
      </c>
      <c r="C122" s="39">
        <v>27</v>
      </c>
      <c r="D122" s="39">
        <v>16</v>
      </c>
      <c r="E122" s="39">
        <v>26</v>
      </c>
      <c r="F122" s="39">
        <v>25</v>
      </c>
      <c r="G122" s="39">
        <v>10</v>
      </c>
      <c r="H122" s="39">
        <v>21</v>
      </c>
      <c r="I122" s="39">
        <v>17</v>
      </c>
      <c r="J122" s="39">
        <v>10</v>
      </c>
      <c r="K122" s="39">
        <v>29</v>
      </c>
      <c r="L122" s="39">
        <v>25</v>
      </c>
      <c r="M122" s="39">
        <v>27</v>
      </c>
      <c r="N122" s="39">
        <v>21</v>
      </c>
      <c r="O122" s="39">
        <v>334199</v>
      </c>
    </row>
    <row r="123" spans="1:15" ht="13.8" thickBot="1" x14ac:dyDescent="0.3">
      <c r="A123" s="38" t="s">
        <v>231</v>
      </c>
      <c r="B123" s="39">
        <v>31</v>
      </c>
      <c r="C123" s="39">
        <v>28</v>
      </c>
      <c r="D123" s="39">
        <v>20</v>
      </c>
      <c r="E123" s="39">
        <v>24</v>
      </c>
      <c r="F123" s="39">
        <v>23</v>
      </c>
      <c r="G123" s="39">
        <v>10</v>
      </c>
      <c r="H123" s="39">
        <v>21</v>
      </c>
      <c r="I123" s="39">
        <v>15</v>
      </c>
      <c r="J123" s="39">
        <v>10</v>
      </c>
      <c r="K123" s="39">
        <v>26</v>
      </c>
      <c r="L123" s="39">
        <v>23</v>
      </c>
      <c r="M123" s="39">
        <v>26</v>
      </c>
      <c r="N123" s="39">
        <v>21</v>
      </c>
      <c r="O123" s="39">
        <v>335154</v>
      </c>
    </row>
    <row r="124" spans="1:15" ht="13.8" thickBot="1" x14ac:dyDescent="0.3">
      <c r="A124" s="38" t="s">
        <v>232</v>
      </c>
      <c r="B124" s="39">
        <v>32</v>
      </c>
      <c r="C124" s="39">
        <v>28</v>
      </c>
      <c r="D124" s="39">
        <v>18</v>
      </c>
      <c r="E124" s="39">
        <v>26</v>
      </c>
      <c r="F124" s="39">
        <v>23</v>
      </c>
      <c r="G124" s="39">
        <v>9</v>
      </c>
      <c r="H124" s="39">
        <v>19</v>
      </c>
      <c r="I124" s="39">
        <v>14</v>
      </c>
      <c r="J124" s="39">
        <v>11</v>
      </c>
      <c r="K124" s="39">
        <v>23</v>
      </c>
      <c r="L124" s="39">
        <v>20</v>
      </c>
      <c r="M124" s="39">
        <v>25</v>
      </c>
      <c r="N124" s="39">
        <v>20</v>
      </c>
      <c r="O124" s="39">
        <v>335622</v>
      </c>
    </row>
    <row r="125" spans="1:15" ht="13.8" thickBot="1" x14ac:dyDescent="0.3">
      <c r="A125" s="38" t="s">
        <v>233</v>
      </c>
      <c r="B125" s="39">
        <v>30</v>
      </c>
      <c r="C125" s="39">
        <v>28</v>
      </c>
      <c r="D125" s="39">
        <v>21</v>
      </c>
      <c r="E125" s="39">
        <v>23</v>
      </c>
      <c r="F125" s="39">
        <v>22</v>
      </c>
      <c r="G125" s="39">
        <v>16</v>
      </c>
      <c r="H125" s="39">
        <v>22</v>
      </c>
      <c r="I125" s="39">
        <v>19</v>
      </c>
      <c r="J125" s="39">
        <v>12</v>
      </c>
      <c r="K125" s="39">
        <v>23</v>
      </c>
      <c r="L125" s="39">
        <v>20</v>
      </c>
      <c r="M125" s="39">
        <v>25</v>
      </c>
      <c r="N125" s="39">
        <v>20</v>
      </c>
      <c r="O125" s="39">
        <v>336335</v>
      </c>
    </row>
    <row r="126" spans="1:15" ht="13.8" thickBot="1" x14ac:dyDescent="0.3">
      <c r="A126" s="38" t="s">
        <v>234</v>
      </c>
      <c r="B126" s="39">
        <v>31</v>
      </c>
      <c r="C126" s="39">
        <v>29</v>
      </c>
      <c r="D126" s="39">
        <v>22</v>
      </c>
      <c r="E126" s="39">
        <v>20</v>
      </c>
      <c r="F126" s="39">
        <v>20</v>
      </c>
      <c r="G126" s="39">
        <v>20</v>
      </c>
      <c r="H126" s="39">
        <v>19</v>
      </c>
      <c r="I126" s="39">
        <v>13</v>
      </c>
      <c r="J126" s="39">
        <v>9</v>
      </c>
      <c r="K126" s="39">
        <v>20</v>
      </c>
      <c r="L126" s="39">
        <v>18</v>
      </c>
      <c r="M126" s="39">
        <v>22</v>
      </c>
      <c r="N126" s="39">
        <v>18</v>
      </c>
      <c r="O126" s="39">
        <v>343655</v>
      </c>
    </row>
    <row r="127" spans="1:15" ht="13.8" thickBot="1" x14ac:dyDescent="0.3">
      <c r="A127" s="38" t="s">
        <v>235</v>
      </c>
      <c r="B127" s="39">
        <v>30</v>
      </c>
      <c r="C127" s="39">
        <v>29</v>
      </c>
      <c r="D127" s="39">
        <v>23</v>
      </c>
      <c r="E127" s="39">
        <v>31</v>
      </c>
      <c r="F127" s="39">
        <v>30</v>
      </c>
      <c r="G127" s="39">
        <v>15</v>
      </c>
      <c r="H127" s="39">
        <v>25</v>
      </c>
      <c r="I127" s="39">
        <v>25</v>
      </c>
      <c r="J127" s="39">
        <v>21</v>
      </c>
      <c r="K127" s="39">
        <v>29</v>
      </c>
      <c r="L127" s="39">
        <v>30</v>
      </c>
      <c r="M127" s="39">
        <v>22</v>
      </c>
      <c r="N127" s="39">
        <v>21</v>
      </c>
      <c r="O127" s="39">
        <v>334892</v>
      </c>
    </row>
    <row r="128" spans="1:15" ht="13.8" thickBot="1" x14ac:dyDescent="0.3">
      <c r="A128" s="38" t="s">
        <v>236</v>
      </c>
      <c r="B128" s="39">
        <v>30</v>
      </c>
      <c r="C128" s="39">
        <v>26</v>
      </c>
      <c r="D128" s="39">
        <v>22</v>
      </c>
      <c r="E128" s="39">
        <v>30</v>
      </c>
      <c r="F128" s="39">
        <v>28</v>
      </c>
      <c r="G128" s="39">
        <v>14</v>
      </c>
      <c r="H128" s="39">
        <v>17</v>
      </c>
      <c r="I128" s="39">
        <v>23</v>
      </c>
      <c r="J128" s="39">
        <v>25</v>
      </c>
      <c r="K128" s="39">
        <v>27</v>
      </c>
      <c r="L128" s="39">
        <v>30</v>
      </c>
      <c r="M128" s="39">
        <v>20</v>
      </c>
      <c r="N128" s="39">
        <v>19</v>
      </c>
      <c r="O128" s="39">
        <v>341687</v>
      </c>
    </row>
    <row r="129" spans="1:15" ht="13.8" thickBot="1" x14ac:dyDescent="0.3">
      <c r="A129" s="38" t="s">
        <v>237</v>
      </c>
      <c r="B129" s="39">
        <v>30</v>
      </c>
      <c r="C129" s="39">
        <v>27</v>
      </c>
      <c r="D129" s="39">
        <v>23</v>
      </c>
      <c r="E129" s="39">
        <v>28</v>
      </c>
      <c r="F129" s="39">
        <v>27</v>
      </c>
      <c r="G129" s="39">
        <v>15</v>
      </c>
      <c r="H129" s="39">
        <v>15</v>
      </c>
      <c r="I129" s="39">
        <v>22</v>
      </c>
      <c r="J129" s="39">
        <v>26</v>
      </c>
      <c r="K129" s="39">
        <v>25</v>
      </c>
      <c r="L129" s="39">
        <v>29</v>
      </c>
      <c r="M129" s="39">
        <v>17</v>
      </c>
      <c r="N129" s="39">
        <v>15</v>
      </c>
      <c r="O129" s="39">
        <v>355694</v>
      </c>
    </row>
    <row r="130" spans="1:15" ht="13.8" thickBot="1" x14ac:dyDescent="0.3">
      <c r="A130" s="38" t="s">
        <v>238</v>
      </c>
      <c r="B130" s="39">
        <v>27</v>
      </c>
      <c r="C130" s="39">
        <v>26</v>
      </c>
      <c r="D130" s="39">
        <v>26</v>
      </c>
      <c r="E130" s="39">
        <v>25</v>
      </c>
      <c r="F130" s="39">
        <v>27</v>
      </c>
      <c r="G130" s="39">
        <v>20</v>
      </c>
      <c r="H130" s="39">
        <v>12</v>
      </c>
      <c r="I130" s="39">
        <v>23</v>
      </c>
      <c r="J130" s="39">
        <v>28</v>
      </c>
      <c r="K130" s="39">
        <v>23</v>
      </c>
      <c r="L130" s="39">
        <v>27</v>
      </c>
      <c r="M130" s="39">
        <v>15</v>
      </c>
      <c r="N130" s="39">
        <v>14</v>
      </c>
      <c r="O130" s="39">
        <v>365272</v>
      </c>
    </row>
    <row r="131" spans="1:15" ht="13.8" thickBot="1" x14ac:dyDescent="0.3">
      <c r="A131" s="38" t="s">
        <v>239</v>
      </c>
      <c r="B131" s="39">
        <v>29</v>
      </c>
      <c r="C131" s="39">
        <v>26</v>
      </c>
      <c r="D131" s="39">
        <v>24</v>
      </c>
      <c r="E131" s="39">
        <v>25</v>
      </c>
      <c r="F131" s="39">
        <v>26</v>
      </c>
      <c r="G131" s="39">
        <v>18</v>
      </c>
      <c r="H131" s="39">
        <v>6</v>
      </c>
      <c r="I131" s="39">
        <v>18</v>
      </c>
      <c r="J131" s="39">
        <v>29</v>
      </c>
      <c r="K131" s="39">
        <v>20</v>
      </c>
      <c r="L131" s="39">
        <v>24</v>
      </c>
      <c r="M131" s="39">
        <v>14</v>
      </c>
      <c r="N131" s="39">
        <v>13</v>
      </c>
      <c r="O131" s="39">
        <v>367415</v>
      </c>
    </row>
    <row r="132" spans="1:15" ht="13.8" thickBot="1" x14ac:dyDescent="0.3">
      <c r="A132" s="38" t="s">
        <v>240</v>
      </c>
      <c r="B132" s="39">
        <v>27</v>
      </c>
      <c r="C132" s="39">
        <v>25</v>
      </c>
      <c r="D132" s="39">
        <v>25</v>
      </c>
      <c r="E132" s="39">
        <v>26</v>
      </c>
      <c r="F132" s="39">
        <v>26</v>
      </c>
      <c r="G132" s="39">
        <v>17</v>
      </c>
      <c r="H132" s="39">
        <v>15</v>
      </c>
      <c r="I132" s="39">
        <v>22</v>
      </c>
      <c r="J132" s="39">
        <v>26</v>
      </c>
      <c r="K132" s="39">
        <v>22</v>
      </c>
      <c r="L132" s="39">
        <v>28</v>
      </c>
      <c r="M132" s="39">
        <v>16</v>
      </c>
      <c r="N132" s="39">
        <v>15</v>
      </c>
      <c r="O132" s="39">
        <v>357587</v>
      </c>
    </row>
    <row r="133" spans="1:15" ht="13.8" thickBot="1" x14ac:dyDescent="0.3">
      <c r="A133" s="38" t="s">
        <v>241</v>
      </c>
      <c r="B133" s="39">
        <v>23</v>
      </c>
      <c r="C133" s="39">
        <v>25</v>
      </c>
      <c r="D133" s="39">
        <v>27</v>
      </c>
      <c r="E133" s="39">
        <v>23</v>
      </c>
      <c r="F133" s="39">
        <v>26</v>
      </c>
      <c r="G133" s="39">
        <v>25</v>
      </c>
      <c r="H133" s="39">
        <v>20</v>
      </c>
      <c r="I133" s="39">
        <v>24</v>
      </c>
      <c r="J133" s="39">
        <v>24</v>
      </c>
      <c r="K133" s="39">
        <v>21</v>
      </c>
      <c r="L133" s="39">
        <v>26</v>
      </c>
      <c r="M133" s="39">
        <v>14</v>
      </c>
      <c r="N133" s="39">
        <v>13</v>
      </c>
      <c r="O133" s="39">
        <v>366062</v>
      </c>
    </row>
    <row r="134" spans="1:15" ht="13.8" thickBot="1" x14ac:dyDescent="0.3">
      <c r="A134" s="38" t="s">
        <v>242</v>
      </c>
      <c r="B134" s="39">
        <v>27</v>
      </c>
      <c r="C134" s="39">
        <v>29</v>
      </c>
      <c r="D134" s="39">
        <v>28</v>
      </c>
      <c r="E134" s="39">
        <v>4</v>
      </c>
      <c r="F134" s="39">
        <v>5</v>
      </c>
      <c r="G134" s="39">
        <v>8</v>
      </c>
      <c r="H134" s="39">
        <v>32</v>
      </c>
      <c r="I134" s="39">
        <v>31</v>
      </c>
      <c r="J134" s="39">
        <v>15</v>
      </c>
      <c r="K134" s="39">
        <v>28</v>
      </c>
      <c r="L134" s="39">
        <v>25</v>
      </c>
      <c r="M134" s="39">
        <v>29</v>
      </c>
      <c r="N134" s="39">
        <v>23</v>
      </c>
      <c r="O134" s="39">
        <v>327579</v>
      </c>
    </row>
    <row r="135" spans="1:15" ht="13.8" thickBot="1" x14ac:dyDescent="0.3">
      <c r="A135" s="38" t="s">
        <v>243</v>
      </c>
      <c r="B135" s="39">
        <v>25</v>
      </c>
      <c r="C135" s="39">
        <v>28</v>
      </c>
      <c r="D135" s="39">
        <v>28</v>
      </c>
      <c r="E135" s="39">
        <v>4</v>
      </c>
      <c r="F135" s="39">
        <v>5</v>
      </c>
      <c r="G135" s="39">
        <v>5</v>
      </c>
      <c r="H135" s="39">
        <v>30</v>
      </c>
      <c r="I135" s="39">
        <v>32</v>
      </c>
      <c r="J135" s="39">
        <v>20</v>
      </c>
      <c r="K135" s="39">
        <v>29</v>
      </c>
      <c r="L135" s="39">
        <v>27</v>
      </c>
      <c r="M135" s="39">
        <v>25</v>
      </c>
      <c r="N135" s="39">
        <v>21</v>
      </c>
      <c r="O135" s="39">
        <v>335514</v>
      </c>
    </row>
    <row r="136" spans="1:15" ht="13.8" thickBot="1" x14ac:dyDescent="0.3">
      <c r="A136" s="38" t="s">
        <v>244</v>
      </c>
      <c r="B136" s="39">
        <v>26</v>
      </c>
      <c r="C136" s="39">
        <v>31</v>
      </c>
      <c r="D136" s="39">
        <v>29</v>
      </c>
      <c r="E136" s="39">
        <v>4</v>
      </c>
      <c r="F136" s="39">
        <v>4</v>
      </c>
      <c r="G136" s="39">
        <v>4</v>
      </c>
      <c r="H136" s="39">
        <v>28</v>
      </c>
      <c r="I136" s="39">
        <v>33</v>
      </c>
      <c r="J136" s="39">
        <v>23</v>
      </c>
      <c r="K136" s="39">
        <v>28</v>
      </c>
      <c r="L136" s="39">
        <v>27</v>
      </c>
      <c r="M136" s="39">
        <v>24</v>
      </c>
      <c r="N136" s="39">
        <v>18</v>
      </c>
      <c r="O136" s="39">
        <v>343092</v>
      </c>
    </row>
    <row r="137" spans="1:15" ht="13.8" thickBot="1" x14ac:dyDescent="0.3">
      <c r="A137" s="38" t="s">
        <v>245</v>
      </c>
      <c r="B137" s="39">
        <v>25</v>
      </c>
      <c r="C137" s="39">
        <v>30</v>
      </c>
      <c r="D137" s="39">
        <v>29</v>
      </c>
      <c r="E137" s="39">
        <v>3</v>
      </c>
      <c r="F137" s="39">
        <v>5</v>
      </c>
      <c r="G137" s="39">
        <v>6</v>
      </c>
      <c r="H137" s="39">
        <v>30</v>
      </c>
      <c r="I137" s="39">
        <v>31</v>
      </c>
      <c r="J137" s="39">
        <v>19</v>
      </c>
      <c r="K137" s="39">
        <v>27</v>
      </c>
      <c r="L137" s="39">
        <v>26</v>
      </c>
      <c r="M137" s="39">
        <v>21</v>
      </c>
      <c r="N137" s="39">
        <v>16</v>
      </c>
      <c r="O137" s="39">
        <v>350289</v>
      </c>
    </row>
    <row r="138" spans="1:15" ht="13.8" thickBot="1" x14ac:dyDescent="0.3">
      <c r="A138" s="38" t="s">
        <v>246</v>
      </c>
      <c r="B138" s="39">
        <v>24</v>
      </c>
      <c r="C138" s="39">
        <v>29</v>
      </c>
      <c r="D138" s="39">
        <v>30</v>
      </c>
      <c r="E138" s="39">
        <v>4</v>
      </c>
      <c r="F138" s="39">
        <v>6</v>
      </c>
      <c r="G138" s="39">
        <v>10</v>
      </c>
      <c r="H138" s="39">
        <v>30</v>
      </c>
      <c r="I138" s="39">
        <v>33</v>
      </c>
      <c r="J138" s="39">
        <v>21</v>
      </c>
      <c r="K138" s="39">
        <v>25</v>
      </c>
      <c r="L138" s="39">
        <v>23</v>
      </c>
      <c r="M138" s="39">
        <v>21</v>
      </c>
      <c r="N138" s="39">
        <v>16</v>
      </c>
      <c r="O138" s="39">
        <v>353042</v>
      </c>
    </row>
    <row r="139" spans="1:15" ht="13.8" thickBot="1" x14ac:dyDescent="0.3">
      <c r="A139" s="38" t="s">
        <v>247</v>
      </c>
      <c r="B139" s="39">
        <v>18</v>
      </c>
      <c r="C139" s="39">
        <v>27</v>
      </c>
      <c r="D139" s="39">
        <v>30</v>
      </c>
      <c r="E139" s="39">
        <v>5</v>
      </c>
      <c r="F139" s="39">
        <v>6</v>
      </c>
      <c r="G139" s="39">
        <v>9</v>
      </c>
      <c r="H139" s="39">
        <v>32</v>
      </c>
      <c r="I139" s="39">
        <v>31</v>
      </c>
      <c r="J139" s="39">
        <v>17</v>
      </c>
      <c r="K139" s="39">
        <v>26</v>
      </c>
      <c r="L139" s="39">
        <v>25</v>
      </c>
      <c r="M139" s="39">
        <v>23</v>
      </c>
      <c r="N139" s="39">
        <v>18</v>
      </c>
      <c r="O139" s="39">
        <v>343620</v>
      </c>
    </row>
    <row r="140" spans="1:15" ht="13.8" thickBot="1" x14ac:dyDescent="0.3">
      <c r="A140" s="38" t="s">
        <v>248</v>
      </c>
      <c r="B140" s="39">
        <v>16</v>
      </c>
      <c r="C140" s="39">
        <v>27</v>
      </c>
      <c r="D140" s="39">
        <v>31</v>
      </c>
      <c r="E140" s="39">
        <v>3</v>
      </c>
      <c r="F140" s="39">
        <v>5</v>
      </c>
      <c r="G140" s="39">
        <v>19</v>
      </c>
      <c r="H140" s="39">
        <v>33</v>
      </c>
      <c r="I140" s="39">
        <v>32</v>
      </c>
      <c r="J140" s="39">
        <v>15</v>
      </c>
      <c r="K140" s="39">
        <v>24</v>
      </c>
      <c r="L140" s="39">
        <v>24</v>
      </c>
      <c r="M140" s="39">
        <v>23</v>
      </c>
      <c r="N140" s="39">
        <v>18</v>
      </c>
      <c r="O140" s="39">
        <v>342562</v>
      </c>
    </row>
    <row r="141" spans="1:15" ht="13.8" thickBot="1" x14ac:dyDescent="0.3">
      <c r="A141" s="38" t="s">
        <v>249</v>
      </c>
      <c r="B141" s="39">
        <v>13</v>
      </c>
      <c r="C141" s="39">
        <v>8</v>
      </c>
      <c r="D141" s="39">
        <v>5</v>
      </c>
      <c r="E141" s="39">
        <v>25</v>
      </c>
      <c r="F141" s="39">
        <v>24</v>
      </c>
      <c r="G141" s="39">
        <v>13</v>
      </c>
      <c r="H141" s="39">
        <v>29</v>
      </c>
      <c r="I141" s="39">
        <v>23</v>
      </c>
      <c r="J141" s="39">
        <v>11</v>
      </c>
      <c r="K141" s="39">
        <v>27</v>
      </c>
      <c r="L141" s="39">
        <v>26</v>
      </c>
      <c r="M141" s="39">
        <v>19</v>
      </c>
      <c r="N141" s="39">
        <v>12</v>
      </c>
      <c r="O141" s="39">
        <v>367663</v>
      </c>
    </row>
    <row r="142" spans="1:15" ht="13.8" thickBot="1" x14ac:dyDescent="0.3">
      <c r="A142" s="38" t="s">
        <v>250</v>
      </c>
      <c r="B142" s="39">
        <v>12</v>
      </c>
      <c r="C142" s="39">
        <v>8</v>
      </c>
      <c r="D142" s="39">
        <v>5</v>
      </c>
      <c r="E142" s="39">
        <v>25</v>
      </c>
      <c r="F142" s="39">
        <v>24</v>
      </c>
      <c r="G142" s="39">
        <v>14</v>
      </c>
      <c r="H142" s="39">
        <v>28</v>
      </c>
      <c r="I142" s="39">
        <v>24</v>
      </c>
      <c r="J142" s="39">
        <v>15</v>
      </c>
      <c r="K142" s="39">
        <v>24</v>
      </c>
      <c r="L142" s="39">
        <v>23</v>
      </c>
      <c r="M142" s="39">
        <v>18</v>
      </c>
      <c r="N142" s="39">
        <v>10</v>
      </c>
      <c r="O142" s="39">
        <v>373867</v>
      </c>
    </row>
    <row r="143" spans="1:15" ht="13.8" thickBot="1" x14ac:dyDescent="0.3">
      <c r="A143" s="38" t="s">
        <v>251</v>
      </c>
      <c r="B143" s="39">
        <v>11</v>
      </c>
      <c r="C143" s="39">
        <v>7</v>
      </c>
      <c r="D143" s="39">
        <v>4</v>
      </c>
      <c r="E143" s="39">
        <v>23</v>
      </c>
      <c r="F143" s="39">
        <v>23</v>
      </c>
      <c r="G143" s="39">
        <v>16</v>
      </c>
      <c r="H143" s="39">
        <v>21</v>
      </c>
      <c r="I143" s="39">
        <v>21</v>
      </c>
      <c r="J143" s="39">
        <v>20</v>
      </c>
      <c r="K143" s="39">
        <v>21</v>
      </c>
      <c r="L143" s="39">
        <v>21</v>
      </c>
      <c r="M143" s="39">
        <v>15</v>
      </c>
      <c r="N143" s="39">
        <v>6</v>
      </c>
      <c r="O143" s="39">
        <v>384980</v>
      </c>
    </row>
    <row r="144" spans="1:15" ht="13.8" thickBot="1" x14ac:dyDescent="0.3">
      <c r="A144" s="38" t="s">
        <v>252</v>
      </c>
      <c r="B144" s="39">
        <v>7</v>
      </c>
      <c r="C144" s="39">
        <v>6</v>
      </c>
      <c r="D144" s="39">
        <v>5</v>
      </c>
      <c r="E144" s="39">
        <v>21</v>
      </c>
      <c r="F144" s="39">
        <v>22</v>
      </c>
      <c r="G144" s="39">
        <v>21</v>
      </c>
      <c r="H144" s="39">
        <v>20</v>
      </c>
      <c r="I144" s="39">
        <v>21</v>
      </c>
      <c r="J144" s="39">
        <v>21</v>
      </c>
      <c r="K144" s="39">
        <v>19</v>
      </c>
      <c r="L144" s="39">
        <v>17</v>
      </c>
      <c r="M144" s="39">
        <v>11</v>
      </c>
      <c r="N144" s="39">
        <v>4</v>
      </c>
      <c r="O144" s="39">
        <v>397016</v>
      </c>
    </row>
    <row r="145" spans="1:15" ht="13.8" thickBot="1" x14ac:dyDescent="0.3">
      <c r="A145" s="38" t="s">
        <v>253</v>
      </c>
      <c r="B145" s="39">
        <v>2</v>
      </c>
      <c r="C145" s="39">
        <v>4</v>
      </c>
      <c r="D145" s="39">
        <v>7</v>
      </c>
      <c r="E145" s="39">
        <v>21</v>
      </c>
      <c r="F145" s="39">
        <v>21</v>
      </c>
      <c r="G145" s="39">
        <v>18</v>
      </c>
      <c r="H145" s="39">
        <v>15</v>
      </c>
      <c r="I145" s="39">
        <v>16</v>
      </c>
      <c r="J145" s="39">
        <v>22</v>
      </c>
      <c r="K145" s="39">
        <v>17</v>
      </c>
      <c r="L145" s="39">
        <v>15</v>
      </c>
      <c r="M145" s="39">
        <v>8</v>
      </c>
      <c r="N145" s="39">
        <v>3</v>
      </c>
      <c r="O145" s="39">
        <v>404008</v>
      </c>
    </row>
    <row r="146" spans="1:15" ht="13.8" thickBot="1" x14ac:dyDescent="0.3">
      <c r="A146" s="38" t="s">
        <v>254</v>
      </c>
      <c r="B146" s="39">
        <v>2</v>
      </c>
      <c r="C146" s="39">
        <v>3</v>
      </c>
      <c r="D146" s="39">
        <v>4</v>
      </c>
      <c r="E146" s="39">
        <v>21</v>
      </c>
      <c r="F146" s="39">
        <v>21</v>
      </c>
      <c r="G146" s="39">
        <v>21</v>
      </c>
      <c r="H146" s="39">
        <v>23</v>
      </c>
      <c r="I146" s="39">
        <v>21</v>
      </c>
      <c r="J146" s="39">
        <v>17</v>
      </c>
      <c r="K146" s="39">
        <v>17</v>
      </c>
      <c r="L146" s="39">
        <v>16</v>
      </c>
      <c r="M146" s="39">
        <v>10</v>
      </c>
      <c r="N146" s="39">
        <v>4</v>
      </c>
      <c r="O146" s="39">
        <v>395952</v>
      </c>
    </row>
    <row r="147" spans="1:15" ht="13.8" thickBot="1" x14ac:dyDescent="0.3">
      <c r="A147" s="38" t="s">
        <v>255</v>
      </c>
      <c r="B147" s="39">
        <v>1</v>
      </c>
      <c r="C147" s="39">
        <v>2</v>
      </c>
      <c r="D147" s="39">
        <v>4</v>
      </c>
      <c r="E147" s="39">
        <v>17</v>
      </c>
      <c r="F147" s="39">
        <v>18</v>
      </c>
      <c r="G147" s="39">
        <v>30</v>
      </c>
      <c r="H147" s="39">
        <v>19</v>
      </c>
      <c r="I147" s="39">
        <v>16</v>
      </c>
      <c r="J147" s="39">
        <v>14</v>
      </c>
      <c r="K147" s="39">
        <v>15</v>
      </c>
      <c r="L147" s="39">
        <v>13</v>
      </c>
      <c r="M147" s="39">
        <v>8</v>
      </c>
      <c r="N147" s="39">
        <v>3</v>
      </c>
      <c r="O147" s="39">
        <v>398943</v>
      </c>
    </row>
    <row r="148" spans="1:15" ht="13.8" thickBot="1" x14ac:dyDescent="0.3">
      <c r="A148" s="38" t="s">
        <v>256</v>
      </c>
      <c r="B148" s="39">
        <v>27</v>
      </c>
      <c r="C148" s="39">
        <v>20</v>
      </c>
      <c r="D148" s="39">
        <v>17</v>
      </c>
      <c r="E148" s="39">
        <v>31</v>
      </c>
      <c r="F148" s="39">
        <v>32</v>
      </c>
      <c r="G148" s="39">
        <v>23</v>
      </c>
      <c r="H148" s="39">
        <v>17</v>
      </c>
      <c r="I148" s="39">
        <v>13</v>
      </c>
      <c r="J148" s="39">
        <v>11</v>
      </c>
      <c r="K148" s="39">
        <v>23</v>
      </c>
      <c r="L148" s="39">
        <v>24</v>
      </c>
      <c r="M148" s="39">
        <v>33</v>
      </c>
      <c r="N148" s="39">
        <v>30</v>
      </c>
      <c r="O148" s="39">
        <v>291334</v>
      </c>
    </row>
    <row r="149" spans="1:15" ht="13.8" thickBot="1" x14ac:dyDescent="0.3">
      <c r="A149" s="38" t="s">
        <v>257</v>
      </c>
      <c r="B149" s="39">
        <v>28</v>
      </c>
      <c r="C149" s="39">
        <v>21</v>
      </c>
      <c r="D149" s="39">
        <v>17</v>
      </c>
      <c r="E149" s="39">
        <v>31</v>
      </c>
      <c r="F149" s="39">
        <v>32</v>
      </c>
      <c r="G149" s="39">
        <v>23</v>
      </c>
      <c r="H149" s="39">
        <v>14</v>
      </c>
      <c r="I149" s="39">
        <v>10</v>
      </c>
      <c r="J149" s="39">
        <v>6</v>
      </c>
      <c r="K149" s="39">
        <v>20</v>
      </c>
      <c r="L149" s="39">
        <v>22</v>
      </c>
      <c r="M149" s="39">
        <v>32</v>
      </c>
      <c r="N149" s="39">
        <v>30</v>
      </c>
      <c r="O149" s="39">
        <v>297983</v>
      </c>
    </row>
    <row r="150" spans="1:15" ht="13.8" thickBot="1" x14ac:dyDescent="0.3">
      <c r="A150" s="38" t="s">
        <v>258</v>
      </c>
      <c r="B150" s="39">
        <v>28</v>
      </c>
      <c r="C150" s="39">
        <v>20</v>
      </c>
      <c r="D150" s="39">
        <v>17</v>
      </c>
      <c r="E150" s="39">
        <v>29</v>
      </c>
      <c r="F150" s="39">
        <v>31</v>
      </c>
      <c r="G150" s="39">
        <v>24</v>
      </c>
      <c r="H150" s="39">
        <v>12</v>
      </c>
      <c r="I150" s="39">
        <v>10</v>
      </c>
      <c r="J150" s="39">
        <v>12</v>
      </c>
      <c r="K150" s="39">
        <v>19</v>
      </c>
      <c r="L150" s="39">
        <v>19</v>
      </c>
      <c r="M150" s="39">
        <v>30</v>
      </c>
      <c r="N150" s="39">
        <v>29</v>
      </c>
      <c r="O150" s="39">
        <v>306555</v>
      </c>
    </row>
    <row r="151" spans="1:15" ht="13.8" thickBot="1" x14ac:dyDescent="0.3">
      <c r="A151" s="38" t="s">
        <v>259</v>
      </c>
      <c r="B151" s="39">
        <v>26</v>
      </c>
      <c r="C151" s="39">
        <v>20</v>
      </c>
      <c r="D151" s="39">
        <v>19</v>
      </c>
      <c r="E151" s="39">
        <v>28</v>
      </c>
      <c r="F151" s="39">
        <v>31</v>
      </c>
      <c r="G151" s="39">
        <v>25</v>
      </c>
      <c r="H151" s="39">
        <v>14</v>
      </c>
      <c r="I151" s="39">
        <v>10</v>
      </c>
      <c r="J151" s="39">
        <v>8</v>
      </c>
      <c r="K151" s="39">
        <v>18</v>
      </c>
      <c r="L151" s="39">
        <v>18</v>
      </c>
      <c r="M151" s="39">
        <v>27</v>
      </c>
      <c r="N151" s="39">
        <v>28</v>
      </c>
      <c r="O151" s="39">
        <v>311983</v>
      </c>
    </row>
    <row r="152" spans="1:15" ht="13.8" thickBot="1" x14ac:dyDescent="0.3">
      <c r="A152" s="38" t="s">
        <v>260</v>
      </c>
      <c r="B152" s="39">
        <v>26</v>
      </c>
      <c r="C152" s="39">
        <v>19</v>
      </c>
      <c r="D152" s="39">
        <v>17</v>
      </c>
      <c r="E152" s="39">
        <v>29</v>
      </c>
      <c r="F152" s="39">
        <v>30</v>
      </c>
      <c r="G152" s="39">
        <v>25</v>
      </c>
      <c r="H152" s="39">
        <v>15</v>
      </c>
      <c r="I152" s="39">
        <v>10</v>
      </c>
      <c r="J152" s="39">
        <v>5</v>
      </c>
      <c r="K152" s="39">
        <v>16</v>
      </c>
      <c r="L152" s="39">
        <v>16</v>
      </c>
      <c r="M152" s="39">
        <v>24</v>
      </c>
      <c r="N152" s="39">
        <v>26</v>
      </c>
      <c r="O152" s="39">
        <v>320746</v>
      </c>
    </row>
    <row r="153" spans="1:15" ht="13.8" thickBot="1" x14ac:dyDescent="0.3">
      <c r="A153" s="38" t="s">
        <v>261</v>
      </c>
      <c r="B153" s="39">
        <v>24</v>
      </c>
      <c r="C153" s="39">
        <v>18</v>
      </c>
      <c r="D153" s="39">
        <v>18</v>
      </c>
      <c r="E153" s="39">
        <v>29</v>
      </c>
      <c r="F153" s="39">
        <v>31</v>
      </c>
      <c r="G153" s="39">
        <v>24</v>
      </c>
      <c r="H153" s="39">
        <v>18</v>
      </c>
      <c r="I153" s="39">
        <v>11</v>
      </c>
      <c r="J153" s="39">
        <v>7</v>
      </c>
      <c r="K153" s="39">
        <v>20</v>
      </c>
      <c r="L153" s="39">
        <v>22</v>
      </c>
      <c r="M153" s="39">
        <v>32</v>
      </c>
      <c r="N153" s="39">
        <v>29</v>
      </c>
      <c r="O153" s="39">
        <v>301601</v>
      </c>
    </row>
    <row r="154" spans="1:15" ht="13.8" thickBot="1" x14ac:dyDescent="0.3">
      <c r="A154" s="38" t="s">
        <v>262</v>
      </c>
      <c r="B154" s="39">
        <v>14</v>
      </c>
      <c r="C154" s="39">
        <v>16</v>
      </c>
      <c r="D154" s="39">
        <v>20</v>
      </c>
      <c r="E154" s="39">
        <v>27</v>
      </c>
      <c r="F154" s="39">
        <v>30</v>
      </c>
      <c r="G154" s="39">
        <v>27</v>
      </c>
      <c r="H154" s="39">
        <v>18</v>
      </c>
      <c r="I154" s="39">
        <v>12</v>
      </c>
      <c r="J154" s="39">
        <v>9</v>
      </c>
      <c r="K154" s="39">
        <v>18</v>
      </c>
      <c r="L154" s="39">
        <v>19</v>
      </c>
      <c r="M154" s="39">
        <v>28</v>
      </c>
      <c r="N154" s="39">
        <v>29</v>
      </c>
      <c r="O154" s="39">
        <v>307482</v>
      </c>
    </row>
    <row r="155" spans="1:15" ht="13.8" thickBot="1" x14ac:dyDescent="0.3">
      <c r="A155" s="38" t="s">
        <v>263</v>
      </c>
      <c r="B155" s="39">
        <v>22</v>
      </c>
      <c r="C155" s="39">
        <v>11</v>
      </c>
      <c r="D155" s="39">
        <v>8</v>
      </c>
      <c r="E155" s="39">
        <v>10</v>
      </c>
      <c r="F155" s="39">
        <v>11</v>
      </c>
      <c r="G155" s="39">
        <v>26</v>
      </c>
      <c r="H155" s="39">
        <v>16</v>
      </c>
      <c r="I155" s="39">
        <v>18</v>
      </c>
      <c r="J155" s="39">
        <v>22</v>
      </c>
      <c r="K155" s="39">
        <v>12</v>
      </c>
      <c r="L155" s="39">
        <v>11</v>
      </c>
      <c r="M155" s="39">
        <v>12</v>
      </c>
      <c r="N155" s="39">
        <v>25</v>
      </c>
      <c r="O155" s="39">
        <v>323190</v>
      </c>
    </row>
    <row r="156" spans="1:15" ht="13.8" thickBot="1" x14ac:dyDescent="0.3">
      <c r="A156" s="38" t="s">
        <v>264</v>
      </c>
      <c r="B156" s="39">
        <v>19</v>
      </c>
      <c r="C156" s="39">
        <v>12</v>
      </c>
      <c r="D156" s="39">
        <v>9</v>
      </c>
      <c r="E156" s="39">
        <v>11</v>
      </c>
      <c r="F156" s="39">
        <v>12</v>
      </c>
      <c r="G156" s="39">
        <v>26</v>
      </c>
      <c r="H156" s="39">
        <v>17</v>
      </c>
      <c r="I156" s="39">
        <v>16</v>
      </c>
      <c r="J156" s="39">
        <v>15</v>
      </c>
      <c r="K156" s="39">
        <v>11</v>
      </c>
      <c r="L156" s="39">
        <v>11</v>
      </c>
      <c r="M156" s="39">
        <v>10</v>
      </c>
      <c r="N156" s="39">
        <v>25</v>
      </c>
      <c r="O156" s="39">
        <v>321976</v>
      </c>
    </row>
    <row r="157" spans="1:15" ht="13.8" thickBot="1" x14ac:dyDescent="0.3">
      <c r="A157" s="38" t="s">
        <v>265</v>
      </c>
      <c r="B157" s="39">
        <v>20</v>
      </c>
      <c r="C157" s="39">
        <v>12</v>
      </c>
      <c r="D157" s="39">
        <v>9</v>
      </c>
      <c r="E157" s="39">
        <v>10</v>
      </c>
      <c r="F157" s="39">
        <v>12</v>
      </c>
      <c r="G157" s="39">
        <v>28</v>
      </c>
      <c r="H157" s="39">
        <v>21</v>
      </c>
      <c r="I157" s="39">
        <v>18</v>
      </c>
      <c r="J157" s="39">
        <v>13</v>
      </c>
      <c r="K157" s="39">
        <v>10</v>
      </c>
      <c r="L157" s="39">
        <v>10</v>
      </c>
      <c r="M157" s="39">
        <v>9</v>
      </c>
      <c r="N157" s="39">
        <v>24</v>
      </c>
      <c r="O157" s="39">
        <v>327510</v>
      </c>
    </row>
    <row r="158" spans="1:15" ht="13.8" thickBot="1" x14ac:dyDescent="0.3">
      <c r="A158" s="38" t="s">
        <v>266</v>
      </c>
      <c r="B158" s="39">
        <v>17</v>
      </c>
      <c r="C158" s="39">
        <v>11</v>
      </c>
      <c r="D158" s="39">
        <v>8</v>
      </c>
      <c r="E158" s="39">
        <v>9</v>
      </c>
      <c r="F158" s="39">
        <v>12</v>
      </c>
      <c r="G158" s="39">
        <v>31</v>
      </c>
      <c r="H158" s="39">
        <v>14</v>
      </c>
      <c r="I158" s="39">
        <v>17</v>
      </c>
      <c r="J158" s="39">
        <v>23</v>
      </c>
      <c r="K158" s="39">
        <v>9</v>
      </c>
      <c r="L158" s="39">
        <v>9</v>
      </c>
      <c r="M158" s="39">
        <v>8</v>
      </c>
      <c r="N158" s="39">
        <v>22</v>
      </c>
      <c r="O158" s="39">
        <v>330312</v>
      </c>
    </row>
    <row r="159" spans="1:15" ht="13.8" thickBot="1" x14ac:dyDescent="0.3">
      <c r="A159" s="38" t="s">
        <v>267</v>
      </c>
      <c r="B159" s="39">
        <v>17</v>
      </c>
      <c r="C159" s="39">
        <v>10</v>
      </c>
      <c r="D159" s="39">
        <v>6</v>
      </c>
      <c r="E159" s="39">
        <v>10</v>
      </c>
      <c r="F159" s="39">
        <v>11</v>
      </c>
      <c r="G159" s="39">
        <v>27</v>
      </c>
      <c r="H159" s="39">
        <v>14</v>
      </c>
      <c r="I159" s="39">
        <v>13</v>
      </c>
      <c r="J159" s="39">
        <v>16</v>
      </c>
      <c r="K159" s="39">
        <v>7</v>
      </c>
      <c r="L159" s="39">
        <v>7</v>
      </c>
      <c r="M159" s="39">
        <v>9</v>
      </c>
      <c r="N159" s="39">
        <v>23</v>
      </c>
      <c r="O159" s="39">
        <v>329802</v>
      </c>
    </row>
    <row r="160" spans="1:15" ht="13.8" thickBot="1" x14ac:dyDescent="0.3">
      <c r="A160" s="38" t="s">
        <v>268</v>
      </c>
      <c r="B160" s="39">
        <v>15</v>
      </c>
      <c r="C160" s="39">
        <v>9</v>
      </c>
      <c r="D160" s="39">
        <v>5</v>
      </c>
      <c r="E160" s="39">
        <v>9</v>
      </c>
      <c r="F160" s="39">
        <v>11</v>
      </c>
      <c r="G160" s="39">
        <v>29</v>
      </c>
      <c r="H160" s="39">
        <v>25</v>
      </c>
      <c r="I160" s="39">
        <v>18</v>
      </c>
      <c r="J160" s="39">
        <v>7</v>
      </c>
      <c r="K160" s="39">
        <v>7</v>
      </c>
      <c r="L160" s="39">
        <v>8</v>
      </c>
      <c r="M160" s="39">
        <v>12</v>
      </c>
      <c r="N160" s="39">
        <v>26</v>
      </c>
      <c r="O160" s="39">
        <v>320552</v>
      </c>
    </row>
    <row r="161" spans="1:15" ht="13.8" thickBot="1" x14ac:dyDescent="0.3">
      <c r="A161" s="38" t="s">
        <v>269</v>
      </c>
      <c r="B161" s="39">
        <v>13</v>
      </c>
      <c r="C161" s="39">
        <v>10</v>
      </c>
      <c r="D161" s="39">
        <v>7</v>
      </c>
      <c r="E161" s="39">
        <v>6</v>
      </c>
      <c r="F161" s="39">
        <v>10</v>
      </c>
      <c r="G161" s="39">
        <v>31</v>
      </c>
      <c r="H161" s="39">
        <v>20</v>
      </c>
      <c r="I161" s="39">
        <v>16</v>
      </c>
      <c r="J161" s="39">
        <v>12</v>
      </c>
      <c r="K161" s="39">
        <v>4</v>
      </c>
      <c r="L161" s="39">
        <v>5</v>
      </c>
      <c r="M161" s="39">
        <v>11</v>
      </c>
      <c r="N161" s="39">
        <v>26</v>
      </c>
      <c r="O161" s="39">
        <v>318438</v>
      </c>
    </row>
    <row r="162" spans="1:15" ht="13.8" thickBot="1" x14ac:dyDescent="0.3">
      <c r="A162" s="38" t="s">
        <v>270</v>
      </c>
      <c r="B162" s="39">
        <v>33</v>
      </c>
      <c r="C162" s="39">
        <v>32</v>
      </c>
      <c r="D162" s="39">
        <v>20</v>
      </c>
      <c r="E162" s="39">
        <v>32</v>
      </c>
      <c r="F162" s="39">
        <v>31</v>
      </c>
      <c r="G162" s="39">
        <v>12</v>
      </c>
      <c r="H162" s="39">
        <v>32</v>
      </c>
      <c r="I162" s="39">
        <v>29</v>
      </c>
      <c r="J162" s="39">
        <v>13</v>
      </c>
      <c r="K162" s="39">
        <v>33</v>
      </c>
      <c r="L162" s="39">
        <v>32</v>
      </c>
      <c r="M162" s="39">
        <v>24</v>
      </c>
      <c r="N162" s="39">
        <v>12</v>
      </c>
      <c r="O162" s="39">
        <v>370003</v>
      </c>
    </row>
    <row r="163" spans="1:15" ht="13.8" thickBot="1" x14ac:dyDescent="0.3">
      <c r="A163" s="38" t="s">
        <v>271</v>
      </c>
      <c r="B163" s="39">
        <v>32</v>
      </c>
      <c r="C163" s="39">
        <v>33</v>
      </c>
      <c r="D163" s="39">
        <v>21</v>
      </c>
      <c r="E163" s="39">
        <v>32</v>
      </c>
      <c r="F163" s="39">
        <v>30</v>
      </c>
      <c r="G163" s="39">
        <v>12</v>
      </c>
      <c r="H163" s="39">
        <v>31</v>
      </c>
      <c r="I163" s="39">
        <v>28</v>
      </c>
      <c r="J163" s="39">
        <v>15</v>
      </c>
      <c r="K163" s="39">
        <v>33</v>
      </c>
      <c r="L163" s="39">
        <v>31</v>
      </c>
      <c r="M163" s="39">
        <v>25</v>
      </c>
      <c r="N163" s="39">
        <v>12</v>
      </c>
      <c r="O163" s="39">
        <v>368260</v>
      </c>
    </row>
    <row r="164" spans="1:15" ht="13.8" thickBot="1" x14ac:dyDescent="0.3">
      <c r="A164" s="38" t="s">
        <v>272</v>
      </c>
      <c r="B164" s="39">
        <v>32</v>
      </c>
      <c r="C164" s="39">
        <v>33</v>
      </c>
      <c r="D164" s="39">
        <v>22</v>
      </c>
      <c r="E164" s="39">
        <v>31</v>
      </c>
      <c r="F164" s="39">
        <v>29</v>
      </c>
      <c r="G164" s="39">
        <v>13</v>
      </c>
      <c r="H164" s="39">
        <v>27</v>
      </c>
      <c r="I164" s="39">
        <v>27</v>
      </c>
      <c r="J164" s="39">
        <v>18</v>
      </c>
      <c r="K164" s="39">
        <v>31</v>
      </c>
      <c r="L164" s="39">
        <v>29</v>
      </c>
      <c r="M164" s="39">
        <v>22</v>
      </c>
      <c r="N164" s="39">
        <v>8</v>
      </c>
      <c r="O164" s="39">
        <v>378907</v>
      </c>
    </row>
    <row r="165" spans="1:15" ht="13.8" thickBot="1" x14ac:dyDescent="0.3">
      <c r="A165" s="38" t="s">
        <v>273</v>
      </c>
      <c r="B165" s="39">
        <v>31</v>
      </c>
      <c r="C165" s="39">
        <v>32</v>
      </c>
      <c r="D165" s="39">
        <v>22</v>
      </c>
      <c r="E165" s="39">
        <v>30</v>
      </c>
      <c r="F165" s="39">
        <v>29</v>
      </c>
      <c r="G165" s="39">
        <v>16</v>
      </c>
      <c r="H165" s="39">
        <v>31</v>
      </c>
      <c r="I165" s="39">
        <v>26</v>
      </c>
      <c r="J165" s="39">
        <v>14</v>
      </c>
      <c r="K165" s="39">
        <v>30</v>
      </c>
      <c r="L165" s="39">
        <v>26</v>
      </c>
      <c r="M165" s="39">
        <v>22</v>
      </c>
      <c r="N165" s="39">
        <v>8</v>
      </c>
      <c r="O165" s="39">
        <v>383134</v>
      </c>
    </row>
    <row r="166" spans="1:15" ht="13.8" thickBot="1" x14ac:dyDescent="0.3">
      <c r="A166" s="38" t="s">
        <v>274</v>
      </c>
      <c r="B166" s="39">
        <v>31</v>
      </c>
      <c r="C166" s="39">
        <v>32</v>
      </c>
      <c r="D166" s="39">
        <v>23</v>
      </c>
      <c r="E166" s="39">
        <v>30</v>
      </c>
      <c r="F166" s="39">
        <v>28</v>
      </c>
      <c r="G166" s="39">
        <v>15</v>
      </c>
      <c r="H166" s="39">
        <v>31</v>
      </c>
      <c r="I166" s="39">
        <v>25</v>
      </c>
      <c r="J166" s="39">
        <v>12</v>
      </c>
      <c r="K166" s="39">
        <v>26</v>
      </c>
      <c r="L166" s="39">
        <v>23</v>
      </c>
      <c r="M166" s="39">
        <v>21</v>
      </c>
      <c r="N166" s="39">
        <v>7</v>
      </c>
      <c r="O166" s="39">
        <v>384251</v>
      </c>
    </row>
    <row r="167" spans="1:15" ht="13.8" thickBot="1" x14ac:dyDescent="0.3">
      <c r="A167" s="38" t="s">
        <v>275</v>
      </c>
      <c r="B167" s="39">
        <v>31</v>
      </c>
      <c r="C167" s="39">
        <v>32</v>
      </c>
      <c r="D167" s="39">
        <v>24</v>
      </c>
      <c r="E167" s="39">
        <v>29</v>
      </c>
      <c r="F167" s="39">
        <v>29</v>
      </c>
      <c r="G167" s="39">
        <v>17</v>
      </c>
      <c r="H167" s="39">
        <v>31</v>
      </c>
      <c r="I167" s="39">
        <v>28</v>
      </c>
      <c r="J167" s="39">
        <v>14</v>
      </c>
      <c r="K167" s="39">
        <v>25</v>
      </c>
      <c r="L167" s="39">
        <v>22</v>
      </c>
      <c r="M167" s="39">
        <v>23</v>
      </c>
      <c r="N167" s="39">
        <v>9</v>
      </c>
      <c r="O167" s="39">
        <v>377000</v>
      </c>
    </row>
    <row r="168" spans="1:15" ht="13.8" thickBot="1" x14ac:dyDescent="0.3">
      <c r="A168" s="38" t="s">
        <v>276</v>
      </c>
      <c r="B168" s="39">
        <v>30</v>
      </c>
      <c r="C168" s="39">
        <v>31</v>
      </c>
      <c r="D168" s="39">
        <v>26</v>
      </c>
      <c r="E168" s="39">
        <v>27</v>
      </c>
      <c r="F168" s="39">
        <v>28</v>
      </c>
      <c r="G168" s="39">
        <v>21</v>
      </c>
      <c r="H168" s="39">
        <v>32</v>
      </c>
      <c r="I168" s="39">
        <v>26</v>
      </c>
      <c r="J168" s="39">
        <v>13</v>
      </c>
      <c r="K168" s="39">
        <v>22</v>
      </c>
      <c r="L168" s="39">
        <v>20</v>
      </c>
      <c r="M168" s="39">
        <v>21</v>
      </c>
      <c r="N168" s="39">
        <v>6</v>
      </c>
      <c r="O168" s="39">
        <v>386242</v>
      </c>
    </row>
    <row r="169" spans="1:15" ht="18.600000000000001" thickBot="1" x14ac:dyDescent="0.3">
      <c r="A169" s="34"/>
    </row>
    <row r="170" spans="1:15" ht="13.8" thickBot="1" x14ac:dyDescent="0.3">
      <c r="A170" s="38" t="s">
        <v>277</v>
      </c>
      <c r="B170" s="38" t="s">
        <v>102</v>
      </c>
      <c r="C170" s="38" t="s">
        <v>103</v>
      </c>
      <c r="D170" s="38" t="s">
        <v>104</v>
      </c>
      <c r="E170" s="38" t="s">
        <v>105</v>
      </c>
      <c r="F170" s="38" t="s">
        <v>106</v>
      </c>
      <c r="G170" s="38" t="s">
        <v>107</v>
      </c>
      <c r="H170" s="38" t="s">
        <v>108</v>
      </c>
      <c r="I170" s="38" t="s">
        <v>109</v>
      </c>
      <c r="J170" s="38" t="s">
        <v>110</v>
      </c>
      <c r="K170" s="38" t="s">
        <v>111</v>
      </c>
      <c r="L170" s="38" t="s">
        <v>112</v>
      </c>
      <c r="M170" s="38" t="s">
        <v>113</v>
      </c>
      <c r="N170" s="38" t="s">
        <v>114</v>
      </c>
    </row>
    <row r="171" spans="1:15" ht="13.8" thickBot="1" x14ac:dyDescent="0.3">
      <c r="A171" s="38" t="s">
        <v>278</v>
      </c>
      <c r="B171" s="39" t="s">
        <v>279</v>
      </c>
      <c r="C171" s="39" t="s">
        <v>280</v>
      </c>
      <c r="D171" s="39" t="s">
        <v>281</v>
      </c>
      <c r="E171" s="39" t="s">
        <v>282</v>
      </c>
      <c r="F171" s="39" t="s">
        <v>283</v>
      </c>
      <c r="G171" s="39" t="s">
        <v>284</v>
      </c>
      <c r="H171" s="39" t="s">
        <v>285</v>
      </c>
      <c r="I171" s="39" t="s">
        <v>286</v>
      </c>
      <c r="J171" s="39" t="s">
        <v>287</v>
      </c>
      <c r="K171" s="39" t="s">
        <v>288</v>
      </c>
      <c r="L171" s="39" t="s">
        <v>289</v>
      </c>
      <c r="M171" s="39" t="s">
        <v>290</v>
      </c>
      <c r="N171" s="39" t="s">
        <v>291</v>
      </c>
    </row>
    <row r="172" spans="1:15" ht="13.8" thickBot="1" x14ac:dyDescent="0.3">
      <c r="A172" s="38" t="s">
        <v>292</v>
      </c>
      <c r="B172" s="39" t="s">
        <v>279</v>
      </c>
      <c r="C172" s="39" t="s">
        <v>280</v>
      </c>
      <c r="D172" s="39" t="s">
        <v>281</v>
      </c>
      <c r="E172" s="39" t="s">
        <v>282</v>
      </c>
      <c r="F172" s="39" t="s">
        <v>293</v>
      </c>
      <c r="G172" s="39" t="s">
        <v>284</v>
      </c>
      <c r="H172" s="39" t="s">
        <v>294</v>
      </c>
      <c r="I172" s="39" t="s">
        <v>286</v>
      </c>
      <c r="J172" s="39" t="s">
        <v>295</v>
      </c>
      <c r="K172" s="39" t="s">
        <v>296</v>
      </c>
      <c r="L172" s="39" t="s">
        <v>297</v>
      </c>
      <c r="M172" s="39" t="s">
        <v>298</v>
      </c>
      <c r="N172" s="39" t="s">
        <v>291</v>
      </c>
    </row>
    <row r="173" spans="1:15" ht="13.8" thickBot="1" x14ac:dyDescent="0.3">
      <c r="A173" s="38" t="s">
        <v>299</v>
      </c>
      <c r="B173" s="39" t="s">
        <v>300</v>
      </c>
      <c r="C173" s="39" t="s">
        <v>280</v>
      </c>
      <c r="D173" s="39" t="s">
        <v>281</v>
      </c>
      <c r="E173" s="39" t="s">
        <v>301</v>
      </c>
      <c r="F173" s="39" t="s">
        <v>302</v>
      </c>
      <c r="G173" s="39" t="s">
        <v>284</v>
      </c>
      <c r="H173" s="39" t="s">
        <v>303</v>
      </c>
      <c r="I173" s="39" t="s">
        <v>286</v>
      </c>
      <c r="J173" s="39" t="s">
        <v>295</v>
      </c>
      <c r="K173" s="39" t="s">
        <v>304</v>
      </c>
      <c r="L173" s="39" t="s">
        <v>297</v>
      </c>
      <c r="M173" s="39" t="s">
        <v>298</v>
      </c>
      <c r="N173" s="39" t="s">
        <v>305</v>
      </c>
    </row>
    <row r="174" spans="1:15" ht="13.8" thickBot="1" x14ac:dyDescent="0.3">
      <c r="A174" s="38" t="s">
        <v>306</v>
      </c>
      <c r="B174" s="39" t="s">
        <v>300</v>
      </c>
      <c r="C174" s="39" t="s">
        <v>280</v>
      </c>
      <c r="D174" s="39" t="s">
        <v>281</v>
      </c>
      <c r="E174" s="39" t="s">
        <v>307</v>
      </c>
      <c r="F174" s="39" t="s">
        <v>302</v>
      </c>
      <c r="G174" s="39" t="s">
        <v>284</v>
      </c>
      <c r="H174" s="39" t="s">
        <v>303</v>
      </c>
      <c r="I174" s="39" t="s">
        <v>286</v>
      </c>
      <c r="J174" s="39" t="s">
        <v>295</v>
      </c>
      <c r="K174" s="39" t="s">
        <v>304</v>
      </c>
      <c r="L174" s="39" t="s">
        <v>297</v>
      </c>
      <c r="M174" s="39" t="s">
        <v>298</v>
      </c>
      <c r="N174" s="39" t="s">
        <v>308</v>
      </c>
    </row>
    <row r="175" spans="1:15" ht="13.8" thickBot="1" x14ac:dyDescent="0.3">
      <c r="A175" s="38" t="s">
        <v>309</v>
      </c>
      <c r="B175" s="39" t="s">
        <v>300</v>
      </c>
      <c r="C175" s="39" t="s">
        <v>280</v>
      </c>
      <c r="D175" s="39" t="s">
        <v>281</v>
      </c>
      <c r="E175" s="39" t="s">
        <v>310</v>
      </c>
      <c r="F175" s="39" t="s">
        <v>302</v>
      </c>
      <c r="G175" s="39" t="s">
        <v>284</v>
      </c>
      <c r="H175" s="39" t="s">
        <v>311</v>
      </c>
      <c r="I175" s="39" t="s">
        <v>286</v>
      </c>
      <c r="J175" s="39" t="s">
        <v>295</v>
      </c>
      <c r="K175" s="39" t="s">
        <v>304</v>
      </c>
      <c r="L175" s="39" t="s">
        <v>312</v>
      </c>
      <c r="M175" s="39" t="s">
        <v>313</v>
      </c>
      <c r="N175" s="39" t="s">
        <v>314</v>
      </c>
    </row>
    <row r="176" spans="1:15" ht="13.8" thickBot="1" x14ac:dyDescent="0.3">
      <c r="A176" s="38" t="s">
        <v>315</v>
      </c>
      <c r="B176" s="39" t="s">
        <v>300</v>
      </c>
      <c r="C176" s="39" t="s">
        <v>280</v>
      </c>
      <c r="D176" s="39" t="s">
        <v>281</v>
      </c>
      <c r="E176" s="39" t="s">
        <v>310</v>
      </c>
      <c r="F176" s="39" t="s">
        <v>302</v>
      </c>
      <c r="G176" s="39" t="s">
        <v>284</v>
      </c>
      <c r="H176" s="39" t="s">
        <v>311</v>
      </c>
      <c r="I176" s="39" t="s">
        <v>286</v>
      </c>
      <c r="J176" s="39" t="s">
        <v>295</v>
      </c>
      <c r="K176" s="39" t="s">
        <v>304</v>
      </c>
      <c r="L176" s="39" t="s">
        <v>302</v>
      </c>
      <c r="M176" s="39" t="s">
        <v>313</v>
      </c>
      <c r="N176" s="39" t="s">
        <v>316</v>
      </c>
    </row>
    <row r="177" spans="1:14" ht="13.8" thickBot="1" x14ac:dyDescent="0.3">
      <c r="A177" s="38" t="s">
        <v>317</v>
      </c>
      <c r="B177" s="39" t="s">
        <v>300</v>
      </c>
      <c r="C177" s="39" t="s">
        <v>280</v>
      </c>
      <c r="D177" s="39" t="s">
        <v>281</v>
      </c>
      <c r="E177" s="39" t="s">
        <v>310</v>
      </c>
      <c r="F177" s="39" t="s">
        <v>302</v>
      </c>
      <c r="G177" s="39" t="s">
        <v>284</v>
      </c>
      <c r="H177" s="39" t="s">
        <v>311</v>
      </c>
      <c r="I177" s="39" t="s">
        <v>286</v>
      </c>
      <c r="J177" s="39" t="s">
        <v>295</v>
      </c>
      <c r="K177" s="39" t="s">
        <v>304</v>
      </c>
      <c r="L177" s="39" t="s">
        <v>302</v>
      </c>
      <c r="M177" s="39" t="s">
        <v>313</v>
      </c>
      <c r="N177" s="39" t="s">
        <v>318</v>
      </c>
    </row>
    <row r="178" spans="1:14" ht="13.8" thickBot="1" x14ac:dyDescent="0.3">
      <c r="A178" s="38" t="s">
        <v>319</v>
      </c>
      <c r="B178" s="39" t="s">
        <v>300</v>
      </c>
      <c r="C178" s="39" t="s">
        <v>320</v>
      </c>
      <c r="D178" s="39" t="s">
        <v>281</v>
      </c>
      <c r="E178" s="39" t="s">
        <v>310</v>
      </c>
      <c r="F178" s="39" t="s">
        <v>302</v>
      </c>
      <c r="G178" s="39" t="s">
        <v>284</v>
      </c>
      <c r="H178" s="39" t="s">
        <v>321</v>
      </c>
      <c r="I178" s="39" t="s">
        <v>286</v>
      </c>
      <c r="J178" s="39" t="s">
        <v>295</v>
      </c>
      <c r="K178" s="39" t="s">
        <v>304</v>
      </c>
      <c r="L178" s="39" t="s">
        <v>302</v>
      </c>
      <c r="M178" s="39" t="s">
        <v>313</v>
      </c>
      <c r="N178" s="39" t="s">
        <v>322</v>
      </c>
    </row>
    <row r="179" spans="1:14" ht="13.8" thickBot="1" x14ac:dyDescent="0.3">
      <c r="A179" s="38" t="s">
        <v>323</v>
      </c>
      <c r="B179" s="39" t="s">
        <v>300</v>
      </c>
      <c r="C179" s="39" t="s">
        <v>320</v>
      </c>
      <c r="D179" s="39" t="s">
        <v>281</v>
      </c>
      <c r="E179" s="39" t="s">
        <v>310</v>
      </c>
      <c r="F179" s="39" t="s">
        <v>302</v>
      </c>
      <c r="G179" s="39" t="s">
        <v>284</v>
      </c>
      <c r="H179" s="39" t="s">
        <v>321</v>
      </c>
      <c r="I179" s="39" t="s">
        <v>286</v>
      </c>
      <c r="J179" s="39" t="s">
        <v>295</v>
      </c>
      <c r="K179" s="39" t="s">
        <v>304</v>
      </c>
      <c r="L179" s="39" t="s">
        <v>302</v>
      </c>
      <c r="M179" s="39" t="s">
        <v>313</v>
      </c>
      <c r="N179" s="39" t="s">
        <v>324</v>
      </c>
    </row>
    <row r="180" spans="1:14" ht="13.8" thickBot="1" x14ac:dyDescent="0.3">
      <c r="A180" s="38" t="s">
        <v>325</v>
      </c>
      <c r="B180" s="39" t="s">
        <v>300</v>
      </c>
      <c r="C180" s="39" t="s">
        <v>320</v>
      </c>
      <c r="D180" s="39" t="s">
        <v>281</v>
      </c>
      <c r="E180" s="39" t="s">
        <v>310</v>
      </c>
      <c r="F180" s="39" t="s">
        <v>302</v>
      </c>
      <c r="G180" s="39" t="s">
        <v>284</v>
      </c>
      <c r="H180" s="39" t="s">
        <v>321</v>
      </c>
      <c r="I180" s="39" t="s">
        <v>286</v>
      </c>
      <c r="J180" s="39" t="s">
        <v>295</v>
      </c>
      <c r="K180" s="39" t="s">
        <v>304</v>
      </c>
      <c r="L180" s="39" t="s">
        <v>302</v>
      </c>
      <c r="M180" s="39" t="s">
        <v>313</v>
      </c>
      <c r="N180" s="39" t="s">
        <v>326</v>
      </c>
    </row>
    <row r="181" spans="1:14" ht="13.8" thickBot="1" x14ac:dyDescent="0.3">
      <c r="A181" s="38" t="s">
        <v>327</v>
      </c>
      <c r="B181" s="39" t="s">
        <v>300</v>
      </c>
      <c r="C181" s="39" t="s">
        <v>320</v>
      </c>
      <c r="D181" s="39" t="s">
        <v>281</v>
      </c>
      <c r="E181" s="39" t="s">
        <v>302</v>
      </c>
      <c r="F181" s="39" t="s">
        <v>302</v>
      </c>
      <c r="G181" s="39" t="s">
        <v>284</v>
      </c>
      <c r="H181" s="39" t="s">
        <v>321</v>
      </c>
      <c r="I181" s="39" t="s">
        <v>286</v>
      </c>
      <c r="J181" s="39" t="s">
        <v>295</v>
      </c>
      <c r="K181" s="39" t="s">
        <v>304</v>
      </c>
      <c r="L181" s="39" t="s">
        <v>302</v>
      </c>
      <c r="M181" s="39" t="s">
        <v>313</v>
      </c>
      <c r="N181" s="39" t="s">
        <v>328</v>
      </c>
    </row>
    <row r="182" spans="1:14" ht="13.8" thickBot="1" x14ac:dyDescent="0.3">
      <c r="A182" s="38" t="s">
        <v>329</v>
      </c>
      <c r="B182" s="39" t="s">
        <v>300</v>
      </c>
      <c r="C182" s="39" t="s">
        <v>320</v>
      </c>
      <c r="D182" s="39" t="s">
        <v>281</v>
      </c>
      <c r="E182" s="39" t="s">
        <v>302</v>
      </c>
      <c r="F182" s="39" t="s">
        <v>302</v>
      </c>
      <c r="G182" s="39" t="s">
        <v>330</v>
      </c>
      <c r="H182" s="39" t="s">
        <v>321</v>
      </c>
      <c r="I182" s="39" t="s">
        <v>286</v>
      </c>
      <c r="J182" s="39" t="s">
        <v>295</v>
      </c>
      <c r="K182" s="39" t="s">
        <v>304</v>
      </c>
      <c r="L182" s="39" t="s">
        <v>302</v>
      </c>
      <c r="M182" s="39" t="s">
        <v>313</v>
      </c>
      <c r="N182" s="39" t="s">
        <v>331</v>
      </c>
    </row>
    <row r="183" spans="1:14" ht="13.8" thickBot="1" x14ac:dyDescent="0.3">
      <c r="A183" s="38" t="s">
        <v>332</v>
      </c>
      <c r="B183" s="39" t="s">
        <v>300</v>
      </c>
      <c r="C183" s="39" t="s">
        <v>320</v>
      </c>
      <c r="D183" s="39" t="s">
        <v>281</v>
      </c>
      <c r="E183" s="39" t="s">
        <v>302</v>
      </c>
      <c r="F183" s="39" t="s">
        <v>302</v>
      </c>
      <c r="G183" s="39" t="s">
        <v>333</v>
      </c>
      <c r="H183" s="39" t="s">
        <v>321</v>
      </c>
      <c r="I183" s="39" t="s">
        <v>286</v>
      </c>
      <c r="J183" s="39" t="s">
        <v>295</v>
      </c>
      <c r="K183" s="39" t="s">
        <v>304</v>
      </c>
      <c r="L183" s="39" t="s">
        <v>302</v>
      </c>
      <c r="M183" s="39" t="s">
        <v>313</v>
      </c>
      <c r="N183" s="39" t="s">
        <v>334</v>
      </c>
    </row>
    <row r="184" spans="1:14" ht="13.8" thickBot="1" x14ac:dyDescent="0.3">
      <c r="A184" s="38" t="s">
        <v>335</v>
      </c>
      <c r="B184" s="39" t="s">
        <v>300</v>
      </c>
      <c r="C184" s="39" t="s">
        <v>320</v>
      </c>
      <c r="D184" s="39" t="s">
        <v>281</v>
      </c>
      <c r="E184" s="39" t="s">
        <v>302</v>
      </c>
      <c r="F184" s="39" t="s">
        <v>302</v>
      </c>
      <c r="G184" s="39" t="s">
        <v>333</v>
      </c>
      <c r="H184" s="39" t="s">
        <v>321</v>
      </c>
      <c r="I184" s="39" t="s">
        <v>286</v>
      </c>
      <c r="J184" s="39" t="s">
        <v>295</v>
      </c>
      <c r="K184" s="39" t="s">
        <v>304</v>
      </c>
      <c r="L184" s="39" t="s">
        <v>302</v>
      </c>
      <c r="M184" s="39" t="s">
        <v>313</v>
      </c>
      <c r="N184" s="39" t="s">
        <v>336</v>
      </c>
    </row>
    <row r="185" spans="1:14" ht="13.8" thickBot="1" x14ac:dyDescent="0.3">
      <c r="A185" s="38" t="s">
        <v>337</v>
      </c>
      <c r="B185" s="39" t="s">
        <v>300</v>
      </c>
      <c r="C185" s="39" t="s">
        <v>320</v>
      </c>
      <c r="D185" s="39" t="s">
        <v>281</v>
      </c>
      <c r="E185" s="39" t="s">
        <v>302</v>
      </c>
      <c r="F185" s="39" t="s">
        <v>302</v>
      </c>
      <c r="G185" s="39" t="s">
        <v>333</v>
      </c>
      <c r="H185" s="39" t="s">
        <v>321</v>
      </c>
      <c r="I185" s="39" t="s">
        <v>286</v>
      </c>
      <c r="J185" s="39" t="s">
        <v>295</v>
      </c>
      <c r="K185" s="39" t="s">
        <v>304</v>
      </c>
      <c r="L185" s="39" t="s">
        <v>302</v>
      </c>
      <c r="M185" s="39" t="s">
        <v>313</v>
      </c>
      <c r="N185" s="39" t="s">
        <v>338</v>
      </c>
    </row>
    <row r="186" spans="1:14" ht="13.8" thickBot="1" x14ac:dyDescent="0.3">
      <c r="A186" s="38" t="s">
        <v>339</v>
      </c>
      <c r="B186" s="39" t="s">
        <v>300</v>
      </c>
      <c r="C186" s="39" t="s">
        <v>320</v>
      </c>
      <c r="D186" s="39" t="s">
        <v>281</v>
      </c>
      <c r="E186" s="39" t="s">
        <v>302</v>
      </c>
      <c r="F186" s="39" t="s">
        <v>302</v>
      </c>
      <c r="G186" s="39" t="s">
        <v>340</v>
      </c>
      <c r="H186" s="39" t="s">
        <v>321</v>
      </c>
      <c r="I186" s="39" t="s">
        <v>286</v>
      </c>
      <c r="J186" s="39" t="s">
        <v>295</v>
      </c>
      <c r="K186" s="39" t="s">
        <v>304</v>
      </c>
      <c r="L186" s="39" t="s">
        <v>302</v>
      </c>
      <c r="M186" s="39" t="s">
        <v>313</v>
      </c>
      <c r="N186" s="39" t="s">
        <v>341</v>
      </c>
    </row>
    <row r="187" spans="1:14" ht="13.8" thickBot="1" x14ac:dyDescent="0.3">
      <c r="A187" s="38" t="s">
        <v>342</v>
      </c>
      <c r="B187" s="39" t="s">
        <v>300</v>
      </c>
      <c r="C187" s="39" t="s">
        <v>320</v>
      </c>
      <c r="D187" s="39" t="s">
        <v>281</v>
      </c>
      <c r="E187" s="39" t="s">
        <v>302</v>
      </c>
      <c r="F187" s="39" t="s">
        <v>302</v>
      </c>
      <c r="G187" s="39" t="s">
        <v>340</v>
      </c>
      <c r="H187" s="39" t="s">
        <v>321</v>
      </c>
      <c r="I187" s="39" t="s">
        <v>286</v>
      </c>
      <c r="J187" s="39" t="s">
        <v>295</v>
      </c>
      <c r="K187" s="39" t="s">
        <v>304</v>
      </c>
      <c r="L187" s="39" t="s">
        <v>302</v>
      </c>
      <c r="M187" s="39" t="s">
        <v>313</v>
      </c>
      <c r="N187" s="39" t="s">
        <v>343</v>
      </c>
    </row>
    <row r="188" spans="1:14" ht="13.8" thickBot="1" x14ac:dyDescent="0.3">
      <c r="A188" s="38" t="s">
        <v>344</v>
      </c>
      <c r="B188" s="39" t="s">
        <v>300</v>
      </c>
      <c r="C188" s="39" t="s">
        <v>320</v>
      </c>
      <c r="D188" s="39" t="s">
        <v>281</v>
      </c>
      <c r="E188" s="39" t="s">
        <v>302</v>
      </c>
      <c r="F188" s="39" t="s">
        <v>302</v>
      </c>
      <c r="G188" s="39" t="s">
        <v>340</v>
      </c>
      <c r="H188" s="39" t="s">
        <v>321</v>
      </c>
      <c r="I188" s="39" t="s">
        <v>286</v>
      </c>
      <c r="J188" s="39" t="s">
        <v>295</v>
      </c>
      <c r="K188" s="39" t="s">
        <v>304</v>
      </c>
      <c r="L188" s="39" t="s">
        <v>302</v>
      </c>
      <c r="M188" s="39" t="s">
        <v>313</v>
      </c>
      <c r="N188" s="39" t="s">
        <v>345</v>
      </c>
    </row>
    <row r="189" spans="1:14" ht="13.8" thickBot="1" x14ac:dyDescent="0.3">
      <c r="A189" s="38" t="s">
        <v>346</v>
      </c>
      <c r="B189" s="39" t="s">
        <v>300</v>
      </c>
      <c r="C189" s="39" t="s">
        <v>320</v>
      </c>
      <c r="D189" s="39" t="s">
        <v>281</v>
      </c>
      <c r="E189" s="39" t="s">
        <v>302</v>
      </c>
      <c r="F189" s="39" t="s">
        <v>302</v>
      </c>
      <c r="G189" s="39" t="s">
        <v>347</v>
      </c>
      <c r="H189" s="39" t="s">
        <v>321</v>
      </c>
      <c r="I189" s="39" t="s">
        <v>286</v>
      </c>
      <c r="J189" s="39" t="s">
        <v>295</v>
      </c>
      <c r="K189" s="39" t="s">
        <v>304</v>
      </c>
      <c r="L189" s="39" t="s">
        <v>302</v>
      </c>
      <c r="M189" s="39" t="s">
        <v>313</v>
      </c>
      <c r="N189" s="39" t="s">
        <v>348</v>
      </c>
    </row>
    <row r="190" spans="1:14" ht="13.8" thickBot="1" x14ac:dyDescent="0.3">
      <c r="A190" s="38" t="s">
        <v>349</v>
      </c>
      <c r="B190" s="39" t="s">
        <v>300</v>
      </c>
      <c r="C190" s="39" t="s">
        <v>320</v>
      </c>
      <c r="D190" s="39" t="s">
        <v>281</v>
      </c>
      <c r="E190" s="39" t="s">
        <v>302</v>
      </c>
      <c r="F190" s="39" t="s">
        <v>302</v>
      </c>
      <c r="G190" s="39" t="s">
        <v>347</v>
      </c>
      <c r="H190" s="39" t="s">
        <v>321</v>
      </c>
      <c r="I190" s="39" t="s">
        <v>286</v>
      </c>
      <c r="J190" s="39" t="s">
        <v>295</v>
      </c>
      <c r="K190" s="39" t="s">
        <v>304</v>
      </c>
      <c r="L190" s="39" t="s">
        <v>302</v>
      </c>
      <c r="M190" s="39" t="s">
        <v>313</v>
      </c>
      <c r="N190" s="39" t="s">
        <v>350</v>
      </c>
    </row>
    <row r="191" spans="1:14" ht="13.8" thickBot="1" x14ac:dyDescent="0.3">
      <c r="A191" s="38" t="s">
        <v>351</v>
      </c>
      <c r="B191" s="39" t="s">
        <v>300</v>
      </c>
      <c r="C191" s="39" t="s">
        <v>320</v>
      </c>
      <c r="D191" s="39" t="s">
        <v>281</v>
      </c>
      <c r="E191" s="39" t="s">
        <v>302</v>
      </c>
      <c r="F191" s="39" t="s">
        <v>302</v>
      </c>
      <c r="G191" s="39" t="s">
        <v>352</v>
      </c>
      <c r="H191" s="39" t="s">
        <v>321</v>
      </c>
      <c r="I191" s="39" t="s">
        <v>286</v>
      </c>
      <c r="J191" s="39" t="s">
        <v>295</v>
      </c>
      <c r="K191" s="39" t="s">
        <v>304</v>
      </c>
      <c r="L191" s="39" t="s">
        <v>302</v>
      </c>
      <c r="M191" s="39" t="s">
        <v>313</v>
      </c>
      <c r="N191" s="39" t="s">
        <v>353</v>
      </c>
    </row>
    <row r="192" spans="1:14" ht="13.8" thickBot="1" x14ac:dyDescent="0.3">
      <c r="A192" s="38" t="s">
        <v>354</v>
      </c>
      <c r="B192" s="39" t="s">
        <v>300</v>
      </c>
      <c r="C192" s="39" t="s">
        <v>320</v>
      </c>
      <c r="D192" s="39" t="s">
        <v>281</v>
      </c>
      <c r="E192" s="39" t="s">
        <v>302</v>
      </c>
      <c r="F192" s="39" t="s">
        <v>302</v>
      </c>
      <c r="G192" s="39" t="s">
        <v>352</v>
      </c>
      <c r="H192" s="39" t="s">
        <v>321</v>
      </c>
      <c r="I192" s="39" t="s">
        <v>286</v>
      </c>
      <c r="J192" s="39" t="s">
        <v>295</v>
      </c>
      <c r="K192" s="39" t="s">
        <v>304</v>
      </c>
      <c r="L192" s="39" t="s">
        <v>302</v>
      </c>
      <c r="M192" s="39" t="s">
        <v>355</v>
      </c>
      <c r="N192" s="39" t="s">
        <v>356</v>
      </c>
    </row>
    <row r="193" spans="1:14" ht="13.8" thickBot="1" x14ac:dyDescent="0.3">
      <c r="A193" s="38" t="s">
        <v>357</v>
      </c>
      <c r="B193" s="39" t="s">
        <v>300</v>
      </c>
      <c r="C193" s="39" t="s">
        <v>320</v>
      </c>
      <c r="D193" s="39" t="s">
        <v>281</v>
      </c>
      <c r="E193" s="39" t="s">
        <v>302</v>
      </c>
      <c r="F193" s="39" t="s">
        <v>302</v>
      </c>
      <c r="G193" s="39" t="s">
        <v>358</v>
      </c>
      <c r="H193" s="39" t="s">
        <v>321</v>
      </c>
      <c r="I193" s="39" t="s">
        <v>286</v>
      </c>
      <c r="J193" s="39" t="s">
        <v>295</v>
      </c>
      <c r="K193" s="39" t="s">
        <v>304</v>
      </c>
      <c r="L193" s="39" t="s">
        <v>302</v>
      </c>
      <c r="M193" s="39" t="s">
        <v>355</v>
      </c>
      <c r="N193" s="39" t="s">
        <v>359</v>
      </c>
    </row>
    <row r="194" spans="1:14" ht="13.8" thickBot="1" x14ac:dyDescent="0.3">
      <c r="A194" s="38" t="s">
        <v>360</v>
      </c>
      <c r="B194" s="39" t="s">
        <v>300</v>
      </c>
      <c r="C194" s="39" t="s">
        <v>320</v>
      </c>
      <c r="D194" s="39" t="s">
        <v>281</v>
      </c>
      <c r="E194" s="39" t="s">
        <v>302</v>
      </c>
      <c r="F194" s="39" t="s">
        <v>302</v>
      </c>
      <c r="G194" s="39" t="s">
        <v>358</v>
      </c>
      <c r="H194" s="39" t="s">
        <v>321</v>
      </c>
      <c r="I194" s="39" t="s">
        <v>286</v>
      </c>
      <c r="J194" s="39" t="s">
        <v>295</v>
      </c>
      <c r="K194" s="39" t="s">
        <v>304</v>
      </c>
      <c r="L194" s="39" t="s">
        <v>302</v>
      </c>
      <c r="M194" s="39" t="s">
        <v>361</v>
      </c>
      <c r="N194" s="39" t="s">
        <v>362</v>
      </c>
    </row>
    <row r="195" spans="1:14" ht="13.8" thickBot="1" x14ac:dyDescent="0.3">
      <c r="A195" s="38" t="s">
        <v>363</v>
      </c>
      <c r="B195" s="39" t="s">
        <v>300</v>
      </c>
      <c r="C195" s="39" t="s">
        <v>320</v>
      </c>
      <c r="D195" s="39" t="s">
        <v>281</v>
      </c>
      <c r="E195" s="39" t="s">
        <v>302</v>
      </c>
      <c r="F195" s="39" t="s">
        <v>302</v>
      </c>
      <c r="G195" s="39" t="s">
        <v>358</v>
      </c>
      <c r="H195" s="39" t="s">
        <v>321</v>
      </c>
      <c r="I195" s="39" t="s">
        <v>286</v>
      </c>
      <c r="J195" s="39" t="s">
        <v>295</v>
      </c>
      <c r="K195" s="39" t="s">
        <v>304</v>
      </c>
      <c r="L195" s="39" t="s">
        <v>302</v>
      </c>
      <c r="M195" s="39" t="s">
        <v>361</v>
      </c>
      <c r="N195" s="39" t="s">
        <v>364</v>
      </c>
    </row>
    <row r="196" spans="1:14" ht="13.8" thickBot="1" x14ac:dyDescent="0.3">
      <c r="A196" s="38" t="s">
        <v>365</v>
      </c>
      <c r="B196" s="39" t="s">
        <v>300</v>
      </c>
      <c r="C196" s="39" t="s">
        <v>320</v>
      </c>
      <c r="D196" s="39" t="s">
        <v>281</v>
      </c>
      <c r="E196" s="39" t="s">
        <v>302</v>
      </c>
      <c r="F196" s="39" t="s">
        <v>302</v>
      </c>
      <c r="G196" s="39" t="s">
        <v>358</v>
      </c>
      <c r="H196" s="39" t="s">
        <v>321</v>
      </c>
      <c r="I196" s="39" t="s">
        <v>286</v>
      </c>
      <c r="J196" s="39" t="s">
        <v>295</v>
      </c>
      <c r="K196" s="39" t="s">
        <v>304</v>
      </c>
      <c r="L196" s="39" t="s">
        <v>302</v>
      </c>
      <c r="M196" s="39" t="s">
        <v>361</v>
      </c>
      <c r="N196" s="39" t="s">
        <v>366</v>
      </c>
    </row>
    <row r="197" spans="1:14" ht="13.8" thickBot="1" x14ac:dyDescent="0.3">
      <c r="A197" s="38" t="s">
        <v>367</v>
      </c>
      <c r="B197" s="39" t="s">
        <v>300</v>
      </c>
      <c r="C197" s="39" t="s">
        <v>320</v>
      </c>
      <c r="D197" s="39" t="s">
        <v>281</v>
      </c>
      <c r="E197" s="39" t="s">
        <v>302</v>
      </c>
      <c r="F197" s="39" t="s">
        <v>302</v>
      </c>
      <c r="G197" s="39" t="s">
        <v>358</v>
      </c>
      <c r="H197" s="39" t="s">
        <v>321</v>
      </c>
      <c r="I197" s="39" t="s">
        <v>286</v>
      </c>
      <c r="J197" s="39" t="s">
        <v>368</v>
      </c>
      <c r="K197" s="39" t="s">
        <v>302</v>
      </c>
      <c r="L197" s="39" t="s">
        <v>302</v>
      </c>
      <c r="M197" s="39" t="s">
        <v>361</v>
      </c>
      <c r="N197" s="39" t="s">
        <v>369</v>
      </c>
    </row>
    <row r="198" spans="1:14" ht="13.8" thickBot="1" x14ac:dyDescent="0.3">
      <c r="A198" s="38" t="s">
        <v>370</v>
      </c>
      <c r="B198" s="39" t="s">
        <v>302</v>
      </c>
      <c r="C198" s="39" t="s">
        <v>320</v>
      </c>
      <c r="D198" s="39" t="s">
        <v>371</v>
      </c>
      <c r="E198" s="39" t="s">
        <v>302</v>
      </c>
      <c r="F198" s="39" t="s">
        <v>302</v>
      </c>
      <c r="G198" s="39" t="s">
        <v>358</v>
      </c>
      <c r="H198" s="39" t="s">
        <v>321</v>
      </c>
      <c r="I198" s="39" t="s">
        <v>286</v>
      </c>
      <c r="J198" s="39" t="s">
        <v>368</v>
      </c>
      <c r="K198" s="39" t="s">
        <v>302</v>
      </c>
      <c r="L198" s="39" t="s">
        <v>302</v>
      </c>
      <c r="M198" s="39" t="s">
        <v>361</v>
      </c>
      <c r="N198" s="39" t="s">
        <v>372</v>
      </c>
    </row>
    <row r="199" spans="1:14" ht="13.8" thickBot="1" x14ac:dyDescent="0.3">
      <c r="A199" s="38" t="s">
        <v>373</v>
      </c>
      <c r="B199" s="39" t="s">
        <v>302</v>
      </c>
      <c r="C199" s="39" t="s">
        <v>320</v>
      </c>
      <c r="D199" s="39" t="s">
        <v>371</v>
      </c>
      <c r="E199" s="39" t="s">
        <v>302</v>
      </c>
      <c r="F199" s="39" t="s">
        <v>302</v>
      </c>
      <c r="G199" s="39" t="s">
        <v>358</v>
      </c>
      <c r="H199" s="39" t="s">
        <v>321</v>
      </c>
      <c r="I199" s="39" t="s">
        <v>286</v>
      </c>
      <c r="J199" s="39" t="s">
        <v>368</v>
      </c>
      <c r="K199" s="39" t="s">
        <v>302</v>
      </c>
      <c r="L199" s="39" t="s">
        <v>302</v>
      </c>
      <c r="M199" s="39" t="s">
        <v>374</v>
      </c>
      <c r="N199" s="39" t="s">
        <v>375</v>
      </c>
    </row>
    <row r="200" spans="1:14" ht="13.8" thickBot="1" x14ac:dyDescent="0.3">
      <c r="A200" s="38" t="s">
        <v>376</v>
      </c>
      <c r="B200" s="39" t="s">
        <v>302</v>
      </c>
      <c r="C200" s="39" t="s">
        <v>320</v>
      </c>
      <c r="D200" s="39" t="s">
        <v>377</v>
      </c>
      <c r="E200" s="39" t="s">
        <v>302</v>
      </c>
      <c r="F200" s="39" t="s">
        <v>302</v>
      </c>
      <c r="G200" s="39" t="s">
        <v>378</v>
      </c>
      <c r="H200" s="39" t="s">
        <v>321</v>
      </c>
      <c r="I200" s="39" t="s">
        <v>379</v>
      </c>
      <c r="J200" s="39" t="s">
        <v>368</v>
      </c>
      <c r="K200" s="39" t="s">
        <v>302</v>
      </c>
      <c r="L200" s="39" t="s">
        <v>302</v>
      </c>
      <c r="M200" s="39" t="s">
        <v>374</v>
      </c>
      <c r="N200" s="39" t="s">
        <v>380</v>
      </c>
    </row>
    <row r="201" spans="1:14" ht="13.8" thickBot="1" x14ac:dyDescent="0.3">
      <c r="A201" s="38" t="s">
        <v>381</v>
      </c>
      <c r="B201" s="39" t="s">
        <v>302</v>
      </c>
      <c r="C201" s="39" t="s">
        <v>320</v>
      </c>
      <c r="D201" s="39" t="s">
        <v>302</v>
      </c>
      <c r="E201" s="39" t="s">
        <v>302</v>
      </c>
      <c r="F201" s="39" t="s">
        <v>302</v>
      </c>
      <c r="G201" s="39" t="s">
        <v>378</v>
      </c>
      <c r="H201" s="39" t="s">
        <v>321</v>
      </c>
      <c r="I201" s="39" t="s">
        <v>379</v>
      </c>
      <c r="J201" s="39" t="s">
        <v>382</v>
      </c>
      <c r="K201" s="39" t="s">
        <v>302</v>
      </c>
      <c r="L201" s="39" t="s">
        <v>302</v>
      </c>
      <c r="M201" s="39" t="s">
        <v>383</v>
      </c>
      <c r="N201" s="39" t="s">
        <v>384</v>
      </c>
    </row>
    <row r="202" spans="1:14" ht="13.8" thickBot="1" x14ac:dyDescent="0.3">
      <c r="A202" s="38" t="s">
        <v>385</v>
      </c>
      <c r="B202" s="39" t="s">
        <v>302</v>
      </c>
      <c r="C202" s="39" t="s">
        <v>320</v>
      </c>
      <c r="D202" s="39" t="s">
        <v>302</v>
      </c>
      <c r="E202" s="39" t="s">
        <v>302</v>
      </c>
      <c r="F202" s="39" t="s">
        <v>302</v>
      </c>
      <c r="G202" s="39" t="s">
        <v>378</v>
      </c>
      <c r="H202" s="39" t="s">
        <v>321</v>
      </c>
      <c r="I202" s="39" t="s">
        <v>379</v>
      </c>
      <c r="J202" s="39" t="s">
        <v>386</v>
      </c>
      <c r="K202" s="39" t="s">
        <v>302</v>
      </c>
      <c r="L202" s="39" t="s">
        <v>302</v>
      </c>
      <c r="M202" s="39" t="s">
        <v>387</v>
      </c>
      <c r="N202" s="39" t="s">
        <v>388</v>
      </c>
    </row>
    <row r="203" spans="1:14" ht="13.8" thickBot="1" x14ac:dyDescent="0.3">
      <c r="A203" s="38" t="s">
        <v>389</v>
      </c>
      <c r="B203" s="39" t="s">
        <v>302</v>
      </c>
      <c r="C203" s="39" t="s">
        <v>302</v>
      </c>
      <c r="D203" s="39" t="s">
        <v>302</v>
      </c>
      <c r="E203" s="39" t="s">
        <v>302</v>
      </c>
      <c r="F203" s="39" t="s">
        <v>302</v>
      </c>
      <c r="G203" s="39" t="s">
        <v>378</v>
      </c>
      <c r="H203" s="39" t="s">
        <v>302</v>
      </c>
      <c r="I203" s="39" t="s">
        <v>302</v>
      </c>
      <c r="J203" s="39" t="s">
        <v>302</v>
      </c>
      <c r="K203" s="39" t="s">
        <v>302</v>
      </c>
      <c r="L203" s="39" t="s">
        <v>302</v>
      </c>
      <c r="M203" s="39" t="s">
        <v>302</v>
      </c>
      <c r="N203" s="39" t="s">
        <v>390</v>
      </c>
    </row>
    <row r="204" spans="1:14" ht="18.600000000000001" thickBot="1" x14ac:dyDescent="0.3">
      <c r="A204" s="34"/>
    </row>
    <row r="205" spans="1:14" ht="13.8" thickBot="1" x14ac:dyDescent="0.3">
      <c r="A205" s="38" t="s">
        <v>391</v>
      </c>
      <c r="B205" s="38" t="s">
        <v>102</v>
      </c>
      <c r="C205" s="38" t="s">
        <v>103</v>
      </c>
      <c r="D205" s="38" t="s">
        <v>104</v>
      </c>
      <c r="E205" s="38" t="s">
        <v>105</v>
      </c>
      <c r="F205" s="38" t="s">
        <v>106</v>
      </c>
      <c r="G205" s="38" t="s">
        <v>107</v>
      </c>
      <c r="H205" s="38" t="s">
        <v>108</v>
      </c>
      <c r="I205" s="38" t="s">
        <v>109</v>
      </c>
      <c r="J205" s="38" t="s">
        <v>110</v>
      </c>
      <c r="K205" s="38" t="s">
        <v>111</v>
      </c>
      <c r="L205" s="38" t="s">
        <v>112</v>
      </c>
      <c r="M205" s="38" t="s">
        <v>113</v>
      </c>
      <c r="N205" s="38" t="s">
        <v>114</v>
      </c>
    </row>
    <row r="206" spans="1:14" ht="13.8" thickBot="1" x14ac:dyDescent="0.3">
      <c r="A206" s="38" t="s">
        <v>278</v>
      </c>
      <c r="B206" s="39">
        <v>2202.1</v>
      </c>
      <c r="C206" s="39">
        <v>1180.4000000000001</v>
      </c>
      <c r="D206" s="39">
        <v>613.70000000000005</v>
      </c>
      <c r="E206" s="39">
        <v>743</v>
      </c>
      <c r="F206" s="39">
        <v>1002.2</v>
      </c>
      <c r="G206" s="39">
        <v>55347</v>
      </c>
      <c r="H206" s="39">
        <v>90393.5</v>
      </c>
      <c r="I206" s="39">
        <v>268.60000000000002</v>
      </c>
      <c r="J206" s="39">
        <v>93359.6</v>
      </c>
      <c r="K206" s="39">
        <v>89230.6</v>
      </c>
      <c r="L206" s="39">
        <v>5006.3999999999996</v>
      </c>
      <c r="M206" s="39">
        <v>9500.4</v>
      </c>
      <c r="N206" s="39">
        <v>323533.59999999998</v>
      </c>
    </row>
    <row r="207" spans="1:14" ht="13.8" thickBot="1" x14ac:dyDescent="0.3">
      <c r="A207" s="38" t="s">
        <v>292</v>
      </c>
      <c r="B207" s="39">
        <v>2202.1</v>
      </c>
      <c r="C207" s="39">
        <v>1180.4000000000001</v>
      </c>
      <c r="D207" s="39">
        <v>613.70000000000005</v>
      </c>
      <c r="E207" s="39">
        <v>743</v>
      </c>
      <c r="F207" s="39">
        <v>601.70000000000005</v>
      </c>
      <c r="G207" s="39">
        <v>55347</v>
      </c>
      <c r="H207" s="39">
        <v>3399</v>
      </c>
      <c r="I207" s="39">
        <v>268.60000000000002</v>
      </c>
      <c r="J207" s="39">
        <v>93272.7</v>
      </c>
      <c r="K207" s="39">
        <v>82772.600000000006</v>
      </c>
      <c r="L207" s="39">
        <v>547.79999999999995</v>
      </c>
      <c r="M207" s="39">
        <v>3469.4</v>
      </c>
      <c r="N207" s="39">
        <v>323533.59999999998</v>
      </c>
    </row>
    <row r="208" spans="1:14" ht="13.8" thickBot="1" x14ac:dyDescent="0.3">
      <c r="A208" s="38" t="s">
        <v>299</v>
      </c>
      <c r="B208" s="39">
        <v>81.400000000000006</v>
      </c>
      <c r="C208" s="39">
        <v>1180.4000000000001</v>
      </c>
      <c r="D208" s="39">
        <v>613.70000000000005</v>
      </c>
      <c r="E208" s="39">
        <v>427.9</v>
      </c>
      <c r="F208" s="39">
        <v>0</v>
      </c>
      <c r="G208" s="39">
        <v>55347</v>
      </c>
      <c r="H208" s="39">
        <v>562.79999999999995</v>
      </c>
      <c r="I208" s="39">
        <v>268.60000000000002</v>
      </c>
      <c r="J208" s="39">
        <v>93272.7</v>
      </c>
      <c r="K208" s="39">
        <v>476.9</v>
      </c>
      <c r="L208" s="39">
        <v>547.79999999999995</v>
      </c>
      <c r="M208" s="39">
        <v>3469.4</v>
      </c>
      <c r="N208" s="39">
        <v>245446.2</v>
      </c>
    </row>
    <row r="209" spans="1:14" ht="13.8" thickBot="1" x14ac:dyDescent="0.3">
      <c r="A209" s="38" t="s">
        <v>306</v>
      </c>
      <c r="B209" s="39">
        <v>81.400000000000006</v>
      </c>
      <c r="C209" s="39">
        <v>1180.4000000000001</v>
      </c>
      <c r="D209" s="39">
        <v>613.70000000000005</v>
      </c>
      <c r="E209" s="39">
        <v>410</v>
      </c>
      <c r="F209" s="39">
        <v>0</v>
      </c>
      <c r="G209" s="39">
        <v>55347</v>
      </c>
      <c r="H209" s="39">
        <v>562.79999999999995</v>
      </c>
      <c r="I209" s="39">
        <v>268.60000000000002</v>
      </c>
      <c r="J209" s="39">
        <v>93272.7</v>
      </c>
      <c r="K209" s="39">
        <v>476.9</v>
      </c>
      <c r="L209" s="39">
        <v>547.79999999999995</v>
      </c>
      <c r="M209" s="39">
        <v>3469.4</v>
      </c>
      <c r="N209" s="39">
        <v>240201.7</v>
      </c>
    </row>
    <row r="210" spans="1:14" ht="13.8" thickBot="1" x14ac:dyDescent="0.3">
      <c r="A210" s="38" t="s">
        <v>309</v>
      </c>
      <c r="B210" s="39">
        <v>81.400000000000006</v>
      </c>
      <c r="C210" s="39">
        <v>1180.4000000000001</v>
      </c>
      <c r="D210" s="39">
        <v>613.70000000000005</v>
      </c>
      <c r="E210" s="39">
        <v>49.9</v>
      </c>
      <c r="F210" s="39">
        <v>0</v>
      </c>
      <c r="G210" s="39">
        <v>55347</v>
      </c>
      <c r="H210" s="39">
        <v>223.2</v>
      </c>
      <c r="I210" s="39">
        <v>268.60000000000002</v>
      </c>
      <c r="J210" s="39">
        <v>93272.7</v>
      </c>
      <c r="K210" s="39">
        <v>476.9</v>
      </c>
      <c r="L210" s="39">
        <v>43.4</v>
      </c>
      <c r="M210" s="39">
        <v>3405.5</v>
      </c>
      <c r="N210" s="39">
        <v>236996.5</v>
      </c>
    </row>
    <row r="211" spans="1:14" ht="13.8" thickBot="1" x14ac:dyDescent="0.3">
      <c r="A211" s="38" t="s">
        <v>315</v>
      </c>
      <c r="B211" s="39">
        <v>81.400000000000006</v>
      </c>
      <c r="C211" s="39">
        <v>1180.4000000000001</v>
      </c>
      <c r="D211" s="39">
        <v>613.70000000000005</v>
      </c>
      <c r="E211" s="39">
        <v>49.9</v>
      </c>
      <c r="F211" s="39">
        <v>0</v>
      </c>
      <c r="G211" s="39">
        <v>55347</v>
      </c>
      <c r="H211" s="39">
        <v>223.2</v>
      </c>
      <c r="I211" s="39">
        <v>268.60000000000002</v>
      </c>
      <c r="J211" s="39">
        <v>93272.7</v>
      </c>
      <c r="K211" s="39">
        <v>476.9</v>
      </c>
      <c r="L211" s="39">
        <v>0</v>
      </c>
      <c r="M211" s="39">
        <v>3405.5</v>
      </c>
      <c r="N211" s="39">
        <v>231401.9</v>
      </c>
    </row>
    <row r="212" spans="1:14" ht="13.8" thickBot="1" x14ac:dyDescent="0.3">
      <c r="A212" s="38" t="s">
        <v>317</v>
      </c>
      <c r="B212" s="39">
        <v>81.400000000000006</v>
      </c>
      <c r="C212" s="39">
        <v>1180.4000000000001</v>
      </c>
      <c r="D212" s="39">
        <v>613.70000000000005</v>
      </c>
      <c r="E212" s="39">
        <v>49.9</v>
      </c>
      <c r="F212" s="39">
        <v>0</v>
      </c>
      <c r="G212" s="39">
        <v>55347</v>
      </c>
      <c r="H212" s="39">
        <v>223.2</v>
      </c>
      <c r="I212" s="39">
        <v>268.60000000000002</v>
      </c>
      <c r="J212" s="39">
        <v>93272.7</v>
      </c>
      <c r="K212" s="39">
        <v>476.9</v>
      </c>
      <c r="L212" s="39">
        <v>0</v>
      </c>
      <c r="M212" s="39">
        <v>3405.5</v>
      </c>
      <c r="N212" s="39">
        <v>228873.7</v>
      </c>
    </row>
    <row r="213" spans="1:14" ht="13.8" thickBot="1" x14ac:dyDescent="0.3">
      <c r="A213" s="38" t="s">
        <v>319</v>
      </c>
      <c r="B213" s="39">
        <v>81.400000000000006</v>
      </c>
      <c r="C213" s="39">
        <v>870.3</v>
      </c>
      <c r="D213" s="39">
        <v>613.70000000000005</v>
      </c>
      <c r="E213" s="39">
        <v>49.9</v>
      </c>
      <c r="F213" s="39">
        <v>0</v>
      </c>
      <c r="G213" s="39">
        <v>55347</v>
      </c>
      <c r="H213" s="39">
        <v>139.80000000000001</v>
      </c>
      <c r="I213" s="39">
        <v>268.60000000000002</v>
      </c>
      <c r="J213" s="39">
        <v>93272.7</v>
      </c>
      <c r="K213" s="39">
        <v>476.9</v>
      </c>
      <c r="L213" s="39">
        <v>0</v>
      </c>
      <c r="M213" s="39">
        <v>3405.5</v>
      </c>
      <c r="N213" s="39">
        <v>227001.7</v>
      </c>
    </row>
    <row r="214" spans="1:14" ht="13.8" thickBot="1" x14ac:dyDescent="0.3">
      <c r="A214" s="38" t="s">
        <v>323</v>
      </c>
      <c r="B214" s="39">
        <v>81.400000000000006</v>
      </c>
      <c r="C214" s="39">
        <v>870.3</v>
      </c>
      <c r="D214" s="39">
        <v>613.70000000000005</v>
      </c>
      <c r="E214" s="39">
        <v>49.9</v>
      </c>
      <c r="F214" s="39">
        <v>0</v>
      </c>
      <c r="G214" s="39">
        <v>55347</v>
      </c>
      <c r="H214" s="39">
        <v>139.80000000000001</v>
      </c>
      <c r="I214" s="39">
        <v>268.60000000000002</v>
      </c>
      <c r="J214" s="39">
        <v>93272.7</v>
      </c>
      <c r="K214" s="39">
        <v>476.9</v>
      </c>
      <c r="L214" s="39">
        <v>0</v>
      </c>
      <c r="M214" s="39">
        <v>3405.5</v>
      </c>
      <c r="N214" s="39">
        <v>222003.9</v>
      </c>
    </row>
    <row r="215" spans="1:14" ht="13.8" thickBot="1" x14ac:dyDescent="0.3">
      <c r="A215" s="38" t="s">
        <v>325</v>
      </c>
      <c r="B215" s="39">
        <v>81.400000000000006</v>
      </c>
      <c r="C215" s="39">
        <v>870.3</v>
      </c>
      <c r="D215" s="39">
        <v>613.70000000000005</v>
      </c>
      <c r="E215" s="39">
        <v>49.9</v>
      </c>
      <c r="F215" s="39">
        <v>0</v>
      </c>
      <c r="G215" s="39">
        <v>55347</v>
      </c>
      <c r="H215" s="39">
        <v>139.80000000000001</v>
      </c>
      <c r="I215" s="39">
        <v>268.60000000000002</v>
      </c>
      <c r="J215" s="39">
        <v>93272.7</v>
      </c>
      <c r="K215" s="39">
        <v>476.9</v>
      </c>
      <c r="L215" s="39">
        <v>0</v>
      </c>
      <c r="M215" s="39">
        <v>3405.5</v>
      </c>
      <c r="N215" s="39">
        <v>219509.7</v>
      </c>
    </row>
    <row r="216" spans="1:14" ht="13.8" thickBot="1" x14ac:dyDescent="0.3">
      <c r="A216" s="38" t="s">
        <v>327</v>
      </c>
      <c r="B216" s="39">
        <v>81.400000000000006</v>
      </c>
      <c r="C216" s="39">
        <v>870.3</v>
      </c>
      <c r="D216" s="39">
        <v>613.70000000000005</v>
      </c>
      <c r="E216" s="39">
        <v>0</v>
      </c>
      <c r="F216" s="39">
        <v>0</v>
      </c>
      <c r="G216" s="39">
        <v>55347</v>
      </c>
      <c r="H216" s="39">
        <v>139.80000000000001</v>
      </c>
      <c r="I216" s="39">
        <v>268.60000000000002</v>
      </c>
      <c r="J216" s="39">
        <v>93272.7</v>
      </c>
      <c r="K216" s="39">
        <v>476.9</v>
      </c>
      <c r="L216" s="39">
        <v>0</v>
      </c>
      <c r="M216" s="39">
        <v>3405.5</v>
      </c>
      <c r="N216" s="39">
        <v>217066.4</v>
      </c>
    </row>
    <row r="217" spans="1:14" ht="13.8" thickBot="1" x14ac:dyDescent="0.3">
      <c r="A217" s="38" t="s">
        <v>329</v>
      </c>
      <c r="B217" s="39">
        <v>81.400000000000006</v>
      </c>
      <c r="C217" s="39">
        <v>870.3</v>
      </c>
      <c r="D217" s="39">
        <v>613.70000000000005</v>
      </c>
      <c r="E217" s="39">
        <v>0</v>
      </c>
      <c r="F217" s="39">
        <v>0</v>
      </c>
      <c r="G217" s="39">
        <v>55242.7</v>
      </c>
      <c r="H217" s="39">
        <v>139.80000000000001</v>
      </c>
      <c r="I217" s="39">
        <v>268.60000000000002</v>
      </c>
      <c r="J217" s="39">
        <v>93272.7</v>
      </c>
      <c r="K217" s="39">
        <v>476.9</v>
      </c>
      <c r="L217" s="39">
        <v>0</v>
      </c>
      <c r="M217" s="39">
        <v>3405.5</v>
      </c>
      <c r="N217" s="39">
        <v>214848.9</v>
      </c>
    </row>
    <row r="218" spans="1:14" ht="13.8" thickBot="1" x14ac:dyDescent="0.3">
      <c r="A218" s="38" t="s">
        <v>332</v>
      </c>
      <c r="B218" s="39">
        <v>81.400000000000006</v>
      </c>
      <c r="C218" s="39">
        <v>870.3</v>
      </c>
      <c r="D218" s="39">
        <v>613.70000000000005</v>
      </c>
      <c r="E218" s="39">
        <v>0</v>
      </c>
      <c r="F218" s="39">
        <v>0</v>
      </c>
      <c r="G218" s="39">
        <v>55127.8</v>
      </c>
      <c r="H218" s="39">
        <v>139.80000000000001</v>
      </c>
      <c r="I218" s="39">
        <v>268.60000000000002</v>
      </c>
      <c r="J218" s="39">
        <v>93272.7</v>
      </c>
      <c r="K218" s="39">
        <v>476.9</v>
      </c>
      <c r="L218" s="39">
        <v>0</v>
      </c>
      <c r="M218" s="39">
        <v>3405.5</v>
      </c>
      <c r="N218" s="39">
        <v>211958.7</v>
      </c>
    </row>
    <row r="219" spans="1:14" ht="13.8" thickBot="1" x14ac:dyDescent="0.3">
      <c r="A219" s="38" t="s">
        <v>335</v>
      </c>
      <c r="B219" s="39">
        <v>81.400000000000006</v>
      </c>
      <c r="C219" s="39">
        <v>870.3</v>
      </c>
      <c r="D219" s="39">
        <v>613.70000000000005</v>
      </c>
      <c r="E219" s="39">
        <v>0</v>
      </c>
      <c r="F219" s="39">
        <v>0</v>
      </c>
      <c r="G219" s="39">
        <v>55127.8</v>
      </c>
      <c r="H219" s="39">
        <v>139.80000000000001</v>
      </c>
      <c r="I219" s="39">
        <v>268.60000000000002</v>
      </c>
      <c r="J219" s="39">
        <v>93272.7</v>
      </c>
      <c r="K219" s="39">
        <v>476.9</v>
      </c>
      <c r="L219" s="39">
        <v>0</v>
      </c>
      <c r="M219" s="39">
        <v>3405.5</v>
      </c>
      <c r="N219" s="39">
        <v>208995.1</v>
      </c>
    </row>
    <row r="220" spans="1:14" ht="13.8" thickBot="1" x14ac:dyDescent="0.3">
      <c r="A220" s="38" t="s">
        <v>337</v>
      </c>
      <c r="B220" s="39">
        <v>81.400000000000006</v>
      </c>
      <c r="C220" s="39">
        <v>870.3</v>
      </c>
      <c r="D220" s="39">
        <v>613.70000000000005</v>
      </c>
      <c r="E220" s="39">
        <v>0</v>
      </c>
      <c r="F220" s="39">
        <v>0</v>
      </c>
      <c r="G220" s="39">
        <v>55127.8</v>
      </c>
      <c r="H220" s="39">
        <v>139.80000000000001</v>
      </c>
      <c r="I220" s="39">
        <v>268.60000000000002</v>
      </c>
      <c r="J220" s="39">
        <v>93272.7</v>
      </c>
      <c r="K220" s="39">
        <v>476.9</v>
      </c>
      <c r="L220" s="39">
        <v>0</v>
      </c>
      <c r="M220" s="39">
        <v>3405.5</v>
      </c>
      <c r="N220" s="39">
        <v>202274.5</v>
      </c>
    </row>
    <row r="221" spans="1:14" ht="13.8" thickBot="1" x14ac:dyDescent="0.3">
      <c r="A221" s="38" t="s">
        <v>339</v>
      </c>
      <c r="B221" s="39">
        <v>81.400000000000006</v>
      </c>
      <c r="C221" s="39">
        <v>870.3</v>
      </c>
      <c r="D221" s="39">
        <v>613.70000000000005</v>
      </c>
      <c r="E221" s="39">
        <v>0</v>
      </c>
      <c r="F221" s="39">
        <v>0</v>
      </c>
      <c r="G221" s="39">
        <v>55103.4</v>
      </c>
      <c r="H221" s="39">
        <v>139.80000000000001</v>
      </c>
      <c r="I221" s="39">
        <v>268.60000000000002</v>
      </c>
      <c r="J221" s="39">
        <v>93272.7</v>
      </c>
      <c r="K221" s="39">
        <v>476.9</v>
      </c>
      <c r="L221" s="39">
        <v>0</v>
      </c>
      <c r="M221" s="39">
        <v>3405.5</v>
      </c>
      <c r="N221" s="39">
        <v>197191.8</v>
      </c>
    </row>
    <row r="222" spans="1:14" ht="13.8" thickBot="1" x14ac:dyDescent="0.3">
      <c r="A222" s="38" t="s">
        <v>342</v>
      </c>
      <c r="B222" s="39">
        <v>81.400000000000006</v>
      </c>
      <c r="C222" s="39">
        <v>870.3</v>
      </c>
      <c r="D222" s="39">
        <v>613.70000000000005</v>
      </c>
      <c r="E222" s="39">
        <v>0</v>
      </c>
      <c r="F222" s="39">
        <v>0</v>
      </c>
      <c r="G222" s="39">
        <v>55103.4</v>
      </c>
      <c r="H222" s="39">
        <v>139.80000000000001</v>
      </c>
      <c r="I222" s="39">
        <v>268.60000000000002</v>
      </c>
      <c r="J222" s="39">
        <v>93272.7</v>
      </c>
      <c r="K222" s="39">
        <v>476.9</v>
      </c>
      <c r="L222" s="39">
        <v>0</v>
      </c>
      <c r="M222" s="39">
        <v>3405.5</v>
      </c>
      <c r="N222" s="39">
        <v>192155.5</v>
      </c>
    </row>
    <row r="223" spans="1:14" ht="13.8" thickBot="1" x14ac:dyDescent="0.3">
      <c r="A223" s="38" t="s">
        <v>344</v>
      </c>
      <c r="B223" s="39">
        <v>81.400000000000006</v>
      </c>
      <c r="C223" s="39">
        <v>870.3</v>
      </c>
      <c r="D223" s="39">
        <v>613.70000000000005</v>
      </c>
      <c r="E223" s="39">
        <v>0</v>
      </c>
      <c r="F223" s="39">
        <v>0</v>
      </c>
      <c r="G223" s="39">
        <v>55103.4</v>
      </c>
      <c r="H223" s="39">
        <v>139.80000000000001</v>
      </c>
      <c r="I223" s="39">
        <v>268.60000000000002</v>
      </c>
      <c r="J223" s="39">
        <v>93272.7</v>
      </c>
      <c r="K223" s="39">
        <v>476.9</v>
      </c>
      <c r="L223" s="39">
        <v>0</v>
      </c>
      <c r="M223" s="39">
        <v>3405.5</v>
      </c>
      <c r="N223" s="39">
        <v>189562.9</v>
      </c>
    </row>
    <row r="224" spans="1:14" ht="13.8" thickBot="1" x14ac:dyDescent="0.3">
      <c r="A224" s="38" t="s">
        <v>346</v>
      </c>
      <c r="B224" s="39">
        <v>81.400000000000006</v>
      </c>
      <c r="C224" s="39">
        <v>870.3</v>
      </c>
      <c r="D224" s="39">
        <v>613.70000000000005</v>
      </c>
      <c r="E224" s="39">
        <v>0</v>
      </c>
      <c r="F224" s="39">
        <v>0</v>
      </c>
      <c r="G224" s="39">
        <v>54945.599999999999</v>
      </c>
      <c r="H224" s="39">
        <v>139.80000000000001</v>
      </c>
      <c r="I224" s="39">
        <v>268.60000000000002</v>
      </c>
      <c r="J224" s="39">
        <v>93272.7</v>
      </c>
      <c r="K224" s="39">
        <v>476.9</v>
      </c>
      <c r="L224" s="39">
        <v>0</v>
      </c>
      <c r="M224" s="39">
        <v>3405.5</v>
      </c>
      <c r="N224" s="39">
        <v>186686.7</v>
      </c>
    </row>
    <row r="225" spans="1:18" ht="13.8" thickBot="1" x14ac:dyDescent="0.3">
      <c r="A225" s="38" t="s">
        <v>349</v>
      </c>
      <c r="B225" s="39">
        <v>81.400000000000006</v>
      </c>
      <c r="C225" s="39">
        <v>870.3</v>
      </c>
      <c r="D225" s="39">
        <v>613.70000000000005</v>
      </c>
      <c r="E225" s="39">
        <v>0</v>
      </c>
      <c r="F225" s="39">
        <v>0</v>
      </c>
      <c r="G225" s="39">
        <v>54945.599999999999</v>
      </c>
      <c r="H225" s="39">
        <v>139.80000000000001</v>
      </c>
      <c r="I225" s="39">
        <v>268.60000000000002</v>
      </c>
      <c r="J225" s="39">
        <v>93272.7</v>
      </c>
      <c r="K225" s="39">
        <v>476.9</v>
      </c>
      <c r="L225" s="39">
        <v>0</v>
      </c>
      <c r="M225" s="39">
        <v>3405.5</v>
      </c>
      <c r="N225" s="39">
        <v>181423.7</v>
      </c>
    </row>
    <row r="226" spans="1:18" ht="13.8" thickBot="1" x14ac:dyDescent="0.3">
      <c r="A226" s="38" t="s">
        <v>351</v>
      </c>
      <c r="B226" s="39">
        <v>81.400000000000006</v>
      </c>
      <c r="C226" s="39">
        <v>870.3</v>
      </c>
      <c r="D226" s="39">
        <v>613.70000000000005</v>
      </c>
      <c r="E226" s="39">
        <v>0</v>
      </c>
      <c r="F226" s="39">
        <v>0</v>
      </c>
      <c r="G226" s="39">
        <v>54743.3</v>
      </c>
      <c r="H226" s="39">
        <v>139.80000000000001</v>
      </c>
      <c r="I226" s="39">
        <v>268.60000000000002</v>
      </c>
      <c r="J226" s="39">
        <v>93272.7</v>
      </c>
      <c r="K226" s="39">
        <v>476.9</v>
      </c>
      <c r="L226" s="39">
        <v>0</v>
      </c>
      <c r="M226" s="39">
        <v>3405.5</v>
      </c>
      <c r="N226" s="39">
        <v>180600.3</v>
      </c>
    </row>
    <row r="227" spans="1:18" ht="13.8" thickBot="1" x14ac:dyDescent="0.3">
      <c r="A227" s="38" t="s">
        <v>354</v>
      </c>
      <c r="B227" s="39">
        <v>81.400000000000006</v>
      </c>
      <c r="C227" s="39">
        <v>870.3</v>
      </c>
      <c r="D227" s="39">
        <v>613.70000000000005</v>
      </c>
      <c r="E227" s="39">
        <v>0</v>
      </c>
      <c r="F227" s="39">
        <v>0</v>
      </c>
      <c r="G227" s="39">
        <v>54743.3</v>
      </c>
      <c r="H227" s="39">
        <v>139.80000000000001</v>
      </c>
      <c r="I227" s="39">
        <v>268.60000000000002</v>
      </c>
      <c r="J227" s="39">
        <v>93272.7</v>
      </c>
      <c r="K227" s="39">
        <v>476.9</v>
      </c>
      <c r="L227" s="39">
        <v>0</v>
      </c>
      <c r="M227" s="39">
        <v>3203.2</v>
      </c>
      <c r="N227" s="39">
        <v>177195.8</v>
      </c>
    </row>
    <row r="228" spans="1:18" ht="13.8" thickBot="1" x14ac:dyDescent="0.3">
      <c r="A228" s="38" t="s">
        <v>357</v>
      </c>
      <c r="B228" s="39">
        <v>81.400000000000006</v>
      </c>
      <c r="C228" s="39">
        <v>870.3</v>
      </c>
      <c r="D228" s="39">
        <v>613.70000000000005</v>
      </c>
      <c r="E228" s="39">
        <v>0</v>
      </c>
      <c r="F228" s="39">
        <v>0</v>
      </c>
      <c r="G228" s="39">
        <v>54677.9</v>
      </c>
      <c r="H228" s="39">
        <v>139.80000000000001</v>
      </c>
      <c r="I228" s="39">
        <v>268.60000000000002</v>
      </c>
      <c r="J228" s="39">
        <v>93272.7</v>
      </c>
      <c r="K228" s="39">
        <v>476.9</v>
      </c>
      <c r="L228" s="39">
        <v>0</v>
      </c>
      <c r="M228" s="39">
        <v>3203.2</v>
      </c>
      <c r="N228" s="39">
        <v>174868.9</v>
      </c>
    </row>
    <row r="229" spans="1:18" ht="13.8" thickBot="1" x14ac:dyDescent="0.3">
      <c r="A229" s="38" t="s">
        <v>360</v>
      </c>
      <c r="B229" s="39">
        <v>81.400000000000006</v>
      </c>
      <c r="C229" s="39">
        <v>870.3</v>
      </c>
      <c r="D229" s="39">
        <v>613.70000000000005</v>
      </c>
      <c r="E229" s="39">
        <v>0</v>
      </c>
      <c r="F229" s="39">
        <v>0</v>
      </c>
      <c r="G229" s="39">
        <v>54677.9</v>
      </c>
      <c r="H229" s="39">
        <v>139.80000000000001</v>
      </c>
      <c r="I229" s="39">
        <v>268.60000000000002</v>
      </c>
      <c r="J229" s="39">
        <v>93272.7</v>
      </c>
      <c r="K229" s="39">
        <v>476.9</v>
      </c>
      <c r="L229" s="39">
        <v>0</v>
      </c>
      <c r="M229" s="39">
        <v>3121.4</v>
      </c>
      <c r="N229" s="39">
        <v>172409.7</v>
      </c>
    </row>
    <row r="230" spans="1:18" ht="13.8" thickBot="1" x14ac:dyDescent="0.3">
      <c r="A230" s="38" t="s">
        <v>363</v>
      </c>
      <c r="B230" s="39">
        <v>81.400000000000006</v>
      </c>
      <c r="C230" s="39">
        <v>870.3</v>
      </c>
      <c r="D230" s="39">
        <v>613.70000000000005</v>
      </c>
      <c r="E230" s="39">
        <v>0</v>
      </c>
      <c r="F230" s="39">
        <v>0</v>
      </c>
      <c r="G230" s="39">
        <v>54677.9</v>
      </c>
      <c r="H230" s="39">
        <v>139.80000000000001</v>
      </c>
      <c r="I230" s="39">
        <v>268.60000000000002</v>
      </c>
      <c r="J230" s="39">
        <v>93272.7</v>
      </c>
      <c r="K230" s="39">
        <v>476.9</v>
      </c>
      <c r="L230" s="39">
        <v>0</v>
      </c>
      <c r="M230" s="39">
        <v>3121.4</v>
      </c>
      <c r="N230" s="39">
        <v>168738.6</v>
      </c>
    </row>
    <row r="231" spans="1:18" ht="13.8" thickBot="1" x14ac:dyDescent="0.3">
      <c r="A231" s="38" t="s">
        <v>365</v>
      </c>
      <c r="B231" s="39">
        <v>81.400000000000006</v>
      </c>
      <c r="C231" s="39">
        <v>870.3</v>
      </c>
      <c r="D231" s="39">
        <v>613.70000000000005</v>
      </c>
      <c r="E231" s="39">
        <v>0</v>
      </c>
      <c r="F231" s="39">
        <v>0</v>
      </c>
      <c r="G231" s="39">
        <v>54677.9</v>
      </c>
      <c r="H231" s="39">
        <v>139.80000000000001</v>
      </c>
      <c r="I231" s="39">
        <v>268.60000000000002</v>
      </c>
      <c r="J231" s="39">
        <v>93272.7</v>
      </c>
      <c r="K231" s="39">
        <v>476.9</v>
      </c>
      <c r="L231" s="39">
        <v>0</v>
      </c>
      <c r="M231" s="39">
        <v>3121.4</v>
      </c>
      <c r="N231" s="39">
        <v>166529.5</v>
      </c>
    </row>
    <row r="232" spans="1:18" ht="13.8" thickBot="1" x14ac:dyDescent="0.3">
      <c r="A232" s="38" t="s">
        <v>367</v>
      </c>
      <c r="B232" s="39">
        <v>81.400000000000006</v>
      </c>
      <c r="C232" s="39">
        <v>870.3</v>
      </c>
      <c r="D232" s="39">
        <v>613.70000000000005</v>
      </c>
      <c r="E232" s="39">
        <v>0</v>
      </c>
      <c r="F232" s="39">
        <v>0</v>
      </c>
      <c r="G232" s="39">
        <v>54677.9</v>
      </c>
      <c r="H232" s="39">
        <v>139.80000000000001</v>
      </c>
      <c r="I232" s="39">
        <v>268.60000000000002</v>
      </c>
      <c r="J232" s="39">
        <v>92932.2</v>
      </c>
      <c r="K232" s="39">
        <v>0</v>
      </c>
      <c r="L232" s="39">
        <v>0</v>
      </c>
      <c r="M232" s="39">
        <v>3121.4</v>
      </c>
      <c r="N232" s="39">
        <v>163489.5</v>
      </c>
    </row>
    <row r="233" spans="1:18" ht="13.8" thickBot="1" x14ac:dyDescent="0.3">
      <c r="A233" s="38" t="s">
        <v>370</v>
      </c>
      <c r="B233" s="39">
        <v>0</v>
      </c>
      <c r="C233" s="39">
        <v>870.3</v>
      </c>
      <c r="D233" s="39">
        <v>455.9</v>
      </c>
      <c r="E233" s="39">
        <v>0</v>
      </c>
      <c r="F233" s="39">
        <v>0</v>
      </c>
      <c r="G233" s="39">
        <v>54677.9</v>
      </c>
      <c r="H233" s="39">
        <v>139.80000000000001</v>
      </c>
      <c r="I233" s="39">
        <v>268.60000000000002</v>
      </c>
      <c r="J233" s="39">
        <v>92932.2</v>
      </c>
      <c r="K233" s="39">
        <v>0</v>
      </c>
      <c r="L233" s="39">
        <v>0</v>
      </c>
      <c r="M233" s="39">
        <v>3121.4</v>
      </c>
      <c r="N233" s="39">
        <v>158343.79999999999</v>
      </c>
    </row>
    <row r="234" spans="1:18" ht="13.8" thickBot="1" x14ac:dyDescent="0.3">
      <c r="A234" s="38" t="s">
        <v>373</v>
      </c>
      <c r="B234" s="39">
        <v>0</v>
      </c>
      <c r="C234" s="39">
        <v>870.3</v>
      </c>
      <c r="D234" s="39">
        <v>455.9</v>
      </c>
      <c r="E234" s="39">
        <v>0</v>
      </c>
      <c r="F234" s="39">
        <v>0</v>
      </c>
      <c r="G234" s="39">
        <v>54677.9</v>
      </c>
      <c r="H234" s="39">
        <v>139.80000000000001</v>
      </c>
      <c r="I234" s="39">
        <v>268.60000000000002</v>
      </c>
      <c r="J234" s="39">
        <v>92932.2</v>
      </c>
      <c r="K234" s="39">
        <v>0</v>
      </c>
      <c r="L234" s="39">
        <v>0</v>
      </c>
      <c r="M234" s="39">
        <v>2788.3</v>
      </c>
      <c r="N234" s="39">
        <v>151572.29999999999</v>
      </c>
    </row>
    <row r="235" spans="1:18" ht="13.8" thickBot="1" x14ac:dyDescent="0.3">
      <c r="A235" s="38" t="s">
        <v>376</v>
      </c>
      <c r="B235" s="39">
        <v>0</v>
      </c>
      <c r="C235" s="39">
        <v>870.3</v>
      </c>
      <c r="D235" s="39">
        <v>153.30000000000001</v>
      </c>
      <c r="E235" s="39">
        <v>0</v>
      </c>
      <c r="F235" s="39">
        <v>0</v>
      </c>
      <c r="G235" s="39">
        <v>53618.8</v>
      </c>
      <c r="H235" s="39">
        <v>139.80000000000001</v>
      </c>
      <c r="I235" s="39">
        <v>7</v>
      </c>
      <c r="J235" s="39">
        <v>92932.2</v>
      </c>
      <c r="K235" s="39">
        <v>0</v>
      </c>
      <c r="L235" s="39">
        <v>0</v>
      </c>
      <c r="M235" s="39">
        <v>2788.3</v>
      </c>
      <c r="N235" s="39">
        <v>140989.9</v>
      </c>
    </row>
    <row r="236" spans="1:18" ht="13.8" thickBot="1" x14ac:dyDescent="0.3">
      <c r="A236" s="38" t="s">
        <v>381</v>
      </c>
      <c r="B236" s="39">
        <v>0</v>
      </c>
      <c r="C236" s="39">
        <v>870.3</v>
      </c>
      <c r="D236" s="39">
        <v>0</v>
      </c>
      <c r="E236" s="39">
        <v>0</v>
      </c>
      <c r="F236" s="39">
        <v>0</v>
      </c>
      <c r="G236" s="39">
        <v>53618.8</v>
      </c>
      <c r="H236" s="39">
        <v>139.80000000000001</v>
      </c>
      <c r="I236" s="39">
        <v>7</v>
      </c>
      <c r="J236" s="39">
        <v>89373.9</v>
      </c>
      <c r="K236" s="39">
        <v>0</v>
      </c>
      <c r="L236" s="39">
        <v>0</v>
      </c>
      <c r="M236" s="39">
        <v>2455.1999999999998</v>
      </c>
      <c r="N236" s="39">
        <v>132680.4</v>
      </c>
    </row>
    <row r="237" spans="1:18" ht="13.8" thickBot="1" x14ac:dyDescent="0.3">
      <c r="A237" s="38" t="s">
        <v>385</v>
      </c>
      <c r="B237" s="39">
        <v>0</v>
      </c>
      <c r="C237" s="39">
        <v>870.3</v>
      </c>
      <c r="D237" s="39">
        <v>0</v>
      </c>
      <c r="E237" s="39">
        <v>0</v>
      </c>
      <c r="F237" s="39">
        <v>0</v>
      </c>
      <c r="G237" s="39">
        <v>53618.8</v>
      </c>
      <c r="H237" s="39">
        <v>139.80000000000001</v>
      </c>
      <c r="I237" s="39">
        <v>7</v>
      </c>
      <c r="J237" s="39">
        <v>1137.5</v>
      </c>
      <c r="K237" s="39">
        <v>0</v>
      </c>
      <c r="L237" s="39">
        <v>0</v>
      </c>
      <c r="M237" s="39">
        <v>1978.4</v>
      </c>
      <c r="N237" s="39">
        <v>128937.9</v>
      </c>
    </row>
    <row r="238" spans="1:18" ht="13.8" thickBot="1" x14ac:dyDescent="0.3">
      <c r="A238" s="38" t="s">
        <v>389</v>
      </c>
      <c r="B238" s="39">
        <v>0</v>
      </c>
      <c r="C238" s="39">
        <v>0</v>
      </c>
      <c r="D238" s="39">
        <v>0</v>
      </c>
      <c r="E238" s="39">
        <v>0</v>
      </c>
      <c r="F238" s="39">
        <v>0</v>
      </c>
      <c r="G238" s="39">
        <v>53618.8</v>
      </c>
      <c r="H238" s="39">
        <v>0</v>
      </c>
      <c r="I238" s="39">
        <v>0</v>
      </c>
      <c r="J238" s="39">
        <v>0</v>
      </c>
      <c r="K238" s="39">
        <v>0</v>
      </c>
      <c r="L238" s="39">
        <v>0</v>
      </c>
      <c r="M238" s="39">
        <v>0</v>
      </c>
      <c r="N238" s="39">
        <v>125882.9</v>
      </c>
    </row>
    <row r="239" spans="1:18" ht="18.600000000000001" thickBot="1" x14ac:dyDescent="0.3">
      <c r="A239" s="34"/>
    </row>
    <row r="240" spans="1:18" ht="13.8" thickBot="1" x14ac:dyDescent="0.3">
      <c r="A240" s="38" t="s">
        <v>392</v>
      </c>
      <c r="B240" s="38" t="s">
        <v>102</v>
      </c>
      <c r="C240" s="38" t="s">
        <v>103</v>
      </c>
      <c r="D240" s="38" t="s">
        <v>104</v>
      </c>
      <c r="E240" s="38" t="s">
        <v>105</v>
      </c>
      <c r="F240" s="38" t="s">
        <v>106</v>
      </c>
      <c r="G240" s="38" t="s">
        <v>107</v>
      </c>
      <c r="H240" s="38" t="s">
        <v>108</v>
      </c>
      <c r="I240" s="38" t="s">
        <v>109</v>
      </c>
      <c r="J240" s="38" t="s">
        <v>110</v>
      </c>
      <c r="K240" s="38" t="s">
        <v>111</v>
      </c>
      <c r="L240" s="38" t="s">
        <v>112</v>
      </c>
      <c r="M240" s="38" t="s">
        <v>113</v>
      </c>
      <c r="N240" s="38" t="s">
        <v>114</v>
      </c>
      <c r="O240" s="38" t="s">
        <v>393</v>
      </c>
      <c r="P240" s="38" t="s">
        <v>394</v>
      </c>
      <c r="Q240" s="38" t="s">
        <v>395</v>
      </c>
      <c r="R240" s="38" t="s">
        <v>396</v>
      </c>
    </row>
    <row r="241" spans="1:18" ht="13.8" thickBot="1" x14ac:dyDescent="0.3">
      <c r="A241" s="38" t="s">
        <v>116</v>
      </c>
      <c r="B241" s="39">
        <v>81.400000000000006</v>
      </c>
      <c r="C241" s="39">
        <v>870.3</v>
      </c>
      <c r="D241" s="39">
        <v>613.70000000000005</v>
      </c>
      <c r="E241" s="39">
        <v>0</v>
      </c>
      <c r="F241" s="39">
        <v>0</v>
      </c>
      <c r="G241" s="39">
        <v>55347</v>
      </c>
      <c r="H241" s="39">
        <v>139.80000000000001</v>
      </c>
      <c r="I241" s="39">
        <v>268.60000000000002</v>
      </c>
      <c r="J241" s="39">
        <v>93272.7</v>
      </c>
      <c r="K241" s="39">
        <v>476.9</v>
      </c>
      <c r="L241" s="39">
        <v>0</v>
      </c>
      <c r="M241" s="39">
        <v>3405.5</v>
      </c>
      <c r="N241" s="39">
        <v>217066.4</v>
      </c>
      <c r="O241" s="39">
        <v>371542.4</v>
      </c>
      <c r="P241" s="39">
        <v>372254</v>
      </c>
      <c r="Q241" s="39">
        <v>711.6</v>
      </c>
      <c r="R241" s="39">
        <v>0.19</v>
      </c>
    </row>
    <row r="242" spans="1:18" ht="13.8" thickBot="1" x14ac:dyDescent="0.3">
      <c r="A242" s="38" t="s">
        <v>117</v>
      </c>
      <c r="B242" s="39">
        <v>81.400000000000006</v>
      </c>
      <c r="C242" s="39">
        <v>870.3</v>
      </c>
      <c r="D242" s="39">
        <v>613.70000000000005</v>
      </c>
      <c r="E242" s="39">
        <v>0</v>
      </c>
      <c r="F242" s="39">
        <v>0</v>
      </c>
      <c r="G242" s="39">
        <v>55103.4</v>
      </c>
      <c r="H242" s="39">
        <v>139.80000000000001</v>
      </c>
      <c r="I242" s="39">
        <v>268.60000000000002</v>
      </c>
      <c r="J242" s="39">
        <v>93272.7</v>
      </c>
      <c r="K242" s="39">
        <v>476.9</v>
      </c>
      <c r="L242" s="39">
        <v>0</v>
      </c>
      <c r="M242" s="39">
        <v>3405.5</v>
      </c>
      <c r="N242" s="39">
        <v>217066.4</v>
      </c>
      <c r="O242" s="39">
        <v>371298.7</v>
      </c>
      <c r="P242" s="39">
        <v>371329</v>
      </c>
      <c r="Q242" s="39">
        <v>30.3</v>
      </c>
      <c r="R242" s="39">
        <v>0.01</v>
      </c>
    </row>
    <row r="243" spans="1:18" ht="13.8" thickBot="1" x14ac:dyDescent="0.3">
      <c r="A243" s="38" t="s">
        <v>118</v>
      </c>
      <c r="B243" s="39">
        <v>81.400000000000006</v>
      </c>
      <c r="C243" s="39">
        <v>870.3</v>
      </c>
      <c r="D243" s="39">
        <v>613.70000000000005</v>
      </c>
      <c r="E243" s="39">
        <v>0</v>
      </c>
      <c r="F243" s="39">
        <v>0</v>
      </c>
      <c r="G243" s="39">
        <v>54945.599999999999</v>
      </c>
      <c r="H243" s="39">
        <v>139.80000000000001</v>
      </c>
      <c r="I243" s="39">
        <v>268.60000000000002</v>
      </c>
      <c r="J243" s="39">
        <v>93272.7</v>
      </c>
      <c r="K243" s="39">
        <v>476.9</v>
      </c>
      <c r="L243" s="39">
        <v>0</v>
      </c>
      <c r="M243" s="39">
        <v>3405.5</v>
      </c>
      <c r="N243" s="39">
        <v>222003.9</v>
      </c>
      <c r="O243" s="39">
        <v>376078.4</v>
      </c>
      <c r="P243" s="39">
        <v>375086</v>
      </c>
      <c r="Q243" s="39">
        <v>-992.4</v>
      </c>
      <c r="R243" s="39">
        <v>-0.26</v>
      </c>
    </row>
    <row r="244" spans="1:18" ht="13.8" thickBot="1" x14ac:dyDescent="0.3">
      <c r="A244" s="38" t="s">
        <v>119</v>
      </c>
      <c r="B244" s="39">
        <v>81.400000000000006</v>
      </c>
      <c r="C244" s="39">
        <v>870.3</v>
      </c>
      <c r="D244" s="39">
        <v>613.70000000000005</v>
      </c>
      <c r="E244" s="39">
        <v>0</v>
      </c>
      <c r="F244" s="39">
        <v>0</v>
      </c>
      <c r="G244" s="39">
        <v>54677.9</v>
      </c>
      <c r="H244" s="39">
        <v>139.80000000000001</v>
      </c>
      <c r="I244" s="39">
        <v>268.60000000000002</v>
      </c>
      <c r="J244" s="39">
        <v>93272.7</v>
      </c>
      <c r="K244" s="39">
        <v>476.9</v>
      </c>
      <c r="L244" s="39">
        <v>43.4</v>
      </c>
      <c r="M244" s="39">
        <v>3405.5</v>
      </c>
      <c r="N244" s="39">
        <v>227001.7</v>
      </c>
      <c r="O244" s="39">
        <v>380852</v>
      </c>
      <c r="P244" s="39">
        <v>380189</v>
      </c>
      <c r="Q244" s="39">
        <v>-663</v>
      </c>
      <c r="R244" s="39">
        <v>-0.17</v>
      </c>
    </row>
    <row r="245" spans="1:18" ht="13.8" thickBot="1" x14ac:dyDescent="0.3">
      <c r="A245" s="38" t="s">
        <v>120</v>
      </c>
      <c r="B245" s="39">
        <v>81.400000000000006</v>
      </c>
      <c r="C245" s="39">
        <v>870.3</v>
      </c>
      <c r="D245" s="39">
        <v>613.70000000000005</v>
      </c>
      <c r="E245" s="39">
        <v>0</v>
      </c>
      <c r="F245" s="39">
        <v>0</v>
      </c>
      <c r="G245" s="39">
        <v>54677.9</v>
      </c>
      <c r="H245" s="39">
        <v>139.80000000000001</v>
      </c>
      <c r="I245" s="39">
        <v>268.60000000000002</v>
      </c>
      <c r="J245" s="39">
        <v>93272.7</v>
      </c>
      <c r="K245" s="39">
        <v>476.9</v>
      </c>
      <c r="L245" s="39">
        <v>547.79999999999995</v>
      </c>
      <c r="M245" s="39">
        <v>3405.5</v>
      </c>
      <c r="N245" s="39">
        <v>228873.7</v>
      </c>
      <c r="O245" s="39">
        <v>383228.4</v>
      </c>
      <c r="P245" s="39">
        <v>383613</v>
      </c>
      <c r="Q245" s="39">
        <v>384.6</v>
      </c>
      <c r="R245" s="39">
        <v>0.1</v>
      </c>
    </row>
    <row r="246" spans="1:18" ht="13.8" thickBot="1" x14ac:dyDescent="0.3">
      <c r="A246" s="38" t="s">
        <v>121</v>
      </c>
      <c r="B246" s="39">
        <v>81.400000000000006</v>
      </c>
      <c r="C246" s="39">
        <v>1180.4000000000001</v>
      </c>
      <c r="D246" s="39">
        <v>613.70000000000005</v>
      </c>
      <c r="E246" s="39">
        <v>0</v>
      </c>
      <c r="F246" s="39">
        <v>0</v>
      </c>
      <c r="G246" s="39">
        <v>54677.9</v>
      </c>
      <c r="H246" s="39">
        <v>139.80000000000001</v>
      </c>
      <c r="I246" s="39">
        <v>268.60000000000002</v>
      </c>
      <c r="J246" s="39">
        <v>93272.7</v>
      </c>
      <c r="K246" s="39">
        <v>476.9</v>
      </c>
      <c r="L246" s="39">
        <v>0</v>
      </c>
      <c r="M246" s="39">
        <v>3405.5</v>
      </c>
      <c r="N246" s="39">
        <v>217066.4</v>
      </c>
      <c r="O246" s="39">
        <v>371183.4</v>
      </c>
      <c r="P246" s="39">
        <v>372322</v>
      </c>
      <c r="Q246" s="39">
        <v>1138.5999999999999</v>
      </c>
      <c r="R246" s="39">
        <v>0.31</v>
      </c>
    </row>
    <row r="247" spans="1:18" ht="13.8" thickBot="1" x14ac:dyDescent="0.3">
      <c r="A247" s="38" t="s">
        <v>122</v>
      </c>
      <c r="B247" s="39">
        <v>81.400000000000006</v>
      </c>
      <c r="C247" s="39">
        <v>1180.4000000000001</v>
      </c>
      <c r="D247" s="39">
        <v>613.70000000000005</v>
      </c>
      <c r="E247" s="39">
        <v>49.9</v>
      </c>
      <c r="F247" s="39">
        <v>0</v>
      </c>
      <c r="G247" s="39">
        <v>53618.8</v>
      </c>
      <c r="H247" s="39">
        <v>139.80000000000001</v>
      </c>
      <c r="I247" s="39">
        <v>268.60000000000002</v>
      </c>
      <c r="J247" s="39">
        <v>93272.7</v>
      </c>
      <c r="K247" s="39">
        <v>476.9</v>
      </c>
      <c r="L247" s="39">
        <v>547.79999999999995</v>
      </c>
      <c r="M247" s="39">
        <v>3405.5</v>
      </c>
      <c r="N247" s="39">
        <v>222003.9</v>
      </c>
      <c r="O247" s="39">
        <v>375659.4</v>
      </c>
      <c r="P247" s="39">
        <v>378154</v>
      </c>
      <c r="Q247" s="39">
        <v>2494.6</v>
      </c>
      <c r="R247" s="39">
        <v>0.66</v>
      </c>
    </row>
    <row r="248" spans="1:18" ht="13.8" thickBot="1" x14ac:dyDescent="0.3">
      <c r="A248" s="38" t="s">
        <v>123</v>
      </c>
      <c r="B248" s="39">
        <v>81.400000000000006</v>
      </c>
      <c r="C248" s="39">
        <v>1180.4000000000001</v>
      </c>
      <c r="D248" s="39">
        <v>613.70000000000005</v>
      </c>
      <c r="E248" s="39">
        <v>0</v>
      </c>
      <c r="F248" s="39">
        <v>0</v>
      </c>
      <c r="G248" s="39">
        <v>54677.9</v>
      </c>
      <c r="H248" s="39">
        <v>139.80000000000001</v>
      </c>
      <c r="I248" s="39">
        <v>268.60000000000002</v>
      </c>
      <c r="J248" s="39">
        <v>93272.7</v>
      </c>
      <c r="K248" s="39">
        <v>476.9</v>
      </c>
      <c r="L248" s="39">
        <v>0</v>
      </c>
      <c r="M248" s="39">
        <v>1978.4</v>
      </c>
      <c r="N248" s="39">
        <v>125882.9</v>
      </c>
      <c r="O248" s="39">
        <v>278572.79999999999</v>
      </c>
      <c r="P248" s="39">
        <v>278942</v>
      </c>
      <c r="Q248" s="39">
        <v>369.2</v>
      </c>
      <c r="R248" s="39">
        <v>0.13</v>
      </c>
    </row>
    <row r="249" spans="1:18" ht="13.8" thickBot="1" x14ac:dyDescent="0.3">
      <c r="A249" s="38" t="s">
        <v>124</v>
      </c>
      <c r="B249" s="39">
        <v>81.400000000000006</v>
      </c>
      <c r="C249" s="39">
        <v>1180.4000000000001</v>
      </c>
      <c r="D249" s="39">
        <v>613.70000000000005</v>
      </c>
      <c r="E249" s="39">
        <v>0</v>
      </c>
      <c r="F249" s="39">
        <v>0</v>
      </c>
      <c r="G249" s="39">
        <v>54677.9</v>
      </c>
      <c r="H249" s="39">
        <v>139.80000000000001</v>
      </c>
      <c r="I249" s="39">
        <v>268.60000000000002</v>
      </c>
      <c r="J249" s="39">
        <v>93272.7</v>
      </c>
      <c r="K249" s="39">
        <v>476.9</v>
      </c>
      <c r="L249" s="39">
        <v>0</v>
      </c>
      <c r="M249" s="39">
        <v>2455.1999999999998</v>
      </c>
      <c r="N249" s="39">
        <v>128937.9</v>
      </c>
      <c r="O249" s="39">
        <v>282104.59999999998</v>
      </c>
      <c r="P249" s="39">
        <v>280760</v>
      </c>
      <c r="Q249" s="39">
        <v>-1344.6</v>
      </c>
      <c r="R249" s="39">
        <v>-0.48</v>
      </c>
    </row>
    <row r="250" spans="1:18" ht="13.8" thickBot="1" x14ac:dyDescent="0.3">
      <c r="A250" s="38" t="s">
        <v>125</v>
      </c>
      <c r="B250" s="39">
        <v>2202.1</v>
      </c>
      <c r="C250" s="39">
        <v>1180.4000000000001</v>
      </c>
      <c r="D250" s="39">
        <v>613.70000000000005</v>
      </c>
      <c r="E250" s="39">
        <v>0</v>
      </c>
      <c r="F250" s="39">
        <v>0</v>
      </c>
      <c r="G250" s="39">
        <v>54677.9</v>
      </c>
      <c r="H250" s="39">
        <v>139.80000000000001</v>
      </c>
      <c r="I250" s="39">
        <v>268.60000000000002</v>
      </c>
      <c r="J250" s="39">
        <v>93272.7</v>
      </c>
      <c r="K250" s="39">
        <v>476.9</v>
      </c>
      <c r="L250" s="39">
        <v>0</v>
      </c>
      <c r="M250" s="39">
        <v>2788.3</v>
      </c>
      <c r="N250" s="39">
        <v>128937.9</v>
      </c>
      <c r="O250" s="39">
        <v>284558.3</v>
      </c>
      <c r="P250" s="39">
        <v>283718</v>
      </c>
      <c r="Q250" s="39">
        <v>-840.3</v>
      </c>
      <c r="R250" s="39">
        <v>-0.3</v>
      </c>
    </row>
    <row r="251" spans="1:18" ht="13.8" thickBot="1" x14ac:dyDescent="0.3">
      <c r="A251" s="38" t="s">
        <v>126</v>
      </c>
      <c r="B251" s="39">
        <v>2202.1</v>
      </c>
      <c r="C251" s="39">
        <v>1180.4000000000001</v>
      </c>
      <c r="D251" s="39">
        <v>613.70000000000005</v>
      </c>
      <c r="E251" s="39">
        <v>0</v>
      </c>
      <c r="F251" s="39">
        <v>0</v>
      </c>
      <c r="G251" s="39">
        <v>53618.8</v>
      </c>
      <c r="H251" s="39">
        <v>139.80000000000001</v>
      </c>
      <c r="I251" s="39">
        <v>268.60000000000002</v>
      </c>
      <c r="J251" s="39">
        <v>93272.7</v>
      </c>
      <c r="K251" s="39">
        <v>476.9</v>
      </c>
      <c r="L251" s="39">
        <v>0</v>
      </c>
      <c r="M251" s="39">
        <v>3121.4</v>
      </c>
      <c r="N251" s="39">
        <v>132680.4</v>
      </c>
      <c r="O251" s="39">
        <v>287574.8</v>
      </c>
      <c r="P251" s="39">
        <v>286610</v>
      </c>
      <c r="Q251" s="39">
        <v>-964.8</v>
      </c>
      <c r="R251" s="39">
        <v>-0.34</v>
      </c>
    </row>
    <row r="252" spans="1:18" ht="13.8" thickBot="1" x14ac:dyDescent="0.3">
      <c r="A252" s="38" t="s">
        <v>127</v>
      </c>
      <c r="B252" s="39">
        <v>2202.1</v>
      </c>
      <c r="C252" s="39">
        <v>1180.4000000000001</v>
      </c>
      <c r="D252" s="39">
        <v>613.70000000000005</v>
      </c>
      <c r="E252" s="39">
        <v>0</v>
      </c>
      <c r="F252" s="39">
        <v>0</v>
      </c>
      <c r="G252" s="39">
        <v>53618.8</v>
      </c>
      <c r="H252" s="39">
        <v>139.80000000000001</v>
      </c>
      <c r="I252" s="39">
        <v>268.60000000000002</v>
      </c>
      <c r="J252" s="39">
        <v>93272.7</v>
      </c>
      <c r="K252" s="39">
        <v>476.9</v>
      </c>
      <c r="L252" s="39">
        <v>0</v>
      </c>
      <c r="M252" s="39">
        <v>3121.4</v>
      </c>
      <c r="N252" s="39">
        <v>132680.4</v>
      </c>
      <c r="O252" s="39">
        <v>287574.8</v>
      </c>
      <c r="P252" s="39">
        <v>289302</v>
      </c>
      <c r="Q252" s="39">
        <v>1727.2</v>
      </c>
      <c r="R252" s="39">
        <v>0.6</v>
      </c>
    </row>
    <row r="253" spans="1:18" ht="13.8" thickBot="1" x14ac:dyDescent="0.3">
      <c r="A253" s="38" t="s">
        <v>128</v>
      </c>
      <c r="B253" s="39">
        <v>2202.1</v>
      </c>
      <c r="C253" s="39">
        <v>1180.4000000000001</v>
      </c>
      <c r="D253" s="39">
        <v>613.70000000000005</v>
      </c>
      <c r="E253" s="39">
        <v>0</v>
      </c>
      <c r="F253" s="39">
        <v>0</v>
      </c>
      <c r="G253" s="39">
        <v>53618.8</v>
      </c>
      <c r="H253" s="39">
        <v>139.80000000000001</v>
      </c>
      <c r="I253" s="39">
        <v>268.60000000000002</v>
      </c>
      <c r="J253" s="39">
        <v>93272.7</v>
      </c>
      <c r="K253" s="39">
        <v>476.9</v>
      </c>
      <c r="L253" s="39">
        <v>0</v>
      </c>
      <c r="M253" s="39">
        <v>3121.4</v>
      </c>
      <c r="N253" s="39">
        <v>132680.4</v>
      </c>
      <c r="O253" s="39">
        <v>287574.8</v>
      </c>
      <c r="P253" s="39">
        <v>286694</v>
      </c>
      <c r="Q253" s="39">
        <v>-880.8</v>
      </c>
      <c r="R253" s="39">
        <v>-0.31</v>
      </c>
    </row>
    <row r="254" spans="1:18" ht="13.8" thickBot="1" x14ac:dyDescent="0.3">
      <c r="A254" s="38" t="s">
        <v>129</v>
      </c>
      <c r="B254" s="39">
        <v>2202.1</v>
      </c>
      <c r="C254" s="39">
        <v>1180.4000000000001</v>
      </c>
      <c r="D254" s="39">
        <v>613.70000000000005</v>
      </c>
      <c r="E254" s="39">
        <v>0</v>
      </c>
      <c r="F254" s="39">
        <v>0</v>
      </c>
      <c r="G254" s="39">
        <v>53618.8</v>
      </c>
      <c r="H254" s="39">
        <v>139.80000000000001</v>
      </c>
      <c r="I254" s="39">
        <v>268.60000000000002</v>
      </c>
      <c r="J254" s="39">
        <v>92932.2</v>
      </c>
      <c r="K254" s="39">
        <v>476.9</v>
      </c>
      <c r="L254" s="39">
        <v>0</v>
      </c>
      <c r="M254" s="39">
        <v>3121.4</v>
      </c>
      <c r="N254" s="39">
        <v>140989.9</v>
      </c>
      <c r="O254" s="39">
        <v>295543.8</v>
      </c>
      <c r="P254" s="39">
        <v>291114</v>
      </c>
      <c r="Q254" s="39">
        <v>-4429.8</v>
      </c>
      <c r="R254" s="39">
        <v>-1.52</v>
      </c>
    </row>
    <row r="255" spans="1:18" ht="13.8" thickBot="1" x14ac:dyDescent="0.3">
      <c r="A255" s="38" t="s">
        <v>130</v>
      </c>
      <c r="B255" s="39">
        <v>81.400000000000006</v>
      </c>
      <c r="C255" s="39">
        <v>870.3</v>
      </c>
      <c r="D255" s="39">
        <v>613.70000000000005</v>
      </c>
      <c r="E255" s="39">
        <v>410</v>
      </c>
      <c r="F255" s="39">
        <v>0</v>
      </c>
      <c r="G255" s="39">
        <v>55347</v>
      </c>
      <c r="H255" s="39">
        <v>139.80000000000001</v>
      </c>
      <c r="I255" s="39">
        <v>268.60000000000002</v>
      </c>
      <c r="J255" s="39">
        <v>93272.7</v>
      </c>
      <c r="K255" s="39">
        <v>476.9</v>
      </c>
      <c r="L255" s="39">
        <v>0</v>
      </c>
      <c r="M255" s="39">
        <v>3405.5</v>
      </c>
      <c r="N255" s="39">
        <v>236996.5</v>
      </c>
      <c r="O255" s="39">
        <v>391882.4</v>
      </c>
      <c r="P255" s="39">
        <v>393928</v>
      </c>
      <c r="Q255" s="39">
        <v>2045.6</v>
      </c>
      <c r="R255" s="39">
        <v>0.52</v>
      </c>
    </row>
    <row r="256" spans="1:18" ht="13.8" thickBot="1" x14ac:dyDescent="0.3">
      <c r="A256" s="38" t="s">
        <v>131</v>
      </c>
      <c r="B256" s="39">
        <v>81.400000000000006</v>
      </c>
      <c r="C256" s="39">
        <v>870.3</v>
      </c>
      <c r="D256" s="39">
        <v>613.70000000000005</v>
      </c>
      <c r="E256" s="39">
        <v>49.9</v>
      </c>
      <c r="F256" s="39">
        <v>0</v>
      </c>
      <c r="G256" s="39">
        <v>55347</v>
      </c>
      <c r="H256" s="39">
        <v>139.80000000000001</v>
      </c>
      <c r="I256" s="39">
        <v>268.60000000000002</v>
      </c>
      <c r="J256" s="39">
        <v>93272.7</v>
      </c>
      <c r="K256" s="39">
        <v>476.9</v>
      </c>
      <c r="L256" s="39">
        <v>0</v>
      </c>
      <c r="M256" s="39">
        <v>3405.5</v>
      </c>
      <c r="N256" s="39">
        <v>245446.2</v>
      </c>
      <c r="O256" s="39">
        <v>399972.2</v>
      </c>
      <c r="P256" s="39">
        <v>398711</v>
      </c>
      <c r="Q256" s="39">
        <v>-1261.2</v>
      </c>
      <c r="R256" s="39">
        <v>-0.32</v>
      </c>
    </row>
    <row r="257" spans="1:18" ht="13.8" thickBot="1" x14ac:dyDescent="0.3">
      <c r="A257" s="38" t="s">
        <v>132</v>
      </c>
      <c r="B257" s="39">
        <v>81.400000000000006</v>
      </c>
      <c r="C257" s="39">
        <v>870.3</v>
      </c>
      <c r="D257" s="39">
        <v>613.70000000000005</v>
      </c>
      <c r="E257" s="39">
        <v>427.9</v>
      </c>
      <c r="F257" s="39">
        <v>0</v>
      </c>
      <c r="G257" s="39">
        <v>55347</v>
      </c>
      <c r="H257" s="39">
        <v>139.80000000000001</v>
      </c>
      <c r="I257" s="39">
        <v>268.60000000000002</v>
      </c>
      <c r="J257" s="39">
        <v>93272.7</v>
      </c>
      <c r="K257" s="39">
        <v>476.9</v>
      </c>
      <c r="L257" s="39">
        <v>0</v>
      </c>
      <c r="M257" s="39">
        <v>3405.5</v>
      </c>
      <c r="N257" s="39">
        <v>245446.2</v>
      </c>
      <c r="O257" s="39">
        <v>400350.2</v>
      </c>
      <c r="P257" s="39">
        <v>403015</v>
      </c>
      <c r="Q257" s="39">
        <v>2664.8</v>
      </c>
      <c r="R257" s="39">
        <v>0.66</v>
      </c>
    </row>
    <row r="258" spans="1:18" ht="13.8" thickBot="1" x14ac:dyDescent="0.3">
      <c r="A258" s="38" t="s">
        <v>133</v>
      </c>
      <c r="B258" s="39">
        <v>81.400000000000006</v>
      </c>
      <c r="C258" s="39">
        <v>870.3</v>
      </c>
      <c r="D258" s="39">
        <v>613.70000000000005</v>
      </c>
      <c r="E258" s="39">
        <v>427.9</v>
      </c>
      <c r="F258" s="39">
        <v>0</v>
      </c>
      <c r="G258" s="39">
        <v>55347</v>
      </c>
      <c r="H258" s="39">
        <v>139.80000000000001</v>
      </c>
      <c r="I258" s="39">
        <v>268.60000000000002</v>
      </c>
      <c r="J258" s="39">
        <v>93272.7</v>
      </c>
      <c r="K258" s="39">
        <v>476.9</v>
      </c>
      <c r="L258" s="39">
        <v>0</v>
      </c>
      <c r="M258" s="39">
        <v>3405.5</v>
      </c>
      <c r="N258" s="39">
        <v>323533.59999999998</v>
      </c>
      <c r="O258" s="39">
        <v>478437.5</v>
      </c>
      <c r="P258" s="39">
        <v>406366</v>
      </c>
      <c r="Q258" s="39">
        <v>-72071.5</v>
      </c>
      <c r="R258" s="39">
        <v>-17.739999999999998</v>
      </c>
    </row>
    <row r="259" spans="1:18" ht="13.8" thickBot="1" x14ac:dyDescent="0.3">
      <c r="A259" s="38" t="s">
        <v>134</v>
      </c>
      <c r="B259" s="39">
        <v>81.400000000000006</v>
      </c>
      <c r="C259" s="39">
        <v>870.3</v>
      </c>
      <c r="D259" s="39">
        <v>613.70000000000005</v>
      </c>
      <c r="E259" s="39">
        <v>427.9</v>
      </c>
      <c r="F259" s="39">
        <v>0</v>
      </c>
      <c r="G259" s="39">
        <v>55347</v>
      </c>
      <c r="H259" s="39">
        <v>139.80000000000001</v>
      </c>
      <c r="I259" s="39">
        <v>268.60000000000002</v>
      </c>
      <c r="J259" s="39">
        <v>93272.7</v>
      </c>
      <c r="K259" s="39">
        <v>476.9</v>
      </c>
      <c r="L259" s="39">
        <v>0</v>
      </c>
      <c r="M259" s="39">
        <v>3405.5</v>
      </c>
      <c r="N259" s="39">
        <v>323533.59999999998</v>
      </c>
      <c r="O259" s="39">
        <v>478437.5</v>
      </c>
      <c r="P259" s="39">
        <v>405092</v>
      </c>
      <c r="Q259" s="39">
        <v>-73345.5</v>
      </c>
      <c r="R259" s="39">
        <v>-18.11</v>
      </c>
    </row>
    <row r="260" spans="1:18" ht="13.8" thickBot="1" x14ac:dyDescent="0.3">
      <c r="A260" s="38" t="s">
        <v>135</v>
      </c>
      <c r="B260" s="39">
        <v>81.400000000000006</v>
      </c>
      <c r="C260" s="39">
        <v>870.3</v>
      </c>
      <c r="D260" s="39">
        <v>455.9</v>
      </c>
      <c r="E260" s="39">
        <v>743</v>
      </c>
      <c r="F260" s="39">
        <v>0</v>
      </c>
      <c r="G260" s="39">
        <v>55347</v>
      </c>
      <c r="H260" s="39">
        <v>139.80000000000001</v>
      </c>
      <c r="I260" s="39">
        <v>268.60000000000002</v>
      </c>
      <c r="J260" s="39">
        <v>93272.7</v>
      </c>
      <c r="K260" s="39">
        <v>476.9</v>
      </c>
      <c r="L260" s="39">
        <v>0</v>
      </c>
      <c r="M260" s="39">
        <v>3405.5</v>
      </c>
      <c r="N260" s="39">
        <v>240201.7</v>
      </c>
      <c r="O260" s="39">
        <v>395262.9</v>
      </c>
      <c r="P260" s="39">
        <v>394023</v>
      </c>
      <c r="Q260" s="39">
        <v>-1239.9000000000001</v>
      </c>
      <c r="R260" s="39">
        <v>-0.31</v>
      </c>
    </row>
    <row r="261" spans="1:18" ht="13.8" thickBot="1" x14ac:dyDescent="0.3">
      <c r="A261" s="38" t="s">
        <v>136</v>
      </c>
      <c r="B261" s="39">
        <v>81.400000000000006</v>
      </c>
      <c r="C261" s="39">
        <v>870.3</v>
      </c>
      <c r="D261" s="39">
        <v>153.30000000000001</v>
      </c>
      <c r="E261" s="39">
        <v>743</v>
      </c>
      <c r="F261" s="39">
        <v>601.70000000000005</v>
      </c>
      <c r="G261" s="39">
        <v>55347</v>
      </c>
      <c r="H261" s="39">
        <v>139.80000000000001</v>
      </c>
      <c r="I261" s="39">
        <v>268.60000000000002</v>
      </c>
      <c r="J261" s="39">
        <v>93272.7</v>
      </c>
      <c r="K261" s="39">
        <v>476.9</v>
      </c>
      <c r="L261" s="39">
        <v>0</v>
      </c>
      <c r="M261" s="39">
        <v>3405.5</v>
      </c>
      <c r="N261" s="39">
        <v>236996.5</v>
      </c>
      <c r="O261" s="39">
        <v>392356.8</v>
      </c>
      <c r="P261" s="39">
        <v>394007</v>
      </c>
      <c r="Q261" s="39">
        <v>1650.2</v>
      </c>
      <c r="R261" s="39">
        <v>0.42</v>
      </c>
    </row>
    <row r="262" spans="1:18" ht="13.8" thickBot="1" x14ac:dyDescent="0.3">
      <c r="A262" s="38" t="s">
        <v>137</v>
      </c>
      <c r="B262" s="39">
        <v>81.400000000000006</v>
      </c>
      <c r="C262" s="39">
        <v>1180.4000000000001</v>
      </c>
      <c r="D262" s="39">
        <v>613.70000000000005</v>
      </c>
      <c r="E262" s="39">
        <v>0</v>
      </c>
      <c r="F262" s="39">
        <v>0</v>
      </c>
      <c r="G262" s="39">
        <v>54743.3</v>
      </c>
      <c r="H262" s="39">
        <v>139.80000000000001</v>
      </c>
      <c r="I262" s="39">
        <v>268.60000000000002</v>
      </c>
      <c r="J262" s="39">
        <v>93272.7</v>
      </c>
      <c r="K262" s="39">
        <v>476.9</v>
      </c>
      <c r="L262" s="39">
        <v>0</v>
      </c>
      <c r="M262" s="39">
        <v>3405.5</v>
      </c>
      <c r="N262" s="39">
        <v>174868.9</v>
      </c>
      <c r="O262" s="39">
        <v>329051.3</v>
      </c>
      <c r="P262" s="39">
        <v>329207</v>
      </c>
      <c r="Q262" s="39">
        <v>155.69999999999999</v>
      </c>
      <c r="R262" s="39">
        <v>0.05</v>
      </c>
    </row>
    <row r="263" spans="1:18" ht="13.8" thickBot="1" x14ac:dyDescent="0.3">
      <c r="A263" s="38" t="s">
        <v>138</v>
      </c>
      <c r="B263" s="39">
        <v>81.400000000000006</v>
      </c>
      <c r="C263" s="39">
        <v>1180.4000000000001</v>
      </c>
      <c r="D263" s="39">
        <v>613.70000000000005</v>
      </c>
      <c r="E263" s="39">
        <v>0</v>
      </c>
      <c r="F263" s="39">
        <v>0</v>
      </c>
      <c r="G263" s="39">
        <v>54743.3</v>
      </c>
      <c r="H263" s="39">
        <v>139.80000000000001</v>
      </c>
      <c r="I263" s="39">
        <v>268.60000000000002</v>
      </c>
      <c r="J263" s="39">
        <v>93272.7</v>
      </c>
      <c r="K263" s="39">
        <v>476.9</v>
      </c>
      <c r="L263" s="39">
        <v>0</v>
      </c>
      <c r="M263" s="39">
        <v>3405.5</v>
      </c>
      <c r="N263" s="39">
        <v>180600.3</v>
      </c>
      <c r="O263" s="39">
        <v>334782.7</v>
      </c>
      <c r="P263" s="39">
        <v>334532</v>
      </c>
      <c r="Q263" s="39">
        <v>-250.7</v>
      </c>
      <c r="R263" s="39">
        <v>-7.0000000000000007E-2</v>
      </c>
    </row>
    <row r="264" spans="1:18" ht="13.8" thickBot="1" x14ac:dyDescent="0.3">
      <c r="A264" s="38" t="s">
        <v>139</v>
      </c>
      <c r="B264" s="39">
        <v>81.400000000000006</v>
      </c>
      <c r="C264" s="39">
        <v>1180.4000000000001</v>
      </c>
      <c r="D264" s="39">
        <v>613.70000000000005</v>
      </c>
      <c r="E264" s="39">
        <v>0</v>
      </c>
      <c r="F264" s="39">
        <v>0</v>
      </c>
      <c r="G264" s="39">
        <v>54743.3</v>
      </c>
      <c r="H264" s="39">
        <v>139.80000000000001</v>
      </c>
      <c r="I264" s="39">
        <v>268.60000000000002</v>
      </c>
      <c r="J264" s="39">
        <v>93272.7</v>
      </c>
      <c r="K264" s="39">
        <v>476.9</v>
      </c>
      <c r="L264" s="39">
        <v>0</v>
      </c>
      <c r="M264" s="39">
        <v>3405.5</v>
      </c>
      <c r="N264" s="39">
        <v>186686.7</v>
      </c>
      <c r="O264" s="39">
        <v>340869.1</v>
      </c>
      <c r="P264" s="39">
        <v>340137</v>
      </c>
      <c r="Q264" s="39">
        <v>-732.1</v>
      </c>
      <c r="R264" s="39">
        <v>-0.22</v>
      </c>
    </row>
    <row r="265" spans="1:18" ht="13.8" thickBot="1" x14ac:dyDescent="0.3">
      <c r="A265" s="38" t="s">
        <v>140</v>
      </c>
      <c r="B265" s="39">
        <v>81.400000000000006</v>
      </c>
      <c r="C265" s="39">
        <v>1180.4000000000001</v>
      </c>
      <c r="D265" s="39">
        <v>613.70000000000005</v>
      </c>
      <c r="E265" s="39">
        <v>0</v>
      </c>
      <c r="F265" s="39">
        <v>0</v>
      </c>
      <c r="G265" s="39">
        <v>54677.9</v>
      </c>
      <c r="H265" s="39">
        <v>139.80000000000001</v>
      </c>
      <c r="I265" s="39">
        <v>268.60000000000002</v>
      </c>
      <c r="J265" s="39">
        <v>93272.7</v>
      </c>
      <c r="K265" s="39">
        <v>476.9</v>
      </c>
      <c r="L265" s="39">
        <v>0</v>
      </c>
      <c r="M265" s="39">
        <v>3405.5</v>
      </c>
      <c r="N265" s="39">
        <v>192155.5</v>
      </c>
      <c r="O265" s="39">
        <v>346272.4</v>
      </c>
      <c r="P265" s="39">
        <v>344660</v>
      </c>
      <c r="Q265" s="39">
        <v>-1612.4</v>
      </c>
      <c r="R265" s="39">
        <v>-0.47</v>
      </c>
    </row>
    <row r="266" spans="1:18" ht="13.8" thickBot="1" x14ac:dyDescent="0.3">
      <c r="A266" s="38" t="s">
        <v>141</v>
      </c>
      <c r="B266" s="39">
        <v>81.400000000000006</v>
      </c>
      <c r="C266" s="39">
        <v>1180.4000000000001</v>
      </c>
      <c r="D266" s="39">
        <v>613.70000000000005</v>
      </c>
      <c r="E266" s="39">
        <v>0</v>
      </c>
      <c r="F266" s="39">
        <v>0</v>
      </c>
      <c r="G266" s="39">
        <v>54677.9</v>
      </c>
      <c r="H266" s="39">
        <v>139.80000000000001</v>
      </c>
      <c r="I266" s="39">
        <v>268.60000000000002</v>
      </c>
      <c r="J266" s="39">
        <v>93272.7</v>
      </c>
      <c r="K266" s="39">
        <v>476.9</v>
      </c>
      <c r="L266" s="39">
        <v>0</v>
      </c>
      <c r="M266" s="39">
        <v>3405.5</v>
      </c>
      <c r="N266" s="39">
        <v>192155.5</v>
      </c>
      <c r="O266" s="39">
        <v>346272.4</v>
      </c>
      <c r="P266" s="39">
        <v>348804</v>
      </c>
      <c r="Q266" s="39">
        <v>2531.6</v>
      </c>
      <c r="R266" s="39">
        <v>0.73</v>
      </c>
    </row>
    <row r="267" spans="1:18" ht="13.8" thickBot="1" x14ac:dyDescent="0.3">
      <c r="A267" s="38" t="s">
        <v>142</v>
      </c>
      <c r="B267" s="39">
        <v>81.400000000000006</v>
      </c>
      <c r="C267" s="39">
        <v>1180.4000000000001</v>
      </c>
      <c r="D267" s="39">
        <v>613.70000000000005</v>
      </c>
      <c r="E267" s="39">
        <v>49.9</v>
      </c>
      <c r="F267" s="39">
        <v>0</v>
      </c>
      <c r="G267" s="39">
        <v>54677.9</v>
      </c>
      <c r="H267" s="39">
        <v>139.80000000000001</v>
      </c>
      <c r="I267" s="39">
        <v>268.60000000000002</v>
      </c>
      <c r="J267" s="39">
        <v>93272.7</v>
      </c>
      <c r="K267" s="39">
        <v>476.9</v>
      </c>
      <c r="L267" s="39">
        <v>0</v>
      </c>
      <c r="M267" s="39">
        <v>3405.5</v>
      </c>
      <c r="N267" s="39">
        <v>186686.7</v>
      </c>
      <c r="O267" s="39">
        <v>340853.6</v>
      </c>
      <c r="P267" s="39">
        <v>341330</v>
      </c>
      <c r="Q267" s="39">
        <v>476.4</v>
      </c>
      <c r="R267" s="39">
        <v>0.14000000000000001</v>
      </c>
    </row>
    <row r="268" spans="1:18" ht="13.8" thickBot="1" x14ac:dyDescent="0.3">
      <c r="A268" s="38" t="s">
        <v>143</v>
      </c>
      <c r="B268" s="39">
        <v>81.400000000000006</v>
      </c>
      <c r="C268" s="39">
        <v>1180.4000000000001</v>
      </c>
      <c r="D268" s="39">
        <v>613.70000000000005</v>
      </c>
      <c r="E268" s="39">
        <v>49.9</v>
      </c>
      <c r="F268" s="39">
        <v>0</v>
      </c>
      <c r="G268" s="39">
        <v>54677.9</v>
      </c>
      <c r="H268" s="39">
        <v>139.80000000000001</v>
      </c>
      <c r="I268" s="39">
        <v>268.60000000000002</v>
      </c>
      <c r="J268" s="39">
        <v>93272.7</v>
      </c>
      <c r="K268" s="39">
        <v>476.9</v>
      </c>
      <c r="L268" s="39">
        <v>547.79999999999995</v>
      </c>
      <c r="M268" s="39">
        <v>3405.5</v>
      </c>
      <c r="N268" s="39">
        <v>192155.5</v>
      </c>
      <c r="O268" s="39">
        <v>346870.1</v>
      </c>
      <c r="P268" s="39">
        <v>347112</v>
      </c>
      <c r="Q268" s="39">
        <v>241.9</v>
      </c>
      <c r="R268" s="39">
        <v>7.0000000000000007E-2</v>
      </c>
    </row>
    <row r="269" spans="1:18" ht="13.8" thickBot="1" x14ac:dyDescent="0.3">
      <c r="A269" s="38" t="s">
        <v>144</v>
      </c>
      <c r="B269" s="39">
        <v>0</v>
      </c>
      <c r="C269" s="39">
        <v>870.3</v>
      </c>
      <c r="D269" s="39">
        <v>455.9</v>
      </c>
      <c r="E269" s="39">
        <v>0</v>
      </c>
      <c r="F269" s="39">
        <v>0</v>
      </c>
      <c r="G269" s="39">
        <v>55347</v>
      </c>
      <c r="H269" s="39">
        <v>139.80000000000001</v>
      </c>
      <c r="I269" s="39">
        <v>268.60000000000002</v>
      </c>
      <c r="J269" s="39">
        <v>93272.7</v>
      </c>
      <c r="K269" s="39">
        <v>0</v>
      </c>
      <c r="L269" s="39">
        <v>0</v>
      </c>
      <c r="M269" s="39">
        <v>3405.5</v>
      </c>
      <c r="N269" s="39">
        <v>202274.5</v>
      </c>
      <c r="O269" s="39">
        <v>356034.5</v>
      </c>
      <c r="P269" s="39">
        <v>358410</v>
      </c>
      <c r="Q269" s="39">
        <v>2375.5</v>
      </c>
      <c r="R269" s="39">
        <v>0.66</v>
      </c>
    </row>
    <row r="270" spans="1:18" ht="13.8" thickBot="1" x14ac:dyDescent="0.3">
      <c r="A270" s="38" t="s">
        <v>145</v>
      </c>
      <c r="B270" s="39">
        <v>81.400000000000006</v>
      </c>
      <c r="C270" s="39">
        <v>870.3</v>
      </c>
      <c r="D270" s="39">
        <v>153.30000000000001</v>
      </c>
      <c r="E270" s="39">
        <v>0</v>
      </c>
      <c r="F270" s="39">
        <v>0</v>
      </c>
      <c r="G270" s="39">
        <v>55347</v>
      </c>
      <c r="H270" s="39">
        <v>139.80000000000001</v>
      </c>
      <c r="I270" s="39">
        <v>268.60000000000002</v>
      </c>
      <c r="J270" s="39">
        <v>93272.7</v>
      </c>
      <c r="K270" s="39">
        <v>0</v>
      </c>
      <c r="L270" s="39">
        <v>0</v>
      </c>
      <c r="M270" s="39">
        <v>3405.5</v>
      </c>
      <c r="N270" s="39">
        <v>208995.1</v>
      </c>
      <c r="O270" s="39">
        <v>362533.9</v>
      </c>
      <c r="P270" s="39">
        <v>360741</v>
      </c>
      <c r="Q270" s="39">
        <v>-1792.9</v>
      </c>
      <c r="R270" s="39">
        <v>-0.5</v>
      </c>
    </row>
    <row r="271" spans="1:18" ht="13.8" thickBot="1" x14ac:dyDescent="0.3">
      <c r="A271" s="38" t="s">
        <v>146</v>
      </c>
      <c r="B271" s="39">
        <v>81.400000000000006</v>
      </c>
      <c r="C271" s="39">
        <v>870.3</v>
      </c>
      <c r="D271" s="39">
        <v>153.30000000000001</v>
      </c>
      <c r="E271" s="39">
        <v>0</v>
      </c>
      <c r="F271" s="39">
        <v>0</v>
      </c>
      <c r="G271" s="39">
        <v>55347</v>
      </c>
      <c r="H271" s="39">
        <v>139.80000000000001</v>
      </c>
      <c r="I271" s="39">
        <v>268.60000000000002</v>
      </c>
      <c r="J271" s="39">
        <v>93272.7</v>
      </c>
      <c r="K271" s="39">
        <v>476.9</v>
      </c>
      <c r="L271" s="39">
        <v>0</v>
      </c>
      <c r="M271" s="39">
        <v>3405.5</v>
      </c>
      <c r="N271" s="39">
        <v>219509.7</v>
      </c>
      <c r="O271" s="39">
        <v>373525.3</v>
      </c>
      <c r="P271" s="39">
        <v>374657</v>
      </c>
      <c r="Q271" s="39">
        <v>1131.7</v>
      </c>
      <c r="R271" s="39">
        <v>0.3</v>
      </c>
    </row>
    <row r="272" spans="1:18" ht="13.8" thickBot="1" x14ac:dyDescent="0.3">
      <c r="A272" s="38" t="s">
        <v>147</v>
      </c>
      <c r="B272" s="39">
        <v>81.400000000000006</v>
      </c>
      <c r="C272" s="39">
        <v>870.3</v>
      </c>
      <c r="D272" s="39">
        <v>0</v>
      </c>
      <c r="E272" s="39">
        <v>0</v>
      </c>
      <c r="F272" s="39">
        <v>0</v>
      </c>
      <c r="G272" s="39">
        <v>55347</v>
      </c>
      <c r="H272" s="39">
        <v>139.80000000000001</v>
      </c>
      <c r="I272" s="39">
        <v>268.60000000000002</v>
      </c>
      <c r="J272" s="39">
        <v>93272.7</v>
      </c>
      <c r="K272" s="39">
        <v>476.9</v>
      </c>
      <c r="L272" s="39">
        <v>0</v>
      </c>
      <c r="M272" s="39">
        <v>3405.5</v>
      </c>
      <c r="N272" s="39">
        <v>227001.7</v>
      </c>
      <c r="O272" s="39">
        <v>380864</v>
      </c>
      <c r="P272" s="39">
        <v>379036</v>
      </c>
      <c r="Q272" s="39">
        <v>-1828</v>
      </c>
      <c r="R272" s="39">
        <v>-0.48</v>
      </c>
    </row>
    <row r="273" spans="1:18" ht="13.8" thickBot="1" x14ac:dyDescent="0.3">
      <c r="A273" s="38" t="s">
        <v>148</v>
      </c>
      <c r="B273" s="39">
        <v>81.400000000000006</v>
      </c>
      <c r="C273" s="39">
        <v>870.3</v>
      </c>
      <c r="D273" s="39">
        <v>0</v>
      </c>
      <c r="E273" s="39">
        <v>0</v>
      </c>
      <c r="F273" s="39">
        <v>0</v>
      </c>
      <c r="G273" s="39">
        <v>55347</v>
      </c>
      <c r="H273" s="39">
        <v>139.80000000000001</v>
      </c>
      <c r="I273" s="39">
        <v>268.60000000000002</v>
      </c>
      <c r="J273" s="39">
        <v>93272.7</v>
      </c>
      <c r="K273" s="39">
        <v>476.9</v>
      </c>
      <c r="L273" s="39">
        <v>0</v>
      </c>
      <c r="M273" s="39">
        <v>3405.5</v>
      </c>
      <c r="N273" s="39">
        <v>219509.7</v>
      </c>
      <c r="O273" s="39">
        <v>373372</v>
      </c>
      <c r="P273" s="39">
        <v>374122</v>
      </c>
      <c r="Q273" s="39">
        <v>750</v>
      </c>
      <c r="R273" s="39">
        <v>0.2</v>
      </c>
    </row>
    <row r="274" spans="1:18" ht="13.8" thickBot="1" x14ac:dyDescent="0.3">
      <c r="A274" s="38" t="s">
        <v>149</v>
      </c>
      <c r="B274" s="39">
        <v>81.400000000000006</v>
      </c>
      <c r="C274" s="39">
        <v>870.3</v>
      </c>
      <c r="D274" s="39">
        <v>0</v>
      </c>
      <c r="E274" s="39">
        <v>0</v>
      </c>
      <c r="F274" s="39">
        <v>0</v>
      </c>
      <c r="G274" s="39">
        <v>55347</v>
      </c>
      <c r="H274" s="39">
        <v>139.80000000000001</v>
      </c>
      <c r="I274" s="39">
        <v>268.60000000000002</v>
      </c>
      <c r="J274" s="39">
        <v>93272.7</v>
      </c>
      <c r="K274" s="39">
        <v>476.9</v>
      </c>
      <c r="L274" s="39">
        <v>0</v>
      </c>
      <c r="M274" s="39">
        <v>3405.5</v>
      </c>
      <c r="N274" s="39">
        <v>211958.7</v>
      </c>
      <c r="O274" s="39">
        <v>365821</v>
      </c>
      <c r="P274" s="39">
        <v>367578</v>
      </c>
      <c r="Q274" s="39">
        <v>1757</v>
      </c>
      <c r="R274" s="39">
        <v>0.48</v>
      </c>
    </row>
    <row r="275" spans="1:18" ht="13.8" thickBot="1" x14ac:dyDescent="0.3">
      <c r="A275" s="38" t="s">
        <v>150</v>
      </c>
      <c r="B275" s="39">
        <v>81.400000000000006</v>
      </c>
      <c r="C275" s="39">
        <v>870.3</v>
      </c>
      <c r="D275" s="39">
        <v>0</v>
      </c>
      <c r="E275" s="39">
        <v>0</v>
      </c>
      <c r="F275" s="39">
        <v>0</v>
      </c>
      <c r="G275" s="39">
        <v>55347</v>
      </c>
      <c r="H275" s="39">
        <v>139.80000000000001</v>
      </c>
      <c r="I275" s="39">
        <v>268.60000000000002</v>
      </c>
      <c r="J275" s="39">
        <v>93272.7</v>
      </c>
      <c r="K275" s="39">
        <v>476.9</v>
      </c>
      <c r="L275" s="39">
        <v>0</v>
      </c>
      <c r="M275" s="39">
        <v>3405.5</v>
      </c>
      <c r="N275" s="39">
        <v>211958.7</v>
      </c>
      <c r="O275" s="39">
        <v>365821</v>
      </c>
      <c r="P275" s="39">
        <v>366951</v>
      </c>
      <c r="Q275" s="39">
        <v>1130</v>
      </c>
      <c r="R275" s="39">
        <v>0.31</v>
      </c>
    </row>
    <row r="276" spans="1:18" ht="13.8" thickBot="1" x14ac:dyDescent="0.3">
      <c r="A276" s="38" t="s">
        <v>151</v>
      </c>
      <c r="B276" s="39">
        <v>81.400000000000006</v>
      </c>
      <c r="C276" s="39">
        <v>870.3</v>
      </c>
      <c r="D276" s="39">
        <v>613.70000000000005</v>
      </c>
      <c r="E276" s="39">
        <v>0</v>
      </c>
      <c r="F276" s="39">
        <v>0</v>
      </c>
      <c r="G276" s="39">
        <v>54677.9</v>
      </c>
      <c r="H276" s="39">
        <v>139.80000000000001</v>
      </c>
      <c r="I276" s="39">
        <v>268.60000000000002</v>
      </c>
      <c r="J276" s="39">
        <v>93272.7</v>
      </c>
      <c r="K276" s="39">
        <v>476.9</v>
      </c>
      <c r="L276" s="39">
        <v>0</v>
      </c>
      <c r="M276" s="39">
        <v>3405.5</v>
      </c>
      <c r="N276" s="39">
        <v>166529.5</v>
      </c>
      <c r="O276" s="39">
        <v>320336.40000000002</v>
      </c>
      <c r="P276" s="39">
        <v>320372</v>
      </c>
      <c r="Q276" s="39">
        <v>35.6</v>
      </c>
      <c r="R276" s="39">
        <v>0.01</v>
      </c>
    </row>
    <row r="277" spans="1:18" ht="13.8" thickBot="1" x14ac:dyDescent="0.3">
      <c r="A277" s="38" t="s">
        <v>152</v>
      </c>
      <c r="B277" s="39">
        <v>81.400000000000006</v>
      </c>
      <c r="C277" s="39">
        <v>870.3</v>
      </c>
      <c r="D277" s="39">
        <v>613.70000000000005</v>
      </c>
      <c r="E277" s="39">
        <v>0</v>
      </c>
      <c r="F277" s="39">
        <v>0</v>
      </c>
      <c r="G277" s="39">
        <v>54677.9</v>
      </c>
      <c r="H277" s="39">
        <v>139.80000000000001</v>
      </c>
      <c r="I277" s="39">
        <v>268.60000000000002</v>
      </c>
      <c r="J277" s="39">
        <v>92932.2</v>
      </c>
      <c r="K277" s="39">
        <v>476.9</v>
      </c>
      <c r="L277" s="39">
        <v>0</v>
      </c>
      <c r="M277" s="39">
        <v>3405.5</v>
      </c>
      <c r="N277" s="39">
        <v>168738.6</v>
      </c>
      <c r="O277" s="39">
        <v>322204.90000000002</v>
      </c>
      <c r="P277" s="39">
        <v>321329</v>
      </c>
      <c r="Q277" s="39">
        <v>-875.9</v>
      </c>
      <c r="R277" s="39">
        <v>-0.27</v>
      </c>
    </row>
    <row r="278" spans="1:18" ht="13.8" thickBot="1" x14ac:dyDescent="0.3">
      <c r="A278" s="38" t="s">
        <v>153</v>
      </c>
      <c r="B278" s="39">
        <v>81.400000000000006</v>
      </c>
      <c r="C278" s="39">
        <v>870.3</v>
      </c>
      <c r="D278" s="39">
        <v>613.70000000000005</v>
      </c>
      <c r="E278" s="39">
        <v>0</v>
      </c>
      <c r="F278" s="39">
        <v>0</v>
      </c>
      <c r="G278" s="39">
        <v>54677.9</v>
      </c>
      <c r="H278" s="39">
        <v>139.80000000000001</v>
      </c>
      <c r="I278" s="39">
        <v>268.60000000000002</v>
      </c>
      <c r="J278" s="39">
        <v>92932.2</v>
      </c>
      <c r="K278" s="39">
        <v>476.9</v>
      </c>
      <c r="L278" s="39">
        <v>0</v>
      </c>
      <c r="M278" s="39">
        <v>3405.5</v>
      </c>
      <c r="N278" s="39">
        <v>168738.6</v>
      </c>
      <c r="O278" s="39">
        <v>322204.90000000002</v>
      </c>
      <c r="P278" s="39">
        <v>323971</v>
      </c>
      <c r="Q278" s="39">
        <v>1766.1</v>
      </c>
      <c r="R278" s="39">
        <v>0.55000000000000004</v>
      </c>
    </row>
    <row r="279" spans="1:18" ht="13.8" thickBot="1" x14ac:dyDescent="0.3">
      <c r="A279" s="38" t="s">
        <v>154</v>
      </c>
      <c r="B279" s="39">
        <v>81.400000000000006</v>
      </c>
      <c r="C279" s="39">
        <v>870.3</v>
      </c>
      <c r="D279" s="39">
        <v>455.9</v>
      </c>
      <c r="E279" s="39">
        <v>0</v>
      </c>
      <c r="F279" s="39">
        <v>0</v>
      </c>
      <c r="G279" s="39">
        <v>53618.8</v>
      </c>
      <c r="H279" s="39">
        <v>139.80000000000001</v>
      </c>
      <c r="I279" s="39">
        <v>268.60000000000002</v>
      </c>
      <c r="J279" s="39">
        <v>93272.7</v>
      </c>
      <c r="K279" s="39">
        <v>476.9</v>
      </c>
      <c r="L279" s="39">
        <v>0</v>
      </c>
      <c r="M279" s="39">
        <v>3405.5</v>
      </c>
      <c r="N279" s="39">
        <v>177195.8</v>
      </c>
      <c r="O279" s="39">
        <v>329785.8</v>
      </c>
      <c r="P279" s="39">
        <v>331804</v>
      </c>
      <c r="Q279" s="39">
        <v>2018.2</v>
      </c>
      <c r="R279" s="39">
        <v>0.61</v>
      </c>
    </row>
    <row r="280" spans="1:18" ht="13.8" thickBot="1" x14ac:dyDescent="0.3">
      <c r="A280" s="38" t="s">
        <v>155</v>
      </c>
      <c r="B280" s="39">
        <v>81.400000000000006</v>
      </c>
      <c r="C280" s="39">
        <v>870.3</v>
      </c>
      <c r="D280" s="39">
        <v>455.9</v>
      </c>
      <c r="E280" s="39">
        <v>0</v>
      </c>
      <c r="F280" s="39">
        <v>0</v>
      </c>
      <c r="G280" s="39">
        <v>54677.9</v>
      </c>
      <c r="H280" s="39">
        <v>139.80000000000001</v>
      </c>
      <c r="I280" s="39">
        <v>268.60000000000002</v>
      </c>
      <c r="J280" s="39">
        <v>92932.2</v>
      </c>
      <c r="K280" s="39">
        <v>476.9</v>
      </c>
      <c r="L280" s="39">
        <v>0</v>
      </c>
      <c r="M280" s="39">
        <v>3405.5</v>
      </c>
      <c r="N280" s="39">
        <v>181423.7</v>
      </c>
      <c r="O280" s="39">
        <v>334732.2</v>
      </c>
      <c r="P280" s="39">
        <v>336351</v>
      </c>
      <c r="Q280" s="39">
        <v>1618.8</v>
      </c>
      <c r="R280" s="39">
        <v>0.48</v>
      </c>
    </row>
    <row r="281" spans="1:18" ht="13.8" thickBot="1" x14ac:dyDescent="0.3">
      <c r="A281" s="38" t="s">
        <v>156</v>
      </c>
      <c r="B281" s="39">
        <v>81.400000000000006</v>
      </c>
      <c r="C281" s="39">
        <v>870.3</v>
      </c>
      <c r="D281" s="39">
        <v>455.9</v>
      </c>
      <c r="E281" s="39">
        <v>0</v>
      </c>
      <c r="F281" s="39">
        <v>0</v>
      </c>
      <c r="G281" s="39">
        <v>54677.9</v>
      </c>
      <c r="H281" s="39">
        <v>139.80000000000001</v>
      </c>
      <c r="I281" s="39">
        <v>268.60000000000002</v>
      </c>
      <c r="J281" s="39">
        <v>93272.7</v>
      </c>
      <c r="K281" s="39">
        <v>476.9</v>
      </c>
      <c r="L281" s="39">
        <v>0</v>
      </c>
      <c r="M281" s="39">
        <v>3405.5</v>
      </c>
      <c r="N281" s="39">
        <v>172409.7</v>
      </c>
      <c r="O281" s="39">
        <v>326058.8</v>
      </c>
      <c r="P281" s="39">
        <v>325474</v>
      </c>
      <c r="Q281" s="39">
        <v>-584.79999999999995</v>
      </c>
      <c r="R281" s="39">
        <v>-0.18</v>
      </c>
    </row>
    <row r="282" spans="1:18" ht="13.8" thickBot="1" x14ac:dyDescent="0.3">
      <c r="A282" s="38" t="s">
        <v>157</v>
      </c>
      <c r="B282" s="39">
        <v>81.400000000000006</v>
      </c>
      <c r="C282" s="39">
        <v>870.3</v>
      </c>
      <c r="D282" s="39">
        <v>455.9</v>
      </c>
      <c r="E282" s="39">
        <v>0</v>
      </c>
      <c r="F282" s="39">
        <v>0</v>
      </c>
      <c r="G282" s="39">
        <v>53618.8</v>
      </c>
      <c r="H282" s="39">
        <v>139.80000000000001</v>
      </c>
      <c r="I282" s="39">
        <v>268.60000000000002</v>
      </c>
      <c r="J282" s="39">
        <v>93272.7</v>
      </c>
      <c r="K282" s="39">
        <v>476.9</v>
      </c>
      <c r="L282" s="39">
        <v>0</v>
      </c>
      <c r="M282" s="39">
        <v>3405.5</v>
      </c>
      <c r="N282" s="39">
        <v>177195.8</v>
      </c>
      <c r="O282" s="39">
        <v>329785.8</v>
      </c>
      <c r="P282" s="39">
        <v>330831</v>
      </c>
      <c r="Q282" s="39">
        <v>1045.2</v>
      </c>
      <c r="R282" s="39">
        <v>0.32</v>
      </c>
    </row>
    <row r="283" spans="1:18" ht="13.8" thickBot="1" x14ac:dyDescent="0.3">
      <c r="A283" s="38" t="s">
        <v>158</v>
      </c>
      <c r="B283" s="39">
        <v>81.400000000000006</v>
      </c>
      <c r="C283" s="39">
        <v>870.3</v>
      </c>
      <c r="D283" s="39">
        <v>613.70000000000005</v>
      </c>
      <c r="E283" s="39">
        <v>0</v>
      </c>
      <c r="F283" s="39">
        <v>0</v>
      </c>
      <c r="G283" s="39">
        <v>54945.599999999999</v>
      </c>
      <c r="H283" s="39">
        <v>562.79999999999995</v>
      </c>
      <c r="I283" s="39">
        <v>268.60000000000002</v>
      </c>
      <c r="J283" s="39">
        <v>93359.6</v>
      </c>
      <c r="K283" s="39">
        <v>476.9</v>
      </c>
      <c r="L283" s="39">
        <v>0</v>
      </c>
      <c r="M283" s="39">
        <v>1978.4</v>
      </c>
      <c r="N283" s="39">
        <v>125882.9</v>
      </c>
      <c r="O283" s="39">
        <v>279040.2</v>
      </c>
      <c r="P283" s="39">
        <v>279283</v>
      </c>
      <c r="Q283" s="39">
        <v>242.8</v>
      </c>
      <c r="R283" s="39">
        <v>0.09</v>
      </c>
    </row>
    <row r="284" spans="1:18" ht="13.8" thickBot="1" x14ac:dyDescent="0.3">
      <c r="A284" s="38" t="s">
        <v>159</v>
      </c>
      <c r="B284" s="39">
        <v>81.400000000000006</v>
      </c>
      <c r="C284" s="39">
        <v>870.3</v>
      </c>
      <c r="D284" s="39">
        <v>613.70000000000005</v>
      </c>
      <c r="E284" s="39">
        <v>0</v>
      </c>
      <c r="F284" s="39">
        <v>0</v>
      </c>
      <c r="G284" s="39">
        <v>54945.599999999999</v>
      </c>
      <c r="H284" s="39">
        <v>562.79999999999995</v>
      </c>
      <c r="I284" s="39">
        <v>268.60000000000002</v>
      </c>
      <c r="J284" s="39">
        <v>93272.7</v>
      </c>
      <c r="K284" s="39">
        <v>476.9</v>
      </c>
      <c r="L284" s="39">
        <v>0</v>
      </c>
      <c r="M284" s="39">
        <v>2455.1999999999998</v>
      </c>
      <c r="N284" s="39">
        <v>128937.9</v>
      </c>
      <c r="O284" s="39">
        <v>282485.09999999998</v>
      </c>
      <c r="P284" s="39">
        <v>280064</v>
      </c>
      <c r="Q284" s="39">
        <v>-2421.1</v>
      </c>
      <c r="R284" s="39">
        <v>-0.86</v>
      </c>
    </row>
    <row r="285" spans="1:18" ht="13.8" thickBot="1" x14ac:dyDescent="0.3">
      <c r="A285" s="38" t="s">
        <v>160</v>
      </c>
      <c r="B285" s="39">
        <v>81.400000000000006</v>
      </c>
      <c r="C285" s="39">
        <v>870.3</v>
      </c>
      <c r="D285" s="39">
        <v>613.70000000000005</v>
      </c>
      <c r="E285" s="39">
        <v>0</v>
      </c>
      <c r="F285" s="39">
        <v>0</v>
      </c>
      <c r="G285" s="39">
        <v>54743.3</v>
      </c>
      <c r="H285" s="39">
        <v>562.79999999999995</v>
      </c>
      <c r="I285" s="39">
        <v>268.60000000000002</v>
      </c>
      <c r="J285" s="39">
        <v>93272.7</v>
      </c>
      <c r="K285" s="39">
        <v>476.9</v>
      </c>
      <c r="L285" s="39">
        <v>0</v>
      </c>
      <c r="M285" s="39">
        <v>2788.3</v>
      </c>
      <c r="N285" s="39">
        <v>128937.9</v>
      </c>
      <c r="O285" s="39">
        <v>282615.90000000002</v>
      </c>
      <c r="P285" s="39">
        <v>282808</v>
      </c>
      <c r="Q285" s="39">
        <v>192.1</v>
      </c>
      <c r="R285" s="39">
        <v>7.0000000000000007E-2</v>
      </c>
    </row>
    <row r="286" spans="1:18" ht="13.8" thickBot="1" x14ac:dyDescent="0.3">
      <c r="A286" s="38" t="s">
        <v>161</v>
      </c>
      <c r="B286" s="39">
        <v>81.400000000000006</v>
      </c>
      <c r="C286" s="39">
        <v>870.3</v>
      </c>
      <c r="D286" s="39">
        <v>613.70000000000005</v>
      </c>
      <c r="E286" s="39">
        <v>0</v>
      </c>
      <c r="F286" s="39">
        <v>0</v>
      </c>
      <c r="G286" s="39">
        <v>54945.599999999999</v>
      </c>
      <c r="H286" s="39">
        <v>223.2</v>
      </c>
      <c r="I286" s="39">
        <v>268.60000000000002</v>
      </c>
      <c r="J286" s="39">
        <v>93359.6</v>
      </c>
      <c r="K286" s="39">
        <v>476.9</v>
      </c>
      <c r="L286" s="39">
        <v>0</v>
      </c>
      <c r="M286" s="39">
        <v>2788.3</v>
      </c>
      <c r="N286" s="39">
        <v>132680.4</v>
      </c>
      <c r="O286" s="39">
        <v>286308</v>
      </c>
      <c r="P286" s="39">
        <v>285623</v>
      </c>
      <c r="Q286" s="39">
        <v>-685</v>
      </c>
      <c r="R286" s="39">
        <v>-0.24</v>
      </c>
    </row>
    <row r="287" spans="1:18" ht="13.8" thickBot="1" x14ac:dyDescent="0.3">
      <c r="A287" s="38" t="s">
        <v>162</v>
      </c>
      <c r="B287" s="39">
        <v>81.400000000000006</v>
      </c>
      <c r="C287" s="39">
        <v>870.3</v>
      </c>
      <c r="D287" s="39">
        <v>613.70000000000005</v>
      </c>
      <c r="E287" s="39">
        <v>0</v>
      </c>
      <c r="F287" s="39">
        <v>0</v>
      </c>
      <c r="G287" s="39">
        <v>54945.599999999999</v>
      </c>
      <c r="H287" s="39">
        <v>562.79999999999995</v>
      </c>
      <c r="I287" s="39">
        <v>268.60000000000002</v>
      </c>
      <c r="J287" s="39">
        <v>93359.6</v>
      </c>
      <c r="K287" s="39">
        <v>476.9</v>
      </c>
      <c r="L287" s="39">
        <v>0</v>
      </c>
      <c r="M287" s="39">
        <v>3121.4</v>
      </c>
      <c r="N287" s="39">
        <v>132680.4</v>
      </c>
      <c r="O287" s="39">
        <v>286980.59999999998</v>
      </c>
      <c r="P287" s="39">
        <v>288804</v>
      </c>
      <c r="Q287" s="39">
        <v>1823.4</v>
      </c>
      <c r="R287" s="39">
        <v>0.63</v>
      </c>
    </row>
    <row r="288" spans="1:18" ht="13.8" thickBot="1" x14ac:dyDescent="0.3">
      <c r="A288" s="38" t="s">
        <v>163</v>
      </c>
      <c r="B288" s="39">
        <v>81.400000000000006</v>
      </c>
      <c r="C288" s="39">
        <v>870.3</v>
      </c>
      <c r="D288" s="39">
        <v>613.70000000000005</v>
      </c>
      <c r="E288" s="39">
        <v>0</v>
      </c>
      <c r="F288" s="39">
        <v>0</v>
      </c>
      <c r="G288" s="39">
        <v>54677.9</v>
      </c>
      <c r="H288" s="39">
        <v>223.2</v>
      </c>
      <c r="I288" s="39">
        <v>268.60000000000002</v>
      </c>
      <c r="J288" s="39">
        <v>93272.7</v>
      </c>
      <c r="K288" s="39">
        <v>476.9</v>
      </c>
      <c r="L288" s="39">
        <v>0</v>
      </c>
      <c r="M288" s="39">
        <v>2788.3</v>
      </c>
      <c r="N288" s="39">
        <v>128937.9</v>
      </c>
      <c r="O288" s="39">
        <v>282211</v>
      </c>
      <c r="P288" s="39">
        <v>284439</v>
      </c>
      <c r="Q288" s="39">
        <v>2228</v>
      </c>
      <c r="R288" s="39">
        <v>0.78</v>
      </c>
    </row>
    <row r="289" spans="1:18" ht="13.8" thickBot="1" x14ac:dyDescent="0.3">
      <c r="A289" s="38" t="s">
        <v>164</v>
      </c>
      <c r="B289" s="39">
        <v>81.400000000000006</v>
      </c>
      <c r="C289" s="39">
        <v>870.3</v>
      </c>
      <c r="D289" s="39">
        <v>613.70000000000005</v>
      </c>
      <c r="E289" s="39">
        <v>0</v>
      </c>
      <c r="F289" s="39">
        <v>0</v>
      </c>
      <c r="G289" s="39">
        <v>54677.9</v>
      </c>
      <c r="H289" s="39">
        <v>223.2</v>
      </c>
      <c r="I289" s="39">
        <v>268.60000000000002</v>
      </c>
      <c r="J289" s="39">
        <v>93359.6</v>
      </c>
      <c r="K289" s="39">
        <v>476.9</v>
      </c>
      <c r="L289" s="39">
        <v>0</v>
      </c>
      <c r="M289" s="39">
        <v>3121.4</v>
      </c>
      <c r="N289" s="39">
        <v>140989.9</v>
      </c>
      <c r="O289" s="39">
        <v>294682.90000000002</v>
      </c>
      <c r="P289" s="39">
        <v>292023</v>
      </c>
      <c r="Q289" s="39">
        <v>-2659.9</v>
      </c>
      <c r="R289" s="39">
        <v>-0.91</v>
      </c>
    </row>
    <row r="290" spans="1:18" ht="13.8" thickBot="1" x14ac:dyDescent="0.3">
      <c r="A290" s="38" t="s">
        <v>165</v>
      </c>
      <c r="B290" s="39">
        <v>81.400000000000006</v>
      </c>
      <c r="C290" s="39">
        <v>870.3</v>
      </c>
      <c r="D290" s="39">
        <v>613.70000000000005</v>
      </c>
      <c r="E290" s="39">
        <v>0</v>
      </c>
      <c r="F290" s="39">
        <v>0</v>
      </c>
      <c r="G290" s="39">
        <v>55347</v>
      </c>
      <c r="H290" s="39">
        <v>223.2</v>
      </c>
      <c r="I290" s="39">
        <v>268.60000000000002</v>
      </c>
      <c r="J290" s="39">
        <v>93272.7</v>
      </c>
      <c r="K290" s="39">
        <v>476.9</v>
      </c>
      <c r="L290" s="39">
        <v>0</v>
      </c>
      <c r="M290" s="39">
        <v>3469.4</v>
      </c>
      <c r="N290" s="39">
        <v>228873.7</v>
      </c>
      <c r="O290" s="39">
        <v>383497</v>
      </c>
      <c r="P290" s="39">
        <v>383598</v>
      </c>
      <c r="Q290" s="39">
        <v>101</v>
      </c>
      <c r="R290" s="39">
        <v>0.03</v>
      </c>
    </row>
    <row r="291" spans="1:18" ht="13.8" thickBot="1" x14ac:dyDescent="0.3">
      <c r="A291" s="38" t="s">
        <v>166</v>
      </c>
      <c r="B291" s="39">
        <v>81.400000000000006</v>
      </c>
      <c r="C291" s="39">
        <v>870.3</v>
      </c>
      <c r="D291" s="39">
        <v>613.70000000000005</v>
      </c>
      <c r="E291" s="39">
        <v>0</v>
      </c>
      <c r="F291" s="39">
        <v>0</v>
      </c>
      <c r="G291" s="39">
        <v>55347</v>
      </c>
      <c r="H291" s="39">
        <v>223.2</v>
      </c>
      <c r="I291" s="39">
        <v>268.60000000000002</v>
      </c>
      <c r="J291" s="39">
        <v>93272.7</v>
      </c>
      <c r="K291" s="39">
        <v>476.9</v>
      </c>
      <c r="L291" s="39">
        <v>0</v>
      </c>
      <c r="M291" s="39">
        <v>3469.4</v>
      </c>
      <c r="N291" s="39">
        <v>228873.7</v>
      </c>
      <c r="O291" s="39">
        <v>383497</v>
      </c>
      <c r="P291" s="39">
        <v>384169</v>
      </c>
      <c r="Q291" s="39">
        <v>672</v>
      </c>
      <c r="R291" s="39">
        <v>0.17</v>
      </c>
    </row>
    <row r="292" spans="1:18" ht="13.8" thickBot="1" x14ac:dyDescent="0.3">
      <c r="A292" s="38" t="s">
        <v>167</v>
      </c>
      <c r="B292" s="39">
        <v>81.400000000000006</v>
      </c>
      <c r="C292" s="39">
        <v>870.3</v>
      </c>
      <c r="D292" s="39">
        <v>613.70000000000005</v>
      </c>
      <c r="E292" s="39">
        <v>0</v>
      </c>
      <c r="F292" s="39">
        <v>0</v>
      </c>
      <c r="G292" s="39">
        <v>55347</v>
      </c>
      <c r="H292" s="39">
        <v>223.2</v>
      </c>
      <c r="I292" s="39">
        <v>268.60000000000002</v>
      </c>
      <c r="J292" s="39">
        <v>93272.7</v>
      </c>
      <c r="K292" s="39">
        <v>476.9</v>
      </c>
      <c r="L292" s="39">
        <v>0</v>
      </c>
      <c r="M292" s="39">
        <v>3469.4</v>
      </c>
      <c r="N292" s="39">
        <v>231401.9</v>
      </c>
      <c r="O292" s="39">
        <v>386025.2</v>
      </c>
      <c r="P292" s="39">
        <v>387311</v>
      </c>
      <c r="Q292" s="39">
        <v>1285.8</v>
      </c>
      <c r="R292" s="39">
        <v>0.33</v>
      </c>
    </row>
    <row r="293" spans="1:18" ht="13.8" thickBot="1" x14ac:dyDescent="0.3">
      <c r="A293" s="38" t="s">
        <v>168</v>
      </c>
      <c r="B293" s="39">
        <v>81.400000000000006</v>
      </c>
      <c r="C293" s="39">
        <v>870.3</v>
      </c>
      <c r="D293" s="39">
        <v>613.70000000000005</v>
      </c>
      <c r="E293" s="39">
        <v>49.9</v>
      </c>
      <c r="F293" s="39">
        <v>0</v>
      </c>
      <c r="G293" s="39">
        <v>55347</v>
      </c>
      <c r="H293" s="39">
        <v>223.2</v>
      </c>
      <c r="I293" s="39">
        <v>268.60000000000002</v>
      </c>
      <c r="J293" s="39">
        <v>93272.7</v>
      </c>
      <c r="K293" s="39">
        <v>476.9</v>
      </c>
      <c r="L293" s="39">
        <v>0</v>
      </c>
      <c r="M293" s="39">
        <v>3469.4</v>
      </c>
      <c r="N293" s="39">
        <v>236996.5</v>
      </c>
      <c r="O293" s="39">
        <v>391669.7</v>
      </c>
      <c r="P293" s="39">
        <v>391105</v>
      </c>
      <c r="Q293" s="39">
        <v>-564.70000000000005</v>
      </c>
      <c r="R293" s="39">
        <v>-0.14000000000000001</v>
      </c>
    </row>
    <row r="294" spans="1:18" ht="13.8" thickBot="1" x14ac:dyDescent="0.3">
      <c r="A294" s="38" t="s">
        <v>169</v>
      </c>
      <c r="B294" s="39">
        <v>81.400000000000006</v>
      </c>
      <c r="C294" s="39">
        <v>870.3</v>
      </c>
      <c r="D294" s="39">
        <v>613.70000000000005</v>
      </c>
      <c r="E294" s="39">
        <v>49.9</v>
      </c>
      <c r="F294" s="39">
        <v>0</v>
      </c>
      <c r="G294" s="39">
        <v>55347</v>
      </c>
      <c r="H294" s="39">
        <v>223.2</v>
      </c>
      <c r="I294" s="39">
        <v>268.60000000000002</v>
      </c>
      <c r="J294" s="39">
        <v>93272.7</v>
      </c>
      <c r="K294" s="39">
        <v>476.9</v>
      </c>
      <c r="L294" s="39">
        <v>0</v>
      </c>
      <c r="M294" s="39">
        <v>3469.4</v>
      </c>
      <c r="N294" s="39">
        <v>236996.5</v>
      </c>
      <c r="O294" s="39">
        <v>391669.7</v>
      </c>
      <c r="P294" s="39">
        <v>392391</v>
      </c>
      <c r="Q294" s="39">
        <v>721.3</v>
      </c>
      <c r="R294" s="39">
        <v>0.18</v>
      </c>
    </row>
    <row r="295" spans="1:18" ht="13.8" thickBot="1" x14ac:dyDescent="0.3">
      <c r="A295" s="38" t="s">
        <v>170</v>
      </c>
      <c r="B295" s="39">
        <v>81.400000000000006</v>
      </c>
      <c r="C295" s="39">
        <v>870.3</v>
      </c>
      <c r="D295" s="39">
        <v>613.70000000000005</v>
      </c>
      <c r="E295" s="39">
        <v>0</v>
      </c>
      <c r="F295" s="39">
        <v>0</v>
      </c>
      <c r="G295" s="39">
        <v>55347</v>
      </c>
      <c r="H295" s="39">
        <v>139.80000000000001</v>
      </c>
      <c r="I295" s="39">
        <v>268.60000000000002</v>
      </c>
      <c r="J295" s="39">
        <v>93272.7</v>
      </c>
      <c r="K295" s="39">
        <v>476.9</v>
      </c>
      <c r="L295" s="39">
        <v>0</v>
      </c>
      <c r="M295" s="39">
        <v>3469.4</v>
      </c>
      <c r="N295" s="39">
        <v>231401.9</v>
      </c>
      <c r="O295" s="39">
        <v>385941.8</v>
      </c>
      <c r="P295" s="39">
        <v>385882</v>
      </c>
      <c r="Q295" s="39">
        <v>-59.8</v>
      </c>
      <c r="R295" s="39">
        <v>-0.02</v>
      </c>
    </row>
    <row r="296" spans="1:18" ht="13.8" thickBot="1" x14ac:dyDescent="0.3">
      <c r="A296" s="38" t="s">
        <v>171</v>
      </c>
      <c r="B296" s="39">
        <v>81.400000000000006</v>
      </c>
      <c r="C296" s="39">
        <v>1180.4000000000001</v>
      </c>
      <c r="D296" s="39">
        <v>613.70000000000005</v>
      </c>
      <c r="E296" s="39">
        <v>49.9</v>
      </c>
      <c r="F296" s="39">
        <v>0</v>
      </c>
      <c r="G296" s="39">
        <v>55347</v>
      </c>
      <c r="H296" s="39">
        <v>139.80000000000001</v>
      </c>
      <c r="I296" s="39">
        <v>268.60000000000002</v>
      </c>
      <c r="J296" s="39">
        <v>93272.7</v>
      </c>
      <c r="K296" s="39">
        <v>476.9</v>
      </c>
      <c r="L296" s="39">
        <v>43.4</v>
      </c>
      <c r="M296" s="39">
        <v>3469.4</v>
      </c>
      <c r="N296" s="39">
        <v>228873.7</v>
      </c>
      <c r="O296" s="39">
        <v>383817.1</v>
      </c>
      <c r="P296" s="39">
        <v>383618</v>
      </c>
      <c r="Q296" s="39">
        <v>-199.1</v>
      </c>
      <c r="R296" s="39">
        <v>-0.05</v>
      </c>
    </row>
    <row r="297" spans="1:18" ht="13.8" thickBot="1" x14ac:dyDescent="0.3">
      <c r="A297" s="38" t="s">
        <v>172</v>
      </c>
      <c r="B297" s="39">
        <v>0</v>
      </c>
      <c r="C297" s="39">
        <v>870.3</v>
      </c>
      <c r="D297" s="39">
        <v>613.70000000000005</v>
      </c>
      <c r="E297" s="39">
        <v>0</v>
      </c>
      <c r="F297" s="39">
        <v>0</v>
      </c>
      <c r="G297" s="39">
        <v>55347</v>
      </c>
      <c r="H297" s="39">
        <v>139.80000000000001</v>
      </c>
      <c r="I297" s="39">
        <v>268.60000000000002</v>
      </c>
      <c r="J297" s="39">
        <v>93272.7</v>
      </c>
      <c r="K297" s="39">
        <v>0</v>
      </c>
      <c r="L297" s="39">
        <v>0</v>
      </c>
      <c r="M297" s="39">
        <v>0</v>
      </c>
      <c r="N297" s="39">
        <v>151572.29999999999</v>
      </c>
      <c r="O297" s="39">
        <v>302084.59999999998</v>
      </c>
      <c r="P297" s="39">
        <v>303538</v>
      </c>
      <c r="Q297" s="39">
        <v>1453.4</v>
      </c>
      <c r="R297" s="39">
        <v>0.48</v>
      </c>
    </row>
    <row r="298" spans="1:18" ht="13.8" thickBot="1" x14ac:dyDescent="0.3">
      <c r="A298" s="38" t="s">
        <v>173</v>
      </c>
      <c r="B298" s="39">
        <v>0</v>
      </c>
      <c r="C298" s="39">
        <v>870.3</v>
      </c>
      <c r="D298" s="39">
        <v>613.70000000000005</v>
      </c>
      <c r="E298" s="39">
        <v>0</v>
      </c>
      <c r="F298" s="39">
        <v>0</v>
      </c>
      <c r="G298" s="39">
        <v>55347</v>
      </c>
      <c r="H298" s="39">
        <v>139.80000000000001</v>
      </c>
      <c r="I298" s="39">
        <v>7</v>
      </c>
      <c r="J298" s="39">
        <v>93272.7</v>
      </c>
      <c r="K298" s="39">
        <v>0</v>
      </c>
      <c r="L298" s="39">
        <v>0</v>
      </c>
      <c r="M298" s="39">
        <v>2455.1999999999998</v>
      </c>
      <c r="N298" s="39">
        <v>163489.5</v>
      </c>
      <c r="O298" s="39">
        <v>316195.40000000002</v>
      </c>
      <c r="P298" s="39">
        <v>317183</v>
      </c>
      <c r="Q298" s="39">
        <v>987.6</v>
      </c>
      <c r="R298" s="39">
        <v>0.31</v>
      </c>
    </row>
    <row r="299" spans="1:18" ht="13.8" thickBot="1" x14ac:dyDescent="0.3">
      <c r="A299" s="38" t="s">
        <v>174</v>
      </c>
      <c r="B299" s="39">
        <v>0</v>
      </c>
      <c r="C299" s="39">
        <v>870.3</v>
      </c>
      <c r="D299" s="39">
        <v>613.70000000000005</v>
      </c>
      <c r="E299" s="39">
        <v>0</v>
      </c>
      <c r="F299" s="39">
        <v>0</v>
      </c>
      <c r="G299" s="39">
        <v>55347</v>
      </c>
      <c r="H299" s="39">
        <v>139.80000000000001</v>
      </c>
      <c r="I299" s="39">
        <v>7</v>
      </c>
      <c r="J299" s="39">
        <v>93272.7</v>
      </c>
      <c r="K299" s="39">
        <v>0</v>
      </c>
      <c r="L299" s="39">
        <v>0</v>
      </c>
      <c r="M299" s="39">
        <v>2455.1999999999998</v>
      </c>
      <c r="N299" s="39">
        <v>163489.5</v>
      </c>
      <c r="O299" s="39">
        <v>316195.40000000002</v>
      </c>
      <c r="P299" s="39">
        <v>316046</v>
      </c>
      <c r="Q299" s="39">
        <v>-149.4</v>
      </c>
      <c r="R299" s="39">
        <v>-0.05</v>
      </c>
    </row>
    <row r="300" spans="1:18" ht="13.8" thickBot="1" x14ac:dyDescent="0.3">
      <c r="A300" s="38" t="s">
        <v>175</v>
      </c>
      <c r="B300" s="39">
        <v>81.400000000000006</v>
      </c>
      <c r="C300" s="39">
        <v>870.3</v>
      </c>
      <c r="D300" s="39">
        <v>613.70000000000005</v>
      </c>
      <c r="E300" s="39">
        <v>0</v>
      </c>
      <c r="F300" s="39">
        <v>0</v>
      </c>
      <c r="G300" s="39">
        <v>55127.8</v>
      </c>
      <c r="H300" s="39">
        <v>139.80000000000001</v>
      </c>
      <c r="I300" s="39">
        <v>7</v>
      </c>
      <c r="J300" s="39">
        <v>93272.7</v>
      </c>
      <c r="K300" s="39">
        <v>0</v>
      </c>
      <c r="L300" s="39">
        <v>0</v>
      </c>
      <c r="M300" s="39">
        <v>3121.4</v>
      </c>
      <c r="N300" s="39">
        <v>166529.5</v>
      </c>
      <c r="O300" s="39">
        <v>319763.59999999998</v>
      </c>
      <c r="P300" s="39">
        <v>320775</v>
      </c>
      <c r="Q300" s="39">
        <v>1011.4</v>
      </c>
      <c r="R300" s="39">
        <v>0.32</v>
      </c>
    </row>
    <row r="301" spans="1:18" ht="13.8" thickBot="1" x14ac:dyDescent="0.3">
      <c r="A301" s="38" t="s">
        <v>176</v>
      </c>
      <c r="B301" s="39">
        <v>0</v>
      </c>
      <c r="C301" s="39">
        <v>870.3</v>
      </c>
      <c r="D301" s="39">
        <v>613.70000000000005</v>
      </c>
      <c r="E301" s="39">
        <v>0</v>
      </c>
      <c r="F301" s="39">
        <v>0</v>
      </c>
      <c r="G301" s="39">
        <v>55242.7</v>
      </c>
      <c r="H301" s="39">
        <v>139.80000000000001</v>
      </c>
      <c r="I301" s="39">
        <v>7</v>
      </c>
      <c r="J301" s="39">
        <v>93272.7</v>
      </c>
      <c r="K301" s="39">
        <v>0</v>
      </c>
      <c r="L301" s="39">
        <v>0</v>
      </c>
      <c r="M301" s="39">
        <v>3121.4</v>
      </c>
      <c r="N301" s="39">
        <v>172409.7</v>
      </c>
      <c r="O301" s="39">
        <v>325677.3</v>
      </c>
      <c r="P301" s="39">
        <v>325248</v>
      </c>
      <c r="Q301" s="39">
        <v>-429.3</v>
      </c>
      <c r="R301" s="39">
        <v>-0.13</v>
      </c>
    </row>
    <row r="302" spans="1:18" ht="13.8" thickBot="1" x14ac:dyDescent="0.3">
      <c r="A302" s="38" t="s">
        <v>177</v>
      </c>
      <c r="B302" s="39">
        <v>81.400000000000006</v>
      </c>
      <c r="C302" s="39">
        <v>870.3</v>
      </c>
      <c r="D302" s="39">
        <v>613.70000000000005</v>
      </c>
      <c r="E302" s="39">
        <v>0</v>
      </c>
      <c r="F302" s="39">
        <v>0</v>
      </c>
      <c r="G302" s="39">
        <v>55127.8</v>
      </c>
      <c r="H302" s="39">
        <v>0</v>
      </c>
      <c r="I302" s="39">
        <v>268.60000000000002</v>
      </c>
      <c r="J302" s="39">
        <v>93272.7</v>
      </c>
      <c r="K302" s="39">
        <v>0</v>
      </c>
      <c r="L302" s="39">
        <v>0</v>
      </c>
      <c r="M302" s="39">
        <v>2788.3</v>
      </c>
      <c r="N302" s="39">
        <v>163489.5</v>
      </c>
      <c r="O302" s="39">
        <v>316512.40000000002</v>
      </c>
      <c r="P302" s="39">
        <v>317590</v>
      </c>
      <c r="Q302" s="39">
        <v>1077.5999999999999</v>
      </c>
      <c r="R302" s="39">
        <v>0.34</v>
      </c>
    </row>
    <row r="303" spans="1:18" ht="13.8" thickBot="1" x14ac:dyDescent="0.3">
      <c r="A303" s="38" t="s">
        <v>178</v>
      </c>
      <c r="B303" s="39">
        <v>81.400000000000006</v>
      </c>
      <c r="C303" s="39">
        <v>870.3</v>
      </c>
      <c r="D303" s="39">
        <v>613.70000000000005</v>
      </c>
      <c r="E303" s="39">
        <v>0</v>
      </c>
      <c r="F303" s="39">
        <v>0</v>
      </c>
      <c r="G303" s="39">
        <v>54743.3</v>
      </c>
      <c r="H303" s="39">
        <v>139.80000000000001</v>
      </c>
      <c r="I303" s="39">
        <v>7</v>
      </c>
      <c r="J303" s="39">
        <v>93272.7</v>
      </c>
      <c r="K303" s="39">
        <v>0</v>
      </c>
      <c r="L303" s="39">
        <v>0</v>
      </c>
      <c r="M303" s="39">
        <v>3121.4</v>
      </c>
      <c r="N303" s="39">
        <v>177195.8</v>
      </c>
      <c r="O303" s="39">
        <v>330045.5</v>
      </c>
      <c r="P303" s="39">
        <v>329961</v>
      </c>
      <c r="Q303" s="39">
        <v>-84.5</v>
      </c>
      <c r="R303" s="39">
        <v>-0.03</v>
      </c>
    </row>
    <row r="304" spans="1:18" ht="13.8" thickBot="1" x14ac:dyDescent="0.3">
      <c r="A304" s="38" t="s">
        <v>179</v>
      </c>
      <c r="B304" s="39">
        <v>81.400000000000006</v>
      </c>
      <c r="C304" s="39">
        <v>870.3</v>
      </c>
      <c r="D304" s="39">
        <v>613.70000000000005</v>
      </c>
      <c r="E304" s="39">
        <v>0</v>
      </c>
      <c r="F304" s="39">
        <v>0</v>
      </c>
      <c r="G304" s="39">
        <v>55347</v>
      </c>
      <c r="H304" s="39">
        <v>139.80000000000001</v>
      </c>
      <c r="I304" s="39">
        <v>7</v>
      </c>
      <c r="J304" s="39">
        <v>93272.7</v>
      </c>
      <c r="K304" s="39">
        <v>0</v>
      </c>
      <c r="L304" s="39">
        <v>0</v>
      </c>
      <c r="M304" s="39">
        <v>3203.2</v>
      </c>
      <c r="N304" s="39">
        <v>174868.9</v>
      </c>
      <c r="O304" s="39">
        <v>328404.09999999998</v>
      </c>
      <c r="P304" s="39">
        <v>328254</v>
      </c>
      <c r="Q304" s="39">
        <v>-150.1</v>
      </c>
      <c r="R304" s="39">
        <v>-0.05</v>
      </c>
    </row>
    <row r="305" spans="1:18" ht="13.8" thickBot="1" x14ac:dyDescent="0.3">
      <c r="A305" s="38" t="s">
        <v>180</v>
      </c>
      <c r="B305" s="39">
        <v>81.400000000000006</v>
      </c>
      <c r="C305" s="39">
        <v>870.3</v>
      </c>
      <c r="D305" s="39">
        <v>613.70000000000005</v>
      </c>
      <c r="E305" s="39">
        <v>0</v>
      </c>
      <c r="F305" s="39">
        <v>0</v>
      </c>
      <c r="G305" s="39">
        <v>55347</v>
      </c>
      <c r="H305" s="39">
        <v>139.80000000000001</v>
      </c>
      <c r="I305" s="39">
        <v>268.60000000000002</v>
      </c>
      <c r="J305" s="39">
        <v>93272.7</v>
      </c>
      <c r="K305" s="39">
        <v>0</v>
      </c>
      <c r="L305" s="39">
        <v>0</v>
      </c>
      <c r="M305" s="39">
        <v>3405.5</v>
      </c>
      <c r="N305" s="39">
        <v>186686.7</v>
      </c>
      <c r="O305" s="39">
        <v>340685.8</v>
      </c>
      <c r="P305" s="39">
        <v>342306</v>
      </c>
      <c r="Q305" s="39">
        <v>1620.2</v>
      </c>
      <c r="R305" s="39">
        <v>0.47</v>
      </c>
    </row>
    <row r="306" spans="1:18" ht="13.8" thickBot="1" x14ac:dyDescent="0.3">
      <c r="A306" s="38" t="s">
        <v>181</v>
      </c>
      <c r="B306" s="39">
        <v>81.400000000000006</v>
      </c>
      <c r="C306" s="39">
        <v>870.3</v>
      </c>
      <c r="D306" s="39">
        <v>613.70000000000005</v>
      </c>
      <c r="E306" s="39">
        <v>0</v>
      </c>
      <c r="F306" s="39">
        <v>0</v>
      </c>
      <c r="G306" s="39">
        <v>55347</v>
      </c>
      <c r="H306" s="39">
        <v>139.80000000000001</v>
      </c>
      <c r="I306" s="39">
        <v>268.60000000000002</v>
      </c>
      <c r="J306" s="39">
        <v>92932.2</v>
      </c>
      <c r="K306" s="39">
        <v>0</v>
      </c>
      <c r="L306" s="39">
        <v>0</v>
      </c>
      <c r="M306" s="39">
        <v>3405.5</v>
      </c>
      <c r="N306" s="39">
        <v>202274.5</v>
      </c>
      <c r="O306" s="39">
        <v>355933.1</v>
      </c>
      <c r="P306" s="39">
        <v>354237</v>
      </c>
      <c r="Q306" s="39">
        <v>-1696.1</v>
      </c>
      <c r="R306" s="39">
        <v>-0.48</v>
      </c>
    </row>
    <row r="307" spans="1:18" ht="13.8" thickBot="1" x14ac:dyDescent="0.3">
      <c r="A307" s="38" t="s">
        <v>182</v>
      </c>
      <c r="B307" s="39">
        <v>81.400000000000006</v>
      </c>
      <c r="C307" s="39">
        <v>870.3</v>
      </c>
      <c r="D307" s="39">
        <v>613.70000000000005</v>
      </c>
      <c r="E307" s="39">
        <v>49.9</v>
      </c>
      <c r="F307" s="39">
        <v>0</v>
      </c>
      <c r="G307" s="39">
        <v>55347</v>
      </c>
      <c r="H307" s="39">
        <v>139.80000000000001</v>
      </c>
      <c r="I307" s="39">
        <v>268.60000000000002</v>
      </c>
      <c r="J307" s="39">
        <v>92932.2</v>
      </c>
      <c r="K307" s="39">
        <v>476.9</v>
      </c>
      <c r="L307" s="39">
        <v>0</v>
      </c>
      <c r="M307" s="39">
        <v>3405.5</v>
      </c>
      <c r="N307" s="39">
        <v>208995.1</v>
      </c>
      <c r="O307" s="39">
        <v>363180.5</v>
      </c>
      <c r="P307" s="39">
        <v>364430</v>
      </c>
      <c r="Q307" s="39">
        <v>1249.5</v>
      </c>
      <c r="R307" s="39">
        <v>0.34</v>
      </c>
    </row>
    <row r="308" spans="1:18" ht="13.8" thickBot="1" x14ac:dyDescent="0.3">
      <c r="A308" s="38" t="s">
        <v>183</v>
      </c>
      <c r="B308" s="39">
        <v>81.400000000000006</v>
      </c>
      <c r="C308" s="39">
        <v>870.3</v>
      </c>
      <c r="D308" s="39">
        <v>613.70000000000005</v>
      </c>
      <c r="E308" s="39">
        <v>49.9</v>
      </c>
      <c r="F308" s="39">
        <v>0</v>
      </c>
      <c r="G308" s="39">
        <v>55347</v>
      </c>
      <c r="H308" s="39">
        <v>139.80000000000001</v>
      </c>
      <c r="I308" s="39">
        <v>268.60000000000002</v>
      </c>
      <c r="J308" s="39">
        <v>92932.2</v>
      </c>
      <c r="K308" s="39">
        <v>476.9</v>
      </c>
      <c r="L308" s="39">
        <v>0</v>
      </c>
      <c r="M308" s="39">
        <v>3405.5</v>
      </c>
      <c r="N308" s="39">
        <v>217066.4</v>
      </c>
      <c r="O308" s="39">
        <v>371251.8</v>
      </c>
      <c r="P308" s="39">
        <v>371743</v>
      </c>
      <c r="Q308" s="39">
        <v>491.2</v>
      </c>
      <c r="R308" s="39">
        <v>0.13</v>
      </c>
    </row>
    <row r="309" spans="1:18" ht="13.8" thickBot="1" x14ac:dyDescent="0.3">
      <c r="A309" s="38" t="s">
        <v>184</v>
      </c>
      <c r="B309" s="39">
        <v>81.400000000000006</v>
      </c>
      <c r="C309" s="39">
        <v>870.3</v>
      </c>
      <c r="D309" s="39">
        <v>613.70000000000005</v>
      </c>
      <c r="E309" s="39">
        <v>49.9</v>
      </c>
      <c r="F309" s="39">
        <v>0</v>
      </c>
      <c r="G309" s="39">
        <v>55347</v>
      </c>
      <c r="H309" s="39">
        <v>139.80000000000001</v>
      </c>
      <c r="I309" s="39">
        <v>7</v>
      </c>
      <c r="J309" s="39">
        <v>92932.2</v>
      </c>
      <c r="K309" s="39">
        <v>476.9</v>
      </c>
      <c r="L309" s="39">
        <v>0</v>
      </c>
      <c r="M309" s="39">
        <v>3405.5</v>
      </c>
      <c r="N309" s="39">
        <v>214848.9</v>
      </c>
      <c r="O309" s="39">
        <v>368772.6</v>
      </c>
      <c r="P309" s="39">
        <v>368475</v>
      </c>
      <c r="Q309" s="39">
        <v>-297.60000000000002</v>
      </c>
      <c r="R309" s="39">
        <v>-0.08</v>
      </c>
    </row>
    <row r="310" spans="1:18" ht="13.8" thickBot="1" x14ac:dyDescent="0.3">
      <c r="A310" s="38" t="s">
        <v>185</v>
      </c>
      <c r="B310" s="39">
        <v>81.400000000000006</v>
      </c>
      <c r="C310" s="39">
        <v>870.3</v>
      </c>
      <c r="D310" s="39">
        <v>613.70000000000005</v>
      </c>
      <c r="E310" s="39">
        <v>49.9</v>
      </c>
      <c r="F310" s="39">
        <v>0</v>
      </c>
      <c r="G310" s="39">
        <v>55347</v>
      </c>
      <c r="H310" s="39">
        <v>139.80000000000001</v>
      </c>
      <c r="I310" s="39">
        <v>268.60000000000002</v>
      </c>
      <c r="J310" s="39">
        <v>92932.2</v>
      </c>
      <c r="K310" s="39">
        <v>476.9</v>
      </c>
      <c r="L310" s="39">
        <v>0</v>
      </c>
      <c r="M310" s="39">
        <v>3405.5</v>
      </c>
      <c r="N310" s="39">
        <v>219509.7</v>
      </c>
      <c r="O310" s="39">
        <v>373695</v>
      </c>
      <c r="P310" s="39">
        <v>374508</v>
      </c>
      <c r="Q310" s="39">
        <v>813</v>
      </c>
      <c r="R310" s="39">
        <v>0.22</v>
      </c>
    </row>
    <row r="311" spans="1:18" ht="13.8" thickBot="1" x14ac:dyDescent="0.3">
      <c r="A311" s="38" t="s">
        <v>186</v>
      </c>
      <c r="B311" s="39">
        <v>81.400000000000006</v>
      </c>
      <c r="C311" s="39">
        <v>1180.4000000000001</v>
      </c>
      <c r="D311" s="39">
        <v>613.70000000000005</v>
      </c>
      <c r="E311" s="39">
        <v>49.9</v>
      </c>
      <c r="F311" s="39">
        <v>0</v>
      </c>
      <c r="G311" s="39">
        <v>55347</v>
      </c>
      <c r="H311" s="39">
        <v>3399</v>
      </c>
      <c r="I311" s="39">
        <v>268.60000000000002</v>
      </c>
      <c r="J311" s="39">
        <v>89373.9</v>
      </c>
      <c r="K311" s="39">
        <v>476.9</v>
      </c>
      <c r="L311" s="39">
        <v>547.79999999999995</v>
      </c>
      <c r="M311" s="39">
        <v>3121.4</v>
      </c>
      <c r="N311" s="39">
        <v>163489.5</v>
      </c>
      <c r="O311" s="39">
        <v>317949.5</v>
      </c>
      <c r="P311" s="39">
        <v>314689</v>
      </c>
      <c r="Q311" s="39">
        <v>-3260.5</v>
      </c>
      <c r="R311" s="39">
        <v>-1.04</v>
      </c>
    </row>
    <row r="312" spans="1:18" ht="13.8" thickBot="1" x14ac:dyDescent="0.3">
      <c r="A312" s="38" t="s">
        <v>187</v>
      </c>
      <c r="B312" s="39">
        <v>81.400000000000006</v>
      </c>
      <c r="C312" s="39">
        <v>1180.4000000000001</v>
      </c>
      <c r="D312" s="39">
        <v>613.70000000000005</v>
      </c>
      <c r="E312" s="39">
        <v>0</v>
      </c>
      <c r="F312" s="39">
        <v>0</v>
      </c>
      <c r="G312" s="39">
        <v>55347</v>
      </c>
      <c r="H312" s="39">
        <v>90393.5</v>
      </c>
      <c r="I312" s="39">
        <v>268.60000000000002</v>
      </c>
      <c r="J312" s="39">
        <v>1137.5</v>
      </c>
      <c r="K312" s="39">
        <v>476.9</v>
      </c>
      <c r="L312" s="39">
        <v>547.79999999999995</v>
      </c>
      <c r="M312" s="39">
        <v>3203.2</v>
      </c>
      <c r="N312" s="39">
        <v>172409.7</v>
      </c>
      <c r="O312" s="39">
        <v>325659.8</v>
      </c>
      <c r="P312" s="39">
        <v>325795</v>
      </c>
      <c r="Q312" s="39">
        <v>135.19999999999999</v>
      </c>
      <c r="R312" s="39">
        <v>0.04</v>
      </c>
    </row>
    <row r="313" spans="1:18" ht="13.8" thickBot="1" x14ac:dyDescent="0.3">
      <c r="A313" s="38" t="s">
        <v>188</v>
      </c>
      <c r="B313" s="39">
        <v>81.400000000000006</v>
      </c>
      <c r="C313" s="39">
        <v>1180.4000000000001</v>
      </c>
      <c r="D313" s="39">
        <v>613.70000000000005</v>
      </c>
      <c r="E313" s="39">
        <v>0</v>
      </c>
      <c r="F313" s="39">
        <v>0</v>
      </c>
      <c r="G313" s="39">
        <v>55347</v>
      </c>
      <c r="H313" s="39">
        <v>90393.5</v>
      </c>
      <c r="I313" s="39">
        <v>268.60000000000002</v>
      </c>
      <c r="J313" s="39">
        <v>1137.5</v>
      </c>
      <c r="K313" s="39">
        <v>476.9</v>
      </c>
      <c r="L313" s="39">
        <v>547.79999999999995</v>
      </c>
      <c r="M313" s="39">
        <v>3405.5</v>
      </c>
      <c r="N313" s="39">
        <v>177195.8</v>
      </c>
      <c r="O313" s="39">
        <v>330648.2</v>
      </c>
      <c r="P313" s="39">
        <v>331086</v>
      </c>
      <c r="Q313" s="39">
        <v>437.8</v>
      </c>
      <c r="R313" s="39">
        <v>0.13</v>
      </c>
    </row>
    <row r="314" spans="1:18" ht="13.8" thickBot="1" x14ac:dyDescent="0.3">
      <c r="A314" s="38" t="s">
        <v>189</v>
      </c>
      <c r="B314" s="39">
        <v>2202.1</v>
      </c>
      <c r="C314" s="39">
        <v>1180.4000000000001</v>
      </c>
      <c r="D314" s="39">
        <v>613.70000000000005</v>
      </c>
      <c r="E314" s="39">
        <v>49.9</v>
      </c>
      <c r="F314" s="39">
        <v>0</v>
      </c>
      <c r="G314" s="39">
        <v>55347</v>
      </c>
      <c r="H314" s="39">
        <v>90393.5</v>
      </c>
      <c r="I314" s="39">
        <v>268.60000000000002</v>
      </c>
      <c r="J314" s="39">
        <v>0</v>
      </c>
      <c r="K314" s="39">
        <v>476.9</v>
      </c>
      <c r="L314" s="39">
        <v>547.79999999999995</v>
      </c>
      <c r="M314" s="39">
        <v>3405.5</v>
      </c>
      <c r="N314" s="39">
        <v>181423.7</v>
      </c>
      <c r="O314" s="39">
        <v>335909.2</v>
      </c>
      <c r="P314" s="39">
        <v>336354</v>
      </c>
      <c r="Q314" s="39">
        <v>444.8</v>
      </c>
      <c r="R314" s="39">
        <v>0.13</v>
      </c>
    </row>
    <row r="315" spans="1:18" ht="13.8" thickBot="1" x14ac:dyDescent="0.3">
      <c r="A315" s="38" t="s">
        <v>190</v>
      </c>
      <c r="B315" s="39">
        <v>81.400000000000006</v>
      </c>
      <c r="C315" s="39">
        <v>1180.4000000000001</v>
      </c>
      <c r="D315" s="39">
        <v>613.70000000000005</v>
      </c>
      <c r="E315" s="39">
        <v>49.9</v>
      </c>
      <c r="F315" s="39">
        <v>601.70000000000005</v>
      </c>
      <c r="G315" s="39">
        <v>55347</v>
      </c>
      <c r="H315" s="39">
        <v>90393.5</v>
      </c>
      <c r="I315" s="39">
        <v>268.60000000000002</v>
      </c>
      <c r="J315" s="39">
        <v>0</v>
      </c>
      <c r="K315" s="39">
        <v>476.9</v>
      </c>
      <c r="L315" s="39">
        <v>547.79999999999995</v>
      </c>
      <c r="M315" s="39">
        <v>3405.5</v>
      </c>
      <c r="N315" s="39">
        <v>186686.7</v>
      </c>
      <c r="O315" s="39">
        <v>339653.2</v>
      </c>
      <c r="P315" s="39">
        <v>339542</v>
      </c>
      <c r="Q315" s="39">
        <v>-111.2</v>
      </c>
      <c r="R315" s="39">
        <v>-0.03</v>
      </c>
    </row>
    <row r="316" spans="1:18" ht="13.8" thickBot="1" x14ac:dyDescent="0.3">
      <c r="A316" s="38" t="s">
        <v>191</v>
      </c>
      <c r="B316" s="39">
        <v>81.400000000000006</v>
      </c>
      <c r="C316" s="39">
        <v>1180.4000000000001</v>
      </c>
      <c r="D316" s="39">
        <v>613.70000000000005</v>
      </c>
      <c r="E316" s="39">
        <v>49.9</v>
      </c>
      <c r="F316" s="39">
        <v>601.70000000000005</v>
      </c>
      <c r="G316" s="39">
        <v>55347</v>
      </c>
      <c r="H316" s="39">
        <v>3399</v>
      </c>
      <c r="I316" s="39">
        <v>268.60000000000002</v>
      </c>
      <c r="J316" s="39">
        <v>1137.5</v>
      </c>
      <c r="K316" s="39">
        <v>82772.600000000006</v>
      </c>
      <c r="L316" s="39">
        <v>547.79999999999995</v>
      </c>
      <c r="M316" s="39">
        <v>3203.2</v>
      </c>
      <c r="N316" s="39">
        <v>168738.6</v>
      </c>
      <c r="O316" s="39">
        <v>317941.5</v>
      </c>
      <c r="P316" s="39">
        <v>321782</v>
      </c>
      <c r="Q316" s="39">
        <v>3840.5</v>
      </c>
      <c r="R316" s="39">
        <v>1.19</v>
      </c>
    </row>
    <row r="317" spans="1:18" ht="13.8" thickBot="1" x14ac:dyDescent="0.3">
      <c r="A317" s="38" t="s">
        <v>192</v>
      </c>
      <c r="B317" s="39">
        <v>81.400000000000006</v>
      </c>
      <c r="C317" s="39">
        <v>1180.4000000000001</v>
      </c>
      <c r="D317" s="39">
        <v>613.70000000000005</v>
      </c>
      <c r="E317" s="39">
        <v>49.9</v>
      </c>
      <c r="F317" s="39">
        <v>601.70000000000005</v>
      </c>
      <c r="G317" s="39">
        <v>55347</v>
      </c>
      <c r="H317" s="39">
        <v>3399</v>
      </c>
      <c r="I317" s="39">
        <v>268.60000000000002</v>
      </c>
      <c r="J317" s="39">
        <v>1137.5</v>
      </c>
      <c r="K317" s="39">
        <v>82772.600000000006</v>
      </c>
      <c r="L317" s="39">
        <v>5006.3999999999996</v>
      </c>
      <c r="M317" s="39">
        <v>3405.5</v>
      </c>
      <c r="N317" s="39">
        <v>181423.7</v>
      </c>
      <c r="O317" s="39">
        <v>335287.5</v>
      </c>
      <c r="P317" s="39">
        <v>335731</v>
      </c>
      <c r="Q317" s="39">
        <v>443.5</v>
      </c>
      <c r="R317" s="39">
        <v>0.13</v>
      </c>
    </row>
    <row r="318" spans="1:18" ht="13.8" thickBot="1" x14ac:dyDescent="0.3">
      <c r="A318" s="38" t="s">
        <v>193</v>
      </c>
      <c r="B318" s="39">
        <v>81.400000000000006</v>
      </c>
      <c r="C318" s="39">
        <v>870.3</v>
      </c>
      <c r="D318" s="39">
        <v>613.70000000000005</v>
      </c>
      <c r="E318" s="39">
        <v>0</v>
      </c>
      <c r="F318" s="39">
        <v>0</v>
      </c>
      <c r="G318" s="39">
        <v>55103.4</v>
      </c>
      <c r="H318" s="39">
        <v>139.80000000000001</v>
      </c>
      <c r="I318" s="39">
        <v>268.60000000000002</v>
      </c>
      <c r="J318" s="39">
        <v>93272.7</v>
      </c>
      <c r="K318" s="39">
        <v>476.9</v>
      </c>
      <c r="L318" s="39">
        <v>0</v>
      </c>
      <c r="M318" s="39">
        <v>1978.4</v>
      </c>
      <c r="N318" s="39">
        <v>140989.9</v>
      </c>
      <c r="O318" s="39">
        <v>293795.09999999998</v>
      </c>
      <c r="P318" s="39">
        <v>299223</v>
      </c>
      <c r="Q318" s="39">
        <v>5427.9</v>
      </c>
      <c r="R318" s="39">
        <v>1.81</v>
      </c>
    </row>
    <row r="319" spans="1:18" ht="13.8" thickBot="1" x14ac:dyDescent="0.3">
      <c r="A319" s="38" t="s">
        <v>194</v>
      </c>
      <c r="B319" s="39">
        <v>81.400000000000006</v>
      </c>
      <c r="C319" s="39">
        <v>870.3</v>
      </c>
      <c r="D319" s="39">
        <v>613.70000000000005</v>
      </c>
      <c r="E319" s="39">
        <v>0</v>
      </c>
      <c r="F319" s="39">
        <v>0</v>
      </c>
      <c r="G319" s="39">
        <v>55103.4</v>
      </c>
      <c r="H319" s="39">
        <v>139.80000000000001</v>
      </c>
      <c r="I319" s="39">
        <v>268.60000000000002</v>
      </c>
      <c r="J319" s="39">
        <v>93272.7</v>
      </c>
      <c r="K319" s="39">
        <v>476.9</v>
      </c>
      <c r="L319" s="39">
        <v>0</v>
      </c>
      <c r="M319" s="39">
        <v>2455.1999999999998</v>
      </c>
      <c r="N319" s="39">
        <v>151572.29999999999</v>
      </c>
      <c r="O319" s="39">
        <v>304854.40000000002</v>
      </c>
      <c r="P319" s="39">
        <v>305238</v>
      </c>
      <c r="Q319" s="39">
        <v>383.6</v>
      </c>
      <c r="R319" s="39">
        <v>0.13</v>
      </c>
    </row>
    <row r="320" spans="1:18" ht="13.8" thickBot="1" x14ac:dyDescent="0.3">
      <c r="A320" s="38" t="s">
        <v>195</v>
      </c>
      <c r="B320" s="39">
        <v>81.400000000000006</v>
      </c>
      <c r="C320" s="39">
        <v>870.3</v>
      </c>
      <c r="D320" s="39">
        <v>613.70000000000005</v>
      </c>
      <c r="E320" s="39">
        <v>0</v>
      </c>
      <c r="F320" s="39">
        <v>0</v>
      </c>
      <c r="G320" s="39">
        <v>55103.4</v>
      </c>
      <c r="H320" s="39">
        <v>139.80000000000001</v>
      </c>
      <c r="I320" s="39">
        <v>268.60000000000002</v>
      </c>
      <c r="J320" s="39">
        <v>93272.7</v>
      </c>
      <c r="K320" s="39">
        <v>476.9</v>
      </c>
      <c r="L320" s="39">
        <v>0</v>
      </c>
      <c r="M320" s="39">
        <v>2788.3</v>
      </c>
      <c r="N320" s="39">
        <v>158343.79999999999</v>
      </c>
      <c r="O320" s="39">
        <v>311959</v>
      </c>
      <c r="P320" s="39">
        <v>310474</v>
      </c>
      <c r="Q320" s="39">
        <v>-1485</v>
      </c>
      <c r="R320" s="39">
        <v>-0.48</v>
      </c>
    </row>
    <row r="321" spans="1:18" ht="13.8" thickBot="1" x14ac:dyDescent="0.3">
      <c r="A321" s="38" t="s">
        <v>196</v>
      </c>
      <c r="B321" s="39">
        <v>81.400000000000006</v>
      </c>
      <c r="C321" s="39">
        <v>870.3</v>
      </c>
      <c r="D321" s="39">
        <v>613.70000000000005</v>
      </c>
      <c r="E321" s="39">
        <v>0</v>
      </c>
      <c r="F321" s="39">
        <v>0</v>
      </c>
      <c r="G321" s="39">
        <v>55103.4</v>
      </c>
      <c r="H321" s="39">
        <v>139.80000000000001</v>
      </c>
      <c r="I321" s="39">
        <v>268.60000000000002</v>
      </c>
      <c r="J321" s="39">
        <v>93272.7</v>
      </c>
      <c r="K321" s="39">
        <v>476.9</v>
      </c>
      <c r="L321" s="39">
        <v>0</v>
      </c>
      <c r="M321" s="39">
        <v>3121.4</v>
      </c>
      <c r="N321" s="39">
        <v>158343.79999999999</v>
      </c>
      <c r="O321" s="39">
        <v>312292</v>
      </c>
      <c r="P321" s="39">
        <v>314643</v>
      </c>
      <c r="Q321" s="39">
        <v>2351</v>
      </c>
      <c r="R321" s="39">
        <v>0.75</v>
      </c>
    </row>
    <row r="322" spans="1:18" ht="13.8" thickBot="1" x14ac:dyDescent="0.3">
      <c r="A322" s="38" t="s">
        <v>197</v>
      </c>
      <c r="B322" s="39">
        <v>81.400000000000006</v>
      </c>
      <c r="C322" s="39">
        <v>870.3</v>
      </c>
      <c r="D322" s="39">
        <v>613.70000000000005</v>
      </c>
      <c r="E322" s="39">
        <v>0</v>
      </c>
      <c r="F322" s="39">
        <v>0</v>
      </c>
      <c r="G322" s="39">
        <v>55103.4</v>
      </c>
      <c r="H322" s="39">
        <v>139.80000000000001</v>
      </c>
      <c r="I322" s="39">
        <v>268.60000000000002</v>
      </c>
      <c r="J322" s="39">
        <v>93272.7</v>
      </c>
      <c r="K322" s="39">
        <v>476.9</v>
      </c>
      <c r="L322" s="39">
        <v>0</v>
      </c>
      <c r="M322" s="39">
        <v>3121.4</v>
      </c>
      <c r="N322" s="39">
        <v>163489.5</v>
      </c>
      <c r="O322" s="39">
        <v>317437.7</v>
      </c>
      <c r="P322" s="39">
        <v>317475</v>
      </c>
      <c r="Q322" s="39">
        <v>37.299999999999997</v>
      </c>
      <c r="R322" s="39">
        <v>0.01</v>
      </c>
    </row>
    <row r="323" spans="1:18" ht="13.8" thickBot="1" x14ac:dyDescent="0.3">
      <c r="A323" s="38" t="s">
        <v>198</v>
      </c>
      <c r="B323" s="39">
        <v>81.400000000000006</v>
      </c>
      <c r="C323" s="39">
        <v>870.3</v>
      </c>
      <c r="D323" s="39">
        <v>613.70000000000005</v>
      </c>
      <c r="E323" s="39">
        <v>0</v>
      </c>
      <c r="F323" s="39">
        <v>0</v>
      </c>
      <c r="G323" s="39">
        <v>54945.599999999999</v>
      </c>
      <c r="H323" s="39">
        <v>139.80000000000001</v>
      </c>
      <c r="I323" s="39">
        <v>268.60000000000002</v>
      </c>
      <c r="J323" s="39">
        <v>93272.7</v>
      </c>
      <c r="K323" s="39">
        <v>476.9</v>
      </c>
      <c r="L323" s="39">
        <v>0</v>
      </c>
      <c r="M323" s="39">
        <v>3121.4</v>
      </c>
      <c r="N323" s="39">
        <v>158343.79999999999</v>
      </c>
      <c r="O323" s="39">
        <v>312134.2</v>
      </c>
      <c r="P323" s="39">
        <v>310470</v>
      </c>
      <c r="Q323" s="39">
        <v>-1664.2</v>
      </c>
      <c r="R323" s="39">
        <v>-0.54</v>
      </c>
    </row>
    <row r="324" spans="1:18" ht="13.8" thickBot="1" x14ac:dyDescent="0.3">
      <c r="A324" s="38" t="s">
        <v>199</v>
      </c>
      <c r="B324" s="39">
        <v>81.400000000000006</v>
      </c>
      <c r="C324" s="39">
        <v>870.3</v>
      </c>
      <c r="D324" s="39">
        <v>613.70000000000005</v>
      </c>
      <c r="E324" s="39">
        <v>0</v>
      </c>
      <c r="F324" s="39">
        <v>0</v>
      </c>
      <c r="G324" s="39">
        <v>54743.3</v>
      </c>
      <c r="H324" s="39">
        <v>139.80000000000001</v>
      </c>
      <c r="I324" s="39">
        <v>268.60000000000002</v>
      </c>
      <c r="J324" s="39">
        <v>93272.7</v>
      </c>
      <c r="K324" s="39">
        <v>476.9</v>
      </c>
      <c r="L324" s="39">
        <v>0</v>
      </c>
      <c r="M324" s="39">
        <v>3121.4</v>
      </c>
      <c r="N324" s="39">
        <v>158343.79999999999</v>
      </c>
      <c r="O324" s="39">
        <v>311932</v>
      </c>
      <c r="P324" s="39">
        <v>314221</v>
      </c>
      <c r="Q324" s="39">
        <v>2289</v>
      </c>
      <c r="R324" s="39">
        <v>0.73</v>
      </c>
    </row>
    <row r="325" spans="1:18" ht="13.8" thickBot="1" x14ac:dyDescent="0.3">
      <c r="A325" s="38" t="s">
        <v>200</v>
      </c>
      <c r="B325" s="39">
        <v>0</v>
      </c>
      <c r="C325" s="39">
        <v>870.3</v>
      </c>
      <c r="D325" s="39">
        <v>613.70000000000005</v>
      </c>
      <c r="E325" s="39">
        <v>0</v>
      </c>
      <c r="F325" s="39">
        <v>0</v>
      </c>
      <c r="G325" s="39">
        <v>55347</v>
      </c>
      <c r="H325" s="39">
        <v>139.80000000000001</v>
      </c>
      <c r="I325" s="39">
        <v>7</v>
      </c>
      <c r="J325" s="39">
        <v>92932.2</v>
      </c>
      <c r="K325" s="39">
        <v>0</v>
      </c>
      <c r="L325" s="39">
        <v>0</v>
      </c>
      <c r="M325" s="39">
        <v>3405.5</v>
      </c>
      <c r="N325" s="39">
        <v>192155.5</v>
      </c>
      <c r="O325" s="39">
        <v>345471</v>
      </c>
      <c r="P325" s="39">
        <v>346583</v>
      </c>
      <c r="Q325" s="39">
        <v>1112</v>
      </c>
      <c r="R325" s="39">
        <v>0.32</v>
      </c>
    </row>
    <row r="326" spans="1:18" ht="13.8" thickBot="1" x14ac:dyDescent="0.3">
      <c r="A326" s="38" t="s">
        <v>201</v>
      </c>
      <c r="B326" s="39">
        <v>0</v>
      </c>
      <c r="C326" s="39">
        <v>870.3</v>
      </c>
      <c r="D326" s="39">
        <v>613.70000000000005</v>
      </c>
      <c r="E326" s="39">
        <v>0</v>
      </c>
      <c r="F326" s="39">
        <v>0</v>
      </c>
      <c r="G326" s="39">
        <v>55347</v>
      </c>
      <c r="H326" s="39">
        <v>139.80000000000001</v>
      </c>
      <c r="I326" s="39">
        <v>7</v>
      </c>
      <c r="J326" s="39">
        <v>93272.7</v>
      </c>
      <c r="K326" s="39">
        <v>0</v>
      </c>
      <c r="L326" s="39">
        <v>0</v>
      </c>
      <c r="M326" s="39">
        <v>3405.5</v>
      </c>
      <c r="N326" s="39">
        <v>192155.5</v>
      </c>
      <c r="O326" s="39">
        <v>345811.5</v>
      </c>
      <c r="P326" s="39">
        <v>346701</v>
      </c>
      <c r="Q326" s="39">
        <v>889.5</v>
      </c>
      <c r="R326" s="39">
        <v>0.26</v>
      </c>
    </row>
    <row r="327" spans="1:18" ht="13.8" thickBot="1" x14ac:dyDescent="0.3">
      <c r="A327" s="38" t="s">
        <v>202</v>
      </c>
      <c r="B327" s="39">
        <v>81.400000000000006</v>
      </c>
      <c r="C327" s="39">
        <v>870.3</v>
      </c>
      <c r="D327" s="39">
        <v>613.70000000000005</v>
      </c>
      <c r="E327" s="39">
        <v>0</v>
      </c>
      <c r="F327" s="39">
        <v>0</v>
      </c>
      <c r="G327" s="39">
        <v>55127.8</v>
      </c>
      <c r="H327" s="39">
        <v>139.80000000000001</v>
      </c>
      <c r="I327" s="39">
        <v>268.60000000000002</v>
      </c>
      <c r="J327" s="39">
        <v>92932.2</v>
      </c>
      <c r="K327" s="39">
        <v>0</v>
      </c>
      <c r="L327" s="39">
        <v>0</v>
      </c>
      <c r="M327" s="39">
        <v>3405.5</v>
      </c>
      <c r="N327" s="39">
        <v>197191.8</v>
      </c>
      <c r="O327" s="39">
        <v>350631.1</v>
      </c>
      <c r="P327" s="39">
        <v>349347</v>
      </c>
      <c r="Q327" s="39">
        <v>-1284.0999999999999</v>
      </c>
      <c r="R327" s="39">
        <v>-0.37</v>
      </c>
    </row>
    <row r="328" spans="1:18" ht="13.8" thickBot="1" x14ac:dyDescent="0.3">
      <c r="A328" s="38" t="s">
        <v>203</v>
      </c>
      <c r="B328" s="39">
        <v>81.400000000000006</v>
      </c>
      <c r="C328" s="39">
        <v>870.3</v>
      </c>
      <c r="D328" s="39">
        <v>613.70000000000005</v>
      </c>
      <c r="E328" s="39">
        <v>0</v>
      </c>
      <c r="F328" s="39">
        <v>0</v>
      </c>
      <c r="G328" s="39">
        <v>55103.4</v>
      </c>
      <c r="H328" s="39">
        <v>562.79999999999995</v>
      </c>
      <c r="I328" s="39">
        <v>268.60000000000002</v>
      </c>
      <c r="J328" s="39">
        <v>92932.2</v>
      </c>
      <c r="K328" s="39">
        <v>0</v>
      </c>
      <c r="L328" s="39">
        <v>0</v>
      </c>
      <c r="M328" s="39">
        <v>3405.5</v>
      </c>
      <c r="N328" s="39">
        <v>202274.5</v>
      </c>
      <c r="O328" s="39">
        <v>356112.4</v>
      </c>
      <c r="P328" s="39">
        <v>359253</v>
      </c>
      <c r="Q328" s="39">
        <v>3140.6</v>
      </c>
      <c r="R328" s="39">
        <v>0.87</v>
      </c>
    </row>
    <row r="329" spans="1:18" ht="13.8" thickBot="1" x14ac:dyDescent="0.3">
      <c r="A329" s="38" t="s">
        <v>204</v>
      </c>
      <c r="B329" s="39">
        <v>81.400000000000006</v>
      </c>
      <c r="C329" s="39">
        <v>870.3</v>
      </c>
      <c r="D329" s="39">
        <v>613.70000000000005</v>
      </c>
      <c r="E329" s="39">
        <v>0</v>
      </c>
      <c r="F329" s="39">
        <v>0</v>
      </c>
      <c r="G329" s="39">
        <v>55127.8</v>
      </c>
      <c r="H329" s="39">
        <v>223.2</v>
      </c>
      <c r="I329" s="39">
        <v>268.60000000000002</v>
      </c>
      <c r="J329" s="39">
        <v>92932.2</v>
      </c>
      <c r="K329" s="39">
        <v>476.9</v>
      </c>
      <c r="L329" s="39">
        <v>0</v>
      </c>
      <c r="M329" s="39">
        <v>3405.5</v>
      </c>
      <c r="N329" s="39">
        <v>208995.1</v>
      </c>
      <c r="O329" s="39">
        <v>362994.7</v>
      </c>
      <c r="P329" s="39">
        <v>361663</v>
      </c>
      <c r="Q329" s="39">
        <v>-1331.7</v>
      </c>
      <c r="R329" s="39">
        <v>-0.37</v>
      </c>
    </row>
    <row r="330" spans="1:18" ht="13.8" thickBot="1" x14ac:dyDescent="0.3">
      <c r="A330" s="38" t="s">
        <v>205</v>
      </c>
      <c r="B330" s="39">
        <v>81.400000000000006</v>
      </c>
      <c r="C330" s="39">
        <v>870.3</v>
      </c>
      <c r="D330" s="39">
        <v>613.70000000000005</v>
      </c>
      <c r="E330" s="39">
        <v>0</v>
      </c>
      <c r="F330" s="39">
        <v>0</v>
      </c>
      <c r="G330" s="39">
        <v>55242.7</v>
      </c>
      <c r="H330" s="39">
        <v>139.80000000000001</v>
      </c>
      <c r="I330" s="39">
        <v>268.60000000000002</v>
      </c>
      <c r="J330" s="39">
        <v>92932.2</v>
      </c>
      <c r="K330" s="39">
        <v>476.9</v>
      </c>
      <c r="L330" s="39">
        <v>0</v>
      </c>
      <c r="M330" s="39">
        <v>3405.5</v>
      </c>
      <c r="N330" s="39">
        <v>197191.8</v>
      </c>
      <c r="O330" s="39">
        <v>351222.9</v>
      </c>
      <c r="P330" s="39">
        <v>352048</v>
      </c>
      <c r="Q330" s="39">
        <v>825.1</v>
      </c>
      <c r="R330" s="39">
        <v>0.23</v>
      </c>
    </row>
    <row r="331" spans="1:18" ht="13.8" thickBot="1" x14ac:dyDescent="0.3">
      <c r="A331" s="38" t="s">
        <v>206</v>
      </c>
      <c r="B331" s="39">
        <v>81.400000000000006</v>
      </c>
      <c r="C331" s="39">
        <v>870.3</v>
      </c>
      <c r="D331" s="39">
        <v>613.70000000000005</v>
      </c>
      <c r="E331" s="39">
        <v>0</v>
      </c>
      <c r="F331" s="39">
        <v>0</v>
      </c>
      <c r="G331" s="39">
        <v>54945.599999999999</v>
      </c>
      <c r="H331" s="39">
        <v>223.2</v>
      </c>
      <c r="I331" s="39">
        <v>268.60000000000002</v>
      </c>
      <c r="J331" s="39">
        <v>92932.2</v>
      </c>
      <c r="K331" s="39">
        <v>476.9</v>
      </c>
      <c r="L331" s="39">
        <v>0</v>
      </c>
      <c r="M331" s="39">
        <v>3405.5</v>
      </c>
      <c r="N331" s="39">
        <v>189562.9</v>
      </c>
      <c r="O331" s="39">
        <v>343380.3</v>
      </c>
      <c r="P331" s="39">
        <v>344532</v>
      </c>
      <c r="Q331" s="39">
        <v>1151.7</v>
      </c>
      <c r="R331" s="39">
        <v>0.33</v>
      </c>
    </row>
    <row r="332" spans="1:18" ht="13.8" thickBot="1" x14ac:dyDescent="0.3">
      <c r="A332" s="38" t="s">
        <v>207</v>
      </c>
      <c r="B332" s="39">
        <v>81.400000000000006</v>
      </c>
      <c r="C332" s="39">
        <v>870.3</v>
      </c>
      <c r="D332" s="39">
        <v>613.70000000000005</v>
      </c>
      <c r="E332" s="39">
        <v>0</v>
      </c>
      <c r="F332" s="39">
        <v>0</v>
      </c>
      <c r="G332" s="39">
        <v>55347</v>
      </c>
      <c r="H332" s="39">
        <v>139.80000000000001</v>
      </c>
      <c r="I332" s="39">
        <v>7</v>
      </c>
      <c r="J332" s="39">
        <v>93272.7</v>
      </c>
      <c r="K332" s="39">
        <v>0</v>
      </c>
      <c r="L332" s="39">
        <v>0</v>
      </c>
      <c r="M332" s="39">
        <v>3405.5</v>
      </c>
      <c r="N332" s="39">
        <v>197191.8</v>
      </c>
      <c r="O332" s="39">
        <v>350929.3</v>
      </c>
      <c r="P332" s="39">
        <v>351370</v>
      </c>
      <c r="Q332" s="39">
        <v>440.7</v>
      </c>
      <c r="R332" s="39">
        <v>0.13</v>
      </c>
    </row>
    <row r="333" spans="1:18" ht="13.8" thickBot="1" x14ac:dyDescent="0.3">
      <c r="A333" s="38" t="s">
        <v>208</v>
      </c>
      <c r="B333" s="39">
        <v>81.400000000000006</v>
      </c>
      <c r="C333" s="39">
        <v>870.3</v>
      </c>
      <c r="D333" s="39">
        <v>613.70000000000005</v>
      </c>
      <c r="E333" s="39">
        <v>0</v>
      </c>
      <c r="F333" s="39">
        <v>0</v>
      </c>
      <c r="G333" s="39">
        <v>55127.8</v>
      </c>
      <c r="H333" s="39">
        <v>139.80000000000001</v>
      </c>
      <c r="I333" s="39">
        <v>268.60000000000002</v>
      </c>
      <c r="J333" s="39">
        <v>93272.7</v>
      </c>
      <c r="K333" s="39">
        <v>0</v>
      </c>
      <c r="L333" s="39">
        <v>0</v>
      </c>
      <c r="M333" s="39">
        <v>3405.5</v>
      </c>
      <c r="N333" s="39">
        <v>208995.1</v>
      </c>
      <c r="O333" s="39">
        <v>362775</v>
      </c>
      <c r="P333" s="39">
        <v>363011</v>
      </c>
      <c r="Q333" s="39">
        <v>236</v>
      </c>
      <c r="R333" s="39">
        <v>7.0000000000000007E-2</v>
      </c>
    </row>
    <row r="334" spans="1:18" ht="13.8" thickBot="1" x14ac:dyDescent="0.3">
      <c r="A334" s="38" t="s">
        <v>209</v>
      </c>
      <c r="B334" s="39">
        <v>81.400000000000006</v>
      </c>
      <c r="C334" s="39">
        <v>870.3</v>
      </c>
      <c r="D334" s="39">
        <v>613.70000000000005</v>
      </c>
      <c r="E334" s="39">
        <v>0</v>
      </c>
      <c r="F334" s="39">
        <v>0</v>
      </c>
      <c r="G334" s="39">
        <v>55127.8</v>
      </c>
      <c r="H334" s="39">
        <v>139.80000000000001</v>
      </c>
      <c r="I334" s="39">
        <v>268.60000000000002</v>
      </c>
      <c r="J334" s="39">
        <v>93272.7</v>
      </c>
      <c r="K334" s="39">
        <v>476.9</v>
      </c>
      <c r="L334" s="39">
        <v>0</v>
      </c>
      <c r="M334" s="39">
        <v>3405.5</v>
      </c>
      <c r="N334" s="39">
        <v>211958.7</v>
      </c>
      <c r="O334" s="39">
        <v>366215.5</v>
      </c>
      <c r="P334" s="39">
        <v>365824</v>
      </c>
      <c r="Q334" s="39">
        <v>-391.5</v>
      </c>
      <c r="R334" s="39">
        <v>-0.11</v>
      </c>
    </row>
    <row r="335" spans="1:18" ht="13.8" thickBot="1" x14ac:dyDescent="0.3">
      <c r="A335" s="38" t="s">
        <v>210</v>
      </c>
      <c r="B335" s="39">
        <v>81.400000000000006</v>
      </c>
      <c r="C335" s="39">
        <v>870.3</v>
      </c>
      <c r="D335" s="39">
        <v>613.70000000000005</v>
      </c>
      <c r="E335" s="39">
        <v>0</v>
      </c>
      <c r="F335" s="39">
        <v>0</v>
      </c>
      <c r="G335" s="39">
        <v>55127.8</v>
      </c>
      <c r="H335" s="39">
        <v>139.80000000000001</v>
      </c>
      <c r="I335" s="39">
        <v>268.60000000000002</v>
      </c>
      <c r="J335" s="39">
        <v>93272.7</v>
      </c>
      <c r="K335" s="39">
        <v>476.9</v>
      </c>
      <c r="L335" s="39">
        <v>0</v>
      </c>
      <c r="M335" s="39">
        <v>3405.5</v>
      </c>
      <c r="N335" s="39">
        <v>222003.9</v>
      </c>
      <c r="O335" s="39">
        <v>376260.6</v>
      </c>
      <c r="P335" s="39">
        <v>375685</v>
      </c>
      <c r="Q335" s="39">
        <v>-575.6</v>
      </c>
      <c r="R335" s="39">
        <v>-0.15</v>
      </c>
    </row>
    <row r="336" spans="1:18" ht="13.8" thickBot="1" x14ac:dyDescent="0.3">
      <c r="A336" s="38" t="s">
        <v>211</v>
      </c>
      <c r="B336" s="39">
        <v>81.400000000000006</v>
      </c>
      <c r="C336" s="39">
        <v>870.3</v>
      </c>
      <c r="D336" s="39">
        <v>613.70000000000005</v>
      </c>
      <c r="E336" s="39">
        <v>0</v>
      </c>
      <c r="F336" s="39">
        <v>0</v>
      </c>
      <c r="G336" s="39">
        <v>55127.8</v>
      </c>
      <c r="H336" s="39">
        <v>139.80000000000001</v>
      </c>
      <c r="I336" s="39">
        <v>268.60000000000002</v>
      </c>
      <c r="J336" s="39">
        <v>93272.7</v>
      </c>
      <c r="K336" s="39">
        <v>476.9</v>
      </c>
      <c r="L336" s="39">
        <v>0</v>
      </c>
      <c r="M336" s="39">
        <v>3405.5</v>
      </c>
      <c r="N336" s="39">
        <v>222003.9</v>
      </c>
      <c r="O336" s="39">
        <v>376260.6</v>
      </c>
      <c r="P336" s="39">
        <v>377603</v>
      </c>
      <c r="Q336" s="39">
        <v>1342.4</v>
      </c>
      <c r="R336" s="39">
        <v>0.36</v>
      </c>
    </row>
    <row r="337" spans="1:18" ht="13.8" thickBot="1" x14ac:dyDescent="0.3">
      <c r="A337" s="38" t="s">
        <v>212</v>
      </c>
      <c r="B337" s="39">
        <v>81.400000000000006</v>
      </c>
      <c r="C337" s="39">
        <v>870.3</v>
      </c>
      <c r="D337" s="39">
        <v>613.70000000000005</v>
      </c>
      <c r="E337" s="39">
        <v>0</v>
      </c>
      <c r="F337" s="39">
        <v>0</v>
      </c>
      <c r="G337" s="39">
        <v>55103.4</v>
      </c>
      <c r="H337" s="39">
        <v>139.80000000000001</v>
      </c>
      <c r="I337" s="39">
        <v>268.60000000000002</v>
      </c>
      <c r="J337" s="39">
        <v>93272.7</v>
      </c>
      <c r="K337" s="39">
        <v>476.9</v>
      </c>
      <c r="L337" s="39">
        <v>0</v>
      </c>
      <c r="M337" s="39">
        <v>3405.5</v>
      </c>
      <c r="N337" s="39">
        <v>214848.9</v>
      </c>
      <c r="O337" s="39">
        <v>369081.2</v>
      </c>
      <c r="P337" s="39">
        <v>370028</v>
      </c>
      <c r="Q337" s="39">
        <v>946.8</v>
      </c>
      <c r="R337" s="39">
        <v>0.26</v>
      </c>
    </row>
    <row r="338" spans="1:18" ht="13.8" thickBot="1" x14ac:dyDescent="0.3">
      <c r="A338" s="38" t="s">
        <v>213</v>
      </c>
      <c r="B338" s="39">
        <v>81.400000000000006</v>
      </c>
      <c r="C338" s="39">
        <v>870.3</v>
      </c>
      <c r="D338" s="39">
        <v>613.70000000000005</v>
      </c>
      <c r="E338" s="39">
        <v>0</v>
      </c>
      <c r="F338" s="39">
        <v>0</v>
      </c>
      <c r="G338" s="39">
        <v>54677.9</v>
      </c>
      <c r="H338" s="39">
        <v>139.80000000000001</v>
      </c>
      <c r="I338" s="39">
        <v>268.60000000000002</v>
      </c>
      <c r="J338" s="39">
        <v>93272.7</v>
      </c>
      <c r="K338" s="39">
        <v>476.9</v>
      </c>
      <c r="L338" s="39">
        <v>0</v>
      </c>
      <c r="M338" s="39">
        <v>3405.5</v>
      </c>
      <c r="N338" s="39">
        <v>217066.4</v>
      </c>
      <c r="O338" s="39">
        <v>370873.3</v>
      </c>
      <c r="P338" s="39">
        <v>371097</v>
      </c>
      <c r="Q338" s="39">
        <v>223.7</v>
      </c>
      <c r="R338" s="39">
        <v>0.06</v>
      </c>
    </row>
    <row r="339" spans="1:18" ht="13.8" thickBot="1" x14ac:dyDescent="0.3">
      <c r="A339" s="38" t="s">
        <v>214</v>
      </c>
      <c r="B339" s="39">
        <v>81.400000000000006</v>
      </c>
      <c r="C339" s="39">
        <v>870.3</v>
      </c>
      <c r="D339" s="39">
        <v>0</v>
      </c>
      <c r="E339" s="39">
        <v>49.9</v>
      </c>
      <c r="F339" s="39">
        <v>0</v>
      </c>
      <c r="G339" s="39">
        <v>53618.8</v>
      </c>
      <c r="H339" s="39">
        <v>3399</v>
      </c>
      <c r="I339" s="39">
        <v>268.60000000000002</v>
      </c>
      <c r="J339" s="39">
        <v>1137.5</v>
      </c>
      <c r="K339" s="39">
        <v>82772.600000000006</v>
      </c>
      <c r="L339" s="39">
        <v>547.79999999999995</v>
      </c>
      <c r="M339" s="39">
        <v>3469.4</v>
      </c>
      <c r="N339" s="39">
        <v>323533.59999999998</v>
      </c>
      <c r="O339" s="39">
        <v>469749.1</v>
      </c>
      <c r="P339" s="39">
        <v>548823</v>
      </c>
      <c r="Q339" s="39">
        <v>79073.899999999994</v>
      </c>
      <c r="R339" s="39">
        <v>14.41</v>
      </c>
    </row>
    <row r="340" spans="1:18" ht="13.8" thickBot="1" x14ac:dyDescent="0.3">
      <c r="A340" s="38" t="s">
        <v>215</v>
      </c>
      <c r="B340" s="39">
        <v>81.400000000000006</v>
      </c>
      <c r="C340" s="39">
        <v>870.3</v>
      </c>
      <c r="D340" s="39">
        <v>0</v>
      </c>
      <c r="E340" s="39">
        <v>49.9</v>
      </c>
      <c r="F340" s="39">
        <v>0</v>
      </c>
      <c r="G340" s="39">
        <v>53618.8</v>
      </c>
      <c r="H340" s="39">
        <v>562.79999999999995</v>
      </c>
      <c r="I340" s="39">
        <v>268.60000000000002</v>
      </c>
      <c r="J340" s="39">
        <v>89373.9</v>
      </c>
      <c r="K340" s="39">
        <v>82772.600000000006</v>
      </c>
      <c r="L340" s="39">
        <v>547.79999999999995</v>
      </c>
      <c r="M340" s="39">
        <v>3469.4</v>
      </c>
      <c r="N340" s="39">
        <v>323533.59999999998</v>
      </c>
      <c r="O340" s="39">
        <v>555149.19999999995</v>
      </c>
      <c r="P340" s="39">
        <v>552621</v>
      </c>
      <c r="Q340" s="39">
        <v>-2528.1999999999998</v>
      </c>
      <c r="R340" s="39">
        <v>-0.46</v>
      </c>
    </row>
    <row r="341" spans="1:18" ht="13.8" thickBot="1" x14ac:dyDescent="0.3">
      <c r="A341" s="38" t="s">
        <v>216</v>
      </c>
      <c r="B341" s="39">
        <v>81.400000000000006</v>
      </c>
      <c r="C341" s="39">
        <v>870.3</v>
      </c>
      <c r="D341" s="39">
        <v>0</v>
      </c>
      <c r="E341" s="39">
        <v>49.9</v>
      </c>
      <c r="F341" s="39">
        <v>0</v>
      </c>
      <c r="G341" s="39">
        <v>53618.8</v>
      </c>
      <c r="H341" s="39">
        <v>562.79999999999995</v>
      </c>
      <c r="I341" s="39">
        <v>268.60000000000002</v>
      </c>
      <c r="J341" s="39">
        <v>89373.9</v>
      </c>
      <c r="K341" s="39">
        <v>82772.600000000006</v>
      </c>
      <c r="L341" s="39">
        <v>547.79999999999995</v>
      </c>
      <c r="M341" s="39">
        <v>3469.4</v>
      </c>
      <c r="N341" s="39">
        <v>323533.59999999998</v>
      </c>
      <c r="O341" s="39">
        <v>555149.19999999995</v>
      </c>
      <c r="P341" s="39">
        <v>559151</v>
      </c>
      <c r="Q341" s="39">
        <v>4001.8</v>
      </c>
      <c r="R341" s="39">
        <v>0.72</v>
      </c>
    </row>
    <row r="342" spans="1:18" ht="13.8" thickBot="1" x14ac:dyDescent="0.3">
      <c r="A342" s="38" t="s">
        <v>217</v>
      </c>
      <c r="B342" s="39">
        <v>81.400000000000006</v>
      </c>
      <c r="C342" s="39">
        <v>870.3</v>
      </c>
      <c r="D342" s="39">
        <v>0</v>
      </c>
      <c r="E342" s="39">
        <v>49.9</v>
      </c>
      <c r="F342" s="39">
        <v>0</v>
      </c>
      <c r="G342" s="39">
        <v>53618.8</v>
      </c>
      <c r="H342" s="39">
        <v>562.79999999999995</v>
      </c>
      <c r="I342" s="39">
        <v>268.60000000000002</v>
      </c>
      <c r="J342" s="39">
        <v>92932.2</v>
      </c>
      <c r="K342" s="39">
        <v>89230.6</v>
      </c>
      <c r="L342" s="39">
        <v>547.79999999999995</v>
      </c>
      <c r="M342" s="39">
        <v>9500.4</v>
      </c>
      <c r="N342" s="39">
        <v>323533.59999999998</v>
      </c>
      <c r="O342" s="39">
        <v>571196.4</v>
      </c>
      <c r="P342" s="39">
        <v>568654</v>
      </c>
      <c r="Q342" s="39">
        <v>-2542.4</v>
      </c>
      <c r="R342" s="39">
        <v>-0.45</v>
      </c>
    </row>
    <row r="343" spans="1:18" ht="13.8" thickBot="1" x14ac:dyDescent="0.3">
      <c r="A343" s="38" t="s">
        <v>218</v>
      </c>
      <c r="B343" s="39">
        <v>81.400000000000006</v>
      </c>
      <c r="C343" s="39">
        <v>870.3</v>
      </c>
      <c r="D343" s="39">
        <v>0</v>
      </c>
      <c r="E343" s="39">
        <v>49.9</v>
      </c>
      <c r="F343" s="39">
        <v>0</v>
      </c>
      <c r="G343" s="39">
        <v>53618.8</v>
      </c>
      <c r="H343" s="39">
        <v>562.79999999999995</v>
      </c>
      <c r="I343" s="39">
        <v>268.60000000000002</v>
      </c>
      <c r="J343" s="39">
        <v>92932.2</v>
      </c>
      <c r="K343" s="39">
        <v>89230.6</v>
      </c>
      <c r="L343" s="39">
        <v>5006.3999999999996</v>
      </c>
      <c r="M343" s="39">
        <v>9500.4</v>
      </c>
      <c r="N343" s="39">
        <v>323533.59999999998</v>
      </c>
      <c r="O343" s="39">
        <v>575655</v>
      </c>
      <c r="P343" s="39">
        <v>576419</v>
      </c>
      <c r="Q343" s="39">
        <v>764</v>
      </c>
      <c r="R343" s="39">
        <v>0.13</v>
      </c>
    </row>
    <row r="344" spans="1:18" ht="13.8" thickBot="1" x14ac:dyDescent="0.3">
      <c r="A344" s="38" t="s">
        <v>219</v>
      </c>
      <c r="B344" s="39">
        <v>81.400000000000006</v>
      </c>
      <c r="C344" s="39">
        <v>870.3</v>
      </c>
      <c r="D344" s="39">
        <v>0</v>
      </c>
      <c r="E344" s="39">
        <v>49.9</v>
      </c>
      <c r="F344" s="39">
        <v>0</v>
      </c>
      <c r="G344" s="39">
        <v>53618.8</v>
      </c>
      <c r="H344" s="39">
        <v>562.79999999999995</v>
      </c>
      <c r="I344" s="39">
        <v>268.60000000000002</v>
      </c>
      <c r="J344" s="39">
        <v>89373.9</v>
      </c>
      <c r="K344" s="39">
        <v>89230.6</v>
      </c>
      <c r="L344" s="39">
        <v>5006.3999999999996</v>
      </c>
      <c r="M344" s="39">
        <v>9500.4</v>
      </c>
      <c r="N344" s="39">
        <v>323533.59999999998</v>
      </c>
      <c r="O344" s="39">
        <v>572096.69999999995</v>
      </c>
      <c r="P344" s="39">
        <v>573248</v>
      </c>
      <c r="Q344" s="39">
        <v>1151.3</v>
      </c>
      <c r="R344" s="39">
        <v>0.2</v>
      </c>
    </row>
    <row r="345" spans="1:18" ht="13.8" thickBot="1" x14ac:dyDescent="0.3">
      <c r="A345" s="38" t="s">
        <v>220</v>
      </c>
      <c r="B345" s="39">
        <v>81.400000000000006</v>
      </c>
      <c r="C345" s="39">
        <v>870.3</v>
      </c>
      <c r="D345" s="39">
        <v>0</v>
      </c>
      <c r="E345" s="39">
        <v>49.9</v>
      </c>
      <c r="F345" s="39">
        <v>0</v>
      </c>
      <c r="G345" s="39">
        <v>53618.8</v>
      </c>
      <c r="H345" s="39">
        <v>3399</v>
      </c>
      <c r="I345" s="39">
        <v>268.60000000000002</v>
      </c>
      <c r="J345" s="39">
        <v>89373.9</v>
      </c>
      <c r="K345" s="39">
        <v>89230.6</v>
      </c>
      <c r="L345" s="39">
        <v>5006.3999999999996</v>
      </c>
      <c r="M345" s="39">
        <v>9500.4</v>
      </c>
      <c r="N345" s="39">
        <v>323533.59999999998</v>
      </c>
      <c r="O345" s="39">
        <v>574933</v>
      </c>
      <c r="P345" s="39">
        <v>578928</v>
      </c>
      <c r="Q345" s="39">
        <v>3995</v>
      </c>
      <c r="R345" s="39">
        <v>0.69</v>
      </c>
    </row>
    <row r="346" spans="1:18" ht="13.8" thickBot="1" x14ac:dyDescent="0.3">
      <c r="A346" s="38" t="s">
        <v>221</v>
      </c>
      <c r="B346" s="39">
        <v>81.400000000000006</v>
      </c>
      <c r="C346" s="39">
        <v>870.3</v>
      </c>
      <c r="D346" s="39">
        <v>613.70000000000005</v>
      </c>
      <c r="E346" s="39">
        <v>743</v>
      </c>
      <c r="F346" s="39">
        <v>0</v>
      </c>
      <c r="G346" s="39">
        <v>55242.7</v>
      </c>
      <c r="H346" s="39">
        <v>139.80000000000001</v>
      </c>
      <c r="I346" s="39">
        <v>268.60000000000002</v>
      </c>
      <c r="J346" s="39">
        <v>93272.7</v>
      </c>
      <c r="K346" s="39">
        <v>476.9</v>
      </c>
      <c r="L346" s="39">
        <v>0</v>
      </c>
      <c r="M346" s="39">
        <v>3405.5</v>
      </c>
      <c r="N346" s="39">
        <v>219509.7</v>
      </c>
      <c r="O346" s="39">
        <v>374624.3</v>
      </c>
      <c r="P346" s="39">
        <v>374852</v>
      </c>
      <c r="Q346" s="39">
        <v>227.7</v>
      </c>
      <c r="R346" s="39">
        <v>0.06</v>
      </c>
    </row>
    <row r="347" spans="1:18" ht="13.8" thickBot="1" x14ac:dyDescent="0.3">
      <c r="A347" s="38" t="s">
        <v>222</v>
      </c>
      <c r="B347" s="39">
        <v>81.400000000000006</v>
      </c>
      <c r="C347" s="39">
        <v>870.3</v>
      </c>
      <c r="D347" s="39">
        <v>613.70000000000005</v>
      </c>
      <c r="E347" s="39">
        <v>743</v>
      </c>
      <c r="F347" s="39">
        <v>0</v>
      </c>
      <c r="G347" s="39">
        <v>55347</v>
      </c>
      <c r="H347" s="39">
        <v>223.2</v>
      </c>
      <c r="I347" s="39">
        <v>268.60000000000002</v>
      </c>
      <c r="J347" s="39">
        <v>92932.2</v>
      </c>
      <c r="K347" s="39">
        <v>476.9</v>
      </c>
      <c r="L347" s="39">
        <v>0</v>
      </c>
      <c r="M347" s="39">
        <v>3405.5</v>
      </c>
      <c r="N347" s="39">
        <v>227001.7</v>
      </c>
      <c r="O347" s="39">
        <v>381963.6</v>
      </c>
      <c r="P347" s="39">
        <v>380504</v>
      </c>
      <c r="Q347" s="39">
        <v>-1459.6</v>
      </c>
      <c r="R347" s="39">
        <v>-0.38</v>
      </c>
    </row>
    <row r="348" spans="1:18" ht="13.8" thickBot="1" x14ac:dyDescent="0.3">
      <c r="A348" s="38" t="s">
        <v>223</v>
      </c>
      <c r="B348" s="39">
        <v>81.400000000000006</v>
      </c>
      <c r="C348" s="39">
        <v>1180.4000000000001</v>
      </c>
      <c r="D348" s="39">
        <v>613.70000000000005</v>
      </c>
      <c r="E348" s="39">
        <v>743</v>
      </c>
      <c r="F348" s="39">
        <v>601.70000000000005</v>
      </c>
      <c r="G348" s="39">
        <v>54743.3</v>
      </c>
      <c r="H348" s="39">
        <v>223.2</v>
      </c>
      <c r="I348" s="39">
        <v>268.60000000000002</v>
      </c>
      <c r="J348" s="39">
        <v>93272.7</v>
      </c>
      <c r="K348" s="39">
        <v>476.9</v>
      </c>
      <c r="L348" s="39">
        <v>0</v>
      </c>
      <c r="M348" s="39">
        <v>3469.4</v>
      </c>
      <c r="N348" s="39">
        <v>231401.9</v>
      </c>
      <c r="O348" s="39">
        <v>387076.3</v>
      </c>
      <c r="P348" s="39">
        <v>388243</v>
      </c>
      <c r="Q348" s="39">
        <v>1166.7</v>
      </c>
      <c r="R348" s="39">
        <v>0.3</v>
      </c>
    </row>
    <row r="349" spans="1:18" ht="13.8" thickBot="1" x14ac:dyDescent="0.3">
      <c r="A349" s="38" t="s">
        <v>224</v>
      </c>
      <c r="B349" s="39">
        <v>81.400000000000006</v>
      </c>
      <c r="C349" s="39">
        <v>1180.4000000000001</v>
      </c>
      <c r="D349" s="39">
        <v>613.70000000000005</v>
      </c>
      <c r="E349" s="39">
        <v>743</v>
      </c>
      <c r="F349" s="39">
        <v>1002.2</v>
      </c>
      <c r="G349" s="39">
        <v>54677.9</v>
      </c>
      <c r="H349" s="39">
        <v>223.2</v>
      </c>
      <c r="I349" s="39">
        <v>268.60000000000002</v>
      </c>
      <c r="J349" s="39">
        <v>93272.7</v>
      </c>
      <c r="K349" s="39">
        <v>476.9</v>
      </c>
      <c r="L349" s="39">
        <v>43.4</v>
      </c>
      <c r="M349" s="39">
        <v>3469.4</v>
      </c>
      <c r="N349" s="39">
        <v>240201.7</v>
      </c>
      <c r="O349" s="39">
        <v>396254.6</v>
      </c>
      <c r="P349" s="39">
        <v>396819</v>
      </c>
      <c r="Q349" s="39">
        <v>564.4</v>
      </c>
      <c r="R349" s="39">
        <v>0.14000000000000001</v>
      </c>
    </row>
    <row r="350" spans="1:18" ht="13.8" thickBot="1" x14ac:dyDescent="0.3">
      <c r="A350" s="38" t="s">
        <v>225</v>
      </c>
      <c r="B350" s="39">
        <v>81.400000000000006</v>
      </c>
      <c r="C350" s="39">
        <v>1180.4000000000001</v>
      </c>
      <c r="D350" s="39">
        <v>613.70000000000005</v>
      </c>
      <c r="E350" s="39">
        <v>743</v>
      </c>
      <c r="F350" s="39">
        <v>1002.2</v>
      </c>
      <c r="G350" s="39">
        <v>54677.9</v>
      </c>
      <c r="H350" s="39">
        <v>223.2</v>
      </c>
      <c r="I350" s="39">
        <v>268.60000000000002</v>
      </c>
      <c r="J350" s="39">
        <v>93272.7</v>
      </c>
      <c r="K350" s="39">
        <v>476.9</v>
      </c>
      <c r="L350" s="39">
        <v>547.79999999999995</v>
      </c>
      <c r="M350" s="39">
        <v>3469.4</v>
      </c>
      <c r="N350" s="39">
        <v>245446.2</v>
      </c>
      <c r="O350" s="39">
        <v>402003.5</v>
      </c>
      <c r="P350" s="39">
        <v>402006</v>
      </c>
      <c r="Q350" s="39">
        <v>2.5</v>
      </c>
      <c r="R350" s="39">
        <v>0</v>
      </c>
    </row>
    <row r="351" spans="1:18" ht="13.8" thickBot="1" x14ac:dyDescent="0.3">
      <c r="A351" s="38" t="s">
        <v>226</v>
      </c>
      <c r="B351" s="39">
        <v>81.400000000000006</v>
      </c>
      <c r="C351" s="39">
        <v>1180.4000000000001</v>
      </c>
      <c r="D351" s="39">
        <v>613.70000000000005</v>
      </c>
      <c r="E351" s="39">
        <v>743</v>
      </c>
      <c r="F351" s="39">
        <v>1002.2</v>
      </c>
      <c r="G351" s="39">
        <v>54677.9</v>
      </c>
      <c r="H351" s="39">
        <v>139.80000000000001</v>
      </c>
      <c r="I351" s="39">
        <v>268.60000000000002</v>
      </c>
      <c r="J351" s="39">
        <v>93272.7</v>
      </c>
      <c r="K351" s="39">
        <v>476.9</v>
      </c>
      <c r="L351" s="39">
        <v>43.4</v>
      </c>
      <c r="M351" s="39">
        <v>3469.4</v>
      </c>
      <c r="N351" s="39">
        <v>236996.5</v>
      </c>
      <c r="O351" s="39">
        <v>392966</v>
      </c>
      <c r="P351" s="39">
        <v>392900</v>
      </c>
      <c r="Q351" s="39">
        <v>-66</v>
      </c>
      <c r="R351" s="39">
        <v>-0.02</v>
      </c>
    </row>
    <row r="352" spans="1:18" ht="13.8" thickBot="1" x14ac:dyDescent="0.3">
      <c r="A352" s="38" t="s">
        <v>227</v>
      </c>
      <c r="B352" s="39">
        <v>81.400000000000006</v>
      </c>
      <c r="C352" s="39">
        <v>1180.4000000000001</v>
      </c>
      <c r="D352" s="39">
        <v>613.70000000000005</v>
      </c>
      <c r="E352" s="39">
        <v>743</v>
      </c>
      <c r="F352" s="39">
        <v>1002.2</v>
      </c>
      <c r="G352" s="39">
        <v>54677.9</v>
      </c>
      <c r="H352" s="39">
        <v>139.80000000000001</v>
      </c>
      <c r="I352" s="39">
        <v>268.60000000000002</v>
      </c>
      <c r="J352" s="39">
        <v>93272.7</v>
      </c>
      <c r="K352" s="39">
        <v>476.9</v>
      </c>
      <c r="L352" s="39">
        <v>547.79999999999995</v>
      </c>
      <c r="M352" s="39">
        <v>3469.4</v>
      </c>
      <c r="N352" s="39">
        <v>240201.7</v>
      </c>
      <c r="O352" s="39">
        <v>396675.5</v>
      </c>
      <c r="P352" s="39">
        <v>396784</v>
      </c>
      <c r="Q352" s="39">
        <v>108.5</v>
      </c>
      <c r="R352" s="39">
        <v>0.03</v>
      </c>
    </row>
    <row r="353" spans="1:18" ht="13.8" thickBot="1" x14ac:dyDescent="0.3">
      <c r="A353" s="38" t="s">
        <v>228</v>
      </c>
      <c r="B353" s="39">
        <v>0</v>
      </c>
      <c r="C353" s="39">
        <v>870.3</v>
      </c>
      <c r="D353" s="39">
        <v>613.70000000000005</v>
      </c>
      <c r="E353" s="39">
        <v>0</v>
      </c>
      <c r="F353" s="39">
        <v>0</v>
      </c>
      <c r="G353" s="39">
        <v>55347</v>
      </c>
      <c r="H353" s="39">
        <v>139.80000000000001</v>
      </c>
      <c r="I353" s="39">
        <v>268.60000000000002</v>
      </c>
      <c r="J353" s="39">
        <v>93272.7</v>
      </c>
      <c r="K353" s="39">
        <v>0</v>
      </c>
      <c r="L353" s="39">
        <v>0</v>
      </c>
      <c r="M353" s="39">
        <v>2788.3</v>
      </c>
      <c r="N353" s="39">
        <v>172409.7</v>
      </c>
      <c r="O353" s="39">
        <v>325710.2</v>
      </c>
      <c r="P353" s="39">
        <v>325466</v>
      </c>
      <c r="Q353" s="39">
        <v>-244.2</v>
      </c>
      <c r="R353" s="39">
        <v>-0.08</v>
      </c>
    </row>
    <row r="354" spans="1:18" ht="13.8" thickBot="1" x14ac:dyDescent="0.3">
      <c r="A354" s="38" t="s">
        <v>229</v>
      </c>
      <c r="B354" s="39">
        <v>0</v>
      </c>
      <c r="C354" s="39">
        <v>870.3</v>
      </c>
      <c r="D354" s="39">
        <v>613.70000000000005</v>
      </c>
      <c r="E354" s="39">
        <v>0</v>
      </c>
      <c r="F354" s="39">
        <v>0</v>
      </c>
      <c r="G354" s="39">
        <v>55347</v>
      </c>
      <c r="H354" s="39">
        <v>139.80000000000001</v>
      </c>
      <c r="I354" s="39">
        <v>268.60000000000002</v>
      </c>
      <c r="J354" s="39">
        <v>93272.7</v>
      </c>
      <c r="K354" s="39">
        <v>0</v>
      </c>
      <c r="L354" s="39">
        <v>0</v>
      </c>
      <c r="M354" s="39">
        <v>2788.3</v>
      </c>
      <c r="N354" s="39">
        <v>174868.9</v>
      </c>
      <c r="O354" s="39">
        <v>328169.5</v>
      </c>
      <c r="P354" s="39">
        <v>329414</v>
      </c>
      <c r="Q354" s="39">
        <v>1244.5</v>
      </c>
      <c r="R354" s="39">
        <v>0.38</v>
      </c>
    </row>
    <row r="355" spans="1:18" ht="13.8" thickBot="1" x14ac:dyDescent="0.3">
      <c r="A355" s="38" t="s">
        <v>230</v>
      </c>
      <c r="B355" s="39">
        <v>0</v>
      </c>
      <c r="C355" s="39">
        <v>870.3</v>
      </c>
      <c r="D355" s="39">
        <v>613.70000000000005</v>
      </c>
      <c r="E355" s="39">
        <v>0</v>
      </c>
      <c r="F355" s="39">
        <v>0</v>
      </c>
      <c r="G355" s="39">
        <v>55347</v>
      </c>
      <c r="H355" s="39">
        <v>139.80000000000001</v>
      </c>
      <c r="I355" s="39">
        <v>268.60000000000002</v>
      </c>
      <c r="J355" s="39">
        <v>93272.7</v>
      </c>
      <c r="K355" s="39">
        <v>0</v>
      </c>
      <c r="L355" s="39">
        <v>0</v>
      </c>
      <c r="M355" s="39">
        <v>3121.4</v>
      </c>
      <c r="N355" s="39">
        <v>180600.3</v>
      </c>
      <c r="O355" s="39">
        <v>334233.90000000002</v>
      </c>
      <c r="P355" s="39">
        <v>334199</v>
      </c>
      <c r="Q355" s="39">
        <v>-34.9</v>
      </c>
      <c r="R355" s="39">
        <v>-0.01</v>
      </c>
    </row>
    <row r="356" spans="1:18" ht="13.8" thickBot="1" x14ac:dyDescent="0.3">
      <c r="A356" s="38" t="s">
        <v>231</v>
      </c>
      <c r="B356" s="39">
        <v>0</v>
      </c>
      <c r="C356" s="39">
        <v>870.3</v>
      </c>
      <c r="D356" s="39">
        <v>613.70000000000005</v>
      </c>
      <c r="E356" s="39">
        <v>0</v>
      </c>
      <c r="F356" s="39">
        <v>0</v>
      </c>
      <c r="G356" s="39">
        <v>55347</v>
      </c>
      <c r="H356" s="39">
        <v>139.80000000000001</v>
      </c>
      <c r="I356" s="39">
        <v>268.60000000000002</v>
      </c>
      <c r="J356" s="39">
        <v>93272.7</v>
      </c>
      <c r="K356" s="39">
        <v>476.9</v>
      </c>
      <c r="L356" s="39">
        <v>0</v>
      </c>
      <c r="M356" s="39">
        <v>3121.4</v>
      </c>
      <c r="N356" s="39">
        <v>180600.3</v>
      </c>
      <c r="O356" s="39">
        <v>334710.8</v>
      </c>
      <c r="P356" s="39">
        <v>335154</v>
      </c>
      <c r="Q356" s="39">
        <v>443.2</v>
      </c>
      <c r="R356" s="39">
        <v>0.13</v>
      </c>
    </row>
    <row r="357" spans="1:18" ht="13.8" thickBot="1" x14ac:dyDescent="0.3">
      <c r="A357" s="38" t="s">
        <v>232</v>
      </c>
      <c r="B357" s="39">
        <v>0</v>
      </c>
      <c r="C357" s="39">
        <v>870.3</v>
      </c>
      <c r="D357" s="39">
        <v>613.70000000000005</v>
      </c>
      <c r="E357" s="39">
        <v>0</v>
      </c>
      <c r="F357" s="39">
        <v>0</v>
      </c>
      <c r="G357" s="39">
        <v>55347</v>
      </c>
      <c r="H357" s="39">
        <v>139.80000000000001</v>
      </c>
      <c r="I357" s="39">
        <v>268.60000000000002</v>
      </c>
      <c r="J357" s="39">
        <v>93272.7</v>
      </c>
      <c r="K357" s="39">
        <v>476.9</v>
      </c>
      <c r="L357" s="39">
        <v>0</v>
      </c>
      <c r="M357" s="39">
        <v>3121.4</v>
      </c>
      <c r="N357" s="39">
        <v>181423.7</v>
      </c>
      <c r="O357" s="39">
        <v>335534.2</v>
      </c>
      <c r="P357" s="39">
        <v>335622</v>
      </c>
      <c r="Q357" s="39">
        <v>87.8</v>
      </c>
      <c r="R357" s="39">
        <v>0.03</v>
      </c>
    </row>
    <row r="358" spans="1:18" ht="13.8" thickBot="1" x14ac:dyDescent="0.3">
      <c r="A358" s="38" t="s">
        <v>233</v>
      </c>
      <c r="B358" s="39">
        <v>0</v>
      </c>
      <c r="C358" s="39">
        <v>870.3</v>
      </c>
      <c r="D358" s="39">
        <v>613.70000000000005</v>
      </c>
      <c r="E358" s="39">
        <v>0</v>
      </c>
      <c r="F358" s="39">
        <v>0</v>
      </c>
      <c r="G358" s="39">
        <v>55103.4</v>
      </c>
      <c r="H358" s="39">
        <v>139.80000000000001</v>
      </c>
      <c r="I358" s="39">
        <v>268.60000000000002</v>
      </c>
      <c r="J358" s="39">
        <v>93272.7</v>
      </c>
      <c r="K358" s="39">
        <v>476.9</v>
      </c>
      <c r="L358" s="39">
        <v>0</v>
      </c>
      <c r="M358" s="39">
        <v>3121.4</v>
      </c>
      <c r="N358" s="39">
        <v>181423.7</v>
      </c>
      <c r="O358" s="39">
        <v>335290.5</v>
      </c>
      <c r="P358" s="39">
        <v>336335</v>
      </c>
      <c r="Q358" s="39">
        <v>1044.5</v>
      </c>
      <c r="R358" s="39">
        <v>0.31</v>
      </c>
    </row>
    <row r="359" spans="1:18" ht="13.8" thickBot="1" x14ac:dyDescent="0.3">
      <c r="A359" s="38" t="s">
        <v>234</v>
      </c>
      <c r="B359" s="39">
        <v>0</v>
      </c>
      <c r="C359" s="39">
        <v>870.3</v>
      </c>
      <c r="D359" s="39">
        <v>613.70000000000005</v>
      </c>
      <c r="E359" s="39">
        <v>0</v>
      </c>
      <c r="F359" s="39">
        <v>0</v>
      </c>
      <c r="G359" s="39">
        <v>54945.599999999999</v>
      </c>
      <c r="H359" s="39">
        <v>139.80000000000001</v>
      </c>
      <c r="I359" s="39">
        <v>268.60000000000002</v>
      </c>
      <c r="J359" s="39">
        <v>93272.7</v>
      </c>
      <c r="K359" s="39">
        <v>476.9</v>
      </c>
      <c r="L359" s="39">
        <v>0</v>
      </c>
      <c r="M359" s="39">
        <v>3203.2</v>
      </c>
      <c r="N359" s="39">
        <v>189562.9</v>
      </c>
      <c r="O359" s="39">
        <v>343353.8</v>
      </c>
      <c r="P359" s="39">
        <v>343655</v>
      </c>
      <c r="Q359" s="39">
        <v>301.2</v>
      </c>
      <c r="R359" s="39">
        <v>0.09</v>
      </c>
    </row>
    <row r="360" spans="1:18" ht="13.8" thickBot="1" x14ac:dyDescent="0.3">
      <c r="A360" s="38" t="s">
        <v>235</v>
      </c>
      <c r="B360" s="39">
        <v>0</v>
      </c>
      <c r="C360" s="39">
        <v>870.3</v>
      </c>
      <c r="D360" s="39">
        <v>613.70000000000005</v>
      </c>
      <c r="E360" s="39">
        <v>0</v>
      </c>
      <c r="F360" s="39">
        <v>0</v>
      </c>
      <c r="G360" s="39">
        <v>55127.8</v>
      </c>
      <c r="H360" s="39">
        <v>139.80000000000001</v>
      </c>
      <c r="I360" s="39">
        <v>268.60000000000002</v>
      </c>
      <c r="J360" s="39">
        <v>93272.7</v>
      </c>
      <c r="K360" s="39">
        <v>0</v>
      </c>
      <c r="L360" s="39">
        <v>0</v>
      </c>
      <c r="M360" s="39">
        <v>3203.2</v>
      </c>
      <c r="N360" s="39">
        <v>180600.3</v>
      </c>
      <c r="O360" s="39">
        <v>334096.59999999998</v>
      </c>
      <c r="P360" s="39">
        <v>334892</v>
      </c>
      <c r="Q360" s="39">
        <v>795.4</v>
      </c>
      <c r="R360" s="39">
        <v>0.24</v>
      </c>
    </row>
    <row r="361" spans="1:18" ht="13.8" thickBot="1" x14ac:dyDescent="0.3">
      <c r="A361" s="38" t="s">
        <v>236</v>
      </c>
      <c r="B361" s="39">
        <v>0</v>
      </c>
      <c r="C361" s="39">
        <v>870.3</v>
      </c>
      <c r="D361" s="39">
        <v>613.70000000000005</v>
      </c>
      <c r="E361" s="39">
        <v>0</v>
      </c>
      <c r="F361" s="39">
        <v>0</v>
      </c>
      <c r="G361" s="39">
        <v>55127.8</v>
      </c>
      <c r="H361" s="39">
        <v>139.80000000000001</v>
      </c>
      <c r="I361" s="39">
        <v>268.60000000000002</v>
      </c>
      <c r="J361" s="39">
        <v>93272.7</v>
      </c>
      <c r="K361" s="39">
        <v>0</v>
      </c>
      <c r="L361" s="39">
        <v>0</v>
      </c>
      <c r="M361" s="39">
        <v>3405.5</v>
      </c>
      <c r="N361" s="39">
        <v>186686.7</v>
      </c>
      <c r="O361" s="39">
        <v>340385.2</v>
      </c>
      <c r="P361" s="39">
        <v>341687</v>
      </c>
      <c r="Q361" s="39">
        <v>1301.8</v>
      </c>
      <c r="R361" s="39">
        <v>0.38</v>
      </c>
    </row>
    <row r="362" spans="1:18" ht="13.8" thickBot="1" x14ac:dyDescent="0.3">
      <c r="A362" s="38" t="s">
        <v>237</v>
      </c>
      <c r="B362" s="39">
        <v>0</v>
      </c>
      <c r="C362" s="39">
        <v>870.3</v>
      </c>
      <c r="D362" s="39">
        <v>613.70000000000005</v>
      </c>
      <c r="E362" s="39">
        <v>0</v>
      </c>
      <c r="F362" s="39">
        <v>0</v>
      </c>
      <c r="G362" s="39">
        <v>55127.8</v>
      </c>
      <c r="H362" s="39">
        <v>139.80000000000001</v>
      </c>
      <c r="I362" s="39">
        <v>268.60000000000002</v>
      </c>
      <c r="J362" s="39">
        <v>93272.7</v>
      </c>
      <c r="K362" s="39">
        <v>476.9</v>
      </c>
      <c r="L362" s="39">
        <v>0</v>
      </c>
      <c r="M362" s="39">
        <v>3405.5</v>
      </c>
      <c r="N362" s="39">
        <v>202274.5</v>
      </c>
      <c r="O362" s="39">
        <v>356449.9</v>
      </c>
      <c r="P362" s="39">
        <v>355694</v>
      </c>
      <c r="Q362" s="39">
        <v>-755.9</v>
      </c>
      <c r="R362" s="39">
        <v>-0.21</v>
      </c>
    </row>
    <row r="363" spans="1:18" ht="13.8" thickBot="1" x14ac:dyDescent="0.3">
      <c r="A363" s="38" t="s">
        <v>238</v>
      </c>
      <c r="B363" s="39">
        <v>81.400000000000006</v>
      </c>
      <c r="C363" s="39">
        <v>870.3</v>
      </c>
      <c r="D363" s="39">
        <v>613.70000000000005</v>
      </c>
      <c r="E363" s="39">
        <v>0</v>
      </c>
      <c r="F363" s="39">
        <v>0</v>
      </c>
      <c r="G363" s="39">
        <v>54945.599999999999</v>
      </c>
      <c r="H363" s="39">
        <v>139.80000000000001</v>
      </c>
      <c r="I363" s="39">
        <v>268.60000000000002</v>
      </c>
      <c r="J363" s="39">
        <v>92932.2</v>
      </c>
      <c r="K363" s="39">
        <v>476.9</v>
      </c>
      <c r="L363" s="39">
        <v>0</v>
      </c>
      <c r="M363" s="39">
        <v>3405.5</v>
      </c>
      <c r="N363" s="39">
        <v>208995.1</v>
      </c>
      <c r="O363" s="39">
        <v>362729.1</v>
      </c>
      <c r="P363" s="39">
        <v>365272</v>
      </c>
      <c r="Q363" s="39">
        <v>2542.9</v>
      </c>
      <c r="R363" s="39">
        <v>0.7</v>
      </c>
    </row>
    <row r="364" spans="1:18" ht="13.8" thickBot="1" x14ac:dyDescent="0.3">
      <c r="A364" s="38" t="s">
        <v>239</v>
      </c>
      <c r="B364" s="39">
        <v>0</v>
      </c>
      <c r="C364" s="39">
        <v>870.3</v>
      </c>
      <c r="D364" s="39">
        <v>613.70000000000005</v>
      </c>
      <c r="E364" s="39">
        <v>0</v>
      </c>
      <c r="F364" s="39">
        <v>0</v>
      </c>
      <c r="G364" s="39">
        <v>55103.4</v>
      </c>
      <c r="H364" s="39">
        <v>223.2</v>
      </c>
      <c r="I364" s="39">
        <v>268.60000000000002</v>
      </c>
      <c r="J364" s="39">
        <v>92932.2</v>
      </c>
      <c r="K364" s="39">
        <v>476.9</v>
      </c>
      <c r="L364" s="39">
        <v>0</v>
      </c>
      <c r="M364" s="39">
        <v>3405.5</v>
      </c>
      <c r="N364" s="39">
        <v>211958.7</v>
      </c>
      <c r="O364" s="39">
        <v>365852.4</v>
      </c>
      <c r="P364" s="39">
        <v>367415</v>
      </c>
      <c r="Q364" s="39">
        <v>1562.6</v>
      </c>
      <c r="R364" s="39">
        <v>0.43</v>
      </c>
    </row>
    <row r="365" spans="1:18" ht="13.8" thickBot="1" x14ac:dyDescent="0.3">
      <c r="A365" s="38" t="s">
        <v>240</v>
      </c>
      <c r="B365" s="39">
        <v>81.400000000000006</v>
      </c>
      <c r="C365" s="39">
        <v>870.3</v>
      </c>
      <c r="D365" s="39">
        <v>613.70000000000005</v>
      </c>
      <c r="E365" s="39">
        <v>0</v>
      </c>
      <c r="F365" s="39">
        <v>0</v>
      </c>
      <c r="G365" s="39">
        <v>55103.4</v>
      </c>
      <c r="H365" s="39">
        <v>139.80000000000001</v>
      </c>
      <c r="I365" s="39">
        <v>268.60000000000002</v>
      </c>
      <c r="J365" s="39">
        <v>93272.7</v>
      </c>
      <c r="K365" s="39">
        <v>476.9</v>
      </c>
      <c r="L365" s="39">
        <v>0</v>
      </c>
      <c r="M365" s="39">
        <v>3405.5</v>
      </c>
      <c r="N365" s="39">
        <v>202274.5</v>
      </c>
      <c r="O365" s="39">
        <v>356506.9</v>
      </c>
      <c r="P365" s="39">
        <v>357587</v>
      </c>
      <c r="Q365" s="39">
        <v>1080.0999999999999</v>
      </c>
      <c r="R365" s="39">
        <v>0.3</v>
      </c>
    </row>
    <row r="366" spans="1:18" ht="13.8" thickBot="1" x14ac:dyDescent="0.3">
      <c r="A366" s="38" t="s">
        <v>241</v>
      </c>
      <c r="B366" s="39">
        <v>81.400000000000006</v>
      </c>
      <c r="C366" s="39">
        <v>870.3</v>
      </c>
      <c r="D366" s="39">
        <v>613.70000000000005</v>
      </c>
      <c r="E366" s="39">
        <v>0</v>
      </c>
      <c r="F366" s="39">
        <v>0</v>
      </c>
      <c r="G366" s="39">
        <v>54677.9</v>
      </c>
      <c r="H366" s="39">
        <v>139.80000000000001</v>
      </c>
      <c r="I366" s="39">
        <v>268.60000000000002</v>
      </c>
      <c r="J366" s="39">
        <v>93272.7</v>
      </c>
      <c r="K366" s="39">
        <v>476.9</v>
      </c>
      <c r="L366" s="39">
        <v>0</v>
      </c>
      <c r="M366" s="39">
        <v>3405.5</v>
      </c>
      <c r="N366" s="39">
        <v>211958.7</v>
      </c>
      <c r="O366" s="39">
        <v>365765.6</v>
      </c>
      <c r="P366" s="39">
        <v>366062</v>
      </c>
      <c r="Q366" s="39">
        <v>296.39999999999998</v>
      </c>
      <c r="R366" s="39">
        <v>0.08</v>
      </c>
    </row>
    <row r="367" spans="1:18" ht="13.8" thickBot="1" x14ac:dyDescent="0.3">
      <c r="A367" s="38" t="s">
        <v>242</v>
      </c>
      <c r="B367" s="39">
        <v>81.400000000000006</v>
      </c>
      <c r="C367" s="39">
        <v>870.3</v>
      </c>
      <c r="D367" s="39">
        <v>455.9</v>
      </c>
      <c r="E367" s="39">
        <v>410</v>
      </c>
      <c r="F367" s="39">
        <v>0</v>
      </c>
      <c r="G367" s="39">
        <v>55347</v>
      </c>
      <c r="H367" s="39">
        <v>139.80000000000001</v>
      </c>
      <c r="I367" s="39">
        <v>7</v>
      </c>
      <c r="J367" s="39">
        <v>93272.7</v>
      </c>
      <c r="K367" s="39">
        <v>0</v>
      </c>
      <c r="L367" s="39">
        <v>0</v>
      </c>
      <c r="M367" s="39">
        <v>2788.3</v>
      </c>
      <c r="N367" s="39">
        <v>174868.9</v>
      </c>
      <c r="O367" s="39">
        <v>328241.40000000002</v>
      </c>
      <c r="P367" s="39">
        <v>327579</v>
      </c>
      <c r="Q367" s="39">
        <v>-662.4</v>
      </c>
      <c r="R367" s="39">
        <v>-0.2</v>
      </c>
    </row>
    <row r="368" spans="1:18" ht="13.8" thickBot="1" x14ac:dyDescent="0.3">
      <c r="A368" s="38" t="s">
        <v>243</v>
      </c>
      <c r="B368" s="39">
        <v>81.400000000000006</v>
      </c>
      <c r="C368" s="39">
        <v>870.3</v>
      </c>
      <c r="D368" s="39">
        <v>455.9</v>
      </c>
      <c r="E368" s="39">
        <v>410</v>
      </c>
      <c r="F368" s="39">
        <v>0</v>
      </c>
      <c r="G368" s="39">
        <v>55347</v>
      </c>
      <c r="H368" s="39">
        <v>139.80000000000001</v>
      </c>
      <c r="I368" s="39">
        <v>7</v>
      </c>
      <c r="J368" s="39">
        <v>93272.7</v>
      </c>
      <c r="K368" s="39">
        <v>0</v>
      </c>
      <c r="L368" s="39">
        <v>0</v>
      </c>
      <c r="M368" s="39">
        <v>3121.4</v>
      </c>
      <c r="N368" s="39">
        <v>180600.3</v>
      </c>
      <c r="O368" s="39">
        <v>334305.8</v>
      </c>
      <c r="P368" s="39">
        <v>335514</v>
      </c>
      <c r="Q368" s="39">
        <v>1208.2</v>
      </c>
      <c r="R368" s="39">
        <v>0.36</v>
      </c>
    </row>
    <row r="369" spans="1:18" ht="13.8" thickBot="1" x14ac:dyDescent="0.3">
      <c r="A369" s="38" t="s">
        <v>244</v>
      </c>
      <c r="B369" s="39">
        <v>81.400000000000006</v>
      </c>
      <c r="C369" s="39">
        <v>870.3</v>
      </c>
      <c r="D369" s="39">
        <v>455.9</v>
      </c>
      <c r="E369" s="39">
        <v>410</v>
      </c>
      <c r="F369" s="39">
        <v>0</v>
      </c>
      <c r="G369" s="39">
        <v>55347</v>
      </c>
      <c r="H369" s="39">
        <v>139.80000000000001</v>
      </c>
      <c r="I369" s="39">
        <v>0</v>
      </c>
      <c r="J369" s="39">
        <v>93272.7</v>
      </c>
      <c r="K369" s="39">
        <v>0</v>
      </c>
      <c r="L369" s="39">
        <v>0</v>
      </c>
      <c r="M369" s="39">
        <v>3121.4</v>
      </c>
      <c r="N369" s="39">
        <v>189562.9</v>
      </c>
      <c r="O369" s="39">
        <v>343261.4</v>
      </c>
      <c r="P369" s="39">
        <v>343092</v>
      </c>
      <c r="Q369" s="39">
        <v>-169.4</v>
      </c>
      <c r="R369" s="39">
        <v>-0.05</v>
      </c>
    </row>
    <row r="370" spans="1:18" ht="13.8" thickBot="1" x14ac:dyDescent="0.3">
      <c r="A370" s="38" t="s">
        <v>245</v>
      </c>
      <c r="B370" s="39">
        <v>81.400000000000006</v>
      </c>
      <c r="C370" s="39">
        <v>870.3</v>
      </c>
      <c r="D370" s="39">
        <v>455.9</v>
      </c>
      <c r="E370" s="39">
        <v>427.9</v>
      </c>
      <c r="F370" s="39">
        <v>0</v>
      </c>
      <c r="G370" s="39">
        <v>55347</v>
      </c>
      <c r="H370" s="39">
        <v>139.80000000000001</v>
      </c>
      <c r="I370" s="39">
        <v>7</v>
      </c>
      <c r="J370" s="39">
        <v>93272.7</v>
      </c>
      <c r="K370" s="39">
        <v>0</v>
      </c>
      <c r="L370" s="39">
        <v>0</v>
      </c>
      <c r="M370" s="39">
        <v>3405.5</v>
      </c>
      <c r="N370" s="39">
        <v>197191.8</v>
      </c>
      <c r="O370" s="39">
        <v>351199.4</v>
      </c>
      <c r="P370" s="39">
        <v>350289</v>
      </c>
      <c r="Q370" s="39">
        <v>-910.4</v>
      </c>
      <c r="R370" s="39">
        <v>-0.26</v>
      </c>
    </row>
    <row r="371" spans="1:18" ht="13.8" thickBot="1" x14ac:dyDescent="0.3">
      <c r="A371" s="38" t="s">
        <v>246</v>
      </c>
      <c r="B371" s="39">
        <v>81.400000000000006</v>
      </c>
      <c r="C371" s="39">
        <v>870.3</v>
      </c>
      <c r="D371" s="39">
        <v>153.30000000000001</v>
      </c>
      <c r="E371" s="39">
        <v>410</v>
      </c>
      <c r="F371" s="39">
        <v>0</v>
      </c>
      <c r="G371" s="39">
        <v>55347</v>
      </c>
      <c r="H371" s="39">
        <v>139.80000000000001</v>
      </c>
      <c r="I371" s="39">
        <v>0</v>
      </c>
      <c r="J371" s="39">
        <v>93272.7</v>
      </c>
      <c r="K371" s="39">
        <v>476.9</v>
      </c>
      <c r="L371" s="39">
        <v>0</v>
      </c>
      <c r="M371" s="39">
        <v>3405.5</v>
      </c>
      <c r="N371" s="39">
        <v>197191.8</v>
      </c>
      <c r="O371" s="39">
        <v>351348.7</v>
      </c>
      <c r="P371" s="39">
        <v>353042</v>
      </c>
      <c r="Q371" s="39">
        <v>1693.3</v>
      </c>
      <c r="R371" s="39">
        <v>0.48</v>
      </c>
    </row>
    <row r="372" spans="1:18" ht="13.8" thickBot="1" x14ac:dyDescent="0.3">
      <c r="A372" s="38" t="s">
        <v>247</v>
      </c>
      <c r="B372" s="39">
        <v>81.400000000000006</v>
      </c>
      <c r="C372" s="39">
        <v>870.3</v>
      </c>
      <c r="D372" s="39">
        <v>153.30000000000001</v>
      </c>
      <c r="E372" s="39">
        <v>49.9</v>
      </c>
      <c r="F372" s="39">
        <v>0</v>
      </c>
      <c r="G372" s="39">
        <v>55347</v>
      </c>
      <c r="H372" s="39">
        <v>139.80000000000001</v>
      </c>
      <c r="I372" s="39">
        <v>7</v>
      </c>
      <c r="J372" s="39">
        <v>93272.7</v>
      </c>
      <c r="K372" s="39">
        <v>476.9</v>
      </c>
      <c r="L372" s="39">
        <v>0</v>
      </c>
      <c r="M372" s="39">
        <v>3203.2</v>
      </c>
      <c r="N372" s="39">
        <v>189562.9</v>
      </c>
      <c r="O372" s="39">
        <v>343164.6</v>
      </c>
      <c r="P372" s="39">
        <v>343620</v>
      </c>
      <c r="Q372" s="39">
        <v>455.4</v>
      </c>
      <c r="R372" s="39">
        <v>0.13</v>
      </c>
    </row>
    <row r="373" spans="1:18" ht="13.8" thickBot="1" x14ac:dyDescent="0.3">
      <c r="A373" s="38" t="s">
        <v>248</v>
      </c>
      <c r="B373" s="39">
        <v>81.400000000000006</v>
      </c>
      <c r="C373" s="39">
        <v>870.3</v>
      </c>
      <c r="D373" s="39">
        <v>0</v>
      </c>
      <c r="E373" s="39">
        <v>427.9</v>
      </c>
      <c r="F373" s="39">
        <v>0</v>
      </c>
      <c r="G373" s="39">
        <v>54945.599999999999</v>
      </c>
      <c r="H373" s="39">
        <v>0</v>
      </c>
      <c r="I373" s="39">
        <v>7</v>
      </c>
      <c r="J373" s="39">
        <v>93272.7</v>
      </c>
      <c r="K373" s="39">
        <v>476.9</v>
      </c>
      <c r="L373" s="39">
        <v>0</v>
      </c>
      <c r="M373" s="39">
        <v>3203.2</v>
      </c>
      <c r="N373" s="39">
        <v>189562.9</v>
      </c>
      <c r="O373" s="39">
        <v>342848</v>
      </c>
      <c r="P373" s="39">
        <v>342562</v>
      </c>
      <c r="Q373" s="39">
        <v>-286</v>
      </c>
      <c r="R373" s="39">
        <v>-0.08</v>
      </c>
    </row>
    <row r="374" spans="1:18" ht="13.8" thickBot="1" x14ac:dyDescent="0.3">
      <c r="A374" s="38" t="s">
        <v>249</v>
      </c>
      <c r="B374" s="39">
        <v>81.400000000000006</v>
      </c>
      <c r="C374" s="39">
        <v>870.3</v>
      </c>
      <c r="D374" s="39">
        <v>613.70000000000005</v>
      </c>
      <c r="E374" s="39">
        <v>0</v>
      </c>
      <c r="F374" s="39">
        <v>0</v>
      </c>
      <c r="G374" s="39">
        <v>55127.8</v>
      </c>
      <c r="H374" s="39">
        <v>139.80000000000001</v>
      </c>
      <c r="I374" s="39">
        <v>268.60000000000002</v>
      </c>
      <c r="J374" s="39">
        <v>93272.7</v>
      </c>
      <c r="K374" s="39">
        <v>0</v>
      </c>
      <c r="L374" s="39">
        <v>0</v>
      </c>
      <c r="M374" s="39">
        <v>3405.5</v>
      </c>
      <c r="N374" s="39">
        <v>214848.9</v>
      </c>
      <c r="O374" s="39">
        <v>368628.8</v>
      </c>
      <c r="P374" s="39">
        <v>367663</v>
      </c>
      <c r="Q374" s="39">
        <v>-965.8</v>
      </c>
      <c r="R374" s="39">
        <v>-0.26</v>
      </c>
    </row>
    <row r="375" spans="1:18" ht="13.8" thickBot="1" x14ac:dyDescent="0.3">
      <c r="A375" s="38" t="s">
        <v>250</v>
      </c>
      <c r="B375" s="39">
        <v>81.400000000000006</v>
      </c>
      <c r="C375" s="39">
        <v>870.3</v>
      </c>
      <c r="D375" s="39">
        <v>613.70000000000005</v>
      </c>
      <c r="E375" s="39">
        <v>0</v>
      </c>
      <c r="F375" s="39">
        <v>0</v>
      </c>
      <c r="G375" s="39">
        <v>55127.8</v>
      </c>
      <c r="H375" s="39">
        <v>139.80000000000001</v>
      </c>
      <c r="I375" s="39">
        <v>268.60000000000002</v>
      </c>
      <c r="J375" s="39">
        <v>93272.7</v>
      </c>
      <c r="K375" s="39">
        <v>476.9</v>
      </c>
      <c r="L375" s="39">
        <v>0</v>
      </c>
      <c r="M375" s="39">
        <v>3405.5</v>
      </c>
      <c r="N375" s="39">
        <v>219509.7</v>
      </c>
      <c r="O375" s="39">
        <v>373766.40000000002</v>
      </c>
      <c r="P375" s="39">
        <v>373867</v>
      </c>
      <c r="Q375" s="39">
        <v>100.6</v>
      </c>
      <c r="R375" s="39">
        <v>0.03</v>
      </c>
    </row>
    <row r="376" spans="1:18" ht="13.8" thickBot="1" x14ac:dyDescent="0.3">
      <c r="A376" s="38" t="s">
        <v>251</v>
      </c>
      <c r="B376" s="39">
        <v>81.400000000000006</v>
      </c>
      <c r="C376" s="39">
        <v>1180.4000000000001</v>
      </c>
      <c r="D376" s="39">
        <v>613.70000000000005</v>
      </c>
      <c r="E376" s="39">
        <v>0</v>
      </c>
      <c r="F376" s="39">
        <v>0</v>
      </c>
      <c r="G376" s="39">
        <v>55103.4</v>
      </c>
      <c r="H376" s="39">
        <v>139.80000000000001</v>
      </c>
      <c r="I376" s="39">
        <v>268.60000000000002</v>
      </c>
      <c r="J376" s="39">
        <v>93272.7</v>
      </c>
      <c r="K376" s="39">
        <v>476.9</v>
      </c>
      <c r="L376" s="39">
        <v>0</v>
      </c>
      <c r="M376" s="39">
        <v>3405.5</v>
      </c>
      <c r="N376" s="39">
        <v>231401.9</v>
      </c>
      <c r="O376" s="39">
        <v>385944.3</v>
      </c>
      <c r="P376" s="39">
        <v>384980</v>
      </c>
      <c r="Q376" s="39">
        <v>-964.3</v>
      </c>
      <c r="R376" s="39">
        <v>-0.25</v>
      </c>
    </row>
    <row r="377" spans="1:18" ht="13.8" thickBot="1" x14ac:dyDescent="0.3">
      <c r="A377" s="38" t="s">
        <v>252</v>
      </c>
      <c r="B377" s="39">
        <v>81.400000000000006</v>
      </c>
      <c r="C377" s="39">
        <v>1180.4000000000001</v>
      </c>
      <c r="D377" s="39">
        <v>613.70000000000005</v>
      </c>
      <c r="E377" s="39">
        <v>0</v>
      </c>
      <c r="F377" s="39">
        <v>0</v>
      </c>
      <c r="G377" s="39">
        <v>54743.3</v>
      </c>
      <c r="H377" s="39">
        <v>139.80000000000001</v>
      </c>
      <c r="I377" s="39">
        <v>268.60000000000002</v>
      </c>
      <c r="J377" s="39">
        <v>93272.7</v>
      </c>
      <c r="K377" s="39">
        <v>476.9</v>
      </c>
      <c r="L377" s="39">
        <v>0</v>
      </c>
      <c r="M377" s="39">
        <v>3405.5</v>
      </c>
      <c r="N377" s="39">
        <v>240201.7</v>
      </c>
      <c r="O377" s="39">
        <v>394384.1</v>
      </c>
      <c r="P377" s="39">
        <v>397016</v>
      </c>
      <c r="Q377" s="39">
        <v>2631.9</v>
      </c>
      <c r="R377" s="39">
        <v>0.66</v>
      </c>
    </row>
    <row r="378" spans="1:18" ht="13.8" thickBot="1" x14ac:dyDescent="0.3">
      <c r="A378" s="38" t="s">
        <v>253</v>
      </c>
      <c r="B378" s="39">
        <v>2202.1</v>
      </c>
      <c r="C378" s="39">
        <v>1180.4000000000001</v>
      </c>
      <c r="D378" s="39">
        <v>613.70000000000005</v>
      </c>
      <c r="E378" s="39">
        <v>0</v>
      </c>
      <c r="F378" s="39">
        <v>0</v>
      </c>
      <c r="G378" s="39">
        <v>55103.4</v>
      </c>
      <c r="H378" s="39">
        <v>139.80000000000001</v>
      </c>
      <c r="I378" s="39">
        <v>268.60000000000002</v>
      </c>
      <c r="J378" s="39">
        <v>93272.7</v>
      </c>
      <c r="K378" s="39">
        <v>476.9</v>
      </c>
      <c r="L378" s="39">
        <v>0</v>
      </c>
      <c r="M378" s="39">
        <v>3405.5</v>
      </c>
      <c r="N378" s="39">
        <v>245446.2</v>
      </c>
      <c r="O378" s="39">
        <v>402109.3</v>
      </c>
      <c r="P378" s="39">
        <v>404008</v>
      </c>
      <c r="Q378" s="39">
        <v>1898.7</v>
      </c>
      <c r="R378" s="39">
        <v>0.47</v>
      </c>
    </row>
    <row r="379" spans="1:18" ht="13.8" thickBot="1" x14ac:dyDescent="0.3">
      <c r="A379" s="38" t="s">
        <v>254</v>
      </c>
      <c r="B379" s="39">
        <v>2202.1</v>
      </c>
      <c r="C379" s="39">
        <v>1180.4000000000001</v>
      </c>
      <c r="D379" s="39">
        <v>613.70000000000005</v>
      </c>
      <c r="E379" s="39">
        <v>0</v>
      </c>
      <c r="F379" s="39">
        <v>0</v>
      </c>
      <c r="G379" s="39">
        <v>54743.3</v>
      </c>
      <c r="H379" s="39">
        <v>139.80000000000001</v>
      </c>
      <c r="I379" s="39">
        <v>268.60000000000002</v>
      </c>
      <c r="J379" s="39">
        <v>93272.7</v>
      </c>
      <c r="K379" s="39">
        <v>476.9</v>
      </c>
      <c r="L379" s="39">
        <v>0</v>
      </c>
      <c r="M379" s="39">
        <v>3405.5</v>
      </c>
      <c r="N379" s="39">
        <v>240201.7</v>
      </c>
      <c r="O379" s="39">
        <v>396504.8</v>
      </c>
      <c r="P379" s="39">
        <v>395952</v>
      </c>
      <c r="Q379" s="39">
        <v>-552.79999999999995</v>
      </c>
      <c r="R379" s="39">
        <v>-0.14000000000000001</v>
      </c>
    </row>
    <row r="380" spans="1:18" ht="13.8" thickBot="1" x14ac:dyDescent="0.3">
      <c r="A380" s="38" t="s">
        <v>255</v>
      </c>
      <c r="B380" s="39">
        <v>2202.1</v>
      </c>
      <c r="C380" s="39">
        <v>1180.4000000000001</v>
      </c>
      <c r="D380" s="39">
        <v>613.70000000000005</v>
      </c>
      <c r="E380" s="39">
        <v>0</v>
      </c>
      <c r="F380" s="39">
        <v>0</v>
      </c>
      <c r="G380" s="39">
        <v>53618.8</v>
      </c>
      <c r="H380" s="39">
        <v>139.80000000000001</v>
      </c>
      <c r="I380" s="39">
        <v>268.60000000000002</v>
      </c>
      <c r="J380" s="39">
        <v>93272.7</v>
      </c>
      <c r="K380" s="39">
        <v>476.9</v>
      </c>
      <c r="L380" s="39">
        <v>0</v>
      </c>
      <c r="M380" s="39">
        <v>3405.5</v>
      </c>
      <c r="N380" s="39">
        <v>245446.2</v>
      </c>
      <c r="O380" s="39">
        <v>400624.8</v>
      </c>
      <c r="P380" s="39">
        <v>398943</v>
      </c>
      <c r="Q380" s="39">
        <v>-1681.8</v>
      </c>
      <c r="R380" s="39">
        <v>-0.42</v>
      </c>
    </row>
    <row r="381" spans="1:18" ht="13.8" thickBot="1" x14ac:dyDescent="0.3">
      <c r="A381" s="38" t="s">
        <v>256</v>
      </c>
      <c r="B381" s="39">
        <v>81.400000000000006</v>
      </c>
      <c r="C381" s="39">
        <v>870.3</v>
      </c>
      <c r="D381" s="39">
        <v>613.70000000000005</v>
      </c>
      <c r="E381" s="39">
        <v>0</v>
      </c>
      <c r="F381" s="39">
        <v>0</v>
      </c>
      <c r="G381" s="39">
        <v>54677.9</v>
      </c>
      <c r="H381" s="39">
        <v>139.80000000000001</v>
      </c>
      <c r="I381" s="39">
        <v>268.60000000000002</v>
      </c>
      <c r="J381" s="39">
        <v>93272.7</v>
      </c>
      <c r="K381" s="39">
        <v>476.9</v>
      </c>
      <c r="L381" s="39">
        <v>0</v>
      </c>
      <c r="M381" s="39">
        <v>0</v>
      </c>
      <c r="N381" s="39">
        <v>140989.9</v>
      </c>
      <c r="O381" s="39">
        <v>291391.3</v>
      </c>
      <c r="P381" s="39">
        <v>291334</v>
      </c>
      <c r="Q381" s="39">
        <v>-57.3</v>
      </c>
      <c r="R381" s="39">
        <v>-0.02</v>
      </c>
    </row>
    <row r="382" spans="1:18" ht="13.8" thickBot="1" x14ac:dyDescent="0.3">
      <c r="A382" s="38" t="s">
        <v>257</v>
      </c>
      <c r="B382" s="39">
        <v>0</v>
      </c>
      <c r="C382" s="39">
        <v>870.3</v>
      </c>
      <c r="D382" s="39">
        <v>613.70000000000005</v>
      </c>
      <c r="E382" s="39">
        <v>0</v>
      </c>
      <c r="F382" s="39">
        <v>0</v>
      </c>
      <c r="G382" s="39">
        <v>54677.9</v>
      </c>
      <c r="H382" s="39">
        <v>139.80000000000001</v>
      </c>
      <c r="I382" s="39">
        <v>268.60000000000002</v>
      </c>
      <c r="J382" s="39">
        <v>93272.7</v>
      </c>
      <c r="K382" s="39">
        <v>476.9</v>
      </c>
      <c r="L382" s="39">
        <v>0</v>
      </c>
      <c r="M382" s="39">
        <v>1978.4</v>
      </c>
      <c r="N382" s="39">
        <v>140989.9</v>
      </c>
      <c r="O382" s="39">
        <v>293288.3</v>
      </c>
      <c r="P382" s="39">
        <v>297983</v>
      </c>
      <c r="Q382" s="39">
        <v>4694.7</v>
      </c>
      <c r="R382" s="39">
        <v>1.58</v>
      </c>
    </row>
    <row r="383" spans="1:18" ht="13.8" thickBot="1" x14ac:dyDescent="0.3">
      <c r="A383" s="38" t="s">
        <v>258</v>
      </c>
      <c r="B383" s="39">
        <v>0</v>
      </c>
      <c r="C383" s="39">
        <v>870.3</v>
      </c>
      <c r="D383" s="39">
        <v>613.70000000000005</v>
      </c>
      <c r="E383" s="39">
        <v>0</v>
      </c>
      <c r="F383" s="39">
        <v>0</v>
      </c>
      <c r="G383" s="39">
        <v>54677.9</v>
      </c>
      <c r="H383" s="39">
        <v>139.80000000000001</v>
      </c>
      <c r="I383" s="39">
        <v>268.60000000000002</v>
      </c>
      <c r="J383" s="39">
        <v>93272.7</v>
      </c>
      <c r="K383" s="39">
        <v>476.9</v>
      </c>
      <c r="L383" s="39">
        <v>0</v>
      </c>
      <c r="M383" s="39">
        <v>2788.3</v>
      </c>
      <c r="N383" s="39">
        <v>151572.29999999999</v>
      </c>
      <c r="O383" s="39">
        <v>304680.59999999998</v>
      </c>
      <c r="P383" s="39">
        <v>306555</v>
      </c>
      <c r="Q383" s="39">
        <v>1874.4</v>
      </c>
      <c r="R383" s="39">
        <v>0.61</v>
      </c>
    </row>
    <row r="384" spans="1:18" ht="13.8" thickBot="1" x14ac:dyDescent="0.3">
      <c r="A384" s="38" t="s">
        <v>259</v>
      </c>
      <c r="B384" s="39">
        <v>81.400000000000006</v>
      </c>
      <c r="C384" s="39">
        <v>870.3</v>
      </c>
      <c r="D384" s="39">
        <v>613.70000000000005</v>
      </c>
      <c r="E384" s="39">
        <v>0</v>
      </c>
      <c r="F384" s="39">
        <v>0</v>
      </c>
      <c r="G384" s="39">
        <v>54677.9</v>
      </c>
      <c r="H384" s="39">
        <v>139.80000000000001</v>
      </c>
      <c r="I384" s="39">
        <v>268.60000000000002</v>
      </c>
      <c r="J384" s="39">
        <v>93272.7</v>
      </c>
      <c r="K384" s="39">
        <v>476.9</v>
      </c>
      <c r="L384" s="39">
        <v>0</v>
      </c>
      <c r="M384" s="39">
        <v>3121.4</v>
      </c>
      <c r="N384" s="39">
        <v>158343.79999999999</v>
      </c>
      <c r="O384" s="39">
        <v>311866.59999999998</v>
      </c>
      <c r="P384" s="39">
        <v>311983</v>
      </c>
      <c r="Q384" s="39">
        <v>116.4</v>
      </c>
      <c r="R384" s="39">
        <v>0.04</v>
      </c>
    </row>
    <row r="385" spans="1:18" ht="13.8" thickBot="1" x14ac:dyDescent="0.3">
      <c r="A385" s="38" t="s">
        <v>260</v>
      </c>
      <c r="B385" s="39">
        <v>81.400000000000006</v>
      </c>
      <c r="C385" s="39">
        <v>870.3</v>
      </c>
      <c r="D385" s="39">
        <v>613.70000000000005</v>
      </c>
      <c r="E385" s="39">
        <v>0</v>
      </c>
      <c r="F385" s="39">
        <v>0</v>
      </c>
      <c r="G385" s="39">
        <v>54677.9</v>
      </c>
      <c r="H385" s="39">
        <v>139.80000000000001</v>
      </c>
      <c r="I385" s="39">
        <v>268.60000000000002</v>
      </c>
      <c r="J385" s="39">
        <v>93272.7</v>
      </c>
      <c r="K385" s="39">
        <v>476.9</v>
      </c>
      <c r="L385" s="39">
        <v>0</v>
      </c>
      <c r="M385" s="39">
        <v>3121.4</v>
      </c>
      <c r="N385" s="39">
        <v>166529.5</v>
      </c>
      <c r="O385" s="39">
        <v>320052.2</v>
      </c>
      <c r="P385" s="39">
        <v>320746</v>
      </c>
      <c r="Q385" s="39">
        <v>693.8</v>
      </c>
      <c r="R385" s="39">
        <v>0.22</v>
      </c>
    </row>
    <row r="386" spans="1:18" ht="13.8" thickBot="1" x14ac:dyDescent="0.3">
      <c r="A386" s="38" t="s">
        <v>261</v>
      </c>
      <c r="B386" s="39">
        <v>81.400000000000006</v>
      </c>
      <c r="C386" s="39">
        <v>870.3</v>
      </c>
      <c r="D386" s="39">
        <v>613.70000000000005</v>
      </c>
      <c r="E386" s="39">
        <v>0</v>
      </c>
      <c r="F386" s="39">
        <v>0</v>
      </c>
      <c r="G386" s="39">
        <v>54677.9</v>
      </c>
      <c r="H386" s="39">
        <v>139.80000000000001</v>
      </c>
      <c r="I386" s="39">
        <v>268.60000000000002</v>
      </c>
      <c r="J386" s="39">
        <v>93272.7</v>
      </c>
      <c r="K386" s="39">
        <v>476.9</v>
      </c>
      <c r="L386" s="39">
        <v>0</v>
      </c>
      <c r="M386" s="39">
        <v>1978.4</v>
      </c>
      <c r="N386" s="39">
        <v>151572.29999999999</v>
      </c>
      <c r="O386" s="39">
        <v>303952.09999999998</v>
      </c>
      <c r="P386" s="39">
        <v>301601</v>
      </c>
      <c r="Q386" s="39">
        <v>-2351.1</v>
      </c>
      <c r="R386" s="39">
        <v>-0.78</v>
      </c>
    </row>
    <row r="387" spans="1:18" ht="13.8" thickBot="1" x14ac:dyDescent="0.3">
      <c r="A387" s="38" t="s">
        <v>262</v>
      </c>
      <c r="B387" s="39">
        <v>81.400000000000006</v>
      </c>
      <c r="C387" s="39">
        <v>870.3</v>
      </c>
      <c r="D387" s="39">
        <v>613.70000000000005</v>
      </c>
      <c r="E387" s="39">
        <v>0</v>
      </c>
      <c r="F387" s="39">
        <v>0</v>
      </c>
      <c r="G387" s="39">
        <v>54677.9</v>
      </c>
      <c r="H387" s="39">
        <v>139.80000000000001</v>
      </c>
      <c r="I387" s="39">
        <v>268.60000000000002</v>
      </c>
      <c r="J387" s="39">
        <v>93272.7</v>
      </c>
      <c r="K387" s="39">
        <v>476.9</v>
      </c>
      <c r="L387" s="39">
        <v>0</v>
      </c>
      <c r="M387" s="39">
        <v>3121.4</v>
      </c>
      <c r="N387" s="39">
        <v>151572.29999999999</v>
      </c>
      <c r="O387" s="39">
        <v>305095.09999999998</v>
      </c>
      <c r="P387" s="39">
        <v>307482</v>
      </c>
      <c r="Q387" s="39">
        <v>2386.9</v>
      </c>
      <c r="R387" s="39">
        <v>0.78</v>
      </c>
    </row>
    <row r="388" spans="1:18" ht="13.8" thickBot="1" x14ac:dyDescent="0.3">
      <c r="A388" s="38" t="s">
        <v>263</v>
      </c>
      <c r="B388" s="39">
        <v>81.400000000000006</v>
      </c>
      <c r="C388" s="39">
        <v>870.3</v>
      </c>
      <c r="D388" s="39">
        <v>613.70000000000005</v>
      </c>
      <c r="E388" s="39">
        <v>49.9</v>
      </c>
      <c r="F388" s="39">
        <v>0</v>
      </c>
      <c r="G388" s="39">
        <v>54677.9</v>
      </c>
      <c r="H388" s="39">
        <v>139.80000000000001</v>
      </c>
      <c r="I388" s="39">
        <v>268.60000000000002</v>
      </c>
      <c r="J388" s="39">
        <v>93272.7</v>
      </c>
      <c r="K388" s="39">
        <v>476.9</v>
      </c>
      <c r="L388" s="39">
        <v>0</v>
      </c>
      <c r="M388" s="39">
        <v>3405.5</v>
      </c>
      <c r="N388" s="39">
        <v>168738.6</v>
      </c>
      <c r="O388" s="39">
        <v>322595.40000000002</v>
      </c>
      <c r="P388" s="39">
        <v>323190</v>
      </c>
      <c r="Q388" s="39">
        <v>594.6</v>
      </c>
      <c r="R388" s="39">
        <v>0.18</v>
      </c>
    </row>
    <row r="389" spans="1:18" ht="13.8" thickBot="1" x14ac:dyDescent="0.3">
      <c r="A389" s="38" t="s">
        <v>264</v>
      </c>
      <c r="B389" s="39">
        <v>81.400000000000006</v>
      </c>
      <c r="C389" s="39">
        <v>870.3</v>
      </c>
      <c r="D389" s="39">
        <v>613.70000000000005</v>
      </c>
      <c r="E389" s="39">
        <v>0</v>
      </c>
      <c r="F389" s="39">
        <v>0</v>
      </c>
      <c r="G389" s="39">
        <v>54677.9</v>
      </c>
      <c r="H389" s="39">
        <v>139.80000000000001</v>
      </c>
      <c r="I389" s="39">
        <v>268.60000000000002</v>
      </c>
      <c r="J389" s="39">
        <v>93272.7</v>
      </c>
      <c r="K389" s="39">
        <v>476.9</v>
      </c>
      <c r="L389" s="39">
        <v>0</v>
      </c>
      <c r="M389" s="39">
        <v>3405.5</v>
      </c>
      <c r="N389" s="39">
        <v>168738.6</v>
      </c>
      <c r="O389" s="39">
        <v>322545.40000000002</v>
      </c>
      <c r="P389" s="39">
        <v>321976</v>
      </c>
      <c r="Q389" s="39">
        <v>-569.4</v>
      </c>
      <c r="R389" s="39">
        <v>-0.18</v>
      </c>
    </row>
    <row r="390" spans="1:18" ht="13.8" thickBot="1" x14ac:dyDescent="0.3">
      <c r="A390" s="38" t="s">
        <v>265</v>
      </c>
      <c r="B390" s="39">
        <v>81.400000000000006</v>
      </c>
      <c r="C390" s="39">
        <v>870.3</v>
      </c>
      <c r="D390" s="39">
        <v>613.70000000000005</v>
      </c>
      <c r="E390" s="39">
        <v>49.9</v>
      </c>
      <c r="F390" s="39">
        <v>0</v>
      </c>
      <c r="G390" s="39">
        <v>54677.9</v>
      </c>
      <c r="H390" s="39">
        <v>139.80000000000001</v>
      </c>
      <c r="I390" s="39">
        <v>268.60000000000002</v>
      </c>
      <c r="J390" s="39">
        <v>93272.7</v>
      </c>
      <c r="K390" s="39">
        <v>476.9</v>
      </c>
      <c r="L390" s="39">
        <v>0</v>
      </c>
      <c r="M390" s="39">
        <v>3405.5</v>
      </c>
      <c r="N390" s="39">
        <v>172409.7</v>
      </c>
      <c r="O390" s="39">
        <v>326266.5</v>
      </c>
      <c r="P390" s="39">
        <v>327510</v>
      </c>
      <c r="Q390" s="39">
        <v>1243.5</v>
      </c>
      <c r="R390" s="39">
        <v>0.38</v>
      </c>
    </row>
    <row r="391" spans="1:18" ht="13.8" thickBot="1" x14ac:dyDescent="0.3">
      <c r="A391" s="38" t="s">
        <v>266</v>
      </c>
      <c r="B391" s="39">
        <v>81.400000000000006</v>
      </c>
      <c r="C391" s="39">
        <v>870.3</v>
      </c>
      <c r="D391" s="39">
        <v>613.70000000000005</v>
      </c>
      <c r="E391" s="39">
        <v>49.9</v>
      </c>
      <c r="F391" s="39">
        <v>0</v>
      </c>
      <c r="G391" s="39">
        <v>53618.8</v>
      </c>
      <c r="H391" s="39">
        <v>139.80000000000001</v>
      </c>
      <c r="I391" s="39">
        <v>268.60000000000002</v>
      </c>
      <c r="J391" s="39">
        <v>93272.7</v>
      </c>
      <c r="K391" s="39">
        <v>476.9</v>
      </c>
      <c r="L391" s="39">
        <v>0</v>
      </c>
      <c r="M391" s="39">
        <v>3405.5</v>
      </c>
      <c r="N391" s="39">
        <v>177195.8</v>
      </c>
      <c r="O391" s="39">
        <v>329993.5</v>
      </c>
      <c r="P391" s="39">
        <v>330312</v>
      </c>
      <c r="Q391" s="39">
        <v>318.5</v>
      </c>
      <c r="R391" s="39">
        <v>0.1</v>
      </c>
    </row>
    <row r="392" spans="1:18" ht="13.8" thickBot="1" x14ac:dyDescent="0.3">
      <c r="A392" s="38" t="s">
        <v>267</v>
      </c>
      <c r="B392" s="39">
        <v>81.400000000000006</v>
      </c>
      <c r="C392" s="39">
        <v>870.3</v>
      </c>
      <c r="D392" s="39">
        <v>613.70000000000005</v>
      </c>
      <c r="E392" s="39">
        <v>49.9</v>
      </c>
      <c r="F392" s="39">
        <v>0</v>
      </c>
      <c r="G392" s="39">
        <v>54677.9</v>
      </c>
      <c r="H392" s="39">
        <v>139.80000000000001</v>
      </c>
      <c r="I392" s="39">
        <v>268.60000000000002</v>
      </c>
      <c r="J392" s="39">
        <v>93272.7</v>
      </c>
      <c r="K392" s="39">
        <v>476.9</v>
      </c>
      <c r="L392" s="39">
        <v>0</v>
      </c>
      <c r="M392" s="39">
        <v>3405.5</v>
      </c>
      <c r="N392" s="39">
        <v>174868.9</v>
      </c>
      <c r="O392" s="39">
        <v>328725.7</v>
      </c>
      <c r="P392" s="39">
        <v>329802</v>
      </c>
      <c r="Q392" s="39">
        <v>1076.3</v>
      </c>
      <c r="R392" s="39">
        <v>0.33</v>
      </c>
    </row>
    <row r="393" spans="1:18" ht="13.8" thickBot="1" x14ac:dyDescent="0.3">
      <c r="A393" s="38" t="s">
        <v>268</v>
      </c>
      <c r="B393" s="39">
        <v>81.400000000000006</v>
      </c>
      <c r="C393" s="39">
        <v>870.3</v>
      </c>
      <c r="D393" s="39">
        <v>613.70000000000005</v>
      </c>
      <c r="E393" s="39">
        <v>49.9</v>
      </c>
      <c r="F393" s="39">
        <v>0</v>
      </c>
      <c r="G393" s="39">
        <v>54677.9</v>
      </c>
      <c r="H393" s="39">
        <v>139.80000000000001</v>
      </c>
      <c r="I393" s="39">
        <v>268.60000000000002</v>
      </c>
      <c r="J393" s="39">
        <v>93272.7</v>
      </c>
      <c r="K393" s="39">
        <v>476.9</v>
      </c>
      <c r="L393" s="39">
        <v>0</v>
      </c>
      <c r="M393" s="39">
        <v>3405.5</v>
      </c>
      <c r="N393" s="39">
        <v>166529.5</v>
      </c>
      <c r="O393" s="39">
        <v>320386.3</v>
      </c>
      <c r="P393" s="39">
        <v>320552</v>
      </c>
      <c r="Q393" s="39">
        <v>165.7</v>
      </c>
      <c r="R393" s="39">
        <v>0.05</v>
      </c>
    </row>
    <row r="394" spans="1:18" ht="13.8" thickBot="1" x14ac:dyDescent="0.3">
      <c r="A394" s="38" t="s">
        <v>269</v>
      </c>
      <c r="B394" s="39">
        <v>81.400000000000006</v>
      </c>
      <c r="C394" s="39">
        <v>870.3</v>
      </c>
      <c r="D394" s="39">
        <v>613.70000000000005</v>
      </c>
      <c r="E394" s="39">
        <v>49.9</v>
      </c>
      <c r="F394" s="39">
        <v>0</v>
      </c>
      <c r="G394" s="39">
        <v>53618.8</v>
      </c>
      <c r="H394" s="39">
        <v>139.80000000000001</v>
      </c>
      <c r="I394" s="39">
        <v>268.60000000000002</v>
      </c>
      <c r="J394" s="39">
        <v>93272.7</v>
      </c>
      <c r="K394" s="39">
        <v>476.9</v>
      </c>
      <c r="L394" s="39">
        <v>43.4</v>
      </c>
      <c r="M394" s="39">
        <v>3405.5</v>
      </c>
      <c r="N394" s="39">
        <v>166529.5</v>
      </c>
      <c r="O394" s="39">
        <v>319370.59999999998</v>
      </c>
      <c r="P394" s="39">
        <v>318438</v>
      </c>
      <c r="Q394" s="39">
        <v>-932.6</v>
      </c>
      <c r="R394" s="39">
        <v>-0.28999999999999998</v>
      </c>
    </row>
    <row r="395" spans="1:18" ht="13.8" thickBot="1" x14ac:dyDescent="0.3">
      <c r="A395" s="38" t="s">
        <v>270</v>
      </c>
      <c r="B395" s="39">
        <v>0</v>
      </c>
      <c r="C395" s="39">
        <v>870.3</v>
      </c>
      <c r="D395" s="39">
        <v>613.70000000000005</v>
      </c>
      <c r="E395" s="39">
        <v>0</v>
      </c>
      <c r="F395" s="39">
        <v>0</v>
      </c>
      <c r="G395" s="39">
        <v>55242.7</v>
      </c>
      <c r="H395" s="39">
        <v>139.80000000000001</v>
      </c>
      <c r="I395" s="39">
        <v>268.60000000000002</v>
      </c>
      <c r="J395" s="39">
        <v>93272.7</v>
      </c>
      <c r="K395" s="39">
        <v>0</v>
      </c>
      <c r="L395" s="39">
        <v>0</v>
      </c>
      <c r="M395" s="39">
        <v>3121.4</v>
      </c>
      <c r="N395" s="39">
        <v>214848.9</v>
      </c>
      <c r="O395" s="39">
        <v>368378.1</v>
      </c>
      <c r="P395" s="39">
        <v>370003</v>
      </c>
      <c r="Q395" s="39">
        <v>1624.9</v>
      </c>
      <c r="R395" s="39">
        <v>0.44</v>
      </c>
    </row>
    <row r="396" spans="1:18" ht="13.8" thickBot="1" x14ac:dyDescent="0.3">
      <c r="A396" s="38" t="s">
        <v>271</v>
      </c>
      <c r="B396" s="39">
        <v>0</v>
      </c>
      <c r="C396" s="39">
        <v>0</v>
      </c>
      <c r="D396" s="39">
        <v>613.70000000000005</v>
      </c>
      <c r="E396" s="39">
        <v>0</v>
      </c>
      <c r="F396" s="39">
        <v>0</v>
      </c>
      <c r="G396" s="39">
        <v>55242.7</v>
      </c>
      <c r="H396" s="39">
        <v>139.80000000000001</v>
      </c>
      <c r="I396" s="39">
        <v>268.60000000000002</v>
      </c>
      <c r="J396" s="39">
        <v>93272.7</v>
      </c>
      <c r="K396" s="39">
        <v>0</v>
      </c>
      <c r="L396" s="39">
        <v>0</v>
      </c>
      <c r="M396" s="39">
        <v>3121.4</v>
      </c>
      <c r="N396" s="39">
        <v>214848.9</v>
      </c>
      <c r="O396" s="39">
        <v>367507.8</v>
      </c>
      <c r="P396" s="39">
        <v>368260</v>
      </c>
      <c r="Q396" s="39">
        <v>752.2</v>
      </c>
      <c r="R396" s="39">
        <v>0.2</v>
      </c>
    </row>
    <row r="397" spans="1:18" ht="13.8" thickBot="1" x14ac:dyDescent="0.3">
      <c r="A397" s="38" t="s">
        <v>272</v>
      </c>
      <c r="B397" s="39">
        <v>0</v>
      </c>
      <c r="C397" s="39">
        <v>0</v>
      </c>
      <c r="D397" s="39">
        <v>613.70000000000005</v>
      </c>
      <c r="E397" s="39">
        <v>0</v>
      </c>
      <c r="F397" s="39">
        <v>0</v>
      </c>
      <c r="G397" s="39">
        <v>55127.8</v>
      </c>
      <c r="H397" s="39">
        <v>139.80000000000001</v>
      </c>
      <c r="I397" s="39">
        <v>268.60000000000002</v>
      </c>
      <c r="J397" s="39">
        <v>93272.7</v>
      </c>
      <c r="K397" s="39">
        <v>0</v>
      </c>
      <c r="L397" s="39">
        <v>0</v>
      </c>
      <c r="M397" s="39">
        <v>3203.2</v>
      </c>
      <c r="N397" s="39">
        <v>227001.7</v>
      </c>
      <c r="O397" s="39">
        <v>379627.7</v>
      </c>
      <c r="P397" s="39">
        <v>378907</v>
      </c>
      <c r="Q397" s="39">
        <v>-720.7</v>
      </c>
      <c r="R397" s="39">
        <v>-0.19</v>
      </c>
    </row>
    <row r="398" spans="1:18" ht="13.8" thickBot="1" x14ac:dyDescent="0.3">
      <c r="A398" s="38" t="s">
        <v>273</v>
      </c>
      <c r="B398" s="39">
        <v>0</v>
      </c>
      <c r="C398" s="39">
        <v>870.3</v>
      </c>
      <c r="D398" s="39">
        <v>613.70000000000005</v>
      </c>
      <c r="E398" s="39">
        <v>0</v>
      </c>
      <c r="F398" s="39">
        <v>0</v>
      </c>
      <c r="G398" s="39">
        <v>55103.4</v>
      </c>
      <c r="H398" s="39">
        <v>139.80000000000001</v>
      </c>
      <c r="I398" s="39">
        <v>268.60000000000002</v>
      </c>
      <c r="J398" s="39">
        <v>93272.7</v>
      </c>
      <c r="K398" s="39">
        <v>0</v>
      </c>
      <c r="L398" s="39">
        <v>0</v>
      </c>
      <c r="M398" s="39">
        <v>3203.2</v>
      </c>
      <c r="N398" s="39">
        <v>227001.7</v>
      </c>
      <c r="O398" s="39">
        <v>380473.5</v>
      </c>
      <c r="P398" s="39">
        <v>383134</v>
      </c>
      <c r="Q398" s="39">
        <v>2660.5</v>
      </c>
      <c r="R398" s="39">
        <v>0.69</v>
      </c>
    </row>
    <row r="399" spans="1:18" ht="13.8" thickBot="1" x14ac:dyDescent="0.3">
      <c r="A399" s="38" t="s">
        <v>274</v>
      </c>
      <c r="B399" s="39">
        <v>0</v>
      </c>
      <c r="C399" s="39">
        <v>870.3</v>
      </c>
      <c r="D399" s="39">
        <v>613.70000000000005</v>
      </c>
      <c r="E399" s="39">
        <v>0</v>
      </c>
      <c r="F399" s="39">
        <v>0</v>
      </c>
      <c r="G399" s="39">
        <v>55127.8</v>
      </c>
      <c r="H399" s="39">
        <v>139.80000000000001</v>
      </c>
      <c r="I399" s="39">
        <v>268.60000000000002</v>
      </c>
      <c r="J399" s="39">
        <v>93272.7</v>
      </c>
      <c r="K399" s="39">
        <v>476.9</v>
      </c>
      <c r="L399" s="39">
        <v>0</v>
      </c>
      <c r="M399" s="39">
        <v>3405.5</v>
      </c>
      <c r="N399" s="39">
        <v>228873.7</v>
      </c>
      <c r="O399" s="39">
        <v>383049.1</v>
      </c>
      <c r="P399" s="39">
        <v>384251</v>
      </c>
      <c r="Q399" s="39">
        <v>1201.9000000000001</v>
      </c>
      <c r="R399" s="39">
        <v>0.31</v>
      </c>
    </row>
    <row r="400" spans="1:18" ht="13.8" thickBot="1" x14ac:dyDescent="0.3">
      <c r="A400" s="38" t="s">
        <v>275</v>
      </c>
      <c r="B400" s="39">
        <v>0</v>
      </c>
      <c r="C400" s="39">
        <v>870.3</v>
      </c>
      <c r="D400" s="39">
        <v>613.70000000000005</v>
      </c>
      <c r="E400" s="39">
        <v>0</v>
      </c>
      <c r="F400" s="39">
        <v>0</v>
      </c>
      <c r="G400" s="39">
        <v>55103.4</v>
      </c>
      <c r="H400" s="39">
        <v>139.80000000000001</v>
      </c>
      <c r="I400" s="39">
        <v>268.60000000000002</v>
      </c>
      <c r="J400" s="39">
        <v>93272.7</v>
      </c>
      <c r="K400" s="39">
        <v>476.9</v>
      </c>
      <c r="L400" s="39">
        <v>0</v>
      </c>
      <c r="M400" s="39">
        <v>3203.2</v>
      </c>
      <c r="N400" s="39">
        <v>222003.9</v>
      </c>
      <c r="O400" s="39">
        <v>375952.5</v>
      </c>
      <c r="P400" s="39">
        <v>377000</v>
      </c>
      <c r="Q400" s="39">
        <v>1047.5</v>
      </c>
      <c r="R400" s="39">
        <v>0.28000000000000003</v>
      </c>
    </row>
    <row r="401" spans="1:18" ht="13.8" thickBot="1" x14ac:dyDescent="0.3">
      <c r="A401" s="38" t="s">
        <v>276</v>
      </c>
      <c r="B401" s="39">
        <v>0</v>
      </c>
      <c r="C401" s="39">
        <v>870.3</v>
      </c>
      <c r="D401" s="39">
        <v>613.70000000000005</v>
      </c>
      <c r="E401" s="39">
        <v>0</v>
      </c>
      <c r="F401" s="39">
        <v>0</v>
      </c>
      <c r="G401" s="39">
        <v>54743.3</v>
      </c>
      <c r="H401" s="39">
        <v>139.80000000000001</v>
      </c>
      <c r="I401" s="39">
        <v>268.60000000000002</v>
      </c>
      <c r="J401" s="39">
        <v>93272.7</v>
      </c>
      <c r="K401" s="39">
        <v>476.9</v>
      </c>
      <c r="L401" s="39">
        <v>0</v>
      </c>
      <c r="M401" s="39">
        <v>3405.5</v>
      </c>
      <c r="N401" s="39">
        <v>231401.9</v>
      </c>
      <c r="O401" s="39">
        <v>385192.8</v>
      </c>
      <c r="P401" s="39">
        <v>386242</v>
      </c>
      <c r="Q401" s="39">
        <v>1049.2</v>
      </c>
      <c r="R401" s="39">
        <v>0.27</v>
      </c>
    </row>
    <row r="402" spans="1:18" ht="13.8" thickBot="1" x14ac:dyDescent="0.3">
      <c r="A402" s="48" t="s">
        <v>412</v>
      </c>
      <c r="B402" s="50">
        <f>SUM(B241:B401)/SUM($O$241:$O$401)</f>
        <v>5.23239953414429E-4</v>
      </c>
      <c r="C402" s="50">
        <f t="shared" ref="C402:P402" si="0">SUM(C241:C401)/SUM($O$241:$O$401)</f>
        <v>2.5979105560272361E-3</v>
      </c>
      <c r="D402" s="50">
        <f t="shared" si="0"/>
        <v>1.5274962753395397E-3</v>
      </c>
      <c r="E402" s="50">
        <f t="shared" si="0"/>
        <v>2.158542091416395E-4</v>
      </c>
      <c r="F402" s="50">
        <f t="shared" si="0"/>
        <v>1.2241594874608052E-4</v>
      </c>
      <c r="G402" s="50">
        <f t="shared" si="0"/>
        <v>0.15422240445763002</v>
      </c>
      <c r="H402" s="50">
        <f t="shared" si="0"/>
        <v>7.0655248544507776E-3</v>
      </c>
      <c r="I402" s="50">
        <f t="shared" si="0"/>
        <v>6.7657171655746879E-4</v>
      </c>
      <c r="J402" s="50">
        <f t="shared" si="0"/>
        <v>0.2502245788292039</v>
      </c>
      <c r="K402" s="50">
        <f t="shared" si="0"/>
        <v>1.4444593495428152E-2</v>
      </c>
      <c r="L402" s="50">
        <f t="shared" si="0"/>
        <v>4.9647427570916937E-4</v>
      </c>
      <c r="M402" s="50">
        <f t="shared" si="0"/>
        <v>9.4137468586984827E-3</v>
      </c>
      <c r="N402" s="50">
        <f t="shared" si="0"/>
        <v>0.55846899144252082</v>
      </c>
      <c r="O402" s="50">
        <f t="shared" si="0"/>
        <v>1</v>
      </c>
      <c r="P402" s="50">
        <f t="shared" si="0"/>
        <v>0.99999823632274276</v>
      </c>
    </row>
    <row r="403" spans="1:18" ht="106.2" thickBot="1" x14ac:dyDescent="0.3">
      <c r="A403" s="40" t="s">
        <v>397</v>
      </c>
      <c r="B403" s="41">
        <v>672381.1</v>
      </c>
      <c r="G403" s="51" t="str">
        <f>'OECD.Stat export (6)'!I5</f>
        <v>Trade Balance:  Computer, electronic and optical industry (current prices)</v>
      </c>
      <c r="J403" s="51" t="str">
        <f>'OECD.Stat export (6)'!L5</f>
        <v>Trade Balance:  Aerospace industry (current prices)</v>
      </c>
      <c r="N403" s="51" t="str">
        <f>'OECD.Stat export (6)'!P5</f>
        <v>Industrial Employment</v>
      </c>
      <c r="O403" s="51" t="str">
        <f>'OECD.Stat export (6)'!Q5</f>
        <v>Total R&amp;D personnel (FTE)</v>
      </c>
    </row>
    <row r="404" spans="1:18" ht="13.8" thickBot="1" x14ac:dyDescent="0.3">
      <c r="A404" s="40" t="s">
        <v>398</v>
      </c>
      <c r="B404" s="41">
        <v>179501.7</v>
      </c>
    </row>
    <row r="405" spans="1:18" ht="13.8" thickBot="1" x14ac:dyDescent="0.3">
      <c r="A405" s="40" t="s">
        <v>399</v>
      </c>
      <c r="B405" s="41">
        <v>57323413.100000001</v>
      </c>
    </row>
    <row r="406" spans="1:18" ht="13.8" thickBot="1" x14ac:dyDescent="0.3">
      <c r="A406" s="40" t="s">
        <v>400</v>
      </c>
      <c r="B406" s="41">
        <v>57323312</v>
      </c>
    </row>
    <row r="407" spans="1:18" ht="13.8" thickBot="1" x14ac:dyDescent="0.3">
      <c r="A407" s="40" t="s">
        <v>401</v>
      </c>
      <c r="B407" s="41">
        <v>101.1</v>
      </c>
    </row>
    <row r="408" spans="1:18" ht="13.8" thickBot="1" x14ac:dyDescent="0.3">
      <c r="A408" s="40" t="s">
        <v>402</v>
      </c>
      <c r="B408" s="41"/>
    </row>
    <row r="409" spans="1:18" ht="13.8" thickBot="1" x14ac:dyDescent="0.3">
      <c r="A409" s="40" t="s">
        <v>403</v>
      </c>
      <c r="B409" s="41"/>
    </row>
    <row r="410" spans="1:18" ht="13.8" thickBot="1" x14ac:dyDescent="0.3">
      <c r="A410" s="40" t="s">
        <v>404</v>
      </c>
      <c r="B410" s="41">
        <v>0</v>
      </c>
    </row>
    <row r="412" spans="1:18" x14ac:dyDescent="0.25">
      <c r="A412" s="42" t="s">
        <v>405</v>
      </c>
    </row>
    <row r="414" spans="1:18" x14ac:dyDescent="0.25">
      <c r="A414" s="43" t="s">
        <v>406</v>
      </c>
    </row>
    <row r="415" spans="1:18" x14ac:dyDescent="0.25">
      <c r="A415" s="43" t="s">
        <v>407</v>
      </c>
    </row>
  </sheetData>
  <hyperlinks>
    <hyperlink ref="A412" r:id="rId1" display="https://miau.my-x.hu/myx-free/coco/test/760146420230414132215.html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75"/>
  <sheetViews>
    <sheetView showGridLines="0" zoomScale="70" zoomScaleNormal="47" workbookViewId="0">
      <selection activeCell="U7" sqref="U7"/>
    </sheetView>
  </sheetViews>
  <sheetFormatPr baseColWidth="10" defaultRowHeight="13.2" x14ac:dyDescent="0.25"/>
  <cols>
    <col min="1" max="2" width="26.6640625" customWidth="1"/>
    <col min="3" max="3" width="2.44140625" customWidth="1"/>
  </cols>
  <sheetData>
    <row r="1" spans="1:21" x14ac:dyDescent="0.25">
      <c r="B1" t="s">
        <v>91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</row>
    <row r="2" spans="1:21" x14ac:dyDescent="0.25">
      <c r="B2" t="s">
        <v>90</v>
      </c>
      <c r="D2" t="s">
        <v>88</v>
      </c>
      <c r="E2" t="s">
        <v>88</v>
      </c>
      <c r="F2" t="s">
        <v>88</v>
      </c>
      <c r="G2" t="s">
        <v>88</v>
      </c>
      <c r="H2" t="s">
        <v>88</v>
      </c>
      <c r="I2" t="s">
        <v>88</v>
      </c>
      <c r="J2" t="s">
        <v>88</v>
      </c>
      <c r="K2" t="s">
        <v>88</v>
      </c>
      <c r="L2" t="s">
        <v>88</v>
      </c>
      <c r="M2" t="s">
        <v>88</v>
      </c>
      <c r="N2" t="s">
        <v>88</v>
      </c>
      <c r="O2" t="s">
        <v>88</v>
      </c>
      <c r="P2" t="s">
        <v>88</v>
      </c>
      <c r="Q2" t="s">
        <v>89</v>
      </c>
      <c r="R2" t="s">
        <v>410</v>
      </c>
    </row>
    <row r="3" spans="1:21" ht="25.2" customHeight="1" x14ac:dyDescent="0.25">
      <c r="A3" s="1"/>
      <c r="B3" s="1" t="s">
        <v>92</v>
      </c>
      <c r="D3" t="s">
        <v>86</v>
      </c>
      <c r="E3" t="s">
        <v>86</v>
      </c>
      <c r="F3" t="s">
        <v>86</v>
      </c>
      <c r="G3" t="s">
        <v>86</v>
      </c>
      <c r="H3" t="s">
        <v>86</v>
      </c>
      <c r="I3" t="s">
        <v>86</v>
      </c>
      <c r="J3" t="s">
        <v>86</v>
      </c>
      <c r="K3" t="s">
        <v>86</v>
      </c>
      <c r="L3" t="s">
        <v>86</v>
      </c>
      <c r="M3" t="s">
        <v>86</v>
      </c>
      <c r="N3" t="s">
        <v>86</v>
      </c>
      <c r="O3" t="s">
        <v>86</v>
      </c>
      <c r="P3" t="s">
        <v>86</v>
      </c>
      <c r="Q3" t="s">
        <v>86</v>
      </c>
    </row>
    <row r="4" spans="1:21" ht="23.4" x14ac:dyDescent="0.25">
      <c r="A4" s="2" t="s">
        <v>1</v>
      </c>
      <c r="B4" t="s">
        <v>93</v>
      </c>
      <c r="D4">
        <f>COUNT(D8:D168)</f>
        <v>161</v>
      </c>
      <c r="E4">
        <f>COUNT(E8:E168)</f>
        <v>161</v>
      </c>
      <c r="F4">
        <f>COUNT(F8:F168)</f>
        <v>161</v>
      </c>
      <c r="G4">
        <f>COUNT(G8:G168)</f>
        <v>161</v>
      </c>
      <c r="H4">
        <f>COUNT(H8:H168)</f>
        <v>161</v>
      </c>
      <c r="I4">
        <f>COUNT(I8:I168)</f>
        <v>161</v>
      </c>
      <c r="J4">
        <f>COUNT(J8:J168)</f>
        <v>161</v>
      </c>
      <c r="K4">
        <f>COUNT(K8:K168)</f>
        <v>161</v>
      </c>
      <c r="L4">
        <f>COUNT(L8:L168)</f>
        <v>161</v>
      </c>
      <c r="M4">
        <f>COUNT(M8:M168)</f>
        <v>161</v>
      </c>
      <c r="N4">
        <f>COUNT(N8:N168)</f>
        <v>161</v>
      </c>
      <c r="O4">
        <f>COUNT(O8:O168)</f>
        <v>161</v>
      </c>
      <c r="P4">
        <f>COUNT(P8:P168)</f>
        <v>161</v>
      </c>
      <c r="Q4">
        <f>COUNT(Q8:Q168)</f>
        <v>161</v>
      </c>
      <c r="R4" s="46">
        <f>CORREL(Q8:Q168,R8:R168)</f>
        <v>0.98273123309234978</v>
      </c>
    </row>
    <row r="5" spans="1:21" ht="81.599999999999994" x14ac:dyDescent="0.25">
      <c r="A5" s="3" t="s">
        <v>2</v>
      </c>
      <c r="B5" s="5"/>
      <c r="C5" s="4"/>
      <c r="D5" s="26" t="s">
        <v>7</v>
      </c>
      <c r="E5" s="26" t="s">
        <v>8</v>
      </c>
      <c r="F5" s="26" t="s">
        <v>9</v>
      </c>
      <c r="G5" s="26" t="s">
        <v>11</v>
      </c>
      <c r="H5" s="26" t="s">
        <v>12</v>
      </c>
      <c r="I5" s="26" t="s">
        <v>13</v>
      </c>
      <c r="J5" s="26" t="s">
        <v>15</v>
      </c>
      <c r="K5" s="26" t="s">
        <v>16</v>
      </c>
      <c r="L5" s="26" t="s">
        <v>17</v>
      </c>
      <c r="M5" s="26" t="s">
        <v>18</v>
      </c>
      <c r="N5" s="26" t="s">
        <v>19</v>
      </c>
      <c r="O5" s="26" t="s">
        <v>21</v>
      </c>
      <c r="P5" s="26" t="s">
        <v>22</v>
      </c>
      <c r="Q5" s="26" t="s">
        <v>3</v>
      </c>
    </row>
    <row r="6" spans="1:21" ht="20.399999999999999" x14ac:dyDescent="0.25">
      <c r="A6" s="3" t="s">
        <v>23</v>
      </c>
      <c r="B6" s="5"/>
      <c r="C6" s="4"/>
      <c r="D6" s="26" t="s">
        <v>27</v>
      </c>
      <c r="E6" s="26" t="s">
        <v>27</v>
      </c>
      <c r="F6" s="26" t="s">
        <v>27</v>
      </c>
      <c r="G6" s="26" t="s">
        <v>27</v>
      </c>
      <c r="H6" s="26" t="s">
        <v>27</v>
      </c>
      <c r="I6" s="26" t="s">
        <v>27</v>
      </c>
      <c r="J6" s="26" t="s">
        <v>27</v>
      </c>
      <c r="K6" s="26" t="s">
        <v>27</v>
      </c>
      <c r="L6" s="26" t="s">
        <v>27</v>
      </c>
      <c r="M6" s="26" t="s">
        <v>27</v>
      </c>
      <c r="N6" s="26" t="s">
        <v>27</v>
      </c>
      <c r="O6" s="26" t="s">
        <v>28</v>
      </c>
      <c r="P6" s="26" t="s">
        <v>28</v>
      </c>
      <c r="Q6" s="26" t="s">
        <v>24</v>
      </c>
    </row>
    <row r="7" spans="1:21" ht="13.8" x14ac:dyDescent="0.3">
      <c r="A7" s="10" t="s">
        <v>29</v>
      </c>
      <c r="B7" s="10" t="s">
        <v>30</v>
      </c>
      <c r="C7" s="11" t="s">
        <v>31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44" t="s">
        <v>409</v>
      </c>
      <c r="R7" t="s">
        <v>408</v>
      </c>
      <c r="S7" t="str">
        <f>A7</f>
        <v>Country</v>
      </c>
      <c r="T7" t="str">
        <f>B7</f>
        <v>Year</v>
      </c>
      <c r="U7" t="s">
        <v>411</v>
      </c>
    </row>
    <row r="8" spans="1:21" ht="13.8" x14ac:dyDescent="0.3">
      <c r="A8" s="14" t="s">
        <v>32</v>
      </c>
      <c r="B8" s="17" t="s">
        <v>33</v>
      </c>
      <c r="C8" s="11" t="s">
        <v>31</v>
      </c>
      <c r="D8" s="32">
        <f>INT(RANK('OECD.Stat export (5)'!D8,'OECD.Stat export (5)'!D$8:D$168,'OECD.Stat export (6)'!D$1)/5)+1</f>
        <v>6</v>
      </c>
      <c r="E8" s="32">
        <f>INT(RANK('OECD.Stat export (5)'!E8,'OECD.Stat export (5)'!E$8:E$168,'OECD.Stat export (6)'!E$1)/5)+1</f>
        <v>10</v>
      </c>
      <c r="F8" s="32">
        <f>INT(RANK('OECD.Stat export (5)'!F8,'OECD.Stat export (5)'!F$8:F$168,'OECD.Stat export (6)'!F$1)/5)+1</f>
        <v>15</v>
      </c>
      <c r="G8" s="32">
        <f>INT(RANK('OECD.Stat export (5)'!G8,'OECD.Stat export (5)'!G$8:G$168,'OECD.Stat export (6)'!G$1)/5)+1</f>
        <v>18</v>
      </c>
      <c r="H8" s="32">
        <f>INT(RANK('OECD.Stat export (5)'!H8,'OECD.Stat export (5)'!H$8:H$168,'OECD.Stat export (6)'!H$1)/5)+1</f>
        <v>14</v>
      </c>
      <c r="I8" s="32">
        <f>INT(RANK('OECD.Stat export (5)'!I8,'OECD.Stat export (5)'!I$8:I$168,'OECD.Stat export (6)'!I$1)/5)+1</f>
        <v>11</v>
      </c>
      <c r="J8" s="32">
        <f>INT(RANK('OECD.Stat export (5)'!J8,'OECD.Stat export (5)'!J$8:J$168,'OECD.Stat export (6)'!J$1)/5)+1</f>
        <v>16</v>
      </c>
      <c r="K8" s="32">
        <f>INT(RANK('OECD.Stat export (5)'!K8,'OECD.Stat export (5)'!K$8:K$168,'OECD.Stat export (6)'!K$1)/5)+1</f>
        <v>10</v>
      </c>
      <c r="L8" s="32">
        <f>INT(RANK('OECD.Stat export (5)'!L8,'OECD.Stat export (5)'!L$8:L$168,'OECD.Stat export (6)'!L$1)/5)+1</f>
        <v>4</v>
      </c>
      <c r="M8" s="32">
        <f>INT(RANK('OECD.Stat export (5)'!M8,'OECD.Stat export (5)'!M$8:M$168,'OECD.Stat export (6)'!M$1)/5)+1</f>
        <v>12</v>
      </c>
      <c r="N8" s="32">
        <f>INT(RANK('OECD.Stat export (5)'!N8,'OECD.Stat export (5)'!N$8:N$168,'OECD.Stat export (6)'!N$1)/5)+1</f>
        <v>10</v>
      </c>
      <c r="O8" s="32">
        <f>INT(RANK('OECD.Stat export (5)'!O8,'OECD.Stat export (5)'!O$8:O$168,'OECD.Stat export (6)'!O$1)/5)+1</f>
        <v>10</v>
      </c>
      <c r="P8" s="32">
        <f>INT(RANK('OECD.Stat export (5)'!P8,'OECD.Stat export (5)'!P$8:P$168,'OECD.Stat export (6)'!P$1)/5)+1</f>
        <v>11</v>
      </c>
      <c r="Q8" s="33">
        <f>INT('OECD.Stat export (5)'!Q8*1000000)</f>
        <v>372254</v>
      </c>
      <c r="R8" s="45">
        <f>model!O241</f>
        <v>371542.4</v>
      </c>
      <c r="S8" t="str">
        <f>IF(A8="",S7,A8)</f>
        <v>Austria</v>
      </c>
      <c r="T8" t="str">
        <f t="shared" ref="T8:T71" si="0">B8</f>
        <v>2015</v>
      </c>
      <c r="U8" s="47">
        <f>(Q8-R8)/Q8</f>
        <v>1.9115979949173862E-3</v>
      </c>
    </row>
    <row r="9" spans="1:21" ht="13.8" x14ac:dyDescent="0.3">
      <c r="A9" s="16"/>
      <c r="B9" s="17" t="s">
        <v>35</v>
      </c>
      <c r="C9" s="11" t="s">
        <v>31</v>
      </c>
      <c r="D9" s="32">
        <f>INT(RANK('OECD.Stat export (5)'!D9,'OECD.Stat export (5)'!D$8:D$168,'OECD.Stat export (6)'!D$1)/5)+1</f>
        <v>6</v>
      </c>
      <c r="E9" s="32">
        <f>INT(RANK('OECD.Stat export (5)'!E9,'OECD.Stat export (5)'!E$8:E$168,'OECD.Stat export (6)'!E$1)/5)+1</f>
        <v>10</v>
      </c>
      <c r="F9" s="32">
        <f>INT(RANK('OECD.Stat export (5)'!F9,'OECD.Stat export (5)'!F$8:F$168,'OECD.Stat export (6)'!F$1)/5)+1</f>
        <v>15</v>
      </c>
      <c r="G9" s="32">
        <f>INT(RANK('OECD.Stat export (5)'!G9,'OECD.Stat export (5)'!G$8:G$168,'OECD.Stat export (6)'!G$1)/5)+1</f>
        <v>17</v>
      </c>
      <c r="H9" s="32">
        <f>INT(RANK('OECD.Stat export (5)'!H9,'OECD.Stat export (5)'!H$8:H$168,'OECD.Stat export (6)'!H$1)/5)+1</f>
        <v>14</v>
      </c>
      <c r="I9" s="32">
        <f>INT(RANK('OECD.Stat export (5)'!I9,'OECD.Stat export (5)'!I$8:I$168,'OECD.Stat export (6)'!I$1)/5)+1</f>
        <v>17</v>
      </c>
      <c r="J9" s="32">
        <f>INT(RANK('OECD.Stat export (5)'!J9,'OECD.Stat export (5)'!J$8:J$168,'OECD.Stat export (6)'!J$1)/5)+1</f>
        <v>15</v>
      </c>
      <c r="K9" s="32">
        <f>INT(RANK('OECD.Stat export (5)'!K9,'OECD.Stat export (5)'!K$8:K$168,'OECD.Stat export (6)'!K$1)/5)+1</f>
        <v>9</v>
      </c>
      <c r="L9" s="32">
        <f>INT(RANK('OECD.Stat export (5)'!L9,'OECD.Stat export (5)'!L$8:L$168,'OECD.Stat export (6)'!L$1)/5)+1</f>
        <v>4</v>
      </c>
      <c r="M9" s="32">
        <f>INT(RANK('OECD.Stat export (5)'!M9,'OECD.Stat export (5)'!M$8:M$168,'OECD.Stat export (6)'!M$1)/5)+1</f>
        <v>9</v>
      </c>
      <c r="N9" s="32">
        <f>INT(RANK('OECD.Stat export (5)'!N9,'OECD.Stat export (5)'!N$8:N$168,'OECD.Stat export (6)'!N$1)/5)+1</f>
        <v>8</v>
      </c>
      <c r="O9" s="32">
        <f>INT(RANK('OECD.Stat export (5)'!O9,'OECD.Stat export (5)'!O$8:O$168,'OECD.Stat export (6)'!O$1)/5)+1</f>
        <v>10</v>
      </c>
      <c r="P9" s="32">
        <f>INT(RANK('OECD.Stat export (5)'!P9,'OECD.Stat export (5)'!P$8:P$168,'OECD.Stat export (6)'!P$1)/5)+1</f>
        <v>11</v>
      </c>
      <c r="Q9" s="33">
        <f>INT('OECD.Stat export (5)'!Q9*1000000)</f>
        <v>371329</v>
      </c>
      <c r="R9" s="45">
        <f>model!O242</f>
        <v>371298.7</v>
      </c>
      <c r="S9" t="str">
        <f t="shared" ref="S9:S72" si="1">IF(A9="",S8,A9)</f>
        <v>Austria</v>
      </c>
      <c r="T9" t="str">
        <f t="shared" si="0"/>
        <v>2016</v>
      </c>
      <c r="U9" s="47">
        <f t="shared" ref="U9:U72" si="2">(Q9-R9)/Q9</f>
        <v>8.159879783154119E-5</v>
      </c>
    </row>
    <row r="10" spans="1:21" ht="13.8" x14ac:dyDescent="0.3">
      <c r="A10" s="16"/>
      <c r="B10" s="17" t="s">
        <v>37</v>
      </c>
      <c r="C10" s="11" t="s">
        <v>31</v>
      </c>
      <c r="D10" s="32">
        <f>INT(RANK('OECD.Stat export (5)'!D10,'OECD.Stat export (5)'!D$8:D$168,'OECD.Stat export (6)'!D$1)/5)+1</f>
        <v>5</v>
      </c>
      <c r="E10" s="32">
        <f>INT(RANK('OECD.Stat export (5)'!E10,'OECD.Stat export (5)'!E$8:E$168,'OECD.Stat export (6)'!E$1)/5)+1</f>
        <v>9</v>
      </c>
      <c r="F10" s="32">
        <f>INT(RANK('OECD.Stat export (5)'!F10,'OECD.Stat export (5)'!F$8:F$168,'OECD.Stat export (6)'!F$1)/5)+1</f>
        <v>11</v>
      </c>
      <c r="G10" s="32">
        <f>INT(RANK('OECD.Stat export (5)'!G10,'OECD.Stat export (5)'!G$8:G$168,'OECD.Stat export (6)'!G$1)/5)+1</f>
        <v>16</v>
      </c>
      <c r="H10" s="32">
        <f>INT(RANK('OECD.Stat export (5)'!H10,'OECD.Stat export (5)'!H$8:H$168,'OECD.Stat export (6)'!H$1)/5)+1</f>
        <v>14</v>
      </c>
      <c r="I10" s="32">
        <f>INT(RANK('OECD.Stat export (5)'!I10,'OECD.Stat export (5)'!I$8:I$168,'OECD.Stat export (6)'!I$1)/5)+1</f>
        <v>20</v>
      </c>
      <c r="J10" s="32">
        <f>INT(RANK('OECD.Stat export (5)'!J10,'OECD.Stat export (5)'!J$8:J$168,'OECD.Stat export (6)'!J$1)/5)+1</f>
        <v>11</v>
      </c>
      <c r="K10" s="32">
        <f>INT(RANK('OECD.Stat export (5)'!K10,'OECD.Stat export (5)'!K$8:K$168,'OECD.Stat export (6)'!K$1)/5)+1</f>
        <v>8</v>
      </c>
      <c r="L10" s="32">
        <f>INT(RANK('OECD.Stat export (5)'!L10,'OECD.Stat export (5)'!L$8:L$168,'OECD.Stat export (6)'!L$1)/5)+1</f>
        <v>5</v>
      </c>
      <c r="M10" s="32">
        <f>INT(RANK('OECD.Stat export (5)'!M10,'OECD.Stat export (5)'!M$8:M$168,'OECD.Stat export (6)'!M$1)/5)+1</f>
        <v>9</v>
      </c>
      <c r="N10" s="32">
        <f>INT(RANK('OECD.Stat export (5)'!N10,'OECD.Stat export (5)'!N$8:N$168,'OECD.Stat export (6)'!N$1)/5)+1</f>
        <v>7</v>
      </c>
      <c r="O10" s="32">
        <f>INT(RANK('OECD.Stat export (5)'!O10,'OECD.Stat export (5)'!O$8:O$168,'OECD.Stat export (6)'!O$1)/5)+1</f>
        <v>7</v>
      </c>
      <c r="P10" s="32">
        <f>INT(RANK('OECD.Stat export (5)'!P10,'OECD.Stat export (5)'!P$8:P$168,'OECD.Stat export (6)'!P$1)/5)+1</f>
        <v>9</v>
      </c>
      <c r="Q10" s="33">
        <f>INT('OECD.Stat export (5)'!Q10*1000000)</f>
        <v>375086</v>
      </c>
      <c r="R10" s="45">
        <f>model!O243</f>
        <v>376078.4</v>
      </c>
      <c r="S10" t="str">
        <f t="shared" si="1"/>
        <v>Austria</v>
      </c>
      <c r="T10" t="str">
        <f t="shared" si="0"/>
        <v>2017</v>
      </c>
      <c r="U10" s="47">
        <f t="shared" si="2"/>
        <v>-2.6457932314189899E-3</v>
      </c>
    </row>
    <row r="11" spans="1:21" ht="13.8" x14ac:dyDescent="0.3">
      <c r="A11" s="16"/>
      <c r="B11" s="17" t="s">
        <v>38</v>
      </c>
      <c r="C11" s="11" t="s">
        <v>31</v>
      </c>
      <c r="D11" s="32">
        <f>INT(RANK('OECD.Stat export (5)'!D11,'OECD.Stat export (5)'!D$8:D$168,'OECD.Stat export (6)'!D$1)/5)+1</f>
        <v>5</v>
      </c>
      <c r="E11" s="32">
        <f>INT(RANK('OECD.Stat export (5)'!E11,'OECD.Stat export (5)'!E$8:E$168,'OECD.Stat export (6)'!E$1)/5)+1</f>
        <v>9</v>
      </c>
      <c r="F11" s="32">
        <f>INT(RANK('OECD.Stat export (5)'!F11,'OECD.Stat export (5)'!F$8:F$168,'OECD.Stat export (6)'!F$1)/5)+1</f>
        <v>15</v>
      </c>
      <c r="G11" s="32">
        <f>INT(RANK('OECD.Stat export (5)'!G11,'OECD.Stat export (5)'!G$8:G$168,'OECD.Stat export (6)'!G$1)/5)+1</f>
        <v>13</v>
      </c>
      <c r="H11" s="32">
        <f>INT(RANK('OECD.Stat export (5)'!H11,'OECD.Stat export (5)'!H$8:H$168,'OECD.Stat export (6)'!H$1)/5)+1</f>
        <v>13</v>
      </c>
      <c r="I11" s="32">
        <f>INT(RANK('OECD.Stat export (5)'!I11,'OECD.Stat export (5)'!I$8:I$168,'OECD.Stat export (6)'!I$1)/5)+1</f>
        <v>23</v>
      </c>
      <c r="J11" s="32">
        <f>INT(RANK('OECD.Stat export (5)'!J11,'OECD.Stat export (5)'!J$8:J$168,'OECD.Stat export (6)'!J$1)/5)+1</f>
        <v>18</v>
      </c>
      <c r="K11" s="32">
        <f>INT(RANK('OECD.Stat export (5)'!K11,'OECD.Stat export (5)'!K$8:K$168,'OECD.Stat export (6)'!K$1)/5)+1</f>
        <v>9</v>
      </c>
      <c r="L11" s="32">
        <f>INT(RANK('OECD.Stat export (5)'!L11,'OECD.Stat export (5)'!L$8:L$168,'OECD.Stat export (6)'!L$1)/5)+1</f>
        <v>4</v>
      </c>
      <c r="M11" s="32">
        <f>INT(RANK('OECD.Stat export (5)'!M11,'OECD.Stat export (5)'!M$8:M$168,'OECD.Stat export (6)'!M$1)/5)+1</f>
        <v>7</v>
      </c>
      <c r="N11" s="32">
        <f>INT(RANK('OECD.Stat export (5)'!N11,'OECD.Stat export (5)'!N$8:N$168,'OECD.Stat export (6)'!N$1)/5)+1</f>
        <v>5</v>
      </c>
      <c r="O11" s="32">
        <f>INT(RANK('OECD.Stat export (5)'!O11,'OECD.Stat export (5)'!O$8:O$168,'OECD.Stat export (6)'!O$1)/5)+1</f>
        <v>7</v>
      </c>
      <c r="P11" s="32">
        <f>INT(RANK('OECD.Stat export (5)'!P11,'OECD.Stat export (5)'!P$8:P$168,'OECD.Stat export (6)'!P$1)/5)+1</f>
        <v>8</v>
      </c>
      <c r="Q11" s="33">
        <f>INT('OECD.Stat export (5)'!Q11*1000000)</f>
        <v>380189</v>
      </c>
      <c r="R11" s="45">
        <f>model!O244</f>
        <v>380852</v>
      </c>
      <c r="S11" t="str">
        <f t="shared" si="1"/>
        <v>Austria</v>
      </c>
      <c r="T11" t="str">
        <f t="shared" si="0"/>
        <v>2018</v>
      </c>
      <c r="U11" s="47">
        <f t="shared" si="2"/>
        <v>-1.7438694964872735E-3</v>
      </c>
    </row>
    <row r="12" spans="1:21" ht="13.8" x14ac:dyDescent="0.3">
      <c r="A12" s="16"/>
      <c r="B12" s="17" t="s">
        <v>39</v>
      </c>
      <c r="C12" s="11" t="s">
        <v>31</v>
      </c>
      <c r="D12" s="32">
        <f>INT(RANK('OECD.Stat export (5)'!D12,'OECD.Stat export (5)'!D$8:D$168,'OECD.Stat export (6)'!D$1)/5)+1</f>
        <v>5</v>
      </c>
      <c r="E12" s="32">
        <f>INT(RANK('OECD.Stat export (5)'!E12,'OECD.Stat export (5)'!E$8:E$168,'OECD.Stat export (6)'!E$1)/5)+1</f>
        <v>8</v>
      </c>
      <c r="F12" s="32">
        <f>INT(RANK('OECD.Stat export (5)'!F12,'OECD.Stat export (5)'!F$8:F$168,'OECD.Stat export (6)'!F$1)/5)+1</f>
        <v>11</v>
      </c>
      <c r="G12" s="32">
        <f>INT(RANK('OECD.Stat export (5)'!G12,'OECD.Stat export (5)'!G$8:G$168,'OECD.Stat export (6)'!G$1)/5)+1</f>
        <v>14</v>
      </c>
      <c r="H12" s="32">
        <f>INT(RANK('OECD.Stat export (5)'!H12,'OECD.Stat export (5)'!H$8:H$168,'OECD.Stat export (6)'!H$1)/5)+1</f>
        <v>14</v>
      </c>
      <c r="I12" s="32">
        <f>INT(RANK('OECD.Stat export (5)'!I12,'OECD.Stat export (5)'!I$8:I$168,'OECD.Stat export (6)'!I$1)/5)+1</f>
        <v>25</v>
      </c>
      <c r="J12" s="32">
        <f>INT(RANK('OECD.Stat export (5)'!J12,'OECD.Stat export (5)'!J$8:J$168,'OECD.Stat export (6)'!J$1)/5)+1</f>
        <v>11</v>
      </c>
      <c r="K12" s="32">
        <f>INT(RANK('OECD.Stat export (5)'!K12,'OECD.Stat export (5)'!K$8:K$168,'OECD.Stat export (6)'!K$1)/5)+1</f>
        <v>9</v>
      </c>
      <c r="L12" s="32">
        <f>INT(RANK('OECD.Stat export (5)'!L12,'OECD.Stat export (5)'!L$8:L$168,'OECD.Stat export (6)'!L$1)/5)+1</f>
        <v>8</v>
      </c>
      <c r="M12" s="32">
        <f>INT(RANK('OECD.Stat export (5)'!M12,'OECD.Stat export (5)'!M$8:M$168,'OECD.Stat export (6)'!M$1)/5)+1</f>
        <v>5</v>
      </c>
      <c r="N12" s="32">
        <f>INT(RANK('OECD.Stat export (5)'!N12,'OECD.Stat export (5)'!N$8:N$168,'OECD.Stat export (6)'!N$1)/5)+1</f>
        <v>4</v>
      </c>
      <c r="O12" s="32">
        <f>INT(RANK('OECD.Stat export (5)'!O12,'OECD.Stat export (5)'!O$8:O$168,'OECD.Stat export (6)'!O$1)/5)+1</f>
        <v>6</v>
      </c>
      <c r="P12" s="32">
        <f>INT(RANK('OECD.Stat export (5)'!P12,'OECD.Stat export (5)'!P$8:P$168,'OECD.Stat export (6)'!P$1)/5)+1</f>
        <v>7</v>
      </c>
      <c r="Q12" s="33">
        <f>INT('OECD.Stat export (5)'!Q12*1000000)</f>
        <v>383613</v>
      </c>
      <c r="R12" s="45">
        <f>model!O245</f>
        <v>383228.4</v>
      </c>
      <c r="S12" t="str">
        <f t="shared" si="1"/>
        <v>Austria</v>
      </c>
      <c r="T12" t="str">
        <f t="shared" si="0"/>
        <v>2019</v>
      </c>
      <c r="U12" s="47">
        <f t="shared" si="2"/>
        <v>1.00257290550627E-3</v>
      </c>
    </row>
    <row r="13" spans="1:21" ht="13.8" x14ac:dyDescent="0.3">
      <c r="A13" s="16"/>
      <c r="B13" s="17" t="s">
        <v>41</v>
      </c>
      <c r="C13" s="11" t="s">
        <v>31</v>
      </c>
      <c r="D13" s="32">
        <f>INT(RANK('OECD.Stat export (5)'!D13,'OECD.Stat export (5)'!D$8:D$168,'OECD.Stat export (6)'!D$1)/5)+1</f>
        <v>5</v>
      </c>
      <c r="E13" s="32">
        <f>INT(RANK('OECD.Stat export (5)'!E13,'OECD.Stat export (5)'!E$8:E$168,'OECD.Stat export (6)'!E$1)/5)+1</f>
        <v>7</v>
      </c>
      <c r="F13" s="32">
        <f>INT(RANK('OECD.Stat export (5)'!F13,'OECD.Stat export (5)'!F$8:F$168,'OECD.Stat export (6)'!F$1)/5)+1</f>
        <v>11</v>
      </c>
      <c r="G13" s="32">
        <f>INT(RANK('OECD.Stat export (5)'!G13,'OECD.Stat export (5)'!G$8:G$168,'OECD.Stat export (6)'!G$1)/5)+1</f>
        <v>15</v>
      </c>
      <c r="H13" s="32">
        <f>INT(RANK('OECD.Stat export (5)'!H13,'OECD.Stat export (5)'!H$8:H$168,'OECD.Stat export (6)'!H$1)/5)+1</f>
        <v>15</v>
      </c>
      <c r="I13" s="32">
        <f>INT(RANK('OECD.Stat export (5)'!I13,'OECD.Stat export (5)'!I$8:I$168,'OECD.Stat export (6)'!I$1)/5)+1</f>
        <v>27</v>
      </c>
      <c r="J13" s="32">
        <f>INT(RANK('OECD.Stat export (5)'!J13,'OECD.Stat export (5)'!J$8:J$168,'OECD.Stat export (6)'!J$1)/5)+1</f>
        <v>16</v>
      </c>
      <c r="K13" s="32">
        <f>INT(RANK('OECD.Stat export (5)'!K13,'OECD.Stat export (5)'!K$8:K$168,'OECD.Stat export (6)'!K$1)/5)+1</f>
        <v>11</v>
      </c>
      <c r="L13" s="32">
        <f>INT(RANK('OECD.Stat export (5)'!L13,'OECD.Stat export (5)'!L$8:L$168,'OECD.Stat export (6)'!L$1)/5)+1</f>
        <v>10</v>
      </c>
      <c r="M13" s="32">
        <f>INT(RANK('OECD.Stat export (5)'!M13,'OECD.Stat export (5)'!M$8:M$168,'OECD.Stat export (6)'!M$1)/5)+1</f>
        <v>6</v>
      </c>
      <c r="N13" s="32">
        <f>INT(RANK('OECD.Stat export (5)'!N13,'OECD.Stat export (5)'!N$8:N$168,'OECD.Stat export (6)'!N$1)/5)+1</f>
        <v>6</v>
      </c>
      <c r="O13" s="32">
        <f>INT(RANK('OECD.Stat export (5)'!O13,'OECD.Stat export (5)'!O$8:O$168,'OECD.Stat export (6)'!O$1)/5)+1</f>
        <v>8</v>
      </c>
      <c r="P13" s="32">
        <f>INT(RANK('OECD.Stat export (5)'!P13,'OECD.Stat export (5)'!P$8:P$168,'OECD.Stat export (6)'!P$1)/5)+1</f>
        <v>11</v>
      </c>
      <c r="Q13" s="33">
        <f>INT('OECD.Stat export (5)'!Q13*1000000)</f>
        <v>372322</v>
      </c>
      <c r="R13" s="45">
        <f>model!O246</f>
        <v>371183.4</v>
      </c>
      <c r="S13" t="str">
        <f t="shared" si="1"/>
        <v>Austria</v>
      </c>
      <c r="T13" t="str">
        <f t="shared" si="0"/>
        <v>2020</v>
      </c>
      <c r="U13" s="47">
        <f t="shared" si="2"/>
        <v>3.0581056182551036E-3</v>
      </c>
    </row>
    <row r="14" spans="1:21" ht="13.8" x14ac:dyDescent="0.3">
      <c r="A14" s="16"/>
      <c r="B14" s="17" t="s">
        <v>42</v>
      </c>
      <c r="C14" s="11" t="s">
        <v>31</v>
      </c>
      <c r="D14" s="32">
        <f>INT(RANK('OECD.Stat export (5)'!D14,'OECD.Stat export (5)'!D$8:D$168,'OECD.Stat export (6)'!D$1)/5)+1</f>
        <v>4</v>
      </c>
      <c r="E14" s="32">
        <f>INT(RANK('OECD.Stat export (5)'!E14,'OECD.Stat export (5)'!E$8:E$168,'OECD.Stat export (6)'!E$1)/5)+1</f>
        <v>6</v>
      </c>
      <c r="F14" s="32">
        <f>INT(RANK('OECD.Stat export (5)'!F14,'OECD.Stat export (5)'!F$8:F$168,'OECD.Stat export (6)'!F$1)/5)+1</f>
        <v>14</v>
      </c>
      <c r="G14" s="32">
        <f>INT(RANK('OECD.Stat export (5)'!G14,'OECD.Stat export (5)'!G$8:G$168,'OECD.Stat export (6)'!G$1)/5)+1</f>
        <v>6</v>
      </c>
      <c r="H14" s="32">
        <f>INT(RANK('OECD.Stat export (5)'!H14,'OECD.Stat export (5)'!H$8:H$168,'OECD.Stat export (6)'!H$1)/5)+1</f>
        <v>8</v>
      </c>
      <c r="I14" s="32">
        <f>INT(RANK('OECD.Stat export (5)'!I14,'OECD.Stat export (5)'!I$8:I$168,'OECD.Stat export (6)'!I$1)/5)+1</f>
        <v>30</v>
      </c>
      <c r="J14" s="32">
        <f>INT(RANK('OECD.Stat export (5)'!J14,'OECD.Stat export (5)'!J$8:J$168,'OECD.Stat export (6)'!J$1)/5)+1</f>
        <v>17</v>
      </c>
      <c r="K14" s="32">
        <f>INT(RANK('OECD.Stat export (5)'!K14,'OECD.Stat export (5)'!K$8:K$168,'OECD.Stat export (6)'!K$1)/5)+1</f>
        <v>11</v>
      </c>
      <c r="L14" s="32">
        <f>INT(RANK('OECD.Stat export (5)'!L14,'OECD.Stat export (5)'!L$8:L$168,'OECD.Stat export (6)'!L$1)/5)+1</f>
        <v>6</v>
      </c>
      <c r="M14" s="32">
        <f>INT(RANK('OECD.Stat export (5)'!M14,'OECD.Stat export (5)'!M$8:M$168,'OECD.Stat export (6)'!M$1)/5)+1</f>
        <v>5</v>
      </c>
      <c r="N14" s="32">
        <f>INT(RANK('OECD.Stat export (5)'!N14,'OECD.Stat export (5)'!N$8:N$168,'OECD.Stat export (6)'!N$1)/5)+1</f>
        <v>4</v>
      </c>
      <c r="O14" s="32">
        <f>INT(RANK('OECD.Stat export (5)'!O14,'OECD.Stat export (5)'!O$8:O$168,'OECD.Stat export (6)'!O$1)/5)+1</f>
        <v>6</v>
      </c>
      <c r="P14" s="32">
        <f>INT(RANK('OECD.Stat export (5)'!P14,'OECD.Stat export (5)'!P$8:P$168,'OECD.Stat export (6)'!P$1)/5)+1</f>
        <v>9</v>
      </c>
      <c r="Q14" s="33">
        <f>INT('OECD.Stat export (5)'!Q14*1000000)</f>
        <v>378154</v>
      </c>
      <c r="R14" s="45">
        <f>model!O247</f>
        <v>375659.4</v>
      </c>
      <c r="S14" t="str">
        <f t="shared" si="1"/>
        <v>Austria</v>
      </c>
      <c r="T14" t="str">
        <f t="shared" si="0"/>
        <v>2021</v>
      </c>
      <c r="U14" s="47">
        <f t="shared" si="2"/>
        <v>6.596783321080768E-3</v>
      </c>
    </row>
    <row r="15" spans="1:21" ht="13.8" x14ac:dyDescent="0.3">
      <c r="A15" s="14" t="s">
        <v>45</v>
      </c>
      <c r="B15" s="17" t="s">
        <v>33</v>
      </c>
      <c r="C15" s="11" t="s">
        <v>31</v>
      </c>
      <c r="D15" s="32">
        <f>INT(RANK('OECD.Stat export (5)'!D15,'OECD.Stat export (5)'!D$8:D$168,'OECD.Stat export (6)'!D$1)/5)+1</f>
        <v>6</v>
      </c>
      <c r="E15" s="32">
        <f>INT(RANK('OECD.Stat export (5)'!E15,'OECD.Stat export (5)'!E$8:E$168,'OECD.Stat export (6)'!E$1)/5)+1</f>
        <v>7</v>
      </c>
      <c r="F15" s="32">
        <f>INT(RANK('OECD.Stat export (5)'!F15,'OECD.Stat export (5)'!F$8:F$168,'OECD.Stat export (6)'!F$1)/5)+1</f>
        <v>10</v>
      </c>
      <c r="G15" s="32">
        <f>INT(RANK('OECD.Stat export (5)'!G15,'OECD.Stat export (5)'!G$8:G$168,'OECD.Stat export (6)'!G$1)/5)+1</f>
        <v>18</v>
      </c>
      <c r="H15" s="32">
        <f>INT(RANK('OECD.Stat export (5)'!H15,'OECD.Stat export (5)'!H$8:H$168,'OECD.Stat export (6)'!H$1)/5)+1</f>
        <v>17</v>
      </c>
      <c r="I15" s="32">
        <f>INT(RANK('OECD.Stat export (5)'!I15,'OECD.Stat export (5)'!I$8:I$168,'OECD.Stat export (6)'!I$1)/5)+1</f>
        <v>26</v>
      </c>
      <c r="J15" s="32">
        <f>INT(RANK('OECD.Stat export (5)'!J15,'OECD.Stat export (5)'!J$8:J$168,'OECD.Stat export (6)'!J$1)/5)+1</f>
        <v>12</v>
      </c>
      <c r="K15" s="32">
        <f>INT(RANK('OECD.Stat export (5)'!K15,'OECD.Stat export (5)'!K$8:K$168,'OECD.Stat export (6)'!K$1)/5)+1</f>
        <v>9</v>
      </c>
      <c r="L15" s="32">
        <f>INT(RANK('OECD.Stat export (5)'!L15,'OECD.Stat export (5)'!L$8:L$168,'OECD.Stat export (6)'!L$1)/5)+1</f>
        <v>4</v>
      </c>
      <c r="M15" s="32">
        <f>INT(RANK('OECD.Stat export (5)'!M15,'OECD.Stat export (5)'!M$8:M$168,'OECD.Stat export (6)'!M$1)/5)+1</f>
        <v>14</v>
      </c>
      <c r="N15" s="32">
        <f>INT(RANK('OECD.Stat export (5)'!N15,'OECD.Stat export (5)'!N$8:N$168,'OECD.Stat export (6)'!N$1)/5)+1</f>
        <v>14</v>
      </c>
      <c r="O15" s="32">
        <f>INT(RANK('OECD.Stat export (5)'!O15,'OECD.Stat export (5)'!O$8:O$168,'OECD.Stat export (6)'!O$1)/5)+1</f>
        <v>32</v>
      </c>
      <c r="P15" s="32">
        <f>INT(RANK('OECD.Stat export (5)'!P15,'OECD.Stat export (5)'!P$8:P$168,'OECD.Stat export (6)'!P$1)/5)+1</f>
        <v>33</v>
      </c>
      <c r="Q15" s="33">
        <f>INT('OECD.Stat export (5)'!Q15*1000000)</f>
        <v>278942</v>
      </c>
      <c r="R15" s="45">
        <f>model!O248</f>
        <v>278572.79999999999</v>
      </c>
      <c r="S15" t="str">
        <f t="shared" si="1"/>
        <v>Belgium</v>
      </c>
      <c r="T15" t="str">
        <f t="shared" si="0"/>
        <v>2015</v>
      </c>
      <c r="U15" s="47">
        <f t="shared" si="2"/>
        <v>1.3235726423414605E-3</v>
      </c>
    </row>
    <row r="16" spans="1:21" ht="13.8" x14ac:dyDescent="0.3">
      <c r="A16" s="16"/>
      <c r="B16" s="17" t="s">
        <v>35</v>
      </c>
      <c r="C16" s="11" t="s">
        <v>31</v>
      </c>
      <c r="D16" s="32">
        <f>INT(RANK('OECD.Stat export (5)'!D16,'OECD.Stat export (5)'!D$8:D$168,'OECD.Stat export (6)'!D$1)/5)+1</f>
        <v>3</v>
      </c>
      <c r="E16" s="32">
        <f>INT(RANK('OECD.Stat export (5)'!E16,'OECD.Stat export (5)'!E$8:E$168,'OECD.Stat export (6)'!E$1)/5)+1</f>
        <v>5</v>
      </c>
      <c r="F16" s="32">
        <f>INT(RANK('OECD.Stat export (5)'!F16,'OECD.Stat export (5)'!F$8:F$168,'OECD.Stat export (6)'!F$1)/5)+1</f>
        <v>7</v>
      </c>
      <c r="G16" s="32">
        <f>INT(RANK('OECD.Stat export (5)'!G16,'OECD.Stat export (5)'!G$8:G$168,'OECD.Stat export (6)'!G$1)/5)+1</f>
        <v>18</v>
      </c>
      <c r="H16" s="32">
        <f>INT(RANK('OECD.Stat export (5)'!H16,'OECD.Stat export (5)'!H$8:H$168,'OECD.Stat export (6)'!H$1)/5)+1</f>
        <v>17</v>
      </c>
      <c r="I16" s="32">
        <f>INT(RANK('OECD.Stat export (5)'!I16,'OECD.Stat export (5)'!I$8:I$168,'OECD.Stat export (6)'!I$1)/5)+1</f>
        <v>27</v>
      </c>
      <c r="J16" s="32">
        <f>INT(RANK('OECD.Stat export (5)'!J16,'OECD.Stat export (5)'!J$8:J$168,'OECD.Stat export (6)'!J$1)/5)+1</f>
        <v>9</v>
      </c>
      <c r="K16" s="32">
        <f>INT(RANK('OECD.Stat export (5)'!K16,'OECD.Stat export (5)'!K$8:K$168,'OECD.Stat export (6)'!K$1)/5)+1</f>
        <v>8</v>
      </c>
      <c r="L16" s="32">
        <f>INT(RANK('OECD.Stat export (5)'!L16,'OECD.Stat export (5)'!L$8:L$168,'OECD.Stat export (6)'!L$1)/5)+1</f>
        <v>9</v>
      </c>
      <c r="M16" s="32">
        <f>INT(RANK('OECD.Stat export (5)'!M16,'OECD.Stat export (5)'!M$8:M$168,'OECD.Stat export (6)'!M$1)/5)+1</f>
        <v>13</v>
      </c>
      <c r="N16" s="32">
        <f>INT(RANK('OECD.Stat export (5)'!N16,'OECD.Stat export (5)'!N$8:N$168,'OECD.Stat export (6)'!N$1)/5)+1</f>
        <v>12</v>
      </c>
      <c r="O16" s="32">
        <f>INT(RANK('OECD.Stat export (5)'!O16,'OECD.Stat export (5)'!O$8:O$168,'OECD.Stat export (6)'!O$1)/5)+1</f>
        <v>31</v>
      </c>
      <c r="P16" s="32">
        <f>INT(RANK('OECD.Stat export (5)'!P16,'OECD.Stat export (5)'!P$8:P$168,'OECD.Stat export (6)'!P$1)/5)+1</f>
        <v>32</v>
      </c>
      <c r="Q16" s="33">
        <f>INT('OECD.Stat export (5)'!Q16*1000000)</f>
        <v>280760</v>
      </c>
      <c r="R16" s="45">
        <f>model!O249</f>
        <v>282104.59999999998</v>
      </c>
      <c r="S16" t="str">
        <f t="shared" si="1"/>
        <v>Belgium</v>
      </c>
      <c r="T16" t="str">
        <f t="shared" si="0"/>
        <v>2016</v>
      </c>
      <c r="U16" s="47">
        <f t="shared" si="2"/>
        <v>-4.7891437526712379E-3</v>
      </c>
    </row>
    <row r="17" spans="1:21" ht="13.8" x14ac:dyDescent="0.3">
      <c r="A17" s="16"/>
      <c r="B17" s="17" t="s">
        <v>37</v>
      </c>
      <c r="C17" s="11" t="s">
        <v>31</v>
      </c>
      <c r="D17" s="32">
        <f>INT(RANK('OECD.Stat export (5)'!D17,'OECD.Stat export (5)'!D$8:D$168,'OECD.Stat export (6)'!D$1)/5)+1</f>
        <v>2</v>
      </c>
      <c r="E17" s="32">
        <f>INT(RANK('OECD.Stat export (5)'!E17,'OECD.Stat export (5)'!E$8:E$168,'OECD.Stat export (6)'!E$1)/5)+1</f>
        <v>4</v>
      </c>
      <c r="F17" s="32">
        <f>INT(RANK('OECD.Stat export (5)'!F17,'OECD.Stat export (5)'!F$8:F$168,'OECD.Stat export (6)'!F$1)/5)+1</f>
        <v>9</v>
      </c>
      <c r="G17" s="32">
        <f>INT(RANK('OECD.Stat export (5)'!G17,'OECD.Stat export (5)'!G$8:G$168,'OECD.Stat export (6)'!G$1)/5)+1</f>
        <v>17</v>
      </c>
      <c r="H17" s="32">
        <f>INT(RANK('OECD.Stat export (5)'!H17,'OECD.Stat export (5)'!H$8:H$168,'OECD.Stat export (6)'!H$1)/5)+1</f>
        <v>17</v>
      </c>
      <c r="I17" s="32">
        <f>INT(RANK('OECD.Stat export (5)'!I17,'OECD.Stat export (5)'!I$8:I$168,'OECD.Stat export (6)'!I$1)/5)+1</f>
        <v>28</v>
      </c>
      <c r="J17" s="32">
        <f>INT(RANK('OECD.Stat export (5)'!J17,'OECD.Stat export (5)'!J$8:J$168,'OECD.Stat export (6)'!J$1)/5)+1</f>
        <v>10</v>
      </c>
      <c r="K17" s="32">
        <f>INT(RANK('OECD.Stat export (5)'!K17,'OECD.Stat export (5)'!K$8:K$168,'OECD.Stat export (6)'!K$1)/5)+1</f>
        <v>8</v>
      </c>
      <c r="L17" s="32">
        <f>INT(RANK('OECD.Stat export (5)'!L17,'OECD.Stat export (5)'!L$8:L$168,'OECD.Stat export (6)'!L$1)/5)+1</f>
        <v>5</v>
      </c>
      <c r="M17" s="32">
        <f>INT(RANK('OECD.Stat export (5)'!M17,'OECD.Stat export (5)'!M$8:M$168,'OECD.Stat export (6)'!M$1)/5)+1</f>
        <v>11</v>
      </c>
      <c r="N17" s="32">
        <f>INT(RANK('OECD.Stat export (5)'!N17,'OECD.Stat export (5)'!N$8:N$168,'OECD.Stat export (6)'!N$1)/5)+1</f>
        <v>11</v>
      </c>
      <c r="O17" s="32">
        <f>INT(RANK('OECD.Stat export (5)'!O17,'OECD.Stat export (5)'!O$8:O$168,'OECD.Stat export (6)'!O$1)/5)+1</f>
        <v>30</v>
      </c>
      <c r="P17" s="32">
        <f>INT(RANK('OECD.Stat export (5)'!P17,'OECD.Stat export (5)'!P$8:P$168,'OECD.Stat export (6)'!P$1)/5)+1</f>
        <v>32</v>
      </c>
      <c r="Q17" s="33">
        <f>INT('OECD.Stat export (5)'!Q17*1000000)</f>
        <v>283718</v>
      </c>
      <c r="R17" s="45">
        <f>model!O250</f>
        <v>284558.3</v>
      </c>
      <c r="S17" t="str">
        <f t="shared" si="1"/>
        <v>Belgium</v>
      </c>
      <c r="T17" t="str">
        <f t="shared" si="0"/>
        <v>2017</v>
      </c>
      <c r="U17" s="47">
        <f t="shared" si="2"/>
        <v>-2.9617437032545993E-3</v>
      </c>
    </row>
    <row r="18" spans="1:21" ht="13.8" x14ac:dyDescent="0.3">
      <c r="A18" s="16"/>
      <c r="B18" s="17" t="s">
        <v>38</v>
      </c>
      <c r="C18" s="11" t="s">
        <v>31</v>
      </c>
      <c r="D18" s="32">
        <f>INT(RANK('OECD.Stat export (5)'!D18,'OECD.Stat export (5)'!D$8:D$168,'OECD.Stat export (6)'!D$1)/5)+1</f>
        <v>2</v>
      </c>
      <c r="E18" s="32">
        <f>INT(RANK('OECD.Stat export (5)'!E18,'OECD.Stat export (5)'!E$8:E$168,'OECD.Stat export (6)'!E$1)/5)+1</f>
        <v>4</v>
      </c>
      <c r="F18" s="32">
        <f>INT(RANK('OECD.Stat export (5)'!F18,'OECD.Stat export (5)'!F$8:F$168,'OECD.Stat export (6)'!F$1)/5)+1</f>
        <v>9</v>
      </c>
      <c r="G18" s="32">
        <f>INT(RANK('OECD.Stat export (5)'!G18,'OECD.Stat export (5)'!G$8:G$168,'OECD.Stat export (6)'!G$1)/5)+1</f>
        <v>16</v>
      </c>
      <c r="H18" s="32">
        <f>INT(RANK('OECD.Stat export (5)'!H18,'OECD.Stat export (5)'!H$8:H$168,'OECD.Stat export (6)'!H$1)/5)+1</f>
        <v>17</v>
      </c>
      <c r="I18" s="32">
        <f>INT(RANK('OECD.Stat export (5)'!I18,'OECD.Stat export (5)'!I$8:I$168,'OECD.Stat export (6)'!I$1)/5)+1</f>
        <v>30</v>
      </c>
      <c r="J18" s="32">
        <f>INT(RANK('OECD.Stat export (5)'!J18,'OECD.Stat export (5)'!J$8:J$168,'OECD.Stat export (6)'!J$1)/5)+1</f>
        <v>9</v>
      </c>
      <c r="K18" s="32">
        <f>INT(RANK('OECD.Stat export (5)'!K18,'OECD.Stat export (5)'!K$8:K$168,'OECD.Stat export (6)'!K$1)/5)+1</f>
        <v>7</v>
      </c>
      <c r="L18" s="32">
        <f>INT(RANK('OECD.Stat export (5)'!L18,'OECD.Stat export (5)'!L$8:L$168,'OECD.Stat export (6)'!L$1)/5)+1</f>
        <v>9</v>
      </c>
      <c r="M18" s="32">
        <f>INT(RANK('OECD.Stat export (5)'!M18,'OECD.Stat export (5)'!M$8:M$168,'OECD.Stat export (6)'!M$1)/5)+1</f>
        <v>9</v>
      </c>
      <c r="N18" s="32">
        <f>INT(RANK('OECD.Stat export (5)'!N18,'OECD.Stat export (5)'!N$8:N$168,'OECD.Stat export (6)'!N$1)/5)+1</f>
        <v>10</v>
      </c>
      <c r="O18" s="32">
        <f>INT(RANK('OECD.Stat export (5)'!O18,'OECD.Stat export (5)'!O$8:O$168,'OECD.Stat export (6)'!O$1)/5)+1</f>
        <v>28</v>
      </c>
      <c r="P18" s="32">
        <f>INT(RANK('OECD.Stat export (5)'!P18,'OECD.Stat export (5)'!P$8:P$168,'OECD.Stat export (6)'!P$1)/5)+1</f>
        <v>31</v>
      </c>
      <c r="Q18" s="33">
        <f>INT('OECD.Stat export (5)'!Q18*1000000)</f>
        <v>286610</v>
      </c>
      <c r="R18" s="45">
        <f>model!O251</f>
        <v>287574.8</v>
      </c>
      <c r="S18" t="str">
        <f t="shared" si="1"/>
        <v>Belgium</v>
      </c>
      <c r="T18" t="str">
        <f t="shared" si="0"/>
        <v>2018</v>
      </c>
      <c r="U18" s="47">
        <f t="shared" si="2"/>
        <v>-3.3662468162310747E-3</v>
      </c>
    </row>
    <row r="19" spans="1:21" ht="13.8" x14ac:dyDescent="0.3">
      <c r="A19" s="16"/>
      <c r="B19" s="17" t="s">
        <v>39</v>
      </c>
      <c r="C19" s="11" t="s">
        <v>31</v>
      </c>
      <c r="D19" s="32">
        <f>INT(RANK('OECD.Stat export (5)'!D19,'OECD.Stat export (5)'!D$8:D$168,'OECD.Stat export (6)'!D$1)/5)+1</f>
        <v>1</v>
      </c>
      <c r="E19" s="32">
        <f>INT(RANK('OECD.Stat export (5)'!E19,'OECD.Stat export (5)'!E$8:E$168,'OECD.Stat export (6)'!E$1)/5)+1</f>
        <v>3</v>
      </c>
      <c r="F19" s="32">
        <f>INT(RANK('OECD.Stat export (5)'!F19,'OECD.Stat export (5)'!F$8:F$168,'OECD.Stat export (6)'!F$1)/5)+1</f>
        <v>7</v>
      </c>
      <c r="G19" s="32">
        <f>INT(RANK('OECD.Stat export (5)'!G19,'OECD.Stat export (5)'!G$8:G$168,'OECD.Stat export (6)'!G$1)/5)+1</f>
        <v>13</v>
      </c>
      <c r="H19" s="32">
        <f>INT(RANK('OECD.Stat export (5)'!H19,'OECD.Stat export (5)'!H$8:H$168,'OECD.Stat export (6)'!H$1)/5)+1</f>
        <v>15</v>
      </c>
      <c r="I19" s="32">
        <f>INT(RANK('OECD.Stat export (5)'!I19,'OECD.Stat export (5)'!I$8:I$168,'OECD.Stat export (6)'!I$1)/5)+1</f>
        <v>31</v>
      </c>
      <c r="J19" s="32">
        <f>INT(RANK('OECD.Stat export (5)'!J19,'OECD.Stat export (5)'!J$8:J$168,'OECD.Stat export (6)'!J$1)/5)+1</f>
        <v>8</v>
      </c>
      <c r="K19" s="32">
        <f>INT(RANK('OECD.Stat export (5)'!K19,'OECD.Stat export (5)'!K$8:K$168,'OECD.Stat export (6)'!K$1)/5)+1</f>
        <v>8</v>
      </c>
      <c r="L19" s="32">
        <f>INT(RANK('OECD.Stat export (5)'!L19,'OECD.Stat export (5)'!L$8:L$168,'OECD.Stat export (6)'!L$1)/5)+1</f>
        <v>24</v>
      </c>
      <c r="M19" s="32">
        <f>INT(RANK('OECD.Stat export (5)'!M19,'OECD.Stat export (5)'!M$8:M$168,'OECD.Stat export (6)'!M$1)/5)+1</f>
        <v>7</v>
      </c>
      <c r="N19" s="32">
        <f>INT(RANK('OECD.Stat export (5)'!N19,'OECD.Stat export (5)'!N$8:N$168,'OECD.Stat export (6)'!N$1)/5)+1</f>
        <v>8</v>
      </c>
      <c r="O19" s="32">
        <f>INT(RANK('OECD.Stat export (5)'!O19,'OECD.Stat export (5)'!O$8:O$168,'OECD.Stat export (6)'!O$1)/5)+1</f>
        <v>26</v>
      </c>
      <c r="P19" s="32">
        <f>INT(RANK('OECD.Stat export (5)'!P19,'OECD.Stat export (5)'!P$8:P$168,'OECD.Stat export (6)'!P$1)/5)+1</f>
        <v>31</v>
      </c>
      <c r="Q19" s="33">
        <f>INT('OECD.Stat export (5)'!Q19*1000000)</f>
        <v>289302</v>
      </c>
      <c r="R19" s="45">
        <f>model!O252</f>
        <v>287574.8</v>
      </c>
      <c r="S19" t="str">
        <f t="shared" si="1"/>
        <v>Belgium</v>
      </c>
      <c r="T19" t="str">
        <f t="shared" si="0"/>
        <v>2019</v>
      </c>
      <c r="U19" s="47">
        <f t="shared" si="2"/>
        <v>5.9702317992962771E-3</v>
      </c>
    </row>
    <row r="20" spans="1:21" ht="13.8" x14ac:dyDescent="0.3">
      <c r="A20" s="16"/>
      <c r="B20" s="17" t="s">
        <v>41</v>
      </c>
      <c r="C20" s="11" t="s">
        <v>31</v>
      </c>
      <c r="D20" s="32">
        <f>INT(RANK('OECD.Stat export (5)'!D20,'OECD.Stat export (5)'!D$8:D$168,'OECD.Stat export (6)'!D$1)/5)+1</f>
        <v>1</v>
      </c>
      <c r="E20" s="32">
        <f>INT(RANK('OECD.Stat export (5)'!E20,'OECD.Stat export (5)'!E$8:E$168,'OECD.Stat export (6)'!E$1)/5)+1</f>
        <v>3</v>
      </c>
      <c r="F20" s="32">
        <f>INT(RANK('OECD.Stat export (5)'!F20,'OECD.Stat export (5)'!F$8:F$168,'OECD.Stat export (6)'!F$1)/5)+1</f>
        <v>4</v>
      </c>
      <c r="G20" s="32">
        <f>INT(RANK('OECD.Stat export (5)'!G20,'OECD.Stat export (5)'!G$8:G$168,'OECD.Stat export (6)'!G$1)/5)+1</f>
        <v>14</v>
      </c>
      <c r="H20" s="32">
        <f>INT(RANK('OECD.Stat export (5)'!H20,'OECD.Stat export (5)'!H$8:H$168,'OECD.Stat export (6)'!H$1)/5)+1</f>
        <v>16</v>
      </c>
      <c r="I20" s="32">
        <f>INT(RANK('OECD.Stat export (5)'!I20,'OECD.Stat export (5)'!I$8:I$168,'OECD.Stat export (6)'!I$1)/5)+1</f>
        <v>30</v>
      </c>
      <c r="J20" s="32">
        <f>INT(RANK('OECD.Stat export (5)'!J20,'OECD.Stat export (5)'!J$8:J$168,'OECD.Stat export (6)'!J$1)/5)+1</f>
        <v>10</v>
      </c>
      <c r="K20" s="32">
        <f>INT(RANK('OECD.Stat export (5)'!K20,'OECD.Stat export (5)'!K$8:K$168,'OECD.Stat export (6)'!K$1)/5)+1</f>
        <v>11</v>
      </c>
      <c r="L20" s="32">
        <f>INT(RANK('OECD.Stat export (5)'!L20,'OECD.Stat export (5)'!L$8:L$168,'OECD.Stat export (6)'!L$1)/5)+1</f>
        <v>25</v>
      </c>
      <c r="M20" s="32">
        <f>INT(RANK('OECD.Stat export (5)'!M20,'OECD.Stat export (5)'!M$8:M$168,'OECD.Stat export (6)'!M$1)/5)+1</f>
        <v>8</v>
      </c>
      <c r="N20" s="32">
        <f>INT(RANK('OECD.Stat export (5)'!N20,'OECD.Stat export (5)'!N$8:N$168,'OECD.Stat export (6)'!N$1)/5)+1</f>
        <v>9</v>
      </c>
      <c r="O20" s="32">
        <f>INT(RANK('OECD.Stat export (5)'!O20,'OECD.Stat export (5)'!O$8:O$168,'OECD.Stat export (6)'!O$1)/5)+1</f>
        <v>27</v>
      </c>
      <c r="P20" s="32">
        <f>INT(RANK('OECD.Stat export (5)'!P20,'OECD.Stat export (5)'!P$8:P$168,'OECD.Stat export (6)'!P$1)/5)+1</f>
        <v>31</v>
      </c>
      <c r="Q20" s="33">
        <f>INT('OECD.Stat export (5)'!Q20*1000000)</f>
        <v>286694</v>
      </c>
      <c r="R20" s="45">
        <f>model!O253</f>
        <v>287574.8</v>
      </c>
      <c r="S20" t="str">
        <f t="shared" si="1"/>
        <v>Belgium</v>
      </c>
      <c r="T20" t="str">
        <f t="shared" si="0"/>
        <v>2020</v>
      </c>
      <c r="U20" s="47">
        <f t="shared" si="2"/>
        <v>-3.0722652026201748E-3</v>
      </c>
    </row>
    <row r="21" spans="1:21" ht="13.8" x14ac:dyDescent="0.3">
      <c r="A21" s="16"/>
      <c r="B21" s="17" t="s">
        <v>42</v>
      </c>
      <c r="C21" s="11" t="s">
        <v>31</v>
      </c>
      <c r="D21" s="32">
        <f>INT(RANK('OECD.Stat export (5)'!D21,'OECD.Stat export (5)'!D$8:D$168,'OECD.Stat export (6)'!D$1)/5)+1</f>
        <v>1</v>
      </c>
      <c r="E21" s="32">
        <f>INT(RANK('OECD.Stat export (5)'!E21,'OECD.Stat export (5)'!E$8:E$168,'OECD.Stat export (6)'!E$1)/5)+1</f>
        <v>2</v>
      </c>
      <c r="F21" s="32">
        <f>INT(RANK('OECD.Stat export (5)'!F21,'OECD.Stat export (5)'!F$8:F$168,'OECD.Stat export (6)'!F$1)/5)+1</f>
        <v>4</v>
      </c>
      <c r="G21" s="32">
        <f>INT(RANK('OECD.Stat export (5)'!G21,'OECD.Stat export (5)'!G$8:G$168,'OECD.Stat export (6)'!G$1)/5)+1</f>
        <v>15</v>
      </c>
      <c r="H21" s="32">
        <f>INT(RANK('OECD.Stat export (5)'!H21,'OECD.Stat export (5)'!H$8:H$168,'OECD.Stat export (6)'!H$1)/5)+1</f>
        <v>16</v>
      </c>
      <c r="I21" s="32">
        <f>INT(RANK('OECD.Stat export (5)'!I21,'OECD.Stat export (5)'!I$8:I$168,'OECD.Stat export (6)'!I$1)/5)+1</f>
        <v>30</v>
      </c>
      <c r="J21" s="32">
        <f>INT(RANK('OECD.Stat export (5)'!J21,'OECD.Stat export (5)'!J$8:J$168,'OECD.Stat export (6)'!J$1)/5)+1</f>
        <v>9</v>
      </c>
      <c r="K21" s="32">
        <f>INT(RANK('OECD.Stat export (5)'!K21,'OECD.Stat export (5)'!K$8:K$168,'OECD.Stat export (6)'!K$1)/5)+1</f>
        <v>12</v>
      </c>
      <c r="L21" s="32">
        <f>INT(RANK('OECD.Stat export (5)'!L21,'OECD.Stat export (5)'!L$8:L$168,'OECD.Stat export (6)'!L$1)/5)+1</f>
        <v>27</v>
      </c>
      <c r="M21" s="32">
        <f>INT(RANK('OECD.Stat export (5)'!M21,'OECD.Stat export (5)'!M$8:M$168,'OECD.Stat export (6)'!M$1)/5)+1</f>
        <v>5</v>
      </c>
      <c r="N21" s="32">
        <f>INT(RANK('OECD.Stat export (5)'!N21,'OECD.Stat export (5)'!N$8:N$168,'OECD.Stat export (6)'!N$1)/5)+1</f>
        <v>6</v>
      </c>
      <c r="O21" s="32">
        <f>INT(RANK('OECD.Stat export (5)'!O21,'OECD.Stat export (5)'!O$8:O$168,'OECD.Stat export (6)'!O$1)/5)+1</f>
        <v>24</v>
      </c>
      <c r="P21" s="32">
        <f>INT(RANK('OECD.Stat export (5)'!P21,'OECD.Stat export (5)'!P$8:P$168,'OECD.Stat export (6)'!P$1)/5)+1</f>
        <v>30</v>
      </c>
      <c r="Q21" s="33">
        <f>INT('OECD.Stat export (5)'!Q21*1000000)</f>
        <v>291114</v>
      </c>
      <c r="R21" s="45">
        <f>model!O254</f>
        <v>295543.8</v>
      </c>
      <c r="S21" t="str">
        <f t="shared" si="1"/>
        <v>Belgium</v>
      </c>
      <c r="T21" t="str">
        <f t="shared" si="0"/>
        <v>2021</v>
      </c>
      <c r="U21" s="47">
        <f t="shared" si="2"/>
        <v>-1.521671922339698E-2</v>
      </c>
    </row>
    <row r="22" spans="1:21" ht="13.8" x14ac:dyDescent="0.3">
      <c r="A22" s="14" t="s">
        <v>48</v>
      </c>
      <c r="B22" s="17" t="s">
        <v>33</v>
      </c>
      <c r="C22" s="11" t="s">
        <v>31</v>
      </c>
      <c r="D22" s="32">
        <f>INT(RANK('OECD.Stat export (5)'!D22,'OECD.Stat export (5)'!D$8:D$168,'OECD.Stat export (6)'!D$1)/5)+1</f>
        <v>23</v>
      </c>
      <c r="E22" s="32">
        <f>INT(RANK('OECD.Stat export (5)'!E22,'OECD.Stat export (5)'!E$8:E$168,'OECD.Stat export (6)'!E$1)/5)+1</f>
        <v>22</v>
      </c>
      <c r="F22" s="32">
        <f>INT(RANK('OECD.Stat export (5)'!F22,'OECD.Stat export (5)'!F$8:F$168,'OECD.Stat export (6)'!F$1)/5)+1</f>
        <v>23</v>
      </c>
      <c r="G22" s="32">
        <f>INT(RANK('OECD.Stat export (5)'!G22,'OECD.Stat export (5)'!G$8:G$168,'OECD.Stat export (6)'!G$1)/5)+1</f>
        <v>4</v>
      </c>
      <c r="H22" s="32">
        <f>INT(RANK('OECD.Stat export (5)'!H22,'OECD.Stat export (5)'!H$8:H$168,'OECD.Stat export (6)'!H$1)/5)+1</f>
        <v>6</v>
      </c>
      <c r="I22" s="32">
        <f>INT(RANK('OECD.Stat export (5)'!I22,'OECD.Stat export (5)'!I$8:I$168,'OECD.Stat export (6)'!I$1)/5)+1</f>
        <v>7</v>
      </c>
      <c r="J22" s="32">
        <f>INT(RANK('OECD.Stat export (5)'!J22,'OECD.Stat export (5)'!J$8:J$168,'OECD.Stat export (6)'!J$1)/5)+1</f>
        <v>26</v>
      </c>
      <c r="K22" s="32">
        <f>INT(RANK('OECD.Stat export (5)'!K22,'OECD.Stat export (5)'!K$8:K$168,'OECD.Stat export (6)'!K$1)/5)+1</f>
        <v>19</v>
      </c>
      <c r="L22" s="32">
        <f>INT(RANK('OECD.Stat export (5)'!L22,'OECD.Stat export (5)'!L$8:L$168,'OECD.Stat export (6)'!L$1)/5)+1</f>
        <v>8</v>
      </c>
      <c r="M22" s="32">
        <f>INT(RANK('OECD.Stat export (5)'!M22,'OECD.Stat export (5)'!M$8:M$168,'OECD.Stat export (6)'!M$1)/5)+1</f>
        <v>24</v>
      </c>
      <c r="N22" s="32">
        <f>INT(RANK('OECD.Stat export (5)'!N22,'OECD.Stat export (5)'!N$8:N$168,'OECD.Stat export (6)'!N$1)/5)+1</f>
        <v>21</v>
      </c>
      <c r="O22" s="32">
        <f>INT(RANK('OECD.Stat export (5)'!O22,'OECD.Stat export (5)'!O$8:O$168,'OECD.Stat export (6)'!O$1)/5)+1</f>
        <v>11</v>
      </c>
      <c r="P22" s="32">
        <f>INT(RANK('OECD.Stat export (5)'!P22,'OECD.Stat export (5)'!P$8:P$168,'OECD.Stat export (6)'!P$1)/5)+1</f>
        <v>5</v>
      </c>
      <c r="Q22" s="33">
        <f>INT('OECD.Stat export (5)'!Q22*1000000)</f>
        <v>393928</v>
      </c>
      <c r="R22" s="45">
        <f>model!O255</f>
        <v>391882.4</v>
      </c>
      <c r="S22" t="str">
        <f t="shared" si="1"/>
        <v>Czech Republic</v>
      </c>
      <c r="T22" t="str">
        <f t="shared" si="0"/>
        <v>2015</v>
      </c>
      <c r="U22" s="47">
        <f t="shared" si="2"/>
        <v>5.1928271156149773E-3</v>
      </c>
    </row>
    <row r="23" spans="1:21" ht="13.8" x14ac:dyDescent="0.3">
      <c r="A23" s="16"/>
      <c r="B23" s="17" t="s">
        <v>35</v>
      </c>
      <c r="C23" s="11" t="s">
        <v>31</v>
      </c>
      <c r="D23" s="32">
        <f>INT(RANK('OECD.Stat export (5)'!D23,'OECD.Stat export (5)'!D$8:D$168,'OECD.Stat export (6)'!D$1)/5)+1</f>
        <v>21</v>
      </c>
      <c r="E23" s="32">
        <f>INT(RANK('OECD.Stat export (5)'!E23,'OECD.Stat export (5)'!E$8:E$168,'OECD.Stat export (6)'!E$1)/5)+1</f>
        <v>22</v>
      </c>
      <c r="F23" s="32">
        <f>INT(RANK('OECD.Stat export (5)'!F23,'OECD.Stat export (5)'!F$8:F$168,'OECD.Stat export (6)'!F$1)/5)+1</f>
        <v>24</v>
      </c>
      <c r="G23" s="32">
        <f>INT(RANK('OECD.Stat export (5)'!G23,'OECD.Stat export (5)'!G$8:G$168,'OECD.Stat export (6)'!G$1)/5)+1</f>
        <v>5</v>
      </c>
      <c r="H23" s="32">
        <f>INT(RANK('OECD.Stat export (5)'!H23,'OECD.Stat export (5)'!H$8:H$168,'OECD.Stat export (6)'!H$1)/5)+1</f>
        <v>6</v>
      </c>
      <c r="I23" s="32">
        <f>INT(RANK('OECD.Stat export (5)'!I23,'OECD.Stat export (5)'!I$8:I$168,'OECD.Stat export (6)'!I$1)/5)+1</f>
        <v>4</v>
      </c>
      <c r="J23" s="32">
        <f>INT(RANK('OECD.Stat export (5)'!J23,'OECD.Stat export (5)'!J$8:J$168,'OECD.Stat export (6)'!J$1)/5)+1</f>
        <v>24</v>
      </c>
      <c r="K23" s="32">
        <f>INT(RANK('OECD.Stat export (5)'!K23,'OECD.Stat export (5)'!K$8:K$168,'OECD.Stat export (6)'!K$1)/5)+1</f>
        <v>19</v>
      </c>
      <c r="L23" s="32">
        <f>INT(RANK('OECD.Stat export (5)'!L23,'OECD.Stat export (5)'!L$8:L$168,'OECD.Stat export (6)'!L$1)/5)+1</f>
        <v>10</v>
      </c>
      <c r="M23" s="32">
        <f>INT(RANK('OECD.Stat export (5)'!M23,'OECD.Stat export (5)'!M$8:M$168,'OECD.Stat export (6)'!M$1)/5)+1</f>
        <v>22</v>
      </c>
      <c r="N23" s="32">
        <f>INT(RANK('OECD.Stat export (5)'!N23,'OECD.Stat export (5)'!N$8:N$168,'OECD.Stat export (6)'!N$1)/5)+1</f>
        <v>19</v>
      </c>
      <c r="O23" s="32">
        <f>INT(RANK('OECD.Stat export (5)'!O23,'OECD.Stat export (5)'!O$8:O$168,'OECD.Stat export (6)'!O$1)/5)+1</f>
        <v>9</v>
      </c>
      <c r="P23" s="32">
        <f>INT(RANK('OECD.Stat export (5)'!P23,'OECD.Stat export (5)'!P$8:P$168,'OECD.Stat export (6)'!P$1)/5)+1</f>
        <v>3</v>
      </c>
      <c r="Q23" s="33">
        <f>INT('OECD.Stat export (5)'!Q23*1000000)</f>
        <v>398711</v>
      </c>
      <c r="R23" s="45">
        <f>model!O256</f>
        <v>399972.2</v>
      </c>
      <c r="S23" t="str">
        <f t="shared" si="1"/>
        <v>Czech Republic</v>
      </c>
      <c r="T23" t="str">
        <f t="shared" si="0"/>
        <v>2016</v>
      </c>
      <c r="U23" s="47">
        <f t="shared" si="2"/>
        <v>-3.1631933907015648E-3</v>
      </c>
    </row>
    <row r="24" spans="1:21" ht="13.8" x14ac:dyDescent="0.3">
      <c r="A24" s="16"/>
      <c r="B24" s="17" t="s">
        <v>37</v>
      </c>
      <c r="C24" s="11" t="s">
        <v>31</v>
      </c>
      <c r="D24" s="32">
        <f>INT(RANK('OECD.Stat export (5)'!D24,'OECD.Stat export (5)'!D$8:D$168,'OECD.Stat export (6)'!D$1)/5)+1</f>
        <v>19</v>
      </c>
      <c r="E24" s="32">
        <f>INT(RANK('OECD.Stat export (5)'!E24,'OECD.Stat export (5)'!E$8:E$168,'OECD.Stat export (6)'!E$1)/5)+1</f>
        <v>21</v>
      </c>
      <c r="F24" s="32">
        <f>INT(RANK('OECD.Stat export (5)'!F24,'OECD.Stat export (5)'!F$8:F$168,'OECD.Stat export (6)'!F$1)/5)+1</f>
        <v>25</v>
      </c>
      <c r="G24" s="32">
        <f>INT(RANK('OECD.Stat export (5)'!G24,'OECD.Stat export (5)'!G$8:G$168,'OECD.Stat export (6)'!G$1)/5)+1</f>
        <v>3</v>
      </c>
      <c r="H24" s="32">
        <f>INT(RANK('OECD.Stat export (5)'!H24,'OECD.Stat export (5)'!H$8:H$168,'OECD.Stat export (6)'!H$1)/5)+1</f>
        <v>4</v>
      </c>
      <c r="I24" s="32">
        <f>INT(RANK('OECD.Stat export (5)'!I24,'OECD.Stat export (5)'!I$8:I$168,'OECD.Stat export (6)'!I$1)/5)+1</f>
        <v>6</v>
      </c>
      <c r="J24" s="32">
        <f>INT(RANK('OECD.Stat export (5)'!J24,'OECD.Stat export (5)'!J$8:J$168,'OECD.Stat export (6)'!J$1)/5)+1</f>
        <v>21</v>
      </c>
      <c r="K24" s="32">
        <f>INT(RANK('OECD.Stat export (5)'!K24,'OECD.Stat export (5)'!K$8:K$168,'OECD.Stat export (6)'!K$1)/5)+1</f>
        <v>14</v>
      </c>
      <c r="L24" s="32">
        <f>INT(RANK('OECD.Stat export (5)'!L24,'OECD.Stat export (5)'!L$8:L$168,'OECD.Stat export (6)'!L$1)/5)+1</f>
        <v>7</v>
      </c>
      <c r="M24" s="32">
        <f>INT(RANK('OECD.Stat export (5)'!M24,'OECD.Stat export (5)'!M$8:M$168,'OECD.Stat export (6)'!M$1)/5)+1</f>
        <v>20</v>
      </c>
      <c r="N24" s="32">
        <f>INT(RANK('OECD.Stat export (5)'!N24,'OECD.Stat export (5)'!N$8:N$168,'OECD.Stat export (6)'!N$1)/5)+1</f>
        <v>17</v>
      </c>
      <c r="O24" s="32">
        <f>INT(RANK('OECD.Stat export (5)'!O24,'OECD.Stat export (5)'!O$8:O$168,'OECD.Stat export (6)'!O$1)/5)+1</f>
        <v>7</v>
      </c>
      <c r="P24" s="32">
        <f>INT(RANK('OECD.Stat export (5)'!P24,'OECD.Stat export (5)'!P$8:P$168,'OECD.Stat export (6)'!P$1)/5)+1</f>
        <v>3</v>
      </c>
      <c r="Q24" s="33">
        <f>INT('OECD.Stat export (5)'!Q24*1000000)</f>
        <v>403015</v>
      </c>
      <c r="R24" s="45">
        <f>model!O257</f>
        <v>400350.2</v>
      </c>
      <c r="S24" t="str">
        <f t="shared" si="1"/>
        <v>Czech Republic</v>
      </c>
      <c r="T24" t="str">
        <f t="shared" si="0"/>
        <v>2017</v>
      </c>
      <c r="U24" s="47">
        <f t="shared" si="2"/>
        <v>6.6121608376859134E-3</v>
      </c>
    </row>
    <row r="25" spans="1:21" ht="13.8" x14ac:dyDescent="0.3">
      <c r="A25" s="16"/>
      <c r="B25" s="17" t="s">
        <v>38</v>
      </c>
      <c r="C25" s="11" t="s">
        <v>31</v>
      </c>
      <c r="D25" s="32">
        <f>INT(RANK('OECD.Stat export (5)'!D25,'OECD.Stat export (5)'!D$8:D$168,'OECD.Stat export (6)'!D$1)/5)+1</f>
        <v>16</v>
      </c>
      <c r="E25" s="32">
        <f>INT(RANK('OECD.Stat export (5)'!E25,'OECD.Stat export (5)'!E$8:E$168,'OECD.Stat export (6)'!E$1)/5)+1</f>
        <v>19</v>
      </c>
      <c r="F25" s="32">
        <f>INT(RANK('OECD.Stat export (5)'!F25,'OECD.Stat export (5)'!F$8:F$168,'OECD.Stat export (6)'!F$1)/5)+1</f>
        <v>26</v>
      </c>
      <c r="G25" s="32">
        <f>INT(RANK('OECD.Stat export (5)'!G25,'OECD.Stat export (5)'!G$8:G$168,'OECD.Stat export (6)'!G$1)/5)+1</f>
        <v>3</v>
      </c>
      <c r="H25" s="32">
        <f>INT(RANK('OECD.Stat export (5)'!H25,'OECD.Stat export (5)'!H$8:H$168,'OECD.Stat export (6)'!H$1)/5)+1</f>
        <v>4</v>
      </c>
      <c r="I25" s="32">
        <f>INT(RANK('OECD.Stat export (5)'!I25,'OECD.Stat export (5)'!I$8:I$168,'OECD.Stat export (6)'!I$1)/5)+1</f>
        <v>3</v>
      </c>
      <c r="J25" s="32">
        <f>INT(RANK('OECD.Stat export (5)'!J25,'OECD.Stat export (5)'!J$8:J$168,'OECD.Stat export (6)'!J$1)/5)+1</f>
        <v>11</v>
      </c>
      <c r="K25" s="32">
        <f>INT(RANK('OECD.Stat export (5)'!K25,'OECD.Stat export (5)'!K$8:K$168,'OECD.Stat export (6)'!K$1)/5)+1</f>
        <v>15</v>
      </c>
      <c r="L25" s="32">
        <f>INT(RANK('OECD.Stat export (5)'!L25,'OECD.Stat export (5)'!L$8:L$168,'OECD.Stat export (6)'!L$1)/5)+1</f>
        <v>25</v>
      </c>
      <c r="M25" s="32">
        <f>INT(RANK('OECD.Stat export (5)'!M25,'OECD.Stat export (5)'!M$8:M$168,'OECD.Stat export (6)'!M$1)/5)+1</f>
        <v>17</v>
      </c>
      <c r="N25" s="32">
        <f>INT(RANK('OECD.Stat export (5)'!N25,'OECD.Stat export (5)'!N$8:N$168,'OECD.Stat export (6)'!N$1)/5)+1</f>
        <v>15</v>
      </c>
      <c r="O25" s="32">
        <f>INT(RANK('OECD.Stat export (5)'!O25,'OECD.Stat export (5)'!O$8:O$168,'OECD.Stat export (6)'!O$1)/5)+1</f>
        <v>6</v>
      </c>
      <c r="P25" s="32">
        <f>INT(RANK('OECD.Stat export (5)'!P25,'OECD.Stat export (5)'!P$8:P$168,'OECD.Stat export (6)'!P$1)/5)+1</f>
        <v>2</v>
      </c>
      <c r="Q25" s="33">
        <f>INT('OECD.Stat export (5)'!Q25*1000000)</f>
        <v>406366</v>
      </c>
      <c r="R25" s="45">
        <f>model!O258</f>
        <v>478437.5</v>
      </c>
      <c r="S25" t="str">
        <f t="shared" si="1"/>
        <v>Czech Republic</v>
      </c>
      <c r="T25" t="str">
        <f t="shared" si="0"/>
        <v>2018</v>
      </c>
      <c r="U25" s="47">
        <f t="shared" si="2"/>
        <v>-0.17735612723505412</v>
      </c>
    </row>
    <row r="26" spans="1:21" ht="13.8" x14ac:dyDescent="0.3">
      <c r="A26" s="16"/>
      <c r="B26" s="17" t="s">
        <v>39</v>
      </c>
      <c r="C26" s="11" t="s">
        <v>31</v>
      </c>
      <c r="D26" s="32">
        <f>INT(RANK('OECD.Stat export (5)'!D26,'OECD.Stat export (5)'!D$8:D$168,'OECD.Stat export (6)'!D$1)/5)+1</f>
        <v>15</v>
      </c>
      <c r="E26" s="32">
        <f>INT(RANK('OECD.Stat export (5)'!E26,'OECD.Stat export (5)'!E$8:E$168,'OECD.Stat export (6)'!E$1)/5)+1</f>
        <v>18</v>
      </c>
      <c r="F26" s="32">
        <f>INT(RANK('OECD.Stat export (5)'!F26,'OECD.Stat export (5)'!F$8:F$168,'OECD.Stat export (6)'!F$1)/5)+1</f>
        <v>27</v>
      </c>
      <c r="G26" s="32">
        <f>INT(RANK('OECD.Stat export (5)'!G26,'OECD.Stat export (5)'!G$8:G$168,'OECD.Stat export (6)'!G$1)/5)+1</f>
        <v>3</v>
      </c>
      <c r="H26" s="32">
        <f>INT(RANK('OECD.Stat export (5)'!H26,'OECD.Stat export (5)'!H$8:H$168,'OECD.Stat export (6)'!H$1)/5)+1</f>
        <v>4</v>
      </c>
      <c r="I26" s="32">
        <f>INT(RANK('OECD.Stat export (5)'!I26,'OECD.Stat export (5)'!I$8:I$168,'OECD.Stat export (6)'!I$1)/5)+1</f>
        <v>3</v>
      </c>
      <c r="J26" s="32">
        <f>INT(RANK('OECD.Stat export (5)'!J26,'OECD.Stat export (5)'!J$8:J$168,'OECD.Stat export (6)'!J$1)/5)+1</f>
        <v>20</v>
      </c>
      <c r="K26" s="32">
        <f>INT(RANK('OECD.Stat export (5)'!K26,'OECD.Stat export (5)'!K$8:K$168,'OECD.Stat export (6)'!K$1)/5)+1</f>
        <v>12</v>
      </c>
      <c r="L26" s="32">
        <f>INT(RANK('OECD.Stat export (5)'!L26,'OECD.Stat export (5)'!L$8:L$168,'OECD.Stat export (6)'!L$1)/5)+1</f>
        <v>7</v>
      </c>
      <c r="M26" s="32">
        <f>INT(RANK('OECD.Stat export (5)'!M26,'OECD.Stat export (5)'!M$8:M$168,'OECD.Stat export (6)'!M$1)/5)+1</f>
        <v>15</v>
      </c>
      <c r="N26" s="32">
        <f>INT(RANK('OECD.Stat export (5)'!N26,'OECD.Stat export (5)'!N$8:N$168,'OECD.Stat export (6)'!N$1)/5)+1</f>
        <v>12</v>
      </c>
      <c r="O26" s="32">
        <f>INT(RANK('OECD.Stat export (5)'!O26,'OECD.Stat export (5)'!O$8:O$168,'OECD.Stat export (6)'!O$1)/5)+1</f>
        <v>6</v>
      </c>
      <c r="P26" s="32">
        <f>INT(RANK('OECD.Stat export (5)'!P26,'OECD.Stat export (5)'!P$8:P$168,'OECD.Stat export (6)'!P$1)/5)+1</f>
        <v>2</v>
      </c>
      <c r="Q26" s="33">
        <f>INT('OECD.Stat export (5)'!Q26*1000000)</f>
        <v>405092</v>
      </c>
      <c r="R26" s="45">
        <f>model!O259</f>
        <v>478437.5</v>
      </c>
      <c r="S26" t="str">
        <f t="shared" si="1"/>
        <v>Czech Republic</v>
      </c>
      <c r="T26" t="str">
        <f t="shared" si="0"/>
        <v>2019</v>
      </c>
      <c r="U26" s="47">
        <f t="shared" si="2"/>
        <v>-0.18105887057754783</v>
      </c>
    </row>
    <row r="27" spans="1:21" ht="13.8" x14ac:dyDescent="0.3">
      <c r="A27" s="16"/>
      <c r="B27" s="17" t="s">
        <v>41</v>
      </c>
      <c r="C27" s="11" t="s">
        <v>31</v>
      </c>
      <c r="D27" s="32">
        <f>INT(RANK('OECD.Stat export (5)'!D27,'OECD.Stat export (5)'!D$8:D$168,'OECD.Stat export (6)'!D$1)/5)+1</f>
        <v>13</v>
      </c>
      <c r="E27" s="32">
        <f>INT(RANK('OECD.Stat export (5)'!E27,'OECD.Stat export (5)'!E$8:E$168,'OECD.Stat export (6)'!E$1)/5)+1</f>
        <v>18</v>
      </c>
      <c r="F27" s="32">
        <f>INT(RANK('OECD.Stat export (5)'!F27,'OECD.Stat export (5)'!F$8:F$168,'OECD.Stat export (6)'!F$1)/5)+1</f>
        <v>28</v>
      </c>
      <c r="G27" s="32">
        <f>INT(RANK('OECD.Stat export (5)'!G27,'OECD.Stat export (5)'!G$8:G$168,'OECD.Stat export (6)'!G$1)/5)+1</f>
        <v>2</v>
      </c>
      <c r="H27" s="32">
        <f>INT(RANK('OECD.Stat export (5)'!H27,'OECD.Stat export (5)'!H$8:H$168,'OECD.Stat export (6)'!H$1)/5)+1</f>
        <v>3</v>
      </c>
      <c r="I27" s="32">
        <f>INT(RANK('OECD.Stat export (5)'!I27,'OECD.Stat export (5)'!I$8:I$168,'OECD.Stat export (6)'!I$1)/5)+1</f>
        <v>5</v>
      </c>
      <c r="J27" s="32">
        <f>INT(RANK('OECD.Stat export (5)'!J27,'OECD.Stat export (5)'!J$8:J$168,'OECD.Stat export (6)'!J$1)/5)+1</f>
        <v>26</v>
      </c>
      <c r="K27" s="32">
        <f>INT(RANK('OECD.Stat export (5)'!K27,'OECD.Stat export (5)'!K$8:K$168,'OECD.Stat export (6)'!K$1)/5)+1</f>
        <v>17</v>
      </c>
      <c r="L27" s="32">
        <f>INT(RANK('OECD.Stat export (5)'!L27,'OECD.Stat export (5)'!L$8:L$168,'OECD.Stat export (6)'!L$1)/5)+1</f>
        <v>7</v>
      </c>
      <c r="M27" s="32">
        <f>INT(RANK('OECD.Stat export (5)'!M27,'OECD.Stat export (5)'!M$8:M$168,'OECD.Stat export (6)'!M$1)/5)+1</f>
        <v>16</v>
      </c>
      <c r="N27" s="32">
        <f>INT(RANK('OECD.Stat export (5)'!N27,'OECD.Stat export (5)'!N$8:N$168,'OECD.Stat export (6)'!N$1)/5)+1</f>
        <v>14</v>
      </c>
      <c r="O27" s="32">
        <f>INT(RANK('OECD.Stat export (5)'!O27,'OECD.Stat export (5)'!O$8:O$168,'OECD.Stat export (6)'!O$1)/5)+1</f>
        <v>9</v>
      </c>
      <c r="P27" s="32">
        <f>INT(RANK('OECD.Stat export (5)'!P27,'OECD.Stat export (5)'!P$8:P$168,'OECD.Stat export (6)'!P$1)/5)+1</f>
        <v>4</v>
      </c>
      <c r="Q27" s="33">
        <f>INT('OECD.Stat export (5)'!Q27*1000000)</f>
        <v>394023</v>
      </c>
      <c r="R27" s="45">
        <f>model!O260</f>
        <v>395262.9</v>
      </c>
      <c r="S27" t="str">
        <f t="shared" si="1"/>
        <v>Czech Republic</v>
      </c>
      <c r="T27" t="str">
        <f t="shared" si="0"/>
        <v>2020</v>
      </c>
      <c r="U27" s="47">
        <f t="shared" si="2"/>
        <v>-3.1467706199892476E-3</v>
      </c>
    </row>
    <row r="28" spans="1:21" ht="13.8" x14ac:dyDescent="0.3">
      <c r="A28" s="16"/>
      <c r="B28" s="17" t="s">
        <v>42</v>
      </c>
      <c r="C28" s="11" t="s">
        <v>31</v>
      </c>
      <c r="D28" s="32">
        <f>INT(RANK('OECD.Stat export (5)'!D28,'OECD.Stat export (5)'!D$8:D$168,'OECD.Stat export (6)'!D$1)/5)+1</f>
        <v>11</v>
      </c>
      <c r="E28" s="32">
        <f>INT(RANK('OECD.Stat export (5)'!E28,'OECD.Stat export (5)'!E$8:E$168,'OECD.Stat export (6)'!E$1)/5)+1</f>
        <v>16</v>
      </c>
      <c r="F28" s="32">
        <f>INT(RANK('OECD.Stat export (5)'!F28,'OECD.Stat export (5)'!F$8:F$168,'OECD.Stat export (6)'!F$1)/5)+1</f>
        <v>30</v>
      </c>
      <c r="G28" s="32">
        <f>INT(RANK('OECD.Stat export (5)'!G28,'OECD.Stat export (5)'!G$8:G$168,'OECD.Stat export (6)'!G$1)/5)+1</f>
        <v>2</v>
      </c>
      <c r="H28" s="32">
        <f>INT(RANK('OECD.Stat export (5)'!H28,'OECD.Stat export (5)'!H$8:H$168,'OECD.Stat export (6)'!H$1)/5)+1</f>
        <v>2</v>
      </c>
      <c r="I28" s="32">
        <f>INT(RANK('OECD.Stat export (5)'!I28,'OECD.Stat export (5)'!I$8:I$168,'OECD.Stat export (6)'!I$1)/5)+1</f>
        <v>5</v>
      </c>
      <c r="J28" s="32">
        <f>INT(RANK('OECD.Stat export (5)'!J28,'OECD.Stat export (5)'!J$8:J$168,'OECD.Stat export (6)'!J$1)/5)+1</f>
        <v>24</v>
      </c>
      <c r="K28" s="32">
        <f>INT(RANK('OECD.Stat export (5)'!K28,'OECD.Stat export (5)'!K$8:K$168,'OECD.Stat export (6)'!K$1)/5)+1</f>
        <v>17</v>
      </c>
      <c r="L28" s="32">
        <f>INT(RANK('OECD.Stat export (5)'!L28,'OECD.Stat export (5)'!L$8:L$168,'OECD.Stat export (6)'!L$1)/5)+1</f>
        <v>9</v>
      </c>
      <c r="M28" s="32">
        <f>INT(RANK('OECD.Stat export (5)'!M28,'OECD.Stat export (5)'!M$8:M$168,'OECD.Stat export (6)'!M$1)/5)+1</f>
        <v>14</v>
      </c>
      <c r="N28" s="32">
        <f>INT(RANK('OECD.Stat export (5)'!N28,'OECD.Stat export (5)'!N$8:N$168,'OECD.Stat export (6)'!N$1)/5)+1</f>
        <v>12</v>
      </c>
      <c r="O28" s="32">
        <f>INT(RANK('OECD.Stat export (5)'!O28,'OECD.Stat export (5)'!O$8:O$168,'OECD.Stat export (6)'!O$1)/5)+1</f>
        <v>8</v>
      </c>
      <c r="P28" s="32">
        <f>INT(RANK('OECD.Stat export (5)'!P28,'OECD.Stat export (5)'!P$8:P$168,'OECD.Stat export (6)'!P$1)/5)+1</f>
        <v>5</v>
      </c>
      <c r="Q28" s="33">
        <f>INT('OECD.Stat export (5)'!Q28*1000000)</f>
        <v>394007</v>
      </c>
      <c r="R28" s="45">
        <f>model!O261</f>
        <v>392356.8</v>
      </c>
      <c r="S28" t="str">
        <f t="shared" si="1"/>
        <v>Czech Republic</v>
      </c>
      <c r="T28" t="str">
        <f t="shared" si="0"/>
        <v>2021</v>
      </c>
      <c r="U28" s="47">
        <f t="shared" si="2"/>
        <v>4.1882504625552633E-3</v>
      </c>
    </row>
    <row r="29" spans="1:21" ht="13.8" x14ac:dyDescent="0.3">
      <c r="A29" s="14" t="s">
        <v>50</v>
      </c>
      <c r="B29" s="17" t="s">
        <v>33</v>
      </c>
      <c r="C29" s="11" t="s">
        <v>31</v>
      </c>
      <c r="D29" s="32">
        <f>INT(RANK('OECD.Stat export (5)'!D29,'OECD.Stat export (5)'!D$8:D$168,'OECD.Stat export (6)'!D$1)/5)+1</f>
        <v>10</v>
      </c>
      <c r="E29" s="32">
        <f>INT(RANK('OECD.Stat export (5)'!E29,'OECD.Stat export (5)'!E$8:E$168,'OECD.Stat export (6)'!E$1)/5)+1</f>
        <v>5</v>
      </c>
      <c r="F29" s="32">
        <f>INT(RANK('OECD.Stat export (5)'!F29,'OECD.Stat export (5)'!F$8:F$168,'OECD.Stat export (6)'!F$1)/5)+1</f>
        <v>3</v>
      </c>
      <c r="G29" s="32">
        <f>INT(RANK('OECD.Stat export (5)'!G29,'OECD.Stat export (5)'!G$8:G$168,'OECD.Stat export (6)'!G$1)/5)+1</f>
        <v>15</v>
      </c>
      <c r="H29" s="32">
        <f>INT(RANK('OECD.Stat export (5)'!H29,'OECD.Stat export (5)'!H$8:H$168,'OECD.Stat export (6)'!H$1)/5)+1</f>
        <v>14</v>
      </c>
      <c r="I29" s="32">
        <f>INT(RANK('OECD.Stat export (5)'!I29,'OECD.Stat export (5)'!I$8:I$168,'OECD.Stat export (6)'!I$1)/5)+1</f>
        <v>22</v>
      </c>
      <c r="J29" s="32">
        <f>INT(RANK('OECD.Stat export (5)'!J29,'OECD.Stat export (5)'!J$8:J$168,'OECD.Stat export (6)'!J$1)/5)+1</f>
        <v>16</v>
      </c>
      <c r="K29" s="32">
        <f>INT(RANK('OECD.Stat export (5)'!K29,'OECD.Stat export (5)'!K$8:K$168,'OECD.Stat export (6)'!K$1)/5)+1</f>
        <v>15</v>
      </c>
      <c r="L29" s="32">
        <f>INT(RANK('OECD.Stat export (5)'!L29,'OECD.Stat export (5)'!L$8:L$168,'OECD.Stat export (6)'!L$1)/5)+1</f>
        <v>16</v>
      </c>
      <c r="M29" s="32">
        <f>INT(RANK('OECD.Stat export (5)'!M29,'OECD.Stat export (5)'!M$8:M$168,'OECD.Stat export (6)'!M$1)/5)+1</f>
        <v>12</v>
      </c>
      <c r="N29" s="32">
        <f>INT(RANK('OECD.Stat export (5)'!N29,'OECD.Stat export (5)'!N$8:N$168,'OECD.Stat export (6)'!N$1)/5)+1</f>
        <v>14</v>
      </c>
      <c r="O29" s="32">
        <f>INT(RANK('OECD.Stat export (5)'!O29,'OECD.Stat export (5)'!O$8:O$168,'OECD.Stat export (6)'!O$1)/5)+1</f>
        <v>9</v>
      </c>
      <c r="P29" s="32">
        <f>INT(RANK('OECD.Stat export (5)'!P29,'OECD.Stat export (5)'!P$8:P$168,'OECD.Stat export (6)'!P$1)/5)+1</f>
        <v>23</v>
      </c>
      <c r="Q29" s="33">
        <f>INT('OECD.Stat export (5)'!Q29*1000000)</f>
        <v>329207</v>
      </c>
      <c r="R29" s="45">
        <f>model!O262</f>
        <v>329051.3</v>
      </c>
      <c r="S29" t="str">
        <f t="shared" si="1"/>
        <v>Denmark</v>
      </c>
      <c r="T29" t="str">
        <f t="shared" si="0"/>
        <v>2015</v>
      </c>
      <c r="U29" s="47">
        <f t="shared" si="2"/>
        <v>4.7295470630943947E-4</v>
      </c>
    </row>
    <row r="30" spans="1:21" ht="13.8" x14ac:dyDescent="0.3">
      <c r="A30" s="16"/>
      <c r="B30" s="17" t="s">
        <v>35</v>
      </c>
      <c r="C30" s="11" t="s">
        <v>31</v>
      </c>
      <c r="D30" s="32">
        <f>INT(RANK('OECD.Stat export (5)'!D30,'OECD.Stat export (5)'!D$8:D$168,'OECD.Stat export (6)'!D$1)/5)+1</f>
        <v>11</v>
      </c>
      <c r="E30" s="32">
        <f>INT(RANK('OECD.Stat export (5)'!E30,'OECD.Stat export (5)'!E$8:E$168,'OECD.Stat export (6)'!E$1)/5)+1</f>
        <v>5</v>
      </c>
      <c r="F30" s="32">
        <f>INT(RANK('OECD.Stat export (5)'!F30,'OECD.Stat export (5)'!F$8:F$168,'OECD.Stat export (6)'!F$1)/5)+1</f>
        <v>3</v>
      </c>
      <c r="G30" s="32">
        <f>INT(RANK('OECD.Stat export (5)'!G30,'OECD.Stat export (5)'!G$8:G$168,'OECD.Stat export (6)'!G$1)/5)+1</f>
        <v>15</v>
      </c>
      <c r="H30" s="32">
        <f>INT(RANK('OECD.Stat export (5)'!H30,'OECD.Stat export (5)'!H$8:H$168,'OECD.Stat export (6)'!H$1)/5)+1</f>
        <v>13</v>
      </c>
      <c r="I30" s="32">
        <f>INT(RANK('OECD.Stat export (5)'!I30,'OECD.Stat export (5)'!I$8:I$168,'OECD.Stat export (6)'!I$1)/5)+1</f>
        <v>22</v>
      </c>
      <c r="J30" s="32">
        <f>INT(RANK('OECD.Stat export (5)'!J30,'OECD.Stat export (5)'!J$8:J$168,'OECD.Stat export (6)'!J$1)/5)+1</f>
        <v>13</v>
      </c>
      <c r="K30" s="32">
        <f>INT(RANK('OECD.Stat export (5)'!K30,'OECD.Stat export (5)'!K$8:K$168,'OECD.Stat export (6)'!K$1)/5)+1</f>
        <v>19</v>
      </c>
      <c r="L30" s="32">
        <f>INT(RANK('OECD.Stat export (5)'!L30,'OECD.Stat export (5)'!L$8:L$168,'OECD.Stat export (6)'!L$1)/5)+1</f>
        <v>24</v>
      </c>
      <c r="M30" s="32">
        <f>INT(RANK('OECD.Stat export (5)'!M30,'OECD.Stat export (5)'!M$8:M$168,'OECD.Stat export (6)'!M$1)/5)+1</f>
        <v>10</v>
      </c>
      <c r="N30" s="32">
        <f>INT(RANK('OECD.Stat export (5)'!N30,'OECD.Stat export (5)'!N$8:N$168,'OECD.Stat export (6)'!N$1)/5)+1</f>
        <v>11</v>
      </c>
      <c r="O30" s="32">
        <f>INT(RANK('OECD.Stat export (5)'!O30,'OECD.Stat export (5)'!O$8:O$168,'OECD.Stat export (6)'!O$1)/5)+1</f>
        <v>7</v>
      </c>
      <c r="P30" s="32">
        <f>INT(RANK('OECD.Stat export (5)'!P30,'OECD.Stat export (5)'!P$8:P$168,'OECD.Stat export (6)'!P$1)/5)+1</f>
        <v>21</v>
      </c>
      <c r="Q30" s="33">
        <f>INT('OECD.Stat export (5)'!Q30*1000000)</f>
        <v>334532</v>
      </c>
      <c r="R30" s="45">
        <f>model!O263</f>
        <v>334782.7</v>
      </c>
      <c r="S30" t="str">
        <f t="shared" si="1"/>
        <v>Denmark</v>
      </c>
      <c r="T30" t="str">
        <f t="shared" si="0"/>
        <v>2016</v>
      </c>
      <c r="U30" s="47">
        <f t="shared" si="2"/>
        <v>-7.4940513911976028E-4</v>
      </c>
    </row>
    <row r="31" spans="1:21" ht="13.8" x14ac:dyDescent="0.3">
      <c r="A31" s="16"/>
      <c r="B31" s="17" t="s">
        <v>37</v>
      </c>
      <c r="C31" s="11" t="s">
        <v>31</v>
      </c>
      <c r="D31" s="32">
        <f>INT(RANK('OECD.Stat export (5)'!D31,'OECD.Stat export (5)'!D$8:D$168,'OECD.Stat export (6)'!D$1)/5)+1</f>
        <v>10</v>
      </c>
      <c r="E31" s="32">
        <f>INT(RANK('OECD.Stat export (5)'!E31,'OECD.Stat export (5)'!E$8:E$168,'OECD.Stat export (6)'!E$1)/5)+1</f>
        <v>5</v>
      </c>
      <c r="F31" s="32">
        <f>INT(RANK('OECD.Stat export (5)'!F31,'OECD.Stat export (5)'!F$8:F$168,'OECD.Stat export (6)'!F$1)/5)+1</f>
        <v>3</v>
      </c>
      <c r="G31" s="32">
        <f>INT(RANK('OECD.Stat export (5)'!G31,'OECD.Stat export (5)'!G$8:G$168,'OECD.Stat export (6)'!G$1)/5)+1</f>
        <v>13</v>
      </c>
      <c r="H31" s="32">
        <f>INT(RANK('OECD.Stat export (5)'!H31,'OECD.Stat export (5)'!H$8:H$168,'OECD.Stat export (6)'!H$1)/5)+1</f>
        <v>13</v>
      </c>
      <c r="I31" s="32">
        <f>INT(RANK('OECD.Stat export (5)'!I31,'OECD.Stat export (5)'!I$8:I$168,'OECD.Stat export (6)'!I$1)/5)+1</f>
        <v>22</v>
      </c>
      <c r="J31" s="32">
        <f>INT(RANK('OECD.Stat export (5)'!J31,'OECD.Stat export (5)'!J$8:J$168,'OECD.Stat export (6)'!J$1)/5)+1</f>
        <v>13</v>
      </c>
      <c r="K31" s="32">
        <f>INT(RANK('OECD.Stat export (5)'!K31,'OECD.Stat export (5)'!K$8:K$168,'OECD.Stat export (6)'!K$1)/5)+1</f>
        <v>16</v>
      </c>
      <c r="L31" s="32">
        <f>INT(RANK('OECD.Stat export (5)'!L31,'OECD.Stat export (5)'!L$8:L$168,'OECD.Stat export (6)'!L$1)/5)+1</f>
        <v>23</v>
      </c>
      <c r="M31" s="32">
        <f>INT(RANK('OECD.Stat export (5)'!M31,'OECD.Stat export (5)'!M$8:M$168,'OECD.Stat export (6)'!M$1)/5)+1</f>
        <v>8</v>
      </c>
      <c r="N31" s="32">
        <f>INT(RANK('OECD.Stat export (5)'!N31,'OECD.Stat export (5)'!N$8:N$168,'OECD.Stat export (6)'!N$1)/5)+1</f>
        <v>9</v>
      </c>
      <c r="O31" s="32">
        <f>INT(RANK('OECD.Stat export (5)'!O31,'OECD.Stat export (5)'!O$8:O$168,'OECD.Stat export (6)'!O$1)/5)+1</f>
        <v>7</v>
      </c>
      <c r="P31" s="32">
        <f>INT(RANK('OECD.Stat export (5)'!P31,'OECD.Stat export (5)'!P$8:P$168,'OECD.Stat export (6)'!P$1)/5)+1</f>
        <v>19</v>
      </c>
      <c r="Q31" s="33">
        <f>INT('OECD.Stat export (5)'!Q31*1000000)</f>
        <v>340137</v>
      </c>
      <c r="R31" s="45">
        <f>model!O264</f>
        <v>340869.1</v>
      </c>
      <c r="S31" t="str">
        <f t="shared" si="1"/>
        <v>Denmark</v>
      </c>
      <c r="T31" t="str">
        <f t="shared" si="0"/>
        <v>2017</v>
      </c>
      <c r="U31" s="47">
        <f t="shared" si="2"/>
        <v>-2.1523680164168457E-3</v>
      </c>
    </row>
    <row r="32" spans="1:21" ht="13.8" x14ac:dyDescent="0.3">
      <c r="A32" s="16"/>
      <c r="B32" s="17" t="s">
        <v>38</v>
      </c>
      <c r="C32" s="11" t="s">
        <v>31</v>
      </c>
      <c r="D32" s="32">
        <f>INT(RANK('OECD.Stat export (5)'!D32,'OECD.Stat export (5)'!D$8:D$168,'OECD.Stat export (6)'!D$1)/5)+1</f>
        <v>9</v>
      </c>
      <c r="E32" s="32">
        <f>INT(RANK('OECD.Stat export (5)'!E32,'OECD.Stat export (5)'!E$8:E$168,'OECD.Stat export (6)'!E$1)/5)+1</f>
        <v>4</v>
      </c>
      <c r="F32" s="32">
        <f>INT(RANK('OECD.Stat export (5)'!F32,'OECD.Stat export (5)'!F$8:F$168,'OECD.Stat export (6)'!F$1)/5)+1</f>
        <v>3</v>
      </c>
      <c r="G32" s="32">
        <f>INT(RANK('OECD.Stat export (5)'!G32,'OECD.Stat export (5)'!G$8:G$168,'OECD.Stat export (6)'!G$1)/5)+1</f>
        <v>12</v>
      </c>
      <c r="H32" s="32">
        <f>INT(RANK('OECD.Stat export (5)'!H32,'OECD.Stat export (5)'!H$8:H$168,'OECD.Stat export (6)'!H$1)/5)+1</f>
        <v>13</v>
      </c>
      <c r="I32" s="32">
        <f>INT(RANK('OECD.Stat export (5)'!I32,'OECD.Stat export (5)'!I$8:I$168,'OECD.Stat export (6)'!I$1)/5)+1</f>
        <v>23</v>
      </c>
      <c r="J32" s="32">
        <f>INT(RANK('OECD.Stat export (5)'!J32,'OECD.Stat export (5)'!J$8:J$168,'OECD.Stat export (6)'!J$1)/5)+1</f>
        <v>13</v>
      </c>
      <c r="K32" s="32">
        <f>INT(RANK('OECD.Stat export (5)'!K32,'OECD.Stat export (5)'!K$8:K$168,'OECD.Stat export (6)'!K$1)/5)+1</f>
        <v>18</v>
      </c>
      <c r="L32" s="32">
        <f>INT(RANK('OECD.Stat export (5)'!L32,'OECD.Stat export (5)'!L$8:L$168,'OECD.Stat export (6)'!L$1)/5)+1</f>
        <v>25</v>
      </c>
      <c r="M32" s="32">
        <f>INT(RANK('OECD.Stat export (5)'!M32,'OECD.Stat export (5)'!M$8:M$168,'OECD.Stat export (6)'!M$1)/5)+1</f>
        <v>6</v>
      </c>
      <c r="N32" s="32">
        <f>INT(RANK('OECD.Stat export (5)'!N32,'OECD.Stat export (5)'!N$8:N$168,'OECD.Stat export (6)'!N$1)/5)+1</f>
        <v>8</v>
      </c>
      <c r="O32" s="32">
        <f>INT(RANK('OECD.Stat export (5)'!O32,'OECD.Stat export (5)'!O$8:O$168,'OECD.Stat export (6)'!O$1)/5)+1</f>
        <v>5</v>
      </c>
      <c r="P32" s="32">
        <f>INT(RANK('OECD.Stat export (5)'!P32,'OECD.Stat export (5)'!P$8:P$168,'OECD.Stat export (6)'!P$1)/5)+1</f>
        <v>17</v>
      </c>
      <c r="Q32" s="33">
        <f>INT('OECD.Stat export (5)'!Q32*1000000)</f>
        <v>344660</v>
      </c>
      <c r="R32" s="45">
        <f>model!O265</f>
        <v>346272.4</v>
      </c>
      <c r="S32" t="str">
        <f t="shared" si="1"/>
        <v>Denmark</v>
      </c>
      <c r="T32" t="str">
        <f t="shared" si="0"/>
        <v>2018</v>
      </c>
      <c r="U32" s="47">
        <f t="shared" si="2"/>
        <v>-4.6782336215401357E-3</v>
      </c>
    </row>
    <row r="33" spans="1:21" ht="13.8" x14ac:dyDescent="0.3">
      <c r="A33" s="16"/>
      <c r="B33" s="17" t="s">
        <v>39</v>
      </c>
      <c r="C33" s="11" t="s">
        <v>31</v>
      </c>
      <c r="D33" s="32">
        <f>INT(RANK('OECD.Stat export (5)'!D33,'OECD.Stat export (5)'!D$8:D$168,'OECD.Stat export (6)'!D$1)/5)+1</f>
        <v>9</v>
      </c>
      <c r="E33" s="32">
        <f>INT(RANK('OECD.Stat export (5)'!E33,'OECD.Stat export (5)'!E$8:E$168,'OECD.Stat export (6)'!E$1)/5)+1</f>
        <v>4</v>
      </c>
      <c r="F33" s="32">
        <f>INT(RANK('OECD.Stat export (5)'!F33,'OECD.Stat export (5)'!F$8:F$168,'OECD.Stat export (6)'!F$1)/5)+1</f>
        <v>3</v>
      </c>
      <c r="G33" s="32">
        <f>INT(RANK('OECD.Stat export (5)'!G33,'OECD.Stat export (5)'!G$8:G$168,'OECD.Stat export (6)'!G$1)/5)+1</f>
        <v>12</v>
      </c>
      <c r="H33" s="32">
        <f>INT(RANK('OECD.Stat export (5)'!H33,'OECD.Stat export (5)'!H$8:H$168,'OECD.Stat export (6)'!H$1)/5)+1</f>
        <v>13</v>
      </c>
      <c r="I33" s="32">
        <f>INT(RANK('OECD.Stat export (5)'!I33,'OECD.Stat export (5)'!I$8:I$168,'OECD.Stat export (6)'!I$1)/5)+1</f>
        <v>25</v>
      </c>
      <c r="J33" s="32">
        <f>INT(RANK('OECD.Stat export (5)'!J33,'OECD.Stat export (5)'!J$8:J$168,'OECD.Stat export (6)'!J$1)/5)+1</f>
        <v>16</v>
      </c>
      <c r="K33" s="32">
        <f>INT(RANK('OECD.Stat export (5)'!K33,'OECD.Stat export (5)'!K$8:K$168,'OECD.Stat export (6)'!K$1)/5)+1</f>
        <v>21</v>
      </c>
      <c r="L33" s="32">
        <f>INT(RANK('OECD.Stat export (5)'!L33,'OECD.Stat export (5)'!L$8:L$168,'OECD.Stat export (6)'!L$1)/5)+1</f>
        <v>24</v>
      </c>
      <c r="M33" s="32">
        <f>INT(RANK('OECD.Stat export (5)'!M33,'OECD.Stat export (5)'!M$8:M$168,'OECD.Stat export (6)'!M$1)/5)+1</f>
        <v>5</v>
      </c>
      <c r="N33" s="32">
        <f>INT(RANK('OECD.Stat export (5)'!N33,'OECD.Stat export (5)'!N$8:N$168,'OECD.Stat export (6)'!N$1)/5)+1</f>
        <v>7</v>
      </c>
      <c r="O33" s="32">
        <f>INT(RANK('OECD.Stat export (5)'!O33,'OECD.Stat export (5)'!O$8:O$168,'OECD.Stat export (6)'!O$1)/5)+1</f>
        <v>5</v>
      </c>
      <c r="P33" s="32">
        <f>INT(RANK('OECD.Stat export (5)'!P33,'OECD.Stat export (5)'!P$8:P$168,'OECD.Stat export (6)'!P$1)/5)+1</f>
        <v>17</v>
      </c>
      <c r="Q33" s="33">
        <f>INT('OECD.Stat export (5)'!Q33*1000000)</f>
        <v>348804</v>
      </c>
      <c r="R33" s="45">
        <f>model!O266</f>
        <v>346272.4</v>
      </c>
      <c r="S33" t="str">
        <f t="shared" si="1"/>
        <v>Denmark</v>
      </c>
      <c r="T33" t="str">
        <f t="shared" si="0"/>
        <v>2019</v>
      </c>
      <c r="U33" s="47">
        <f t="shared" si="2"/>
        <v>7.2579442896296394E-3</v>
      </c>
    </row>
    <row r="34" spans="1:21" ht="13.8" x14ac:dyDescent="0.3">
      <c r="A34" s="16"/>
      <c r="B34" s="17" t="s">
        <v>41</v>
      </c>
      <c r="C34" s="11" t="s">
        <v>31</v>
      </c>
      <c r="D34" s="32">
        <f>INT(RANK('OECD.Stat export (5)'!D34,'OECD.Stat export (5)'!D$8:D$168,'OECD.Stat export (6)'!D$1)/5)+1</f>
        <v>7</v>
      </c>
      <c r="E34" s="32">
        <f>INT(RANK('OECD.Stat export (5)'!E34,'OECD.Stat export (5)'!E$8:E$168,'OECD.Stat export (6)'!E$1)/5)+1</f>
        <v>3</v>
      </c>
      <c r="F34" s="32">
        <f>INT(RANK('OECD.Stat export (5)'!F34,'OECD.Stat export (5)'!F$8:F$168,'OECD.Stat export (6)'!F$1)/5)+1</f>
        <v>2</v>
      </c>
      <c r="G34" s="32">
        <f>INT(RANK('OECD.Stat export (5)'!G34,'OECD.Stat export (5)'!G$8:G$168,'OECD.Stat export (6)'!G$1)/5)+1</f>
        <v>10</v>
      </c>
      <c r="H34" s="32">
        <f>INT(RANK('OECD.Stat export (5)'!H34,'OECD.Stat export (5)'!H$8:H$168,'OECD.Stat export (6)'!H$1)/5)+1</f>
        <v>12</v>
      </c>
      <c r="I34" s="32">
        <f>INT(RANK('OECD.Stat export (5)'!I34,'OECD.Stat export (5)'!I$8:I$168,'OECD.Stat export (6)'!I$1)/5)+1</f>
        <v>28</v>
      </c>
      <c r="J34" s="32">
        <f>INT(RANK('OECD.Stat export (5)'!J34,'OECD.Stat export (5)'!J$8:J$168,'OECD.Stat export (6)'!J$1)/5)+1</f>
        <v>25</v>
      </c>
      <c r="K34" s="32">
        <f>INT(RANK('OECD.Stat export (5)'!K34,'OECD.Stat export (5)'!K$8:K$168,'OECD.Stat export (6)'!K$1)/5)+1</f>
        <v>22</v>
      </c>
      <c r="L34" s="32">
        <f>INT(RANK('OECD.Stat export (5)'!L34,'OECD.Stat export (5)'!L$8:L$168,'OECD.Stat export (6)'!L$1)/5)+1</f>
        <v>14</v>
      </c>
      <c r="M34" s="32">
        <f>INT(RANK('OECD.Stat export (5)'!M34,'OECD.Stat export (5)'!M$8:M$168,'OECD.Stat export (6)'!M$1)/5)+1</f>
        <v>4</v>
      </c>
      <c r="N34" s="32">
        <f>INT(RANK('OECD.Stat export (5)'!N34,'OECD.Stat export (5)'!N$8:N$168,'OECD.Stat export (6)'!N$1)/5)+1</f>
        <v>6</v>
      </c>
      <c r="O34" s="32">
        <f>INT(RANK('OECD.Stat export (5)'!O34,'OECD.Stat export (5)'!O$8:O$168,'OECD.Stat export (6)'!O$1)/5)+1</f>
        <v>6</v>
      </c>
      <c r="P34" s="32">
        <f>INT(RANK('OECD.Stat export (5)'!P34,'OECD.Stat export (5)'!P$8:P$168,'OECD.Stat export (6)'!P$1)/5)+1</f>
        <v>19</v>
      </c>
      <c r="Q34" s="33">
        <f>INT('OECD.Stat export (5)'!Q34*1000000)</f>
        <v>341330</v>
      </c>
      <c r="R34" s="45">
        <f>model!O267</f>
        <v>340853.6</v>
      </c>
      <c r="S34" t="str">
        <f t="shared" si="1"/>
        <v>Denmark</v>
      </c>
      <c r="T34" t="str">
        <f t="shared" si="0"/>
        <v>2020</v>
      </c>
      <c r="U34" s="47">
        <f t="shared" si="2"/>
        <v>1.3957167550465042E-3</v>
      </c>
    </row>
    <row r="35" spans="1:21" ht="13.8" x14ac:dyDescent="0.3">
      <c r="A35" s="16"/>
      <c r="B35" s="17" t="s">
        <v>42</v>
      </c>
      <c r="C35" s="11" t="s">
        <v>31</v>
      </c>
      <c r="D35" s="32">
        <f>INT(RANK('OECD.Stat export (5)'!D35,'OECD.Stat export (5)'!D$8:D$168,'OECD.Stat export (6)'!D$1)/5)+1</f>
        <v>5</v>
      </c>
      <c r="E35" s="32">
        <f>INT(RANK('OECD.Stat export (5)'!E35,'OECD.Stat export (5)'!E$8:E$168,'OECD.Stat export (6)'!E$1)/5)+1</f>
        <v>3</v>
      </c>
      <c r="F35" s="32">
        <f>INT(RANK('OECD.Stat export (5)'!F35,'OECD.Stat export (5)'!F$8:F$168,'OECD.Stat export (6)'!F$1)/5)+1</f>
        <v>2</v>
      </c>
      <c r="G35" s="32">
        <f>INT(RANK('OECD.Stat export (5)'!G35,'OECD.Stat export (5)'!G$8:G$168,'OECD.Stat export (6)'!G$1)/5)+1</f>
        <v>7</v>
      </c>
      <c r="H35" s="32">
        <f>INT(RANK('OECD.Stat export (5)'!H35,'OECD.Stat export (5)'!H$8:H$168,'OECD.Stat export (6)'!H$1)/5)+1</f>
        <v>9</v>
      </c>
      <c r="I35" s="32">
        <f>INT(RANK('OECD.Stat export (5)'!I35,'OECD.Stat export (5)'!I$8:I$168,'OECD.Stat export (6)'!I$1)/5)+1</f>
        <v>28</v>
      </c>
      <c r="J35" s="32">
        <f>INT(RANK('OECD.Stat export (5)'!J35,'OECD.Stat export (5)'!J$8:J$168,'OECD.Stat export (6)'!J$1)/5)+1</f>
        <v>13</v>
      </c>
      <c r="K35" s="32">
        <f>INT(RANK('OECD.Stat export (5)'!K35,'OECD.Stat export (5)'!K$8:K$168,'OECD.Stat export (6)'!K$1)/5)+1</f>
        <v>20</v>
      </c>
      <c r="L35" s="32">
        <f>INT(RANK('OECD.Stat export (5)'!L35,'OECD.Stat export (5)'!L$8:L$168,'OECD.Stat export (6)'!L$1)/5)+1</f>
        <v>25</v>
      </c>
      <c r="M35" s="32">
        <f>INT(RANK('OECD.Stat export (5)'!M35,'OECD.Stat export (5)'!M$8:M$168,'OECD.Stat export (6)'!M$1)/5)+1</f>
        <v>4</v>
      </c>
      <c r="N35" s="32">
        <f>INT(RANK('OECD.Stat export (5)'!N35,'OECD.Stat export (5)'!N$8:N$168,'OECD.Stat export (6)'!N$1)/5)+1</f>
        <v>4</v>
      </c>
      <c r="O35" s="32">
        <f>INT(RANK('OECD.Stat export (5)'!O35,'OECD.Stat export (5)'!O$8:O$168,'OECD.Stat export (6)'!O$1)/5)+1</f>
        <v>5</v>
      </c>
      <c r="P35" s="32">
        <f>INT(RANK('OECD.Stat export (5)'!P35,'OECD.Stat export (5)'!P$8:P$168,'OECD.Stat export (6)'!P$1)/5)+1</f>
        <v>17</v>
      </c>
      <c r="Q35" s="33">
        <f>INT('OECD.Stat export (5)'!Q35*1000000)</f>
        <v>347112</v>
      </c>
      <c r="R35" s="45">
        <f>model!O268</f>
        <v>346870.1</v>
      </c>
      <c r="S35" t="str">
        <f t="shared" si="1"/>
        <v>Denmark</v>
      </c>
      <c r="T35" t="str">
        <f t="shared" si="0"/>
        <v>2021</v>
      </c>
      <c r="U35" s="47">
        <f t="shared" si="2"/>
        <v>6.968932217843903E-4</v>
      </c>
    </row>
    <row r="36" spans="1:21" ht="13.8" x14ac:dyDescent="0.3">
      <c r="A36" s="14" t="s">
        <v>51</v>
      </c>
      <c r="B36" s="17" t="s">
        <v>33</v>
      </c>
      <c r="C36" s="11" t="s">
        <v>31</v>
      </c>
      <c r="D36" s="32">
        <f>INT(RANK('OECD.Stat export (5)'!D36,'OECD.Stat export (5)'!D$8:D$168,'OECD.Stat export (6)'!D$1)/5)+1</f>
        <v>29</v>
      </c>
      <c r="E36" s="32">
        <f>INT(RANK('OECD.Stat export (5)'!E36,'OECD.Stat export (5)'!E$8:E$168,'OECD.Stat export (6)'!E$1)/5)+1</f>
        <v>32</v>
      </c>
      <c r="F36" s="32">
        <f>INT(RANK('OECD.Stat export (5)'!F36,'OECD.Stat export (5)'!F$8:F$168,'OECD.Stat export (6)'!F$1)/5)+1</f>
        <v>28</v>
      </c>
      <c r="G36" s="32">
        <f>INT(RANK('OECD.Stat export (5)'!G36,'OECD.Stat export (5)'!G$8:G$168,'OECD.Stat export (6)'!G$1)/5)+1</f>
        <v>13</v>
      </c>
      <c r="H36" s="32">
        <f>INT(RANK('OECD.Stat export (5)'!H36,'OECD.Stat export (5)'!H$8:H$168,'OECD.Stat export (6)'!H$1)/5)+1</f>
        <v>9</v>
      </c>
      <c r="I36" s="32">
        <f>INT(RANK('OECD.Stat export (5)'!I36,'OECD.Stat export (5)'!I$8:I$168,'OECD.Stat export (6)'!I$1)/5)+1</f>
        <v>7</v>
      </c>
      <c r="J36" s="32">
        <f>INT(RANK('OECD.Stat export (5)'!J36,'OECD.Stat export (5)'!J$8:J$168,'OECD.Stat export (6)'!J$1)/5)+1</f>
        <v>27</v>
      </c>
      <c r="K36" s="32">
        <f>INT(RANK('OECD.Stat export (5)'!K36,'OECD.Stat export (5)'!K$8:K$168,'OECD.Stat export (6)'!K$1)/5)+1</f>
        <v>27</v>
      </c>
      <c r="L36" s="32">
        <f>INT(RANK('OECD.Stat export (5)'!L36,'OECD.Stat export (5)'!L$8:L$168,'OECD.Stat export (6)'!L$1)/5)+1</f>
        <v>19</v>
      </c>
      <c r="M36" s="32">
        <f>INT(RANK('OECD.Stat export (5)'!M36,'OECD.Stat export (5)'!M$8:M$168,'OECD.Stat export (6)'!M$1)/5)+1</f>
        <v>30</v>
      </c>
      <c r="N36" s="32">
        <f>INT(RANK('OECD.Stat export (5)'!N36,'OECD.Stat export (5)'!N$8:N$168,'OECD.Stat export (6)'!N$1)/5)+1</f>
        <v>29</v>
      </c>
      <c r="O36" s="32">
        <f>INT(RANK('OECD.Stat export (5)'!O36,'OECD.Stat export (5)'!O$8:O$168,'OECD.Stat export (6)'!O$1)/5)+1</f>
        <v>16</v>
      </c>
      <c r="P36" s="32">
        <f>INT(RANK('OECD.Stat export (5)'!P36,'OECD.Stat export (5)'!P$8:P$168,'OECD.Stat export (6)'!P$1)/5)+1</f>
        <v>15</v>
      </c>
      <c r="Q36" s="33">
        <f>INT('OECD.Stat export (5)'!Q36*1000000)</f>
        <v>358410</v>
      </c>
      <c r="R36" s="45">
        <f>model!O269</f>
        <v>356034.5</v>
      </c>
      <c r="S36" t="str">
        <f t="shared" si="1"/>
        <v>Estonia</v>
      </c>
      <c r="T36" t="str">
        <f t="shared" si="0"/>
        <v>2015</v>
      </c>
      <c r="U36" s="47">
        <f t="shared" si="2"/>
        <v>6.6278842666220254E-3</v>
      </c>
    </row>
    <row r="37" spans="1:21" ht="13.8" x14ac:dyDescent="0.3">
      <c r="A37" s="16"/>
      <c r="B37" s="17" t="s">
        <v>35</v>
      </c>
      <c r="C37" s="11" t="s">
        <v>31</v>
      </c>
      <c r="D37" s="32">
        <f>INT(RANK('OECD.Stat export (5)'!D37,'OECD.Stat export (5)'!D$8:D$168,'OECD.Stat export (6)'!D$1)/5)+1</f>
        <v>25</v>
      </c>
      <c r="E37" s="32">
        <f>INT(RANK('OECD.Stat export (5)'!E37,'OECD.Stat export (5)'!E$8:E$168,'OECD.Stat export (6)'!E$1)/5)+1</f>
        <v>31</v>
      </c>
      <c r="F37" s="32">
        <f>INT(RANK('OECD.Stat export (5)'!F37,'OECD.Stat export (5)'!F$8:F$168,'OECD.Stat export (6)'!F$1)/5)+1</f>
        <v>30</v>
      </c>
      <c r="G37" s="32">
        <f>INT(RANK('OECD.Stat export (5)'!G37,'OECD.Stat export (5)'!G$8:G$168,'OECD.Stat export (6)'!G$1)/5)+1</f>
        <v>12</v>
      </c>
      <c r="H37" s="32">
        <f>INT(RANK('OECD.Stat export (5)'!H37,'OECD.Stat export (5)'!H$8:H$168,'OECD.Stat export (6)'!H$1)/5)+1</f>
        <v>9</v>
      </c>
      <c r="I37" s="32">
        <f>INT(RANK('OECD.Stat export (5)'!I37,'OECD.Stat export (5)'!I$8:I$168,'OECD.Stat export (6)'!I$1)/5)+1</f>
        <v>5</v>
      </c>
      <c r="J37" s="32">
        <f>INT(RANK('OECD.Stat export (5)'!J37,'OECD.Stat export (5)'!J$8:J$168,'OECD.Stat export (6)'!J$1)/5)+1</f>
        <v>26</v>
      </c>
      <c r="K37" s="32">
        <f>INT(RANK('OECD.Stat export (5)'!K37,'OECD.Stat export (5)'!K$8:K$168,'OECD.Stat export (6)'!K$1)/5)+1</f>
        <v>26</v>
      </c>
      <c r="L37" s="32">
        <f>INT(RANK('OECD.Stat export (5)'!L37,'OECD.Stat export (5)'!L$8:L$168,'OECD.Stat export (6)'!L$1)/5)+1</f>
        <v>19</v>
      </c>
      <c r="M37" s="32">
        <f>INT(RANK('OECD.Stat export (5)'!M37,'OECD.Stat export (5)'!M$8:M$168,'OECD.Stat export (6)'!M$1)/5)+1</f>
        <v>27</v>
      </c>
      <c r="N37" s="32">
        <f>INT(RANK('OECD.Stat export (5)'!N37,'OECD.Stat export (5)'!N$8:N$168,'OECD.Stat export (6)'!N$1)/5)+1</f>
        <v>28</v>
      </c>
      <c r="O37" s="32">
        <f>INT(RANK('OECD.Stat export (5)'!O37,'OECD.Stat export (5)'!O$8:O$168,'OECD.Stat export (6)'!O$1)/5)+1</f>
        <v>16</v>
      </c>
      <c r="P37" s="32">
        <f>INT(RANK('OECD.Stat export (5)'!P37,'OECD.Stat export (5)'!P$8:P$168,'OECD.Stat export (6)'!P$1)/5)+1</f>
        <v>14</v>
      </c>
      <c r="Q37" s="33">
        <f>INT('OECD.Stat export (5)'!Q37*1000000)</f>
        <v>360741</v>
      </c>
      <c r="R37" s="45">
        <f>model!O270</f>
        <v>362533.9</v>
      </c>
      <c r="S37" t="str">
        <f t="shared" si="1"/>
        <v>Estonia</v>
      </c>
      <c r="T37" t="str">
        <f t="shared" si="0"/>
        <v>2016</v>
      </c>
      <c r="U37" s="47">
        <f t="shared" si="2"/>
        <v>-4.9700477627994139E-3</v>
      </c>
    </row>
    <row r="38" spans="1:21" ht="13.8" x14ac:dyDescent="0.3">
      <c r="A38" s="16"/>
      <c r="B38" s="17" t="s">
        <v>37</v>
      </c>
      <c r="C38" s="11" t="s">
        <v>31</v>
      </c>
      <c r="D38" s="32">
        <f>INT(RANK('OECD.Stat export (5)'!D38,'OECD.Stat export (5)'!D$8:D$168,'OECD.Stat export (6)'!D$1)/5)+1</f>
        <v>24</v>
      </c>
      <c r="E38" s="32">
        <f>INT(RANK('OECD.Stat export (5)'!E38,'OECD.Stat export (5)'!E$8:E$168,'OECD.Stat export (6)'!E$1)/5)+1</f>
        <v>31</v>
      </c>
      <c r="F38" s="32">
        <f>INT(RANK('OECD.Stat export (5)'!F38,'OECD.Stat export (5)'!F$8:F$168,'OECD.Stat export (6)'!F$1)/5)+1</f>
        <v>30</v>
      </c>
      <c r="G38" s="32">
        <f>INT(RANK('OECD.Stat export (5)'!G38,'OECD.Stat export (5)'!G$8:G$168,'OECD.Stat export (6)'!G$1)/5)+1</f>
        <v>14</v>
      </c>
      <c r="H38" s="32">
        <f>INT(RANK('OECD.Stat export (5)'!H38,'OECD.Stat export (5)'!H$8:H$168,'OECD.Stat export (6)'!H$1)/5)+1</f>
        <v>11</v>
      </c>
      <c r="I38" s="32">
        <f>INT(RANK('OECD.Stat export (5)'!I38,'OECD.Stat export (5)'!I$8:I$168,'OECD.Stat export (6)'!I$1)/5)+1</f>
        <v>10</v>
      </c>
      <c r="J38" s="32">
        <f>INT(RANK('OECD.Stat export (5)'!J38,'OECD.Stat export (5)'!J$8:J$168,'OECD.Stat export (6)'!J$1)/5)+1</f>
        <v>25</v>
      </c>
      <c r="K38" s="32">
        <f>INT(RANK('OECD.Stat export (5)'!K38,'OECD.Stat export (5)'!K$8:K$168,'OECD.Stat export (6)'!K$1)/5)+1</f>
        <v>24</v>
      </c>
      <c r="L38" s="32">
        <f>INT(RANK('OECD.Stat export (5)'!L38,'OECD.Stat export (5)'!L$8:L$168,'OECD.Stat export (6)'!L$1)/5)+1</f>
        <v>17</v>
      </c>
      <c r="M38" s="32">
        <f>INT(RANK('OECD.Stat export (5)'!M38,'OECD.Stat export (5)'!M$8:M$168,'OECD.Stat export (6)'!M$1)/5)+1</f>
        <v>24</v>
      </c>
      <c r="N38" s="32">
        <f>INT(RANK('OECD.Stat export (5)'!N38,'OECD.Stat export (5)'!N$8:N$168,'OECD.Stat export (6)'!N$1)/5)+1</f>
        <v>24</v>
      </c>
      <c r="O38" s="32">
        <f>INT(RANK('OECD.Stat export (5)'!O38,'OECD.Stat export (5)'!O$8:O$168,'OECD.Stat export (6)'!O$1)/5)+1</f>
        <v>13</v>
      </c>
      <c r="P38" s="32">
        <f>INT(RANK('OECD.Stat export (5)'!P38,'OECD.Stat export (5)'!P$8:P$168,'OECD.Stat export (6)'!P$1)/5)+1</f>
        <v>10</v>
      </c>
      <c r="Q38" s="33">
        <f>INT('OECD.Stat export (5)'!Q38*1000000)</f>
        <v>374657</v>
      </c>
      <c r="R38" s="45">
        <f>model!O271</f>
        <v>373525.3</v>
      </c>
      <c r="S38" t="str">
        <f t="shared" si="1"/>
        <v>Estonia</v>
      </c>
      <c r="T38" t="str">
        <f t="shared" si="0"/>
        <v>2017</v>
      </c>
      <c r="U38" s="47">
        <f t="shared" si="2"/>
        <v>3.020629535815457E-3</v>
      </c>
    </row>
    <row r="39" spans="1:21" ht="13.8" x14ac:dyDescent="0.3">
      <c r="A39" s="16"/>
      <c r="B39" s="17" t="s">
        <v>38</v>
      </c>
      <c r="C39" s="11" t="s">
        <v>31</v>
      </c>
      <c r="D39" s="32">
        <f>INT(RANK('OECD.Stat export (5)'!D39,'OECD.Stat export (5)'!D$8:D$168,'OECD.Stat export (6)'!D$1)/5)+1</f>
        <v>17</v>
      </c>
      <c r="E39" s="32">
        <f>INT(RANK('OECD.Stat export (5)'!E39,'OECD.Stat export (5)'!E$8:E$168,'OECD.Stat export (6)'!E$1)/5)+1</f>
        <v>30</v>
      </c>
      <c r="F39" s="32">
        <f>INT(RANK('OECD.Stat export (5)'!F39,'OECD.Stat export (5)'!F$8:F$168,'OECD.Stat export (6)'!F$1)/5)+1</f>
        <v>31</v>
      </c>
      <c r="G39" s="32">
        <f>INT(RANK('OECD.Stat export (5)'!G39,'OECD.Stat export (5)'!G$8:G$168,'OECD.Stat export (6)'!G$1)/5)+1</f>
        <v>13</v>
      </c>
      <c r="H39" s="32">
        <f>INT(RANK('OECD.Stat export (5)'!H39,'OECD.Stat export (5)'!H$8:H$168,'OECD.Stat export (6)'!H$1)/5)+1</f>
        <v>10</v>
      </c>
      <c r="I39" s="32">
        <f>INT(RANK('OECD.Stat export (5)'!I39,'OECD.Stat export (5)'!I$8:I$168,'OECD.Stat export (6)'!I$1)/5)+1</f>
        <v>8</v>
      </c>
      <c r="J39" s="32">
        <f>INT(RANK('OECD.Stat export (5)'!J39,'OECD.Stat export (5)'!J$8:J$168,'OECD.Stat export (6)'!J$1)/5)+1</f>
        <v>23</v>
      </c>
      <c r="K39" s="32">
        <f>INT(RANK('OECD.Stat export (5)'!K39,'OECD.Stat export (5)'!K$8:K$168,'OECD.Stat export (6)'!K$1)/5)+1</f>
        <v>20</v>
      </c>
      <c r="L39" s="32">
        <f>INT(RANK('OECD.Stat export (5)'!L39,'OECD.Stat export (5)'!L$8:L$168,'OECD.Stat export (6)'!L$1)/5)+1</f>
        <v>12</v>
      </c>
      <c r="M39" s="32">
        <f>INT(RANK('OECD.Stat export (5)'!M39,'OECD.Stat export (5)'!M$8:M$168,'OECD.Stat export (6)'!M$1)/5)+1</f>
        <v>21</v>
      </c>
      <c r="N39" s="32">
        <f>INT(RANK('OECD.Stat export (5)'!N39,'OECD.Stat export (5)'!N$8:N$168,'OECD.Stat export (6)'!N$1)/5)+1</f>
        <v>22</v>
      </c>
      <c r="O39" s="32">
        <f>INT(RANK('OECD.Stat export (5)'!O39,'OECD.Stat export (5)'!O$8:O$168,'OECD.Stat export (6)'!O$1)/5)+1</f>
        <v>11</v>
      </c>
      <c r="P39" s="32">
        <f>INT(RANK('OECD.Stat export (5)'!P39,'OECD.Stat export (5)'!P$8:P$168,'OECD.Stat export (6)'!P$1)/5)+1</f>
        <v>8</v>
      </c>
      <c r="Q39" s="33">
        <f>INT('OECD.Stat export (5)'!Q39*1000000)</f>
        <v>379036</v>
      </c>
      <c r="R39" s="45">
        <f>model!O272</f>
        <v>380864</v>
      </c>
      <c r="S39" t="str">
        <f t="shared" si="1"/>
        <v>Estonia</v>
      </c>
      <c r="T39" t="str">
        <f t="shared" si="0"/>
        <v>2018</v>
      </c>
      <c r="U39" s="47">
        <f t="shared" si="2"/>
        <v>-4.8227608987009146E-3</v>
      </c>
    </row>
    <row r="40" spans="1:21" ht="13.8" x14ac:dyDescent="0.3">
      <c r="A40" s="16"/>
      <c r="B40" s="17" t="s">
        <v>39</v>
      </c>
      <c r="C40" s="11" t="s">
        <v>31</v>
      </c>
      <c r="D40" s="32">
        <f>INT(RANK('OECD.Stat export (5)'!D40,'OECD.Stat export (5)'!D$8:D$168,'OECD.Stat export (6)'!D$1)/5)+1</f>
        <v>18</v>
      </c>
      <c r="E40" s="32">
        <f>INT(RANK('OECD.Stat export (5)'!E40,'OECD.Stat export (5)'!E$8:E$168,'OECD.Stat export (6)'!E$1)/5)+1</f>
        <v>30</v>
      </c>
      <c r="F40" s="32">
        <f>INT(RANK('OECD.Stat export (5)'!F40,'OECD.Stat export (5)'!F$8:F$168,'OECD.Stat export (6)'!F$1)/5)+1</f>
        <v>31</v>
      </c>
      <c r="G40" s="32">
        <f>INT(RANK('OECD.Stat export (5)'!G40,'OECD.Stat export (5)'!G$8:G$168,'OECD.Stat export (6)'!G$1)/5)+1</f>
        <v>17</v>
      </c>
      <c r="H40" s="32">
        <f>INT(RANK('OECD.Stat export (5)'!H40,'OECD.Stat export (5)'!H$8:H$168,'OECD.Stat export (6)'!H$1)/5)+1</f>
        <v>12</v>
      </c>
      <c r="I40" s="32">
        <f>INT(RANK('OECD.Stat export (5)'!I40,'OECD.Stat export (5)'!I$8:I$168,'OECD.Stat export (6)'!I$1)/5)+1</f>
        <v>6</v>
      </c>
      <c r="J40" s="32">
        <f>INT(RANK('OECD.Stat export (5)'!J40,'OECD.Stat export (5)'!J$8:J$168,'OECD.Stat export (6)'!J$1)/5)+1</f>
        <v>27</v>
      </c>
      <c r="K40" s="32">
        <f>INT(RANK('OECD.Stat export (5)'!K40,'OECD.Stat export (5)'!K$8:K$168,'OECD.Stat export (6)'!K$1)/5)+1</f>
        <v>22</v>
      </c>
      <c r="L40" s="32">
        <f>INT(RANK('OECD.Stat export (5)'!L40,'OECD.Stat export (5)'!L$8:L$168,'OECD.Stat export (6)'!L$1)/5)+1</f>
        <v>11</v>
      </c>
      <c r="M40" s="32">
        <f>INT(RANK('OECD.Stat export (5)'!M40,'OECD.Stat export (5)'!M$8:M$168,'OECD.Stat export (6)'!M$1)/5)+1</f>
        <v>19</v>
      </c>
      <c r="N40" s="32">
        <f>INT(RANK('OECD.Stat export (5)'!N40,'OECD.Stat export (5)'!N$8:N$168,'OECD.Stat export (6)'!N$1)/5)+1</f>
        <v>19</v>
      </c>
      <c r="O40" s="32">
        <f>INT(RANK('OECD.Stat export (5)'!O40,'OECD.Stat export (5)'!O$8:O$168,'OECD.Stat export (6)'!O$1)/5)+1</f>
        <v>12</v>
      </c>
      <c r="P40" s="32">
        <f>INT(RANK('OECD.Stat export (5)'!P40,'OECD.Stat export (5)'!P$8:P$168,'OECD.Stat export (6)'!P$1)/5)+1</f>
        <v>10</v>
      </c>
      <c r="Q40" s="33">
        <f>INT('OECD.Stat export (5)'!Q40*1000000)</f>
        <v>374122</v>
      </c>
      <c r="R40" s="45">
        <f>model!O273</f>
        <v>373372</v>
      </c>
      <c r="S40" t="str">
        <f t="shared" si="1"/>
        <v>Estonia</v>
      </c>
      <c r="T40" t="str">
        <f t="shared" si="0"/>
        <v>2019</v>
      </c>
      <c r="U40" s="47">
        <f t="shared" si="2"/>
        <v>2.0046936560801022E-3</v>
      </c>
    </row>
    <row r="41" spans="1:21" ht="13.8" x14ac:dyDescent="0.3">
      <c r="A41" s="16"/>
      <c r="B41" s="17" t="s">
        <v>41</v>
      </c>
      <c r="C41" s="11" t="s">
        <v>31</v>
      </c>
      <c r="D41" s="32">
        <f>INT(RANK('OECD.Stat export (5)'!D41,'OECD.Stat export (5)'!D$8:D$168,'OECD.Stat export (6)'!D$1)/5)+1</f>
        <v>17</v>
      </c>
      <c r="E41" s="32">
        <f>INT(RANK('OECD.Stat export (5)'!E41,'OECD.Stat export (5)'!E$8:E$168,'OECD.Stat export (6)'!E$1)/5)+1</f>
        <v>30</v>
      </c>
      <c r="F41" s="32">
        <f>INT(RANK('OECD.Stat export (5)'!F41,'OECD.Stat export (5)'!F$8:F$168,'OECD.Stat export (6)'!F$1)/5)+1</f>
        <v>31</v>
      </c>
      <c r="G41" s="32">
        <f>INT(RANK('OECD.Stat export (5)'!G41,'OECD.Stat export (5)'!G$8:G$168,'OECD.Stat export (6)'!G$1)/5)+1</f>
        <v>17</v>
      </c>
      <c r="H41" s="32">
        <f>INT(RANK('OECD.Stat export (5)'!H41,'OECD.Stat export (5)'!H$8:H$168,'OECD.Stat export (6)'!H$1)/5)+1</f>
        <v>8</v>
      </c>
      <c r="I41" s="32">
        <f>INT(RANK('OECD.Stat export (5)'!I41,'OECD.Stat export (5)'!I$8:I$168,'OECD.Stat export (6)'!I$1)/5)+1</f>
        <v>2</v>
      </c>
      <c r="J41" s="32">
        <f>INT(RANK('OECD.Stat export (5)'!J41,'OECD.Stat export (5)'!J$8:J$168,'OECD.Stat export (6)'!J$1)/5)+1</f>
        <v>26</v>
      </c>
      <c r="K41" s="32">
        <f>INT(RANK('OECD.Stat export (5)'!K41,'OECD.Stat export (5)'!K$8:K$168,'OECD.Stat export (6)'!K$1)/5)+1</f>
        <v>28</v>
      </c>
      <c r="L41" s="32">
        <f>INT(RANK('OECD.Stat export (5)'!L41,'OECD.Stat export (5)'!L$8:L$168,'OECD.Stat export (6)'!L$1)/5)+1</f>
        <v>22</v>
      </c>
      <c r="M41" s="32">
        <f>INT(RANK('OECD.Stat export (5)'!M41,'OECD.Stat export (5)'!M$8:M$168,'OECD.Stat export (6)'!M$1)/5)+1</f>
        <v>19</v>
      </c>
      <c r="N41" s="32">
        <f>INT(RANK('OECD.Stat export (5)'!N41,'OECD.Stat export (5)'!N$8:N$168,'OECD.Stat export (6)'!N$1)/5)+1</f>
        <v>19</v>
      </c>
      <c r="O41" s="32">
        <f>INT(RANK('OECD.Stat export (5)'!O41,'OECD.Stat export (5)'!O$8:O$168,'OECD.Stat export (6)'!O$1)/5)+1</f>
        <v>13</v>
      </c>
      <c r="P41" s="32">
        <f>INT(RANK('OECD.Stat export (5)'!P41,'OECD.Stat export (5)'!P$8:P$168,'OECD.Stat export (6)'!P$1)/5)+1</f>
        <v>13</v>
      </c>
      <c r="Q41" s="33">
        <f>INT('OECD.Stat export (5)'!Q41*1000000)</f>
        <v>367578</v>
      </c>
      <c r="R41" s="45">
        <f>model!O274</f>
        <v>365821</v>
      </c>
      <c r="S41" t="str">
        <f t="shared" si="1"/>
        <v>Estonia</v>
      </c>
      <c r="T41" t="str">
        <f t="shared" si="0"/>
        <v>2020</v>
      </c>
      <c r="U41" s="47">
        <f t="shared" si="2"/>
        <v>4.7799378635282851E-3</v>
      </c>
    </row>
    <row r="42" spans="1:21" ht="13.8" x14ac:dyDescent="0.3">
      <c r="A42" s="16"/>
      <c r="B42" s="17" t="s">
        <v>42</v>
      </c>
      <c r="C42" s="11" t="s">
        <v>31</v>
      </c>
      <c r="D42" s="32">
        <f>INT(RANK('OECD.Stat export (5)'!D42,'OECD.Stat export (5)'!D$8:D$168,'OECD.Stat export (6)'!D$1)/5)+1</f>
        <v>12</v>
      </c>
      <c r="E42" s="32">
        <f>INT(RANK('OECD.Stat export (5)'!E42,'OECD.Stat export (5)'!E$8:E$168,'OECD.Stat export (6)'!E$1)/5)+1</f>
        <v>29</v>
      </c>
      <c r="F42" s="32">
        <f>INT(RANK('OECD.Stat export (5)'!F42,'OECD.Stat export (5)'!F$8:F$168,'OECD.Stat export (6)'!F$1)/5)+1</f>
        <v>31</v>
      </c>
      <c r="G42" s="32">
        <f>INT(RANK('OECD.Stat export (5)'!G42,'OECD.Stat export (5)'!G$8:G$168,'OECD.Stat export (6)'!G$1)/5)+1</f>
        <v>11</v>
      </c>
      <c r="H42" s="32">
        <f>INT(RANK('OECD.Stat export (5)'!H42,'OECD.Stat export (5)'!H$8:H$168,'OECD.Stat export (6)'!H$1)/5)+1</f>
        <v>7</v>
      </c>
      <c r="I42" s="32">
        <f>INT(RANK('OECD.Stat export (5)'!I42,'OECD.Stat export (5)'!I$8:I$168,'OECD.Stat export (6)'!I$1)/5)+1</f>
        <v>2</v>
      </c>
      <c r="J42" s="32">
        <f>INT(RANK('OECD.Stat export (5)'!J42,'OECD.Stat export (5)'!J$8:J$168,'OECD.Stat export (6)'!J$1)/5)+1</f>
        <v>24</v>
      </c>
      <c r="K42" s="32">
        <f>INT(RANK('OECD.Stat export (5)'!K42,'OECD.Stat export (5)'!K$8:K$168,'OECD.Stat export (6)'!K$1)/5)+1</f>
        <v>26</v>
      </c>
      <c r="L42" s="32">
        <f>INT(RANK('OECD.Stat export (5)'!L42,'OECD.Stat export (5)'!L$8:L$168,'OECD.Stat export (6)'!L$1)/5)+1</f>
        <v>22</v>
      </c>
      <c r="M42" s="32">
        <f>INT(RANK('OECD.Stat export (5)'!M42,'OECD.Stat export (5)'!M$8:M$168,'OECD.Stat export (6)'!M$1)/5)+1</f>
        <v>15</v>
      </c>
      <c r="N42" s="32">
        <f>INT(RANK('OECD.Stat export (5)'!N42,'OECD.Stat export (5)'!N$8:N$168,'OECD.Stat export (6)'!N$1)/5)+1</f>
        <v>15</v>
      </c>
      <c r="O42" s="32">
        <f>INT(RANK('OECD.Stat export (5)'!O42,'OECD.Stat export (5)'!O$8:O$168,'OECD.Stat export (6)'!O$1)/5)+1</f>
        <v>13</v>
      </c>
      <c r="P42" s="32">
        <f>INT(RANK('OECD.Stat export (5)'!P42,'OECD.Stat export (5)'!P$8:P$168,'OECD.Stat export (6)'!P$1)/5)+1</f>
        <v>13</v>
      </c>
      <c r="Q42" s="33">
        <f>INT('OECD.Stat export (5)'!Q42*1000000)</f>
        <v>366951</v>
      </c>
      <c r="R42" s="45">
        <f>model!O275</f>
        <v>365821</v>
      </c>
      <c r="S42" t="str">
        <f t="shared" si="1"/>
        <v>Estonia</v>
      </c>
      <c r="T42" t="str">
        <f t="shared" si="0"/>
        <v>2021</v>
      </c>
      <c r="U42" s="47">
        <f t="shared" si="2"/>
        <v>3.0794302236538391E-3</v>
      </c>
    </row>
    <row r="43" spans="1:21" ht="13.8" x14ac:dyDescent="0.3">
      <c r="A43" s="14" t="s">
        <v>52</v>
      </c>
      <c r="B43" s="17" t="s">
        <v>33</v>
      </c>
      <c r="C43" s="11" t="s">
        <v>31</v>
      </c>
      <c r="D43" s="32">
        <f>INT(RANK('OECD.Stat export (5)'!D43,'OECD.Stat export (5)'!D$8:D$168,'OECD.Stat export (6)'!D$1)/5)+1</f>
        <v>21</v>
      </c>
      <c r="E43" s="32">
        <f>INT(RANK('OECD.Stat export (5)'!E43,'OECD.Stat export (5)'!E$8:E$168,'OECD.Stat export (6)'!E$1)/5)+1</f>
        <v>24</v>
      </c>
      <c r="F43" s="32">
        <f>INT(RANK('OECD.Stat export (5)'!F43,'OECD.Stat export (5)'!F$8:F$168,'OECD.Stat export (6)'!F$1)/5)+1</f>
        <v>27</v>
      </c>
      <c r="G43" s="32">
        <f>INT(RANK('OECD.Stat export (5)'!G43,'OECD.Stat export (5)'!G$8:G$168,'OECD.Stat export (6)'!G$1)/5)+1</f>
        <v>20</v>
      </c>
      <c r="H43" s="32">
        <f>INT(RANK('OECD.Stat export (5)'!H43,'OECD.Stat export (5)'!H$8:H$168,'OECD.Stat export (6)'!H$1)/5)+1</f>
        <v>22</v>
      </c>
      <c r="I43" s="32">
        <f>INT(RANK('OECD.Stat export (5)'!I43,'OECD.Stat export (5)'!I$8:I$168,'OECD.Stat export (6)'!I$1)/5)+1</f>
        <v>26</v>
      </c>
      <c r="J43" s="32">
        <f>INT(RANK('OECD.Stat export (5)'!J43,'OECD.Stat export (5)'!J$8:J$168,'OECD.Stat export (6)'!J$1)/5)+1</f>
        <v>11</v>
      </c>
      <c r="K43" s="32">
        <f>INT(RANK('OECD.Stat export (5)'!K43,'OECD.Stat export (5)'!K$8:K$168,'OECD.Stat export (6)'!K$1)/5)+1</f>
        <v>12</v>
      </c>
      <c r="L43" s="32">
        <f>INT(RANK('OECD.Stat export (5)'!L43,'OECD.Stat export (5)'!L$8:L$168,'OECD.Stat export (6)'!L$1)/5)+1</f>
        <v>24</v>
      </c>
      <c r="M43" s="32">
        <f>INT(RANK('OECD.Stat export (5)'!M43,'OECD.Stat export (5)'!M$8:M$168,'OECD.Stat export (6)'!M$1)/5)+1</f>
        <v>17</v>
      </c>
      <c r="N43" s="32">
        <f>INT(RANK('OECD.Stat export (5)'!N43,'OECD.Stat export (5)'!N$8:N$168,'OECD.Stat export (6)'!N$1)/5)+1</f>
        <v>21</v>
      </c>
      <c r="O43" s="32">
        <f>INT(RANK('OECD.Stat export (5)'!O43,'OECD.Stat export (5)'!O$8:O$168,'OECD.Stat export (6)'!O$1)/5)+1</f>
        <v>19</v>
      </c>
      <c r="P43" s="32">
        <f>INT(RANK('OECD.Stat export (5)'!P43,'OECD.Stat export (5)'!P$8:P$168,'OECD.Stat export (6)'!P$1)/5)+1</f>
        <v>26</v>
      </c>
      <c r="Q43" s="33">
        <f>INT('OECD.Stat export (5)'!Q43*1000000)</f>
        <v>320372</v>
      </c>
      <c r="R43" s="45">
        <f>model!O276</f>
        <v>320336.40000000002</v>
      </c>
      <c r="S43" t="str">
        <f t="shared" si="1"/>
        <v>Finland</v>
      </c>
      <c r="T43" t="str">
        <f t="shared" si="0"/>
        <v>2015</v>
      </c>
      <c r="U43" s="47">
        <f t="shared" si="2"/>
        <v>1.1112082204430075E-4</v>
      </c>
    </row>
    <row r="44" spans="1:21" ht="13.8" x14ac:dyDescent="0.3">
      <c r="A44" s="16"/>
      <c r="B44" s="17" t="s">
        <v>35</v>
      </c>
      <c r="C44" s="11" t="s">
        <v>31</v>
      </c>
      <c r="D44" s="32">
        <f>INT(RANK('OECD.Stat export (5)'!D44,'OECD.Stat export (5)'!D$8:D$168,'OECD.Stat export (6)'!D$1)/5)+1</f>
        <v>22</v>
      </c>
      <c r="E44" s="32">
        <f>INT(RANK('OECD.Stat export (5)'!E44,'OECD.Stat export (5)'!E$8:E$168,'OECD.Stat export (6)'!E$1)/5)+1</f>
        <v>24</v>
      </c>
      <c r="F44" s="32">
        <f>INT(RANK('OECD.Stat export (5)'!F44,'OECD.Stat export (5)'!F$8:F$168,'OECD.Stat export (6)'!F$1)/5)+1</f>
        <v>27</v>
      </c>
      <c r="G44" s="32">
        <f>INT(RANK('OECD.Stat export (5)'!G44,'OECD.Stat export (5)'!G$8:G$168,'OECD.Stat export (6)'!G$1)/5)+1</f>
        <v>19</v>
      </c>
      <c r="H44" s="32">
        <f>INT(RANK('OECD.Stat export (5)'!H44,'OECD.Stat export (5)'!H$8:H$168,'OECD.Stat export (6)'!H$1)/5)+1</f>
        <v>21</v>
      </c>
      <c r="I44" s="32">
        <f>INT(RANK('OECD.Stat export (5)'!I44,'OECD.Stat export (5)'!I$8:I$168,'OECD.Stat export (6)'!I$1)/5)+1</f>
        <v>27</v>
      </c>
      <c r="J44" s="32">
        <f>INT(RANK('OECD.Stat export (5)'!J44,'OECD.Stat export (5)'!J$8:J$168,'OECD.Stat export (6)'!J$1)/5)+1</f>
        <v>10</v>
      </c>
      <c r="K44" s="32">
        <f>INT(RANK('OECD.Stat export (5)'!K44,'OECD.Stat export (5)'!K$8:K$168,'OECD.Stat export (6)'!K$1)/5)+1</f>
        <v>20</v>
      </c>
      <c r="L44" s="32">
        <f>INT(RANK('OECD.Stat export (5)'!L44,'OECD.Stat export (5)'!L$8:L$168,'OECD.Stat export (6)'!L$1)/5)+1</f>
        <v>28</v>
      </c>
      <c r="M44" s="32">
        <f>INT(RANK('OECD.Stat export (5)'!M44,'OECD.Stat export (5)'!M$8:M$168,'OECD.Stat export (6)'!M$1)/5)+1</f>
        <v>14</v>
      </c>
      <c r="N44" s="32">
        <f>INT(RANK('OECD.Stat export (5)'!N44,'OECD.Stat export (5)'!N$8:N$168,'OECD.Stat export (6)'!N$1)/5)+1</f>
        <v>18</v>
      </c>
      <c r="O44" s="32">
        <f>INT(RANK('OECD.Stat export (5)'!O44,'OECD.Stat export (5)'!O$8:O$168,'OECD.Stat export (6)'!O$1)/5)+1</f>
        <v>19</v>
      </c>
      <c r="P44" s="32">
        <f>INT(RANK('OECD.Stat export (5)'!P44,'OECD.Stat export (5)'!P$8:P$168,'OECD.Stat export (6)'!P$1)/5)+1</f>
        <v>25</v>
      </c>
      <c r="Q44" s="33">
        <f>INT('OECD.Stat export (5)'!Q44*1000000)</f>
        <v>321329</v>
      </c>
      <c r="R44" s="45">
        <f>model!O277</f>
        <v>322204.90000000002</v>
      </c>
      <c r="S44" t="str">
        <f t="shared" si="1"/>
        <v>Finland</v>
      </c>
      <c r="T44" t="str">
        <f t="shared" si="0"/>
        <v>2016</v>
      </c>
      <c r="U44" s="47">
        <f t="shared" si="2"/>
        <v>-2.7258666351310441E-3</v>
      </c>
    </row>
    <row r="45" spans="1:21" ht="13.8" x14ac:dyDescent="0.3">
      <c r="A45" s="16"/>
      <c r="B45" s="17" t="s">
        <v>37</v>
      </c>
      <c r="C45" s="11" t="s">
        <v>31</v>
      </c>
      <c r="D45" s="32">
        <f>INT(RANK('OECD.Stat export (5)'!D45,'OECD.Stat export (5)'!D$8:D$168,'OECD.Stat export (6)'!D$1)/5)+1</f>
        <v>23</v>
      </c>
      <c r="E45" s="32">
        <f>INT(RANK('OECD.Stat export (5)'!E45,'OECD.Stat export (5)'!E$8:E$168,'OECD.Stat export (6)'!E$1)/5)+1</f>
        <v>25</v>
      </c>
      <c r="F45" s="32">
        <f>INT(RANK('OECD.Stat export (5)'!F45,'OECD.Stat export (5)'!F$8:F$168,'OECD.Stat export (6)'!F$1)/5)+1</f>
        <v>27</v>
      </c>
      <c r="G45" s="32">
        <f>INT(RANK('OECD.Stat export (5)'!G45,'OECD.Stat export (5)'!G$8:G$168,'OECD.Stat export (6)'!G$1)/5)+1</f>
        <v>19</v>
      </c>
      <c r="H45" s="32">
        <f>INT(RANK('OECD.Stat export (5)'!H45,'OECD.Stat export (5)'!H$8:H$168,'OECD.Stat export (6)'!H$1)/5)+1</f>
        <v>20</v>
      </c>
      <c r="I45" s="32">
        <f>INT(RANK('OECD.Stat export (5)'!I45,'OECD.Stat export (5)'!I$8:I$168,'OECD.Stat export (6)'!I$1)/5)+1</f>
        <v>29</v>
      </c>
      <c r="J45" s="32">
        <f>INT(RANK('OECD.Stat export (5)'!J45,'OECD.Stat export (5)'!J$8:J$168,'OECD.Stat export (6)'!J$1)/5)+1</f>
        <v>10</v>
      </c>
      <c r="K45" s="32">
        <f>INT(RANK('OECD.Stat export (5)'!K45,'OECD.Stat export (5)'!K$8:K$168,'OECD.Stat export (6)'!K$1)/5)+1</f>
        <v>19</v>
      </c>
      <c r="L45" s="32">
        <f>INT(RANK('OECD.Stat export (5)'!L45,'OECD.Stat export (5)'!L$8:L$168,'OECD.Stat export (6)'!L$1)/5)+1</f>
        <v>28</v>
      </c>
      <c r="M45" s="32">
        <f>INT(RANK('OECD.Stat export (5)'!M45,'OECD.Stat export (5)'!M$8:M$168,'OECD.Stat export (6)'!M$1)/5)+1</f>
        <v>13</v>
      </c>
      <c r="N45" s="32">
        <f>INT(RANK('OECD.Stat export (5)'!N45,'OECD.Stat export (5)'!N$8:N$168,'OECD.Stat export (6)'!N$1)/5)+1</f>
        <v>16</v>
      </c>
      <c r="O45" s="32">
        <f>INT(RANK('OECD.Stat export (5)'!O45,'OECD.Stat export (5)'!O$8:O$168,'OECD.Stat export (6)'!O$1)/5)+1</f>
        <v>18</v>
      </c>
      <c r="P45" s="32">
        <f>INT(RANK('OECD.Stat export (5)'!P45,'OECD.Stat export (5)'!P$8:P$168,'OECD.Stat export (6)'!P$1)/5)+1</f>
        <v>25</v>
      </c>
      <c r="Q45" s="33">
        <f>INT('OECD.Stat export (5)'!Q45*1000000)</f>
        <v>323971</v>
      </c>
      <c r="R45" s="45">
        <f>model!O278</f>
        <v>322204.90000000002</v>
      </c>
      <c r="S45" t="str">
        <f t="shared" si="1"/>
        <v>Finland</v>
      </c>
      <c r="T45" t="str">
        <f t="shared" si="0"/>
        <v>2017</v>
      </c>
      <c r="U45" s="47">
        <f t="shared" si="2"/>
        <v>5.4514138611171268E-3</v>
      </c>
    </row>
    <row r="46" spans="1:21" ht="13.8" x14ac:dyDescent="0.3">
      <c r="A46" s="16"/>
      <c r="B46" s="17" t="s">
        <v>38</v>
      </c>
      <c r="C46" s="11" t="s">
        <v>31</v>
      </c>
      <c r="D46" s="32">
        <f>INT(RANK('OECD.Stat export (5)'!D46,'OECD.Stat export (5)'!D$8:D$168,'OECD.Stat export (6)'!D$1)/5)+1</f>
        <v>20</v>
      </c>
      <c r="E46" s="32">
        <f>INT(RANK('OECD.Stat export (5)'!E46,'OECD.Stat export (5)'!E$8:E$168,'OECD.Stat export (6)'!E$1)/5)+1</f>
        <v>25</v>
      </c>
      <c r="F46" s="32">
        <f>INT(RANK('OECD.Stat export (5)'!F46,'OECD.Stat export (5)'!F$8:F$168,'OECD.Stat export (6)'!F$1)/5)+1</f>
        <v>29</v>
      </c>
      <c r="G46" s="32">
        <f>INT(RANK('OECD.Stat export (5)'!G46,'OECD.Stat export (5)'!G$8:G$168,'OECD.Stat export (6)'!G$1)/5)+1</f>
        <v>16</v>
      </c>
      <c r="H46" s="32">
        <f>INT(RANK('OECD.Stat export (5)'!H46,'OECD.Stat export (5)'!H$8:H$168,'OECD.Stat export (6)'!H$1)/5)+1</f>
        <v>19</v>
      </c>
      <c r="I46" s="32">
        <f>INT(RANK('OECD.Stat export (5)'!I46,'OECD.Stat export (5)'!I$8:I$168,'OECD.Stat export (6)'!I$1)/5)+1</f>
        <v>31</v>
      </c>
      <c r="J46" s="32">
        <f>INT(RANK('OECD.Stat export (5)'!J46,'OECD.Stat export (5)'!J$8:J$168,'OECD.Stat export (6)'!J$1)/5)+1</f>
        <v>18</v>
      </c>
      <c r="K46" s="32">
        <f>INT(RANK('OECD.Stat export (5)'!K46,'OECD.Stat export (5)'!K$8:K$168,'OECD.Stat export (6)'!K$1)/5)+1</f>
        <v>25</v>
      </c>
      <c r="L46" s="32">
        <f>INT(RANK('OECD.Stat export (5)'!L46,'OECD.Stat export (5)'!L$8:L$168,'OECD.Stat export (6)'!L$1)/5)+1</f>
        <v>26</v>
      </c>
      <c r="M46" s="32">
        <f>INT(RANK('OECD.Stat export (5)'!M46,'OECD.Stat export (5)'!M$8:M$168,'OECD.Stat export (6)'!M$1)/5)+1</f>
        <v>12</v>
      </c>
      <c r="N46" s="32">
        <f>INT(RANK('OECD.Stat export (5)'!N46,'OECD.Stat export (5)'!N$8:N$168,'OECD.Stat export (6)'!N$1)/5)+1</f>
        <v>13</v>
      </c>
      <c r="O46" s="32">
        <f>INT(RANK('OECD.Stat export (5)'!O46,'OECD.Stat export (5)'!O$8:O$168,'OECD.Stat export (6)'!O$1)/5)+1</f>
        <v>16</v>
      </c>
      <c r="P46" s="32">
        <f>INT(RANK('OECD.Stat export (5)'!P46,'OECD.Stat export (5)'!P$8:P$168,'OECD.Stat export (6)'!P$1)/5)+1</f>
        <v>22</v>
      </c>
      <c r="Q46" s="33">
        <f>INT('OECD.Stat export (5)'!Q46*1000000)</f>
        <v>331804</v>
      </c>
      <c r="R46" s="45">
        <f>model!O279</f>
        <v>329785.8</v>
      </c>
      <c r="S46" t="str">
        <f t="shared" si="1"/>
        <v>Finland</v>
      </c>
      <c r="T46" t="str">
        <f t="shared" si="0"/>
        <v>2018</v>
      </c>
      <c r="U46" s="47">
        <f t="shared" si="2"/>
        <v>6.0825065400055807E-3</v>
      </c>
    </row>
    <row r="47" spans="1:21" ht="13.8" x14ac:dyDescent="0.3">
      <c r="A47" s="16"/>
      <c r="B47" s="17" t="s">
        <v>39</v>
      </c>
      <c r="C47" s="11" t="s">
        <v>31</v>
      </c>
      <c r="D47" s="32">
        <f>INT(RANK('OECD.Stat export (5)'!D47,'OECD.Stat export (5)'!D$8:D$168,'OECD.Stat export (6)'!D$1)/5)+1</f>
        <v>22</v>
      </c>
      <c r="E47" s="32">
        <f>INT(RANK('OECD.Stat export (5)'!E47,'OECD.Stat export (5)'!E$8:E$168,'OECD.Stat export (6)'!E$1)/5)+1</f>
        <v>26</v>
      </c>
      <c r="F47" s="32">
        <f>INT(RANK('OECD.Stat export (5)'!F47,'OECD.Stat export (5)'!F$8:F$168,'OECD.Stat export (6)'!F$1)/5)+1</f>
        <v>29</v>
      </c>
      <c r="G47" s="32">
        <f>INT(RANK('OECD.Stat export (5)'!G47,'OECD.Stat export (5)'!G$8:G$168,'OECD.Stat export (6)'!G$1)/5)+1</f>
        <v>18</v>
      </c>
      <c r="H47" s="32">
        <f>INT(RANK('OECD.Stat export (5)'!H47,'OECD.Stat export (5)'!H$8:H$168,'OECD.Stat export (6)'!H$1)/5)+1</f>
        <v>19</v>
      </c>
      <c r="I47" s="32">
        <f>INT(RANK('OECD.Stat export (5)'!I47,'OECD.Stat export (5)'!I$8:I$168,'OECD.Stat export (6)'!I$1)/5)+1</f>
        <v>29</v>
      </c>
      <c r="J47" s="32">
        <f>INT(RANK('OECD.Stat export (5)'!J47,'OECD.Stat export (5)'!J$8:J$168,'OECD.Stat export (6)'!J$1)/5)+1</f>
        <v>12</v>
      </c>
      <c r="K47" s="32">
        <f>INT(RANK('OECD.Stat export (5)'!K47,'OECD.Stat export (5)'!K$8:K$168,'OECD.Stat export (6)'!K$1)/5)+1</f>
        <v>23</v>
      </c>
      <c r="L47" s="32">
        <f>INT(RANK('OECD.Stat export (5)'!L47,'OECD.Stat export (5)'!L$8:L$168,'OECD.Stat export (6)'!L$1)/5)+1</f>
        <v>28</v>
      </c>
      <c r="M47" s="32">
        <f>INT(RANK('OECD.Stat export (5)'!M47,'OECD.Stat export (5)'!M$8:M$168,'OECD.Stat export (6)'!M$1)/5)+1</f>
        <v>10</v>
      </c>
      <c r="N47" s="32">
        <f>INT(RANK('OECD.Stat export (5)'!N47,'OECD.Stat export (5)'!N$8:N$168,'OECD.Stat export (6)'!N$1)/5)+1</f>
        <v>12</v>
      </c>
      <c r="O47" s="32">
        <f>INT(RANK('OECD.Stat export (5)'!O47,'OECD.Stat export (5)'!O$8:O$168,'OECD.Stat export (6)'!O$1)/5)+1</f>
        <v>14</v>
      </c>
      <c r="P47" s="32">
        <f>INT(RANK('OECD.Stat export (5)'!P47,'OECD.Stat export (5)'!P$8:P$168,'OECD.Stat export (6)'!P$1)/5)+1</f>
        <v>20</v>
      </c>
      <c r="Q47" s="33">
        <f>INT('OECD.Stat export (5)'!Q47*1000000)</f>
        <v>336351</v>
      </c>
      <c r="R47" s="45">
        <f>model!O280</f>
        <v>334732.2</v>
      </c>
      <c r="S47" t="str">
        <f t="shared" si="1"/>
        <v>Finland</v>
      </c>
      <c r="T47" t="str">
        <f t="shared" si="0"/>
        <v>2019</v>
      </c>
      <c r="U47" s="47">
        <f t="shared" si="2"/>
        <v>4.8128294549443541E-3</v>
      </c>
    </row>
    <row r="48" spans="1:21" ht="13.8" x14ac:dyDescent="0.3">
      <c r="A48" s="16"/>
      <c r="B48" s="17" t="s">
        <v>41</v>
      </c>
      <c r="C48" s="11" t="s">
        <v>31</v>
      </c>
      <c r="D48" s="32">
        <f>INT(RANK('OECD.Stat export (5)'!D48,'OECD.Stat export (5)'!D$8:D$168,'OECD.Stat export (6)'!D$1)/5)+1</f>
        <v>19</v>
      </c>
      <c r="E48" s="32">
        <f>INT(RANK('OECD.Stat export (5)'!E48,'OECD.Stat export (5)'!E$8:E$168,'OECD.Stat export (6)'!E$1)/5)+1</f>
        <v>24</v>
      </c>
      <c r="F48" s="32">
        <f>INT(RANK('OECD.Stat export (5)'!F48,'OECD.Stat export (5)'!F$8:F$168,'OECD.Stat export (6)'!F$1)/5)+1</f>
        <v>29</v>
      </c>
      <c r="G48" s="32">
        <f>INT(RANK('OECD.Stat export (5)'!G48,'OECD.Stat export (5)'!G$8:G$168,'OECD.Stat export (6)'!G$1)/5)+1</f>
        <v>19</v>
      </c>
      <c r="H48" s="32">
        <f>INT(RANK('OECD.Stat export (5)'!H48,'OECD.Stat export (5)'!H$8:H$168,'OECD.Stat export (6)'!H$1)/5)+1</f>
        <v>21</v>
      </c>
      <c r="I48" s="32">
        <f>INT(RANK('OECD.Stat export (5)'!I48,'OECD.Stat export (5)'!I$8:I$168,'OECD.Stat export (6)'!I$1)/5)+1</f>
        <v>29</v>
      </c>
      <c r="J48" s="32">
        <f>INT(RANK('OECD.Stat export (5)'!J48,'OECD.Stat export (5)'!J$8:J$168,'OECD.Stat export (6)'!J$1)/5)+1</f>
        <v>14</v>
      </c>
      <c r="K48" s="32">
        <f>INT(RANK('OECD.Stat export (5)'!K48,'OECD.Stat export (5)'!K$8:K$168,'OECD.Stat export (6)'!K$1)/5)+1</f>
        <v>17</v>
      </c>
      <c r="L48" s="32">
        <f>INT(RANK('OECD.Stat export (5)'!L48,'OECD.Stat export (5)'!L$8:L$168,'OECD.Stat export (6)'!L$1)/5)+1</f>
        <v>23</v>
      </c>
      <c r="M48" s="32">
        <f>INT(RANK('OECD.Stat export (5)'!M48,'OECD.Stat export (5)'!M$8:M$168,'OECD.Stat export (6)'!M$1)/5)+1</f>
        <v>10</v>
      </c>
      <c r="N48" s="32">
        <f>INT(RANK('OECD.Stat export (5)'!N48,'OECD.Stat export (5)'!N$8:N$168,'OECD.Stat export (6)'!N$1)/5)+1</f>
        <v>13</v>
      </c>
      <c r="O48" s="32">
        <f>INT(RANK('OECD.Stat export (5)'!O48,'OECD.Stat export (5)'!O$8:O$168,'OECD.Stat export (6)'!O$1)/5)+1</f>
        <v>16</v>
      </c>
      <c r="P48" s="32">
        <f>INT(RANK('OECD.Stat export (5)'!P48,'OECD.Stat export (5)'!P$8:P$168,'OECD.Stat export (6)'!P$1)/5)+1</f>
        <v>24</v>
      </c>
      <c r="Q48" s="33">
        <f>INT('OECD.Stat export (5)'!Q48*1000000)</f>
        <v>325474</v>
      </c>
      <c r="R48" s="45">
        <f>model!O281</f>
        <v>326058.8</v>
      </c>
      <c r="S48" t="str">
        <f t="shared" si="1"/>
        <v>Finland</v>
      </c>
      <c r="T48" t="str">
        <f t="shared" si="0"/>
        <v>2020</v>
      </c>
      <c r="U48" s="47">
        <f t="shared" si="2"/>
        <v>-1.7967641040451414E-3</v>
      </c>
    </row>
    <row r="49" spans="1:21" ht="13.8" x14ac:dyDescent="0.3">
      <c r="A49" s="16"/>
      <c r="B49" s="17" t="s">
        <v>42</v>
      </c>
      <c r="C49" s="11" t="s">
        <v>31</v>
      </c>
      <c r="D49" s="32">
        <f>INT(RANK('OECD.Stat export (5)'!D49,'OECD.Stat export (5)'!D$8:D$168,'OECD.Stat export (6)'!D$1)/5)+1</f>
        <v>17</v>
      </c>
      <c r="E49" s="32">
        <f>INT(RANK('OECD.Stat export (5)'!E49,'OECD.Stat export (5)'!E$8:E$168,'OECD.Stat export (6)'!E$1)/5)+1</f>
        <v>23</v>
      </c>
      <c r="F49" s="32">
        <f>INT(RANK('OECD.Stat export (5)'!F49,'OECD.Stat export (5)'!F$8:F$168,'OECD.Stat export (6)'!F$1)/5)+1</f>
        <v>28</v>
      </c>
      <c r="G49" s="32">
        <f>INT(RANK('OECD.Stat export (5)'!G49,'OECD.Stat export (5)'!G$8:G$168,'OECD.Stat export (6)'!G$1)/5)+1</f>
        <v>16</v>
      </c>
      <c r="H49" s="32">
        <f>INT(RANK('OECD.Stat export (5)'!H49,'OECD.Stat export (5)'!H$8:H$168,'OECD.Stat export (6)'!H$1)/5)+1</f>
        <v>18</v>
      </c>
      <c r="I49" s="32">
        <f>INT(RANK('OECD.Stat export (5)'!I49,'OECD.Stat export (5)'!I$8:I$168,'OECD.Stat export (6)'!I$1)/5)+1</f>
        <v>31</v>
      </c>
      <c r="J49" s="32">
        <f>INT(RANK('OECD.Stat export (5)'!J49,'OECD.Stat export (5)'!J$8:J$168,'OECD.Stat export (6)'!J$1)/5)+1</f>
        <v>22</v>
      </c>
      <c r="K49" s="32">
        <f>INT(RANK('OECD.Stat export (5)'!K49,'OECD.Stat export (5)'!K$8:K$168,'OECD.Stat export (6)'!K$1)/5)+1</f>
        <v>11</v>
      </c>
      <c r="L49" s="32">
        <f>INT(RANK('OECD.Stat export (5)'!L49,'OECD.Stat export (5)'!L$8:L$168,'OECD.Stat export (6)'!L$1)/5)+1</f>
        <v>4</v>
      </c>
      <c r="M49" s="32">
        <f>INT(RANK('OECD.Stat export (5)'!M49,'OECD.Stat export (5)'!M$8:M$168,'OECD.Stat export (6)'!M$1)/5)+1</f>
        <v>8</v>
      </c>
      <c r="N49" s="32">
        <f>INT(RANK('OECD.Stat export (5)'!N49,'OECD.Stat export (5)'!N$8:N$168,'OECD.Stat export (6)'!N$1)/5)+1</f>
        <v>10</v>
      </c>
      <c r="O49" s="32">
        <f>INT(RANK('OECD.Stat export (5)'!O49,'OECD.Stat export (5)'!O$8:O$168,'OECD.Stat export (6)'!O$1)/5)+1</f>
        <v>13</v>
      </c>
      <c r="P49" s="32">
        <f>INT(RANK('OECD.Stat export (5)'!P49,'OECD.Stat export (5)'!P$8:P$168,'OECD.Stat export (6)'!P$1)/5)+1</f>
        <v>22</v>
      </c>
      <c r="Q49" s="33">
        <f>INT('OECD.Stat export (5)'!Q49*1000000)</f>
        <v>330831</v>
      </c>
      <c r="R49" s="45">
        <f>model!O282</f>
        <v>329785.8</v>
      </c>
      <c r="S49" t="str">
        <f t="shared" si="1"/>
        <v>Finland</v>
      </c>
      <c r="T49" t="str">
        <f t="shared" si="0"/>
        <v>2021</v>
      </c>
      <c r="U49" s="47">
        <f t="shared" si="2"/>
        <v>3.1593169926639633E-3</v>
      </c>
    </row>
    <row r="50" spans="1:21" ht="13.8" x14ac:dyDescent="0.3">
      <c r="A50" s="14" t="s">
        <v>53</v>
      </c>
      <c r="B50" s="17" t="s">
        <v>33</v>
      </c>
      <c r="C50" s="11" t="s">
        <v>31</v>
      </c>
      <c r="D50" s="32">
        <f>INT(RANK('OECD.Stat export (5)'!D50,'OECD.Stat export (5)'!D$8:D$168,'OECD.Stat export (6)'!D$1)/5)+1</f>
        <v>22</v>
      </c>
      <c r="E50" s="32">
        <f>INT(RANK('OECD.Stat export (5)'!E50,'OECD.Stat export (5)'!E$8:E$168,'OECD.Stat export (6)'!E$1)/5)+1</f>
        <v>15</v>
      </c>
      <c r="F50" s="32">
        <f>INT(RANK('OECD.Stat export (5)'!F50,'OECD.Stat export (5)'!F$8:F$168,'OECD.Stat export (6)'!F$1)/5)+1</f>
        <v>14</v>
      </c>
      <c r="G50" s="32">
        <f>INT(RANK('OECD.Stat export (5)'!G50,'OECD.Stat export (5)'!G$8:G$168,'OECD.Stat export (6)'!G$1)/5)+1</f>
        <v>24</v>
      </c>
      <c r="H50" s="32">
        <f>INT(RANK('OECD.Stat export (5)'!H50,'OECD.Stat export (5)'!H$8:H$168,'OECD.Stat export (6)'!H$1)/5)+1</f>
        <v>24</v>
      </c>
      <c r="I50" s="32">
        <f>INT(RANK('OECD.Stat export (5)'!I50,'OECD.Stat export (5)'!I$8:I$168,'OECD.Stat export (6)'!I$1)/5)+1</f>
        <v>19</v>
      </c>
      <c r="J50" s="32">
        <f>INT(RANK('OECD.Stat export (5)'!J50,'OECD.Stat export (5)'!J$8:J$168,'OECD.Stat export (6)'!J$1)/5)+1</f>
        <v>4</v>
      </c>
      <c r="K50" s="32">
        <f>INT(RANK('OECD.Stat export (5)'!K50,'OECD.Stat export (5)'!K$8:K$168,'OECD.Stat export (6)'!K$1)/5)+1</f>
        <v>2</v>
      </c>
      <c r="L50" s="32">
        <f>INT(RANK('OECD.Stat export (5)'!L50,'OECD.Stat export (5)'!L$8:L$168,'OECD.Stat export (6)'!L$1)/5)+1</f>
        <v>1</v>
      </c>
      <c r="M50" s="32">
        <f>INT(RANK('OECD.Stat export (5)'!M50,'OECD.Stat export (5)'!M$8:M$168,'OECD.Stat export (6)'!M$1)/5)+1</f>
        <v>18</v>
      </c>
      <c r="N50" s="32">
        <f>INT(RANK('OECD.Stat export (5)'!N50,'OECD.Stat export (5)'!N$8:N$168,'OECD.Stat export (6)'!N$1)/5)+1</f>
        <v>21</v>
      </c>
      <c r="O50" s="32">
        <f>INT(RANK('OECD.Stat export (5)'!O50,'OECD.Stat export (5)'!O$8:O$168,'OECD.Stat export (6)'!O$1)/5)+1</f>
        <v>32</v>
      </c>
      <c r="P50" s="32">
        <f>INT(RANK('OECD.Stat export (5)'!P50,'OECD.Stat export (5)'!P$8:P$168,'OECD.Stat export (6)'!P$1)/5)+1</f>
        <v>33</v>
      </c>
      <c r="Q50" s="33">
        <f>INT('OECD.Stat export (5)'!Q50*1000000)</f>
        <v>279283</v>
      </c>
      <c r="R50" s="45">
        <f>model!O283</f>
        <v>279040.2</v>
      </c>
      <c r="S50" t="str">
        <f t="shared" si="1"/>
        <v>France</v>
      </c>
      <c r="T50" t="str">
        <f t="shared" si="0"/>
        <v>2015</v>
      </c>
      <c r="U50" s="47">
        <f t="shared" si="2"/>
        <v>8.6936906292179748E-4</v>
      </c>
    </row>
    <row r="51" spans="1:21" ht="13.8" x14ac:dyDescent="0.3">
      <c r="A51" s="16"/>
      <c r="B51" s="17" t="s">
        <v>35</v>
      </c>
      <c r="C51" s="11" t="s">
        <v>31</v>
      </c>
      <c r="D51" s="32">
        <f>INT(RANK('OECD.Stat export (5)'!D51,'OECD.Stat export (5)'!D$8:D$168,'OECD.Stat export (6)'!D$1)/5)+1</f>
        <v>23</v>
      </c>
      <c r="E51" s="32">
        <f>INT(RANK('OECD.Stat export (5)'!E51,'OECD.Stat export (5)'!E$8:E$168,'OECD.Stat export (6)'!E$1)/5)+1</f>
        <v>15</v>
      </c>
      <c r="F51" s="32">
        <f>INT(RANK('OECD.Stat export (5)'!F51,'OECD.Stat export (5)'!F$8:F$168,'OECD.Stat export (6)'!F$1)/5)+1</f>
        <v>12</v>
      </c>
      <c r="G51" s="32">
        <f>INT(RANK('OECD.Stat export (5)'!G51,'OECD.Stat export (5)'!G$8:G$168,'OECD.Stat export (6)'!G$1)/5)+1</f>
        <v>24</v>
      </c>
      <c r="H51" s="32">
        <f>INT(RANK('OECD.Stat export (5)'!H51,'OECD.Stat export (5)'!H$8:H$168,'OECD.Stat export (6)'!H$1)/5)+1</f>
        <v>25</v>
      </c>
      <c r="I51" s="32">
        <f>INT(RANK('OECD.Stat export (5)'!I51,'OECD.Stat export (5)'!I$8:I$168,'OECD.Stat export (6)'!I$1)/5)+1</f>
        <v>19</v>
      </c>
      <c r="J51" s="32">
        <f>INT(RANK('OECD.Stat export (5)'!J51,'OECD.Stat export (5)'!J$8:J$168,'OECD.Stat export (6)'!J$1)/5)+1</f>
        <v>4</v>
      </c>
      <c r="K51" s="32">
        <f>INT(RANK('OECD.Stat export (5)'!K51,'OECD.Stat export (5)'!K$8:K$168,'OECD.Stat export (6)'!K$1)/5)+1</f>
        <v>2</v>
      </c>
      <c r="L51" s="32">
        <f>INT(RANK('OECD.Stat export (5)'!L51,'OECD.Stat export (5)'!L$8:L$168,'OECD.Stat export (6)'!L$1)/5)+1</f>
        <v>2</v>
      </c>
      <c r="M51" s="32">
        <f>INT(RANK('OECD.Stat export (5)'!M51,'OECD.Stat export (5)'!M$8:M$168,'OECD.Stat export (6)'!M$1)/5)+1</f>
        <v>16</v>
      </c>
      <c r="N51" s="32">
        <f>INT(RANK('OECD.Stat export (5)'!N51,'OECD.Stat export (5)'!N$8:N$168,'OECD.Stat export (6)'!N$1)/5)+1</f>
        <v>20</v>
      </c>
      <c r="O51" s="32">
        <f>INT(RANK('OECD.Stat export (5)'!O51,'OECD.Stat export (5)'!O$8:O$168,'OECD.Stat export (6)'!O$1)/5)+1</f>
        <v>31</v>
      </c>
      <c r="P51" s="32">
        <f>INT(RANK('OECD.Stat export (5)'!P51,'OECD.Stat export (5)'!P$8:P$168,'OECD.Stat export (6)'!P$1)/5)+1</f>
        <v>32</v>
      </c>
      <c r="Q51" s="33">
        <f>INT('OECD.Stat export (5)'!Q51*1000000)</f>
        <v>280064</v>
      </c>
      <c r="R51" s="45">
        <f>model!O284</f>
        <v>282485.09999999998</v>
      </c>
      <c r="S51" t="str">
        <f t="shared" si="1"/>
        <v>France</v>
      </c>
      <c r="T51" t="str">
        <f t="shared" si="0"/>
        <v>2016</v>
      </c>
      <c r="U51" s="47">
        <f t="shared" si="2"/>
        <v>-8.6448097577695691E-3</v>
      </c>
    </row>
    <row r="52" spans="1:21" ht="13.8" x14ac:dyDescent="0.3">
      <c r="A52" s="16"/>
      <c r="B52" s="17" t="s">
        <v>37</v>
      </c>
      <c r="C52" s="11" t="s">
        <v>31</v>
      </c>
      <c r="D52" s="32">
        <f>INT(RANK('OECD.Stat export (5)'!D52,'OECD.Stat export (5)'!D$8:D$168,'OECD.Stat export (6)'!D$1)/5)+1</f>
        <v>20</v>
      </c>
      <c r="E52" s="32">
        <f>INT(RANK('OECD.Stat export (5)'!E52,'OECD.Stat export (5)'!E$8:E$168,'OECD.Stat export (6)'!E$1)/5)+1</f>
        <v>15</v>
      </c>
      <c r="F52" s="32">
        <f>INT(RANK('OECD.Stat export (5)'!F52,'OECD.Stat export (5)'!F$8:F$168,'OECD.Stat export (6)'!F$1)/5)+1</f>
        <v>14</v>
      </c>
      <c r="G52" s="32">
        <f>INT(RANK('OECD.Stat export (5)'!G52,'OECD.Stat export (5)'!G$8:G$168,'OECD.Stat export (6)'!G$1)/5)+1</f>
        <v>23</v>
      </c>
      <c r="H52" s="32">
        <f>INT(RANK('OECD.Stat export (5)'!H52,'OECD.Stat export (5)'!H$8:H$168,'OECD.Stat export (6)'!H$1)/5)+1</f>
        <v>24</v>
      </c>
      <c r="I52" s="32">
        <f>INT(RANK('OECD.Stat export (5)'!I52,'OECD.Stat export (5)'!I$8:I$168,'OECD.Stat export (6)'!I$1)/5)+1</f>
        <v>21</v>
      </c>
      <c r="J52" s="32">
        <f>INT(RANK('OECD.Stat export (5)'!J52,'OECD.Stat export (5)'!J$8:J$168,'OECD.Stat export (6)'!J$1)/5)+1</f>
        <v>4</v>
      </c>
      <c r="K52" s="32">
        <f>INT(RANK('OECD.Stat export (5)'!K52,'OECD.Stat export (5)'!K$8:K$168,'OECD.Stat export (6)'!K$1)/5)+1</f>
        <v>3</v>
      </c>
      <c r="L52" s="32">
        <f>INT(RANK('OECD.Stat export (5)'!L52,'OECD.Stat export (5)'!L$8:L$168,'OECD.Stat export (6)'!L$1)/5)+1</f>
        <v>2</v>
      </c>
      <c r="M52" s="32">
        <f>INT(RANK('OECD.Stat export (5)'!M52,'OECD.Stat export (5)'!M$8:M$168,'OECD.Stat export (6)'!M$1)/5)+1</f>
        <v>15</v>
      </c>
      <c r="N52" s="32">
        <f>INT(RANK('OECD.Stat export (5)'!N52,'OECD.Stat export (5)'!N$8:N$168,'OECD.Stat export (6)'!N$1)/5)+1</f>
        <v>18</v>
      </c>
      <c r="O52" s="32">
        <f>INT(RANK('OECD.Stat export (5)'!O52,'OECD.Stat export (5)'!O$8:O$168,'OECD.Stat export (6)'!O$1)/5)+1</f>
        <v>30</v>
      </c>
      <c r="P52" s="32">
        <f>INT(RANK('OECD.Stat export (5)'!P52,'OECD.Stat export (5)'!P$8:P$168,'OECD.Stat export (6)'!P$1)/5)+1</f>
        <v>32</v>
      </c>
      <c r="Q52" s="33">
        <f>INT('OECD.Stat export (5)'!Q52*1000000)</f>
        <v>282808</v>
      </c>
      <c r="R52" s="45">
        <f>model!O285</f>
        <v>282615.90000000002</v>
      </c>
      <c r="S52" t="str">
        <f t="shared" si="1"/>
        <v>France</v>
      </c>
      <c r="T52" t="str">
        <f t="shared" si="0"/>
        <v>2017</v>
      </c>
      <c r="U52" s="47">
        <f t="shared" si="2"/>
        <v>6.7925942689024612E-4</v>
      </c>
    </row>
    <row r="53" spans="1:21" ht="13.8" x14ac:dyDescent="0.3">
      <c r="A53" s="16"/>
      <c r="B53" s="17" t="s">
        <v>38</v>
      </c>
      <c r="C53" s="11" t="s">
        <v>31</v>
      </c>
      <c r="D53" s="32">
        <f>INT(RANK('OECD.Stat export (5)'!D53,'OECD.Stat export (5)'!D$8:D$168,'OECD.Stat export (6)'!D$1)/5)+1</f>
        <v>18</v>
      </c>
      <c r="E53" s="32">
        <f>INT(RANK('OECD.Stat export (5)'!E53,'OECD.Stat export (5)'!E$8:E$168,'OECD.Stat export (6)'!E$1)/5)+1</f>
        <v>14</v>
      </c>
      <c r="F53" s="32">
        <f>INT(RANK('OECD.Stat export (5)'!F53,'OECD.Stat export (5)'!F$8:F$168,'OECD.Stat export (6)'!F$1)/5)+1</f>
        <v>13</v>
      </c>
      <c r="G53" s="32">
        <f>INT(RANK('OECD.Stat export (5)'!G53,'OECD.Stat export (5)'!G$8:G$168,'OECD.Stat export (6)'!G$1)/5)+1</f>
        <v>22</v>
      </c>
      <c r="H53" s="32">
        <f>INT(RANK('OECD.Stat export (5)'!H53,'OECD.Stat export (5)'!H$8:H$168,'OECD.Stat export (6)'!H$1)/5)+1</f>
        <v>23</v>
      </c>
      <c r="I53" s="32">
        <f>INT(RANK('OECD.Stat export (5)'!I53,'OECD.Stat export (5)'!I$8:I$168,'OECD.Stat export (6)'!I$1)/5)+1</f>
        <v>20</v>
      </c>
      <c r="J53" s="32">
        <f>INT(RANK('OECD.Stat export (5)'!J53,'OECD.Stat export (5)'!J$8:J$168,'OECD.Stat export (6)'!J$1)/5)+1</f>
        <v>5</v>
      </c>
      <c r="K53" s="32">
        <f>INT(RANK('OECD.Stat export (5)'!K53,'OECD.Stat export (5)'!K$8:K$168,'OECD.Stat export (6)'!K$1)/5)+1</f>
        <v>2</v>
      </c>
      <c r="L53" s="32">
        <f>INT(RANK('OECD.Stat export (5)'!L53,'OECD.Stat export (5)'!L$8:L$168,'OECD.Stat export (6)'!L$1)/5)+1</f>
        <v>1</v>
      </c>
      <c r="M53" s="32">
        <f>INT(RANK('OECD.Stat export (5)'!M53,'OECD.Stat export (5)'!M$8:M$168,'OECD.Stat export (6)'!M$1)/5)+1</f>
        <v>14</v>
      </c>
      <c r="N53" s="32">
        <f>INT(RANK('OECD.Stat export (5)'!N53,'OECD.Stat export (5)'!N$8:N$168,'OECD.Stat export (6)'!N$1)/5)+1</f>
        <v>17</v>
      </c>
      <c r="O53" s="32">
        <f>INT(RANK('OECD.Stat export (5)'!O53,'OECD.Stat export (5)'!O$8:O$168,'OECD.Stat export (6)'!O$1)/5)+1</f>
        <v>29</v>
      </c>
      <c r="P53" s="32">
        <f>INT(RANK('OECD.Stat export (5)'!P53,'OECD.Stat export (5)'!P$8:P$168,'OECD.Stat export (6)'!P$1)/5)+1</f>
        <v>31</v>
      </c>
      <c r="Q53" s="33">
        <f>INT('OECD.Stat export (5)'!Q53*1000000)</f>
        <v>285623</v>
      </c>
      <c r="R53" s="45">
        <f>model!O286</f>
        <v>286308</v>
      </c>
      <c r="S53" t="str">
        <f t="shared" si="1"/>
        <v>France</v>
      </c>
      <c r="T53" t="str">
        <f t="shared" si="0"/>
        <v>2018</v>
      </c>
      <c r="U53" s="47">
        <f t="shared" si="2"/>
        <v>-2.398266246065618E-3</v>
      </c>
    </row>
    <row r="54" spans="1:21" ht="13.8" x14ac:dyDescent="0.3">
      <c r="A54" s="16"/>
      <c r="B54" s="17" t="s">
        <v>39</v>
      </c>
      <c r="C54" s="11" t="s">
        <v>31</v>
      </c>
      <c r="D54" s="32">
        <f>INT(RANK('OECD.Stat export (5)'!D54,'OECD.Stat export (5)'!D$8:D$168,'OECD.Stat export (6)'!D$1)/5)+1</f>
        <v>19</v>
      </c>
      <c r="E54" s="32">
        <f>INT(RANK('OECD.Stat export (5)'!E54,'OECD.Stat export (5)'!E$8:E$168,'OECD.Stat export (6)'!E$1)/5)+1</f>
        <v>14</v>
      </c>
      <c r="F54" s="32">
        <f>INT(RANK('OECD.Stat export (5)'!F54,'OECD.Stat export (5)'!F$8:F$168,'OECD.Stat export (6)'!F$1)/5)+1</f>
        <v>11</v>
      </c>
      <c r="G54" s="32">
        <f>INT(RANK('OECD.Stat export (5)'!G54,'OECD.Stat export (5)'!G$8:G$168,'OECD.Stat export (6)'!G$1)/5)+1</f>
        <v>22</v>
      </c>
      <c r="H54" s="32">
        <f>INT(RANK('OECD.Stat export (5)'!H54,'OECD.Stat export (5)'!H$8:H$168,'OECD.Stat export (6)'!H$1)/5)+1</f>
        <v>23</v>
      </c>
      <c r="I54" s="32">
        <f>INT(RANK('OECD.Stat export (5)'!I54,'OECD.Stat export (5)'!I$8:I$168,'OECD.Stat export (6)'!I$1)/5)+1</f>
        <v>20</v>
      </c>
      <c r="J54" s="32">
        <f>INT(RANK('OECD.Stat export (5)'!J54,'OECD.Stat export (5)'!J$8:J$168,'OECD.Stat export (6)'!J$1)/5)+1</f>
        <v>4</v>
      </c>
      <c r="K54" s="32">
        <f>INT(RANK('OECD.Stat export (5)'!K54,'OECD.Stat export (5)'!K$8:K$168,'OECD.Stat export (6)'!K$1)/5)+1</f>
        <v>2</v>
      </c>
      <c r="L54" s="32">
        <f>INT(RANK('OECD.Stat export (5)'!L54,'OECD.Stat export (5)'!L$8:L$168,'OECD.Stat export (6)'!L$1)/5)+1</f>
        <v>1</v>
      </c>
      <c r="M54" s="32">
        <f>INT(RANK('OECD.Stat export (5)'!M54,'OECD.Stat export (5)'!M$8:M$168,'OECD.Stat export (6)'!M$1)/5)+1</f>
        <v>12</v>
      </c>
      <c r="N54" s="32">
        <f>INT(RANK('OECD.Stat export (5)'!N54,'OECD.Stat export (5)'!N$8:N$168,'OECD.Stat export (6)'!N$1)/5)+1</f>
        <v>13</v>
      </c>
      <c r="O54" s="32">
        <f>INT(RANK('OECD.Stat export (5)'!O54,'OECD.Stat export (5)'!O$8:O$168,'OECD.Stat export (6)'!O$1)/5)+1</f>
        <v>28</v>
      </c>
      <c r="P54" s="32">
        <f>INT(RANK('OECD.Stat export (5)'!P54,'OECD.Stat export (5)'!P$8:P$168,'OECD.Stat export (6)'!P$1)/5)+1</f>
        <v>31</v>
      </c>
      <c r="Q54" s="33">
        <f>INT('OECD.Stat export (5)'!Q54*1000000)</f>
        <v>288804</v>
      </c>
      <c r="R54" s="45">
        <f>model!O287</f>
        <v>286980.59999999998</v>
      </c>
      <c r="S54" t="str">
        <f t="shared" si="1"/>
        <v>France</v>
      </c>
      <c r="T54" t="str">
        <f t="shared" si="0"/>
        <v>2019</v>
      </c>
      <c r="U54" s="47">
        <f t="shared" si="2"/>
        <v>6.3136244650351912E-3</v>
      </c>
    </row>
    <row r="55" spans="1:21" ht="13.8" x14ac:dyDescent="0.3">
      <c r="A55" s="16"/>
      <c r="B55" s="17" t="s">
        <v>41</v>
      </c>
      <c r="C55" s="11" t="s">
        <v>31</v>
      </c>
      <c r="D55" s="32">
        <f>INT(RANK('OECD.Stat export (5)'!D55,'OECD.Stat export (5)'!D$8:D$168,'OECD.Stat export (6)'!D$1)/5)+1</f>
        <v>16</v>
      </c>
      <c r="E55" s="32">
        <f>INT(RANK('OECD.Stat export (5)'!E55,'OECD.Stat export (5)'!E$8:E$168,'OECD.Stat export (6)'!E$1)/5)+1</f>
        <v>14</v>
      </c>
      <c r="F55" s="32">
        <f>INT(RANK('OECD.Stat export (5)'!F55,'OECD.Stat export (5)'!F$8:F$168,'OECD.Stat export (6)'!F$1)/5)+1</f>
        <v>12</v>
      </c>
      <c r="G55" s="32">
        <f>INT(RANK('OECD.Stat export (5)'!G55,'OECD.Stat export (5)'!G$8:G$168,'OECD.Stat export (6)'!G$1)/5)+1</f>
        <v>24</v>
      </c>
      <c r="H55" s="32">
        <f>INT(RANK('OECD.Stat export (5)'!H55,'OECD.Stat export (5)'!H$8:H$168,'OECD.Stat export (6)'!H$1)/5)+1</f>
        <v>25</v>
      </c>
      <c r="I55" s="32">
        <f>INT(RANK('OECD.Stat export (5)'!I55,'OECD.Stat export (5)'!I$8:I$168,'OECD.Stat export (6)'!I$1)/5)+1</f>
        <v>23</v>
      </c>
      <c r="J55" s="32">
        <f>INT(RANK('OECD.Stat export (5)'!J55,'OECD.Stat export (5)'!J$8:J$168,'OECD.Stat export (6)'!J$1)/5)+1</f>
        <v>7</v>
      </c>
      <c r="K55" s="32">
        <f>INT(RANK('OECD.Stat export (5)'!K55,'OECD.Stat export (5)'!K$8:K$168,'OECD.Stat export (6)'!K$1)/5)+1</f>
        <v>4</v>
      </c>
      <c r="L55" s="32">
        <f>INT(RANK('OECD.Stat export (5)'!L55,'OECD.Stat export (5)'!L$8:L$168,'OECD.Stat export (6)'!L$1)/5)+1</f>
        <v>2</v>
      </c>
      <c r="M55" s="32">
        <f>INT(RANK('OECD.Stat export (5)'!M55,'OECD.Stat export (5)'!M$8:M$168,'OECD.Stat export (6)'!M$1)/5)+1</f>
        <v>13</v>
      </c>
      <c r="N55" s="32">
        <f>INT(RANK('OECD.Stat export (5)'!N55,'OECD.Stat export (5)'!N$8:N$168,'OECD.Stat export (6)'!N$1)/5)+1</f>
        <v>16</v>
      </c>
      <c r="O55" s="32">
        <f>INT(RANK('OECD.Stat export (5)'!O55,'OECD.Stat export (5)'!O$8:O$168,'OECD.Stat export (6)'!O$1)/5)+1</f>
        <v>30</v>
      </c>
      <c r="P55" s="32">
        <f>INT(RANK('OECD.Stat export (5)'!P55,'OECD.Stat export (5)'!P$8:P$168,'OECD.Stat export (6)'!P$1)/5)+1</f>
        <v>32</v>
      </c>
      <c r="Q55" s="33">
        <f>INT('OECD.Stat export (5)'!Q55*1000000)</f>
        <v>284439</v>
      </c>
      <c r="R55" s="45">
        <f>model!O288</f>
        <v>282211</v>
      </c>
      <c r="S55" t="str">
        <f t="shared" si="1"/>
        <v>France</v>
      </c>
      <c r="T55" t="str">
        <f t="shared" si="0"/>
        <v>2020</v>
      </c>
      <c r="U55" s="47">
        <f t="shared" si="2"/>
        <v>7.832962427796469E-3</v>
      </c>
    </row>
    <row r="56" spans="1:21" ht="13.8" x14ac:dyDescent="0.3">
      <c r="A56" s="16"/>
      <c r="B56" s="17" t="s">
        <v>42</v>
      </c>
      <c r="C56" s="11" t="s">
        <v>31</v>
      </c>
      <c r="D56" s="32">
        <f>INT(RANK('OECD.Stat export (5)'!D56,'OECD.Stat export (5)'!D$8:D$168,'OECD.Stat export (6)'!D$1)/5)+1</f>
        <v>14</v>
      </c>
      <c r="E56" s="32">
        <f>INT(RANK('OECD.Stat export (5)'!E56,'OECD.Stat export (5)'!E$8:E$168,'OECD.Stat export (6)'!E$1)/5)+1</f>
        <v>13</v>
      </c>
      <c r="F56" s="32">
        <f>INT(RANK('OECD.Stat export (5)'!F56,'OECD.Stat export (5)'!F$8:F$168,'OECD.Stat export (6)'!F$1)/5)+1</f>
        <v>14</v>
      </c>
      <c r="G56" s="32">
        <f>INT(RANK('OECD.Stat export (5)'!G56,'OECD.Stat export (5)'!G$8:G$168,'OECD.Stat export (6)'!G$1)/5)+1</f>
        <v>21</v>
      </c>
      <c r="H56" s="32">
        <f>INT(RANK('OECD.Stat export (5)'!H56,'OECD.Stat export (5)'!H$8:H$168,'OECD.Stat export (6)'!H$1)/5)+1</f>
        <v>24</v>
      </c>
      <c r="I56" s="32">
        <f>INT(RANK('OECD.Stat export (5)'!I56,'OECD.Stat export (5)'!I$8:I$168,'OECD.Stat export (6)'!I$1)/5)+1</f>
        <v>26</v>
      </c>
      <c r="J56" s="32">
        <f>INT(RANK('OECD.Stat export (5)'!J56,'OECD.Stat export (5)'!J$8:J$168,'OECD.Stat export (6)'!J$1)/5)+1</f>
        <v>7</v>
      </c>
      <c r="K56" s="32">
        <f>INT(RANK('OECD.Stat export (5)'!K56,'OECD.Stat export (5)'!K$8:K$168,'OECD.Stat export (6)'!K$1)/5)+1</f>
        <v>3</v>
      </c>
      <c r="L56" s="32">
        <f>INT(RANK('OECD.Stat export (5)'!L56,'OECD.Stat export (5)'!L$8:L$168,'OECD.Stat export (6)'!L$1)/5)+1</f>
        <v>1</v>
      </c>
      <c r="M56" s="32">
        <f>INT(RANK('OECD.Stat export (5)'!M56,'OECD.Stat export (5)'!M$8:M$168,'OECD.Stat export (6)'!M$1)/5)+1</f>
        <v>11</v>
      </c>
      <c r="N56" s="32">
        <f>INT(RANK('OECD.Stat export (5)'!N56,'OECD.Stat export (5)'!N$8:N$168,'OECD.Stat export (6)'!N$1)/5)+1</f>
        <v>13</v>
      </c>
      <c r="O56" s="32">
        <f>INT(RANK('OECD.Stat export (5)'!O56,'OECD.Stat export (5)'!O$8:O$168,'OECD.Stat export (6)'!O$1)/5)+1</f>
        <v>26</v>
      </c>
      <c r="P56" s="32">
        <f>INT(RANK('OECD.Stat export (5)'!P56,'OECD.Stat export (5)'!P$8:P$168,'OECD.Stat export (6)'!P$1)/5)+1</f>
        <v>30</v>
      </c>
      <c r="Q56" s="33">
        <f>INT('OECD.Stat export (5)'!Q56*1000000)</f>
        <v>292023</v>
      </c>
      <c r="R56" s="45">
        <f>model!O289</f>
        <v>294682.90000000002</v>
      </c>
      <c r="S56" t="str">
        <f t="shared" si="1"/>
        <v>France</v>
      </c>
      <c r="T56" t="str">
        <f t="shared" si="0"/>
        <v>2021</v>
      </c>
      <c r="U56" s="47">
        <f t="shared" si="2"/>
        <v>-9.1085291227061688E-3</v>
      </c>
    </row>
    <row r="57" spans="1:21" ht="13.8" x14ac:dyDescent="0.3">
      <c r="A57" s="14" t="s">
        <v>55</v>
      </c>
      <c r="B57" s="17" t="s">
        <v>33</v>
      </c>
      <c r="C57" s="11" t="s">
        <v>31</v>
      </c>
      <c r="D57" s="32">
        <f>INT(RANK('OECD.Stat export (5)'!D57,'OECD.Stat export (5)'!D$8:D$168,'OECD.Stat export (6)'!D$1)/5)+1</f>
        <v>12</v>
      </c>
      <c r="E57" s="32">
        <f>INT(RANK('OECD.Stat export (5)'!E57,'OECD.Stat export (5)'!E$8:E$168,'OECD.Stat export (6)'!E$1)/5)+1</f>
        <v>11</v>
      </c>
      <c r="F57" s="32">
        <f>INT(RANK('OECD.Stat export (5)'!F57,'OECD.Stat export (5)'!F$8:F$168,'OECD.Stat export (6)'!F$1)/5)+1</f>
        <v>10</v>
      </c>
      <c r="G57" s="32">
        <f>INT(RANK('OECD.Stat export (5)'!G57,'OECD.Stat export (5)'!G$8:G$168,'OECD.Stat export (6)'!G$1)/5)+1</f>
        <v>14</v>
      </c>
      <c r="H57" s="32">
        <f>INT(RANK('OECD.Stat export (5)'!H57,'OECD.Stat export (5)'!H$8:H$168,'OECD.Stat export (6)'!H$1)/5)+1</f>
        <v>11</v>
      </c>
      <c r="I57" s="32">
        <f>INT(RANK('OECD.Stat export (5)'!I57,'OECD.Stat export (5)'!I$8:I$168,'OECD.Stat export (6)'!I$1)/5)+1</f>
        <v>8</v>
      </c>
      <c r="J57" s="32">
        <f>INT(RANK('OECD.Stat export (5)'!J57,'OECD.Stat export (5)'!J$8:J$168,'OECD.Stat export (6)'!J$1)/5)+1</f>
        <v>5</v>
      </c>
      <c r="K57" s="32">
        <f>INT(RANK('OECD.Stat export (5)'!K57,'OECD.Stat export (5)'!K$8:K$168,'OECD.Stat export (6)'!K$1)/5)+1</f>
        <v>4</v>
      </c>
      <c r="L57" s="32">
        <f>INT(RANK('OECD.Stat export (5)'!L57,'OECD.Stat export (5)'!L$8:L$168,'OECD.Stat export (6)'!L$1)/5)+1</f>
        <v>3</v>
      </c>
      <c r="M57" s="32">
        <f>INT(RANK('OECD.Stat export (5)'!M57,'OECD.Stat export (5)'!M$8:M$168,'OECD.Stat export (6)'!M$1)/5)+1</f>
        <v>13</v>
      </c>
      <c r="N57" s="32">
        <f>INT(RANK('OECD.Stat export (5)'!N57,'OECD.Stat export (5)'!N$8:N$168,'OECD.Stat export (6)'!N$1)/5)+1</f>
        <v>11</v>
      </c>
      <c r="O57" s="32">
        <f>INT(RANK('OECD.Stat export (5)'!O57,'OECD.Stat export (5)'!O$8:O$168,'OECD.Stat export (6)'!O$1)/5)+1</f>
        <v>4</v>
      </c>
      <c r="P57" s="32">
        <f>INT(RANK('OECD.Stat export (5)'!P57,'OECD.Stat export (5)'!P$8:P$168,'OECD.Stat export (6)'!P$1)/5)+1</f>
        <v>7</v>
      </c>
      <c r="Q57" s="33">
        <f>INT('OECD.Stat export (5)'!Q57*1000000)</f>
        <v>383598</v>
      </c>
      <c r="R57" s="45">
        <f>model!O290</f>
        <v>383497</v>
      </c>
      <c r="S57" t="str">
        <f t="shared" si="1"/>
        <v>Germany</v>
      </c>
      <c r="T57" t="str">
        <f t="shared" si="0"/>
        <v>2015</v>
      </c>
      <c r="U57" s="47">
        <f t="shared" si="2"/>
        <v>2.6329647182727749E-4</v>
      </c>
    </row>
    <row r="58" spans="1:21" ht="13.8" x14ac:dyDescent="0.3">
      <c r="A58" s="16"/>
      <c r="B58" s="17" t="s">
        <v>35</v>
      </c>
      <c r="C58" s="11" t="s">
        <v>31</v>
      </c>
      <c r="D58" s="32">
        <f>INT(RANK('OECD.Stat export (5)'!D58,'OECD.Stat export (5)'!D$8:D$168,'OECD.Stat export (6)'!D$1)/5)+1</f>
        <v>12</v>
      </c>
      <c r="E58" s="32">
        <f>INT(RANK('OECD.Stat export (5)'!E58,'OECD.Stat export (5)'!E$8:E$168,'OECD.Stat export (6)'!E$1)/5)+1</f>
        <v>11</v>
      </c>
      <c r="F58" s="32">
        <f>INT(RANK('OECD.Stat export (5)'!F58,'OECD.Stat export (5)'!F$8:F$168,'OECD.Stat export (6)'!F$1)/5)+1</f>
        <v>10</v>
      </c>
      <c r="G58" s="32">
        <f>INT(RANK('OECD.Stat export (5)'!G58,'OECD.Stat export (5)'!G$8:G$168,'OECD.Stat export (6)'!G$1)/5)+1</f>
        <v>14</v>
      </c>
      <c r="H58" s="32">
        <f>INT(RANK('OECD.Stat export (5)'!H58,'OECD.Stat export (5)'!H$8:H$168,'OECD.Stat export (6)'!H$1)/5)+1</f>
        <v>10</v>
      </c>
      <c r="I58" s="32">
        <f>INT(RANK('OECD.Stat export (5)'!I58,'OECD.Stat export (5)'!I$8:I$168,'OECD.Stat export (6)'!I$1)/5)+1</f>
        <v>7</v>
      </c>
      <c r="J58" s="32">
        <f>INT(RANK('OECD.Stat export (5)'!J58,'OECD.Stat export (5)'!J$8:J$168,'OECD.Stat export (6)'!J$1)/5)+1</f>
        <v>6</v>
      </c>
      <c r="K58" s="32">
        <f>INT(RANK('OECD.Stat export (5)'!K58,'OECD.Stat export (5)'!K$8:K$168,'OECD.Stat export (6)'!K$1)/5)+1</f>
        <v>4</v>
      </c>
      <c r="L58" s="32">
        <f>INT(RANK('OECD.Stat export (5)'!L58,'OECD.Stat export (5)'!L$8:L$168,'OECD.Stat export (6)'!L$1)/5)+1</f>
        <v>3</v>
      </c>
      <c r="M58" s="32">
        <f>INT(RANK('OECD.Stat export (5)'!M58,'OECD.Stat export (5)'!M$8:M$168,'OECD.Stat export (6)'!M$1)/5)+1</f>
        <v>11</v>
      </c>
      <c r="N58" s="32">
        <f>INT(RANK('OECD.Stat export (5)'!N58,'OECD.Stat export (5)'!N$8:N$168,'OECD.Stat export (6)'!N$1)/5)+1</f>
        <v>10</v>
      </c>
      <c r="O58" s="32">
        <f>INT(RANK('OECD.Stat export (5)'!O58,'OECD.Stat export (5)'!O$8:O$168,'OECD.Stat export (6)'!O$1)/5)+1</f>
        <v>4</v>
      </c>
      <c r="P58" s="32">
        <f>INT(RANK('OECD.Stat export (5)'!P58,'OECD.Stat export (5)'!P$8:P$168,'OECD.Stat export (6)'!P$1)/5)+1</f>
        <v>7</v>
      </c>
      <c r="Q58" s="33">
        <f>INT('OECD.Stat export (5)'!Q58*1000000)</f>
        <v>384169</v>
      </c>
      <c r="R58" s="45">
        <f>model!O291</f>
        <v>383497</v>
      </c>
      <c r="S58" t="str">
        <f t="shared" si="1"/>
        <v>Germany</v>
      </c>
      <c r="T58" t="str">
        <f t="shared" si="0"/>
        <v>2016</v>
      </c>
      <c r="U58" s="47">
        <f t="shared" si="2"/>
        <v>1.7492301565196567E-3</v>
      </c>
    </row>
    <row r="59" spans="1:21" ht="13.8" x14ac:dyDescent="0.3">
      <c r="A59" s="16"/>
      <c r="B59" s="17" t="s">
        <v>37</v>
      </c>
      <c r="C59" s="11" t="s">
        <v>31</v>
      </c>
      <c r="D59" s="32">
        <f>INT(RANK('OECD.Stat export (5)'!D59,'OECD.Stat export (5)'!D$8:D$168,'OECD.Stat export (6)'!D$1)/5)+1</f>
        <v>11</v>
      </c>
      <c r="E59" s="32">
        <f>INT(RANK('OECD.Stat export (5)'!E59,'OECD.Stat export (5)'!E$8:E$168,'OECD.Stat export (6)'!E$1)/5)+1</f>
        <v>11</v>
      </c>
      <c r="F59" s="32">
        <f>INT(RANK('OECD.Stat export (5)'!F59,'OECD.Stat export (5)'!F$8:F$168,'OECD.Stat export (6)'!F$1)/5)+1</f>
        <v>10</v>
      </c>
      <c r="G59" s="32">
        <f>INT(RANK('OECD.Stat export (5)'!G59,'OECD.Stat export (5)'!G$8:G$168,'OECD.Stat export (6)'!G$1)/5)+1</f>
        <v>12</v>
      </c>
      <c r="H59" s="32">
        <f>INT(RANK('OECD.Stat export (5)'!H59,'OECD.Stat export (5)'!H$8:H$168,'OECD.Stat export (6)'!H$1)/5)+1</f>
        <v>9</v>
      </c>
      <c r="I59" s="32">
        <f>INT(RANK('OECD.Stat export (5)'!I59,'OECD.Stat export (5)'!I$8:I$168,'OECD.Stat export (6)'!I$1)/5)+1</f>
        <v>6</v>
      </c>
      <c r="J59" s="32">
        <f>INT(RANK('OECD.Stat export (5)'!J59,'OECD.Stat export (5)'!J$8:J$168,'OECD.Stat export (6)'!J$1)/5)+1</f>
        <v>6</v>
      </c>
      <c r="K59" s="32">
        <f>INT(RANK('OECD.Stat export (5)'!K59,'OECD.Stat export (5)'!K$8:K$168,'OECD.Stat export (6)'!K$1)/5)+1</f>
        <v>4</v>
      </c>
      <c r="L59" s="32">
        <f>INT(RANK('OECD.Stat export (5)'!L59,'OECD.Stat export (5)'!L$8:L$168,'OECD.Stat export (6)'!L$1)/5)+1</f>
        <v>3</v>
      </c>
      <c r="M59" s="32">
        <f>INT(RANK('OECD.Stat export (5)'!M59,'OECD.Stat export (5)'!M$8:M$168,'OECD.Stat export (6)'!M$1)/5)+1</f>
        <v>9</v>
      </c>
      <c r="N59" s="32">
        <f>INT(RANK('OECD.Stat export (5)'!N59,'OECD.Stat export (5)'!N$8:N$168,'OECD.Stat export (6)'!N$1)/5)+1</f>
        <v>8</v>
      </c>
      <c r="O59" s="32">
        <f>INT(RANK('OECD.Stat export (5)'!O59,'OECD.Stat export (5)'!O$8:O$168,'OECD.Stat export (6)'!O$1)/5)+1</f>
        <v>4</v>
      </c>
      <c r="P59" s="32">
        <f>INT(RANK('OECD.Stat export (5)'!P59,'OECD.Stat export (5)'!P$8:P$168,'OECD.Stat export (6)'!P$1)/5)+1</f>
        <v>6</v>
      </c>
      <c r="Q59" s="33">
        <f>INT('OECD.Stat export (5)'!Q59*1000000)</f>
        <v>387311</v>
      </c>
      <c r="R59" s="45">
        <f>model!O292</f>
        <v>386025.2</v>
      </c>
      <c r="S59" t="str">
        <f t="shared" si="1"/>
        <v>Germany</v>
      </c>
      <c r="T59" t="str">
        <f t="shared" si="0"/>
        <v>2017</v>
      </c>
      <c r="U59" s="47">
        <f t="shared" si="2"/>
        <v>3.3198127602882136E-3</v>
      </c>
    </row>
    <row r="60" spans="1:21" ht="13.8" x14ac:dyDescent="0.3">
      <c r="A60" s="16"/>
      <c r="B60" s="17" t="s">
        <v>38</v>
      </c>
      <c r="C60" s="11" t="s">
        <v>31</v>
      </c>
      <c r="D60" s="32">
        <f>INT(RANK('OECD.Stat export (5)'!D60,'OECD.Stat export (5)'!D$8:D$168,'OECD.Stat export (6)'!D$1)/5)+1</f>
        <v>10</v>
      </c>
      <c r="E60" s="32">
        <f>INT(RANK('OECD.Stat export (5)'!E60,'OECD.Stat export (5)'!E$8:E$168,'OECD.Stat export (6)'!E$1)/5)+1</f>
        <v>9</v>
      </c>
      <c r="F60" s="32">
        <f>INT(RANK('OECD.Stat export (5)'!F60,'OECD.Stat export (5)'!F$8:F$168,'OECD.Stat export (6)'!F$1)/5)+1</f>
        <v>8</v>
      </c>
      <c r="G60" s="32">
        <f>INT(RANK('OECD.Stat export (5)'!G60,'OECD.Stat export (5)'!G$8:G$168,'OECD.Stat export (6)'!G$1)/5)+1</f>
        <v>9</v>
      </c>
      <c r="H60" s="32">
        <f>INT(RANK('OECD.Stat export (5)'!H60,'OECD.Stat export (5)'!H$8:H$168,'OECD.Stat export (6)'!H$1)/5)+1</f>
        <v>8</v>
      </c>
      <c r="I60" s="32">
        <f>INT(RANK('OECD.Stat export (5)'!I60,'OECD.Stat export (5)'!I$8:I$168,'OECD.Stat export (6)'!I$1)/5)+1</f>
        <v>6</v>
      </c>
      <c r="J60" s="32">
        <f>INT(RANK('OECD.Stat export (5)'!J60,'OECD.Stat export (5)'!J$8:J$168,'OECD.Stat export (6)'!J$1)/5)+1</f>
        <v>6</v>
      </c>
      <c r="K60" s="32">
        <f>INT(RANK('OECD.Stat export (5)'!K60,'OECD.Stat export (5)'!K$8:K$168,'OECD.Stat export (6)'!K$1)/5)+1</f>
        <v>4</v>
      </c>
      <c r="L60" s="32">
        <f>INT(RANK('OECD.Stat export (5)'!L60,'OECD.Stat export (5)'!L$8:L$168,'OECD.Stat export (6)'!L$1)/5)+1</f>
        <v>2</v>
      </c>
      <c r="M60" s="32">
        <f>INT(RANK('OECD.Stat export (5)'!M60,'OECD.Stat export (5)'!M$8:M$168,'OECD.Stat export (6)'!M$1)/5)+1</f>
        <v>8</v>
      </c>
      <c r="N60" s="32">
        <f>INT(RANK('OECD.Stat export (5)'!N60,'OECD.Stat export (5)'!N$8:N$168,'OECD.Stat export (6)'!N$1)/5)+1</f>
        <v>7</v>
      </c>
      <c r="O60" s="32">
        <f>INT(RANK('OECD.Stat export (5)'!O60,'OECD.Stat export (5)'!O$8:O$168,'OECD.Stat export (6)'!O$1)/5)+1</f>
        <v>3</v>
      </c>
      <c r="P60" s="32">
        <f>INT(RANK('OECD.Stat export (5)'!P60,'OECD.Stat export (5)'!P$8:P$168,'OECD.Stat export (6)'!P$1)/5)+1</f>
        <v>5</v>
      </c>
      <c r="Q60" s="33">
        <f>INT('OECD.Stat export (5)'!Q60*1000000)</f>
        <v>391105</v>
      </c>
      <c r="R60" s="45">
        <f>model!O293</f>
        <v>391669.7</v>
      </c>
      <c r="S60" t="str">
        <f t="shared" si="1"/>
        <v>Germany</v>
      </c>
      <c r="T60" t="str">
        <f t="shared" si="0"/>
        <v>2018</v>
      </c>
      <c r="U60" s="47">
        <f t="shared" si="2"/>
        <v>-1.4438577875506874E-3</v>
      </c>
    </row>
    <row r="61" spans="1:21" ht="13.8" x14ac:dyDescent="0.3">
      <c r="A61" s="16"/>
      <c r="B61" s="17" t="s">
        <v>39</v>
      </c>
      <c r="C61" s="11" t="s">
        <v>31</v>
      </c>
      <c r="D61" s="32">
        <f>INT(RANK('OECD.Stat export (5)'!D61,'OECD.Stat export (5)'!D$8:D$168,'OECD.Stat export (6)'!D$1)/5)+1</f>
        <v>10</v>
      </c>
      <c r="E61" s="32">
        <f>INT(RANK('OECD.Stat export (5)'!E61,'OECD.Stat export (5)'!E$8:E$168,'OECD.Stat export (6)'!E$1)/5)+1</f>
        <v>10</v>
      </c>
      <c r="F61" s="32">
        <f>INT(RANK('OECD.Stat export (5)'!F61,'OECD.Stat export (5)'!F$8:F$168,'OECD.Stat export (6)'!F$1)/5)+1</f>
        <v>10</v>
      </c>
      <c r="G61" s="32">
        <f>INT(RANK('OECD.Stat export (5)'!G61,'OECD.Stat export (5)'!G$8:G$168,'OECD.Stat export (6)'!G$1)/5)+1</f>
        <v>10</v>
      </c>
      <c r="H61" s="32">
        <f>INT(RANK('OECD.Stat export (5)'!H61,'OECD.Stat export (5)'!H$8:H$168,'OECD.Stat export (6)'!H$1)/5)+1</f>
        <v>8</v>
      </c>
      <c r="I61" s="32">
        <f>INT(RANK('OECD.Stat export (5)'!I61,'OECD.Stat export (5)'!I$8:I$168,'OECD.Stat export (6)'!I$1)/5)+1</f>
        <v>5</v>
      </c>
      <c r="J61" s="32">
        <f>INT(RANK('OECD.Stat export (5)'!J61,'OECD.Stat export (5)'!J$8:J$168,'OECD.Stat export (6)'!J$1)/5)+1</f>
        <v>5</v>
      </c>
      <c r="K61" s="32">
        <f>INT(RANK('OECD.Stat export (5)'!K61,'OECD.Stat export (5)'!K$8:K$168,'OECD.Stat export (6)'!K$1)/5)+1</f>
        <v>3</v>
      </c>
      <c r="L61" s="32">
        <f>INT(RANK('OECD.Stat export (5)'!L61,'OECD.Stat export (5)'!L$8:L$168,'OECD.Stat export (6)'!L$1)/5)+1</f>
        <v>2</v>
      </c>
      <c r="M61" s="32">
        <f>INT(RANK('OECD.Stat export (5)'!M61,'OECD.Stat export (5)'!M$8:M$168,'OECD.Stat export (6)'!M$1)/5)+1</f>
        <v>6</v>
      </c>
      <c r="N61" s="32">
        <f>INT(RANK('OECD.Stat export (5)'!N61,'OECD.Stat export (5)'!N$8:N$168,'OECD.Stat export (6)'!N$1)/5)+1</f>
        <v>6</v>
      </c>
      <c r="O61" s="32">
        <f>INT(RANK('OECD.Stat export (5)'!O61,'OECD.Stat export (5)'!O$8:O$168,'OECD.Stat export (6)'!O$1)/5)+1</f>
        <v>3</v>
      </c>
      <c r="P61" s="32">
        <f>INT(RANK('OECD.Stat export (5)'!P61,'OECD.Stat export (5)'!P$8:P$168,'OECD.Stat export (6)'!P$1)/5)+1</f>
        <v>5</v>
      </c>
      <c r="Q61" s="33">
        <f>INT('OECD.Stat export (5)'!Q61*1000000)</f>
        <v>392391</v>
      </c>
      <c r="R61" s="45">
        <f>model!O294</f>
        <v>391669.7</v>
      </c>
      <c r="S61" t="str">
        <f t="shared" si="1"/>
        <v>Germany</v>
      </c>
      <c r="T61" t="str">
        <f t="shared" si="0"/>
        <v>2019</v>
      </c>
      <c r="U61" s="47">
        <f t="shared" si="2"/>
        <v>1.8382174922462247E-3</v>
      </c>
    </row>
    <row r="62" spans="1:21" ht="13.8" x14ac:dyDescent="0.3">
      <c r="A62" s="16"/>
      <c r="B62" s="17" t="s">
        <v>41</v>
      </c>
      <c r="C62" s="11" t="s">
        <v>31</v>
      </c>
      <c r="D62" s="32">
        <f>INT(RANK('OECD.Stat export (5)'!D62,'OECD.Stat export (5)'!D$8:D$168,'OECD.Stat export (6)'!D$1)/5)+1</f>
        <v>9</v>
      </c>
      <c r="E62" s="32">
        <f>INT(RANK('OECD.Stat export (5)'!E62,'OECD.Stat export (5)'!E$8:E$168,'OECD.Stat export (6)'!E$1)/5)+1</f>
        <v>9</v>
      </c>
      <c r="F62" s="32">
        <f>INT(RANK('OECD.Stat export (5)'!F62,'OECD.Stat export (5)'!F$8:F$168,'OECD.Stat export (6)'!F$1)/5)+1</f>
        <v>9</v>
      </c>
      <c r="G62" s="32">
        <f>INT(RANK('OECD.Stat export (5)'!G62,'OECD.Stat export (5)'!G$8:G$168,'OECD.Stat export (6)'!G$1)/5)+1</f>
        <v>11</v>
      </c>
      <c r="H62" s="32">
        <f>INT(RANK('OECD.Stat export (5)'!H62,'OECD.Stat export (5)'!H$8:H$168,'OECD.Stat export (6)'!H$1)/5)+1</f>
        <v>9</v>
      </c>
      <c r="I62" s="32">
        <f>INT(RANK('OECD.Stat export (5)'!I62,'OECD.Stat export (5)'!I$8:I$168,'OECD.Stat export (6)'!I$1)/5)+1</f>
        <v>8</v>
      </c>
      <c r="J62" s="32">
        <f>INT(RANK('OECD.Stat export (5)'!J62,'OECD.Stat export (5)'!J$8:J$168,'OECD.Stat export (6)'!J$1)/5)+1</f>
        <v>8</v>
      </c>
      <c r="K62" s="32">
        <f>INT(RANK('OECD.Stat export (5)'!K62,'OECD.Stat export (5)'!K$8:K$168,'OECD.Stat export (6)'!K$1)/5)+1</f>
        <v>5</v>
      </c>
      <c r="L62" s="32">
        <f>INT(RANK('OECD.Stat export (5)'!L62,'OECD.Stat export (5)'!L$8:L$168,'OECD.Stat export (6)'!L$1)/5)+1</f>
        <v>3</v>
      </c>
      <c r="M62" s="32">
        <f>INT(RANK('OECD.Stat export (5)'!M62,'OECD.Stat export (5)'!M$8:M$168,'OECD.Stat export (6)'!M$1)/5)+1</f>
        <v>7</v>
      </c>
      <c r="N62" s="32">
        <f>INT(RANK('OECD.Stat export (5)'!N62,'OECD.Stat export (5)'!N$8:N$168,'OECD.Stat export (6)'!N$1)/5)+1</f>
        <v>7</v>
      </c>
      <c r="O62" s="32">
        <f>INT(RANK('OECD.Stat export (5)'!O62,'OECD.Stat export (5)'!O$8:O$168,'OECD.Stat export (6)'!O$1)/5)+1</f>
        <v>4</v>
      </c>
      <c r="P62" s="32">
        <f>INT(RANK('OECD.Stat export (5)'!P62,'OECD.Stat export (5)'!P$8:P$168,'OECD.Stat export (6)'!P$1)/5)+1</f>
        <v>6</v>
      </c>
      <c r="Q62" s="33">
        <f>INT('OECD.Stat export (5)'!Q62*1000000)</f>
        <v>385882</v>
      </c>
      <c r="R62" s="45">
        <f>model!O295</f>
        <v>385941.8</v>
      </c>
      <c r="S62" t="str">
        <f t="shared" si="1"/>
        <v>Germany</v>
      </c>
      <c r="T62" t="str">
        <f t="shared" si="0"/>
        <v>2020</v>
      </c>
      <c r="U62" s="47">
        <f t="shared" si="2"/>
        <v>-1.5496965393562893E-4</v>
      </c>
    </row>
    <row r="63" spans="1:21" ht="13.8" x14ac:dyDescent="0.3">
      <c r="A63" s="16"/>
      <c r="B63" s="17" t="s">
        <v>42</v>
      </c>
      <c r="C63" s="11" t="s">
        <v>31</v>
      </c>
      <c r="D63" s="32">
        <f>INT(RANK('OECD.Stat export (5)'!D63,'OECD.Stat export (5)'!D$8:D$168,'OECD.Stat export (6)'!D$1)/5)+1</f>
        <v>6</v>
      </c>
      <c r="E63" s="32">
        <f>INT(RANK('OECD.Stat export (5)'!E63,'OECD.Stat export (5)'!E$8:E$168,'OECD.Stat export (6)'!E$1)/5)+1</f>
        <v>7</v>
      </c>
      <c r="F63" s="32">
        <f>INT(RANK('OECD.Stat export (5)'!F63,'OECD.Stat export (5)'!F$8:F$168,'OECD.Stat export (6)'!F$1)/5)+1</f>
        <v>8</v>
      </c>
      <c r="G63" s="32">
        <f>INT(RANK('OECD.Stat export (5)'!G63,'OECD.Stat export (5)'!G$8:G$168,'OECD.Stat export (6)'!G$1)/5)+1</f>
        <v>8</v>
      </c>
      <c r="H63" s="32">
        <f>INT(RANK('OECD.Stat export (5)'!H63,'OECD.Stat export (5)'!H$8:H$168,'OECD.Stat export (6)'!H$1)/5)+1</f>
        <v>7</v>
      </c>
      <c r="I63" s="32">
        <f>INT(RANK('OECD.Stat export (5)'!I63,'OECD.Stat export (5)'!I$8:I$168,'OECD.Stat export (6)'!I$1)/5)+1</f>
        <v>11</v>
      </c>
      <c r="J63" s="32">
        <f>INT(RANK('OECD.Stat export (5)'!J63,'OECD.Stat export (5)'!J$8:J$168,'OECD.Stat export (6)'!J$1)/5)+1</f>
        <v>8</v>
      </c>
      <c r="K63" s="32">
        <f>INT(RANK('OECD.Stat export (5)'!K63,'OECD.Stat export (5)'!K$8:K$168,'OECD.Stat export (6)'!K$1)/5)+1</f>
        <v>5</v>
      </c>
      <c r="L63" s="32">
        <f>INT(RANK('OECD.Stat export (5)'!L63,'OECD.Stat export (5)'!L$8:L$168,'OECD.Stat export (6)'!L$1)/5)+1</f>
        <v>3</v>
      </c>
      <c r="M63" s="32">
        <f>INT(RANK('OECD.Stat export (5)'!M63,'OECD.Stat export (5)'!M$8:M$168,'OECD.Stat export (6)'!M$1)/5)+1</f>
        <v>6</v>
      </c>
      <c r="N63" s="32">
        <f>INT(RANK('OECD.Stat export (5)'!N63,'OECD.Stat export (5)'!N$8:N$168,'OECD.Stat export (6)'!N$1)/5)+1</f>
        <v>5</v>
      </c>
      <c r="O63" s="32">
        <f>INT(RANK('OECD.Stat export (5)'!O63,'OECD.Stat export (5)'!O$8:O$168,'OECD.Stat export (6)'!O$1)/5)+1</f>
        <v>3</v>
      </c>
      <c r="P63" s="32">
        <f>INT(RANK('OECD.Stat export (5)'!P63,'OECD.Stat export (5)'!P$8:P$168,'OECD.Stat export (6)'!P$1)/5)+1</f>
        <v>7</v>
      </c>
      <c r="Q63" s="33">
        <f>INT('OECD.Stat export (5)'!Q63*1000000)</f>
        <v>383618</v>
      </c>
      <c r="R63" s="45">
        <f>model!O296</f>
        <v>383817.1</v>
      </c>
      <c r="S63" t="str">
        <f t="shared" si="1"/>
        <v>Germany</v>
      </c>
      <c r="T63" t="str">
        <f t="shared" si="0"/>
        <v>2021</v>
      </c>
      <c r="U63" s="47">
        <f t="shared" si="2"/>
        <v>-5.1900588606367979E-4</v>
      </c>
    </row>
    <row r="64" spans="1:21" ht="13.8" x14ac:dyDescent="0.3">
      <c r="A64" s="14" t="s">
        <v>56</v>
      </c>
      <c r="B64" s="17" t="s">
        <v>33</v>
      </c>
      <c r="C64" s="11" t="s">
        <v>31</v>
      </c>
      <c r="D64" s="32">
        <f>INT(RANK('OECD.Stat export (5)'!D64,'OECD.Stat export (5)'!D$8:D$168,'OECD.Stat export (6)'!D$1)/5)+1</f>
        <v>29</v>
      </c>
      <c r="E64" s="32">
        <f>INT(RANK('OECD.Stat export (5)'!E64,'OECD.Stat export (5)'!E$8:E$168,'OECD.Stat export (6)'!E$1)/5)+1</f>
        <v>28</v>
      </c>
      <c r="F64" s="32">
        <f>INT(RANK('OECD.Stat export (5)'!F64,'OECD.Stat export (5)'!F$8:F$168,'OECD.Stat export (6)'!F$1)/5)+1</f>
        <v>24</v>
      </c>
      <c r="G64" s="32">
        <f>INT(RANK('OECD.Stat export (5)'!G64,'OECD.Stat export (5)'!G$8:G$168,'OECD.Stat export (6)'!G$1)/5)+1</f>
        <v>33</v>
      </c>
      <c r="H64" s="32">
        <f>INT(RANK('OECD.Stat export (5)'!H64,'OECD.Stat export (5)'!H$8:H$168,'OECD.Stat export (6)'!H$1)/5)+1</f>
        <v>33</v>
      </c>
      <c r="I64" s="32">
        <f>INT(RANK('OECD.Stat export (5)'!I64,'OECD.Stat export (5)'!I$8:I$168,'OECD.Stat export (6)'!I$1)/5)+1</f>
        <v>11</v>
      </c>
      <c r="J64" s="32">
        <f>INT(RANK('OECD.Stat export (5)'!J64,'OECD.Stat export (5)'!J$8:J$168,'OECD.Stat export (6)'!J$1)/5)+1</f>
        <v>28</v>
      </c>
      <c r="K64" s="32">
        <f>INT(RANK('OECD.Stat export (5)'!K64,'OECD.Stat export (5)'!K$8:K$168,'OECD.Stat export (6)'!K$1)/5)+1</f>
        <v>29</v>
      </c>
      <c r="L64" s="32">
        <f>INT(RANK('OECD.Stat export (5)'!L64,'OECD.Stat export (5)'!L$8:L$168,'OECD.Stat export (6)'!L$1)/5)+1</f>
        <v>20</v>
      </c>
      <c r="M64" s="32">
        <f>INT(RANK('OECD.Stat export (5)'!M64,'OECD.Stat export (5)'!M$8:M$168,'OECD.Stat export (6)'!M$1)/5)+1</f>
        <v>32</v>
      </c>
      <c r="N64" s="32">
        <f>INT(RANK('OECD.Stat export (5)'!N64,'OECD.Stat export (5)'!N$8:N$168,'OECD.Stat export (6)'!N$1)/5)+1</f>
        <v>33</v>
      </c>
      <c r="O64" s="32">
        <f>INT(RANK('OECD.Stat export (5)'!O64,'OECD.Stat export (5)'!O$8:O$168,'OECD.Stat export (6)'!O$1)/5)+1</f>
        <v>33</v>
      </c>
      <c r="P64" s="32">
        <f>INT(RANK('OECD.Stat export (5)'!P64,'OECD.Stat export (5)'!P$8:P$168,'OECD.Stat export (6)'!P$1)/5)+1</f>
        <v>29</v>
      </c>
      <c r="Q64" s="33">
        <f>INT('OECD.Stat export (5)'!Q64*1000000)</f>
        <v>303538</v>
      </c>
      <c r="R64" s="45">
        <f>model!O297</f>
        <v>302084.59999999998</v>
      </c>
      <c r="S64" t="str">
        <f t="shared" si="1"/>
        <v>Greece</v>
      </c>
      <c r="T64" t="str">
        <f t="shared" si="0"/>
        <v>2015</v>
      </c>
      <c r="U64" s="47">
        <f t="shared" si="2"/>
        <v>4.7881978533166301E-3</v>
      </c>
    </row>
    <row r="65" spans="1:21" ht="13.8" x14ac:dyDescent="0.3">
      <c r="A65" s="16"/>
      <c r="B65" s="17" t="s">
        <v>35</v>
      </c>
      <c r="C65" s="11" t="s">
        <v>31</v>
      </c>
      <c r="D65" s="32">
        <f>INT(RANK('OECD.Stat export (5)'!D65,'OECD.Stat export (5)'!D$8:D$168,'OECD.Stat export (6)'!D$1)/5)+1</f>
        <v>29</v>
      </c>
      <c r="E65" s="32">
        <f>INT(RANK('OECD.Stat export (5)'!E65,'OECD.Stat export (5)'!E$8:E$168,'OECD.Stat export (6)'!E$1)/5)+1</f>
        <v>27</v>
      </c>
      <c r="F65" s="32">
        <f>INT(RANK('OECD.Stat export (5)'!F65,'OECD.Stat export (5)'!F$8:F$168,'OECD.Stat export (6)'!F$1)/5)+1</f>
        <v>25</v>
      </c>
      <c r="G65" s="32">
        <f>INT(RANK('OECD.Stat export (5)'!G65,'OECD.Stat export (5)'!G$8:G$168,'OECD.Stat export (6)'!G$1)/5)+1</f>
        <v>33</v>
      </c>
      <c r="H65" s="32">
        <f>INT(RANK('OECD.Stat export (5)'!H65,'OECD.Stat export (5)'!H$8:H$168,'OECD.Stat export (6)'!H$1)/5)+1</f>
        <v>32</v>
      </c>
      <c r="I65" s="32">
        <f>INT(RANK('OECD.Stat export (5)'!I65,'OECD.Stat export (5)'!I$8:I$168,'OECD.Stat export (6)'!I$1)/5)+1</f>
        <v>10</v>
      </c>
      <c r="J65" s="32">
        <f>INT(RANK('OECD.Stat export (5)'!J65,'OECD.Stat export (5)'!J$8:J$168,'OECD.Stat export (6)'!J$1)/5)+1</f>
        <v>29</v>
      </c>
      <c r="K65" s="32">
        <f>INT(RANK('OECD.Stat export (5)'!K65,'OECD.Stat export (5)'!K$8:K$168,'OECD.Stat export (6)'!K$1)/5)+1</f>
        <v>30</v>
      </c>
      <c r="L65" s="32">
        <f>INT(RANK('OECD.Stat export (5)'!L65,'OECD.Stat export (5)'!L$8:L$168,'OECD.Stat export (6)'!L$1)/5)+1</f>
        <v>19</v>
      </c>
      <c r="M65" s="32">
        <f>INT(RANK('OECD.Stat export (5)'!M65,'OECD.Stat export (5)'!M$8:M$168,'OECD.Stat export (6)'!M$1)/5)+1</f>
        <v>31</v>
      </c>
      <c r="N65" s="32">
        <f>INT(RANK('OECD.Stat export (5)'!N65,'OECD.Stat export (5)'!N$8:N$168,'OECD.Stat export (6)'!N$1)/5)+1</f>
        <v>33</v>
      </c>
      <c r="O65" s="32">
        <f>INT(RANK('OECD.Stat export (5)'!O65,'OECD.Stat export (5)'!O$8:O$168,'OECD.Stat export (6)'!O$1)/5)+1</f>
        <v>31</v>
      </c>
      <c r="P65" s="32">
        <f>INT(RANK('OECD.Stat export (5)'!P65,'OECD.Stat export (5)'!P$8:P$168,'OECD.Stat export (6)'!P$1)/5)+1</f>
        <v>27</v>
      </c>
      <c r="Q65" s="33">
        <f>INT('OECD.Stat export (5)'!Q65*1000000)</f>
        <v>317183</v>
      </c>
      <c r="R65" s="45">
        <f>model!O298</f>
        <v>316195.40000000002</v>
      </c>
      <c r="S65" t="str">
        <f t="shared" si="1"/>
        <v>Greece</v>
      </c>
      <c r="T65" t="str">
        <f t="shared" si="0"/>
        <v>2016</v>
      </c>
      <c r="U65" s="47">
        <f t="shared" si="2"/>
        <v>3.1136599376384508E-3</v>
      </c>
    </row>
    <row r="66" spans="1:21" ht="13.8" x14ac:dyDescent="0.3">
      <c r="A66" s="16"/>
      <c r="B66" s="17" t="s">
        <v>37</v>
      </c>
      <c r="C66" s="11" t="s">
        <v>31</v>
      </c>
      <c r="D66" s="32">
        <f>INT(RANK('OECD.Stat export (5)'!D66,'OECD.Stat export (5)'!D$8:D$168,'OECD.Stat export (6)'!D$1)/5)+1</f>
        <v>28</v>
      </c>
      <c r="E66" s="32">
        <f>INT(RANK('OECD.Stat export (5)'!E66,'OECD.Stat export (5)'!E$8:E$168,'OECD.Stat export (6)'!E$1)/5)+1</f>
        <v>26</v>
      </c>
      <c r="F66" s="32">
        <f>INT(RANK('OECD.Stat export (5)'!F66,'OECD.Stat export (5)'!F$8:F$168,'OECD.Stat export (6)'!F$1)/5)+1</f>
        <v>26</v>
      </c>
      <c r="G66" s="32">
        <f>INT(RANK('OECD.Stat export (5)'!G66,'OECD.Stat export (5)'!G$8:G$168,'OECD.Stat export (6)'!G$1)/5)+1</f>
        <v>32</v>
      </c>
      <c r="H66" s="32">
        <f>INT(RANK('OECD.Stat export (5)'!H66,'OECD.Stat export (5)'!H$8:H$168,'OECD.Stat export (6)'!H$1)/5)+1</f>
        <v>33</v>
      </c>
      <c r="I66" s="32">
        <f>INT(RANK('OECD.Stat export (5)'!I66,'OECD.Stat export (5)'!I$8:I$168,'OECD.Stat export (6)'!I$1)/5)+1</f>
        <v>11</v>
      </c>
      <c r="J66" s="32">
        <f>INT(RANK('OECD.Stat export (5)'!J66,'OECD.Stat export (5)'!J$8:J$168,'OECD.Stat export (6)'!J$1)/5)+1</f>
        <v>28</v>
      </c>
      <c r="K66" s="32">
        <f>INT(RANK('OECD.Stat export (5)'!K66,'OECD.Stat export (5)'!K$8:K$168,'OECD.Stat export (6)'!K$1)/5)+1</f>
        <v>31</v>
      </c>
      <c r="L66" s="32">
        <f>INT(RANK('OECD.Stat export (5)'!L66,'OECD.Stat export (5)'!L$8:L$168,'OECD.Stat export (6)'!L$1)/5)+1</f>
        <v>21</v>
      </c>
      <c r="M66" s="32">
        <f>INT(RANK('OECD.Stat export (5)'!M66,'OECD.Stat export (5)'!M$8:M$168,'OECD.Stat export (6)'!M$1)/5)+1</f>
        <v>30</v>
      </c>
      <c r="N66" s="32">
        <f>INT(RANK('OECD.Stat export (5)'!N66,'OECD.Stat export (5)'!N$8:N$168,'OECD.Stat export (6)'!N$1)/5)+1</f>
        <v>32</v>
      </c>
      <c r="O66" s="32">
        <f>INT(RANK('OECD.Stat export (5)'!O66,'OECD.Stat export (5)'!O$8:O$168,'OECD.Stat export (6)'!O$1)/5)+1</f>
        <v>31</v>
      </c>
      <c r="P66" s="32">
        <f>INT(RANK('OECD.Stat export (5)'!P66,'OECD.Stat export (5)'!P$8:P$168,'OECD.Stat export (6)'!P$1)/5)+1</f>
        <v>27</v>
      </c>
      <c r="Q66" s="33">
        <f>INT('OECD.Stat export (5)'!Q66*1000000)</f>
        <v>316046</v>
      </c>
      <c r="R66" s="45">
        <f>model!O299</f>
        <v>316195.40000000002</v>
      </c>
      <c r="S66" t="str">
        <f t="shared" si="1"/>
        <v>Greece</v>
      </c>
      <c r="T66" t="str">
        <f t="shared" si="0"/>
        <v>2017</v>
      </c>
      <c r="U66" s="47">
        <f t="shared" si="2"/>
        <v>-4.7271599703847946E-4</v>
      </c>
    </row>
    <row r="67" spans="1:21" ht="13.8" x14ac:dyDescent="0.3">
      <c r="A67" s="16"/>
      <c r="B67" s="17" t="s">
        <v>38</v>
      </c>
      <c r="C67" s="11" t="s">
        <v>31</v>
      </c>
      <c r="D67" s="32">
        <f>INT(RANK('OECD.Stat export (5)'!D67,'OECD.Stat export (5)'!D$8:D$168,'OECD.Stat export (6)'!D$1)/5)+1</f>
        <v>26</v>
      </c>
      <c r="E67" s="32">
        <f>INT(RANK('OECD.Stat export (5)'!E67,'OECD.Stat export (5)'!E$8:E$168,'OECD.Stat export (6)'!E$1)/5)+1</f>
        <v>25</v>
      </c>
      <c r="F67" s="32">
        <f>INT(RANK('OECD.Stat export (5)'!F67,'OECD.Stat export (5)'!F$8:F$168,'OECD.Stat export (6)'!F$1)/5)+1</f>
        <v>25</v>
      </c>
      <c r="G67" s="32">
        <f>INT(RANK('OECD.Stat export (5)'!G67,'OECD.Stat export (5)'!G$8:G$168,'OECD.Stat export (6)'!G$1)/5)+1</f>
        <v>32</v>
      </c>
      <c r="H67" s="32">
        <f>INT(RANK('OECD.Stat export (5)'!H67,'OECD.Stat export (5)'!H$8:H$168,'OECD.Stat export (6)'!H$1)/5)+1</f>
        <v>32</v>
      </c>
      <c r="I67" s="32">
        <f>INT(RANK('OECD.Stat export (5)'!I67,'OECD.Stat export (5)'!I$8:I$168,'OECD.Stat export (6)'!I$1)/5)+1</f>
        <v>13</v>
      </c>
      <c r="J67" s="32">
        <f>INT(RANK('OECD.Stat export (5)'!J67,'OECD.Stat export (5)'!J$8:J$168,'OECD.Stat export (6)'!J$1)/5)+1</f>
        <v>32</v>
      </c>
      <c r="K67" s="32">
        <f>INT(RANK('OECD.Stat export (5)'!K67,'OECD.Stat export (5)'!K$8:K$168,'OECD.Stat export (6)'!K$1)/5)+1</f>
        <v>32</v>
      </c>
      <c r="L67" s="32">
        <f>INT(RANK('OECD.Stat export (5)'!L67,'OECD.Stat export (5)'!L$8:L$168,'OECD.Stat export (6)'!L$1)/5)+1</f>
        <v>17</v>
      </c>
      <c r="M67" s="32">
        <f>INT(RANK('OECD.Stat export (5)'!M67,'OECD.Stat export (5)'!M$8:M$168,'OECD.Stat export (6)'!M$1)/5)+1</f>
        <v>29</v>
      </c>
      <c r="N67" s="32">
        <f>INT(RANK('OECD.Stat export (5)'!N67,'OECD.Stat export (5)'!N$8:N$168,'OECD.Stat export (6)'!N$1)/5)+1</f>
        <v>32</v>
      </c>
      <c r="O67" s="32">
        <f>INT(RANK('OECD.Stat export (5)'!O67,'OECD.Stat export (5)'!O$8:O$168,'OECD.Stat export (6)'!O$1)/5)+1</f>
        <v>28</v>
      </c>
      <c r="P67" s="32">
        <f>INT(RANK('OECD.Stat export (5)'!P67,'OECD.Stat export (5)'!P$8:P$168,'OECD.Stat export (6)'!P$1)/5)+1</f>
        <v>26</v>
      </c>
      <c r="Q67" s="33">
        <f>INT('OECD.Stat export (5)'!Q67*1000000)</f>
        <v>320775</v>
      </c>
      <c r="R67" s="45">
        <f>model!O300</f>
        <v>319763.59999999998</v>
      </c>
      <c r="S67" t="str">
        <f t="shared" si="1"/>
        <v>Greece</v>
      </c>
      <c r="T67" t="str">
        <f t="shared" si="0"/>
        <v>2018</v>
      </c>
      <c r="U67" s="47">
        <f t="shared" si="2"/>
        <v>3.1529888551165871E-3</v>
      </c>
    </row>
    <row r="68" spans="1:21" ht="13.8" x14ac:dyDescent="0.3">
      <c r="A68" s="16"/>
      <c r="B68" s="17" t="s">
        <v>39</v>
      </c>
      <c r="C68" s="11" t="s">
        <v>31</v>
      </c>
      <c r="D68" s="32">
        <f>INT(RANK('OECD.Stat export (5)'!D68,'OECD.Stat export (5)'!D$8:D$168,'OECD.Stat export (6)'!D$1)/5)+1</f>
        <v>28</v>
      </c>
      <c r="E68" s="32">
        <f>INT(RANK('OECD.Stat export (5)'!E68,'OECD.Stat export (5)'!E$8:E$168,'OECD.Stat export (6)'!E$1)/5)+1</f>
        <v>23</v>
      </c>
      <c r="F68" s="32">
        <f>INT(RANK('OECD.Stat export (5)'!F68,'OECD.Stat export (5)'!F$8:F$168,'OECD.Stat export (6)'!F$1)/5)+1</f>
        <v>20</v>
      </c>
      <c r="G68" s="32">
        <f>INT(RANK('OECD.Stat export (5)'!G68,'OECD.Stat export (5)'!G$8:G$168,'OECD.Stat export (6)'!G$1)/5)+1</f>
        <v>32</v>
      </c>
      <c r="H68" s="32">
        <f>INT(RANK('OECD.Stat export (5)'!H68,'OECD.Stat export (5)'!H$8:H$168,'OECD.Stat export (6)'!H$1)/5)+1</f>
        <v>32</v>
      </c>
      <c r="I68" s="32">
        <f>INT(RANK('OECD.Stat export (5)'!I68,'OECD.Stat export (5)'!I$8:I$168,'OECD.Stat export (6)'!I$1)/5)+1</f>
        <v>12</v>
      </c>
      <c r="J68" s="32">
        <f>INT(RANK('OECD.Stat export (5)'!J68,'OECD.Stat export (5)'!J$8:J$168,'OECD.Stat export (6)'!J$1)/5)+1</f>
        <v>31</v>
      </c>
      <c r="K68" s="32">
        <f>INT(RANK('OECD.Stat export (5)'!K68,'OECD.Stat export (5)'!K$8:K$168,'OECD.Stat export (6)'!K$1)/5)+1</f>
        <v>32</v>
      </c>
      <c r="L68" s="32">
        <f>INT(RANK('OECD.Stat export (5)'!L68,'OECD.Stat export (5)'!L$8:L$168,'OECD.Stat export (6)'!L$1)/5)+1</f>
        <v>18</v>
      </c>
      <c r="M68" s="32">
        <f>INT(RANK('OECD.Stat export (5)'!M68,'OECD.Stat export (5)'!M$8:M$168,'OECD.Stat export (6)'!M$1)/5)+1</f>
        <v>28</v>
      </c>
      <c r="N68" s="32">
        <f>INT(RANK('OECD.Stat export (5)'!N68,'OECD.Stat export (5)'!N$8:N$168,'OECD.Stat export (6)'!N$1)/5)+1</f>
        <v>31</v>
      </c>
      <c r="O68" s="32">
        <f>INT(RANK('OECD.Stat export (5)'!O68,'OECD.Stat export (5)'!O$8:O$168,'OECD.Stat export (6)'!O$1)/5)+1</f>
        <v>26</v>
      </c>
      <c r="P68" s="32">
        <f>INT(RANK('OECD.Stat export (5)'!P68,'OECD.Stat export (5)'!P$8:P$168,'OECD.Stat export (6)'!P$1)/5)+1</f>
        <v>24</v>
      </c>
      <c r="Q68" s="33">
        <f>INT('OECD.Stat export (5)'!Q68*1000000)</f>
        <v>325248</v>
      </c>
      <c r="R68" s="45">
        <f>model!O301</f>
        <v>325677.3</v>
      </c>
      <c r="S68" t="str">
        <f t="shared" si="1"/>
        <v>Greece</v>
      </c>
      <c r="T68" t="str">
        <f t="shared" si="0"/>
        <v>2019</v>
      </c>
      <c r="U68" s="47">
        <f t="shared" si="2"/>
        <v>-1.3199158795749347E-3</v>
      </c>
    </row>
    <row r="69" spans="1:21" ht="13.8" x14ac:dyDescent="0.3">
      <c r="A69" s="16"/>
      <c r="B69" s="17" t="s">
        <v>41</v>
      </c>
      <c r="C69" s="11" t="s">
        <v>31</v>
      </c>
      <c r="D69" s="32">
        <f>INT(RANK('OECD.Stat export (5)'!D69,'OECD.Stat export (5)'!D$8:D$168,'OECD.Stat export (6)'!D$1)/5)+1</f>
        <v>27</v>
      </c>
      <c r="E69" s="32">
        <f>INT(RANK('OECD.Stat export (5)'!E69,'OECD.Stat export (5)'!E$8:E$168,'OECD.Stat export (6)'!E$1)/5)+1</f>
        <v>18</v>
      </c>
      <c r="F69" s="32">
        <f>INT(RANK('OECD.Stat export (5)'!F69,'OECD.Stat export (5)'!F$8:F$168,'OECD.Stat export (6)'!F$1)/5)+1</f>
        <v>16</v>
      </c>
      <c r="G69" s="32">
        <f>INT(RANK('OECD.Stat export (5)'!G69,'OECD.Stat export (5)'!G$8:G$168,'OECD.Stat export (6)'!G$1)/5)+1</f>
        <v>31</v>
      </c>
      <c r="H69" s="32">
        <f>INT(RANK('OECD.Stat export (5)'!H69,'OECD.Stat export (5)'!H$8:H$168,'OECD.Stat export (6)'!H$1)/5)+1</f>
        <v>31</v>
      </c>
      <c r="I69" s="32">
        <f>INT(RANK('OECD.Stat export (5)'!I69,'OECD.Stat export (5)'!I$8:I$168,'OECD.Stat export (6)'!I$1)/5)+1</f>
        <v>15</v>
      </c>
      <c r="J69" s="32">
        <f>INT(RANK('OECD.Stat export (5)'!J69,'OECD.Stat export (5)'!J$8:J$168,'OECD.Stat export (6)'!J$1)/5)+1</f>
        <v>33</v>
      </c>
      <c r="K69" s="32">
        <f>INT(RANK('OECD.Stat export (5)'!K69,'OECD.Stat export (5)'!K$8:K$168,'OECD.Stat export (6)'!K$1)/5)+1</f>
        <v>29</v>
      </c>
      <c r="L69" s="32">
        <f>INT(RANK('OECD.Stat export (5)'!L69,'OECD.Stat export (5)'!L$8:L$168,'OECD.Stat export (6)'!L$1)/5)+1</f>
        <v>13</v>
      </c>
      <c r="M69" s="32">
        <f>INT(RANK('OECD.Stat export (5)'!M69,'OECD.Stat export (5)'!M$8:M$168,'OECD.Stat export (6)'!M$1)/5)+1</f>
        <v>31</v>
      </c>
      <c r="N69" s="32">
        <f>INT(RANK('OECD.Stat export (5)'!N69,'OECD.Stat export (5)'!N$8:N$168,'OECD.Stat export (6)'!N$1)/5)+1</f>
        <v>32</v>
      </c>
      <c r="O69" s="32">
        <f>INT(RANK('OECD.Stat export (5)'!O69,'OECD.Stat export (5)'!O$8:O$168,'OECD.Stat export (6)'!O$1)/5)+1</f>
        <v>29</v>
      </c>
      <c r="P69" s="32">
        <f>INT(RANK('OECD.Stat export (5)'!P69,'OECD.Stat export (5)'!P$8:P$168,'OECD.Stat export (6)'!P$1)/5)+1</f>
        <v>27</v>
      </c>
      <c r="Q69" s="33">
        <f>INT('OECD.Stat export (5)'!Q69*1000000)</f>
        <v>317590</v>
      </c>
      <c r="R69" s="45">
        <f>model!O302</f>
        <v>316512.40000000002</v>
      </c>
      <c r="S69" t="str">
        <f t="shared" si="1"/>
        <v>Greece</v>
      </c>
      <c r="T69" t="str">
        <f t="shared" si="0"/>
        <v>2020</v>
      </c>
      <c r="U69" s="47">
        <f t="shared" si="2"/>
        <v>3.3930539374664717E-3</v>
      </c>
    </row>
    <row r="70" spans="1:21" ht="13.8" x14ac:dyDescent="0.3">
      <c r="A70" s="16"/>
      <c r="B70" s="17" t="s">
        <v>42</v>
      </c>
      <c r="C70" s="11" t="s">
        <v>31</v>
      </c>
      <c r="D70" s="32">
        <f>INT(RANK('OECD.Stat export (5)'!D70,'OECD.Stat export (5)'!D$8:D$168,'OECD.Stat export (6)'!D$1)/5)+1</f>
        <v>20</v>
      </c>
      <c r="E70" s="32">
        <f>INT(RANK('OECD.Stat export (5)'!E70,'OECD.Stat export (5)'!E$8:E$168,'OECD.Stat export (6)'!E$1)/5)+1</f>
        <v>17</v>
      </c>
      <c r="F70" s="32">
        <f>INT(RANK('OECD.Stat export (5)'!F70,'OECD.Stat export (5)'!F$8:F$168,'OECD.Stat export (6)'!F$1)/5)+1</f>
        <v>18</v>
      </c>
      <c r="G70" s="32">
        <f>INT(RANK('OECD.Stat export (5)'!G70,'OECD.Stat export (5)'!G$8:G$168,'OECD.Stat export (6)'!G$1)/5)+1</f>
        <v>30</v>
      </c>
      <c r="H70" s="32">
        <f>INT(RANK('OECD.Stat export (5)'!H70,'OECD.Stat export (5)'!H$8:H$168,'OECD.Stat export (6)'!H$1)/5)+1</f>
        <v>30</v>
      </c>
      <c r="I70" s="32">
        <f>INT(RANK('OECD.Stat export (5)'!I70,'OECD.Stat export (5)'!I$8:I$168,'OECD.Stat export (6)'!I$1)/5)+1</f>
        <v>21</v>
      </c>
      <c r="J70" s="32">
        <f>INT(RANK('OECD.Stat export (5)'!J70,'OECD.Stat export (5)'!J$8:J$168,'OECD.Stat export (6)'!J$1)/5)+1</f>
        <v>30</v>
      </c>
      <c r="K70" s="32">
        <f>INT(RANK('OECD.Stat export (5)'!K70,'OECD.Stat export (5)'!K$8:K$168,'OECD.Stat export (6)'!K$1)/5)+1</f>
        <v>30</v>
      </c>
      <c r="L70" s="32">
        <f>INT(RANK('OECD.Stat export (5)'!L70,'OECD.Stat export (5)'!L$8:L$168,'OECD.Stat export (6)'!L$1)/5)+1</f>
        <v>18</v>
      </c>
      <c r="M70" s="32">
        <f>INT(RANK('OECD.Stat export (5)'!M70,'OECD.Stat export (5)'!M$8:M$168,'OECD.Stat export (6)'!M$1)/5)+1</f>
        <v>27</v>
      </c>
      <c r="N70" s="32">
        <f>INT(RANK('OECD.Stat export (5)'!N70,'OECD.Stat export (5)'!N$8:N$168,'OECD.Stat export (6)'!N$1)/5)+1</f>
        <v>30</v>
      </c>
      <c r="O70" s="32">
        <f>INT(RANK('OECD.Stat export (5)'!O70,'OECD.Stat export (5)'!O$8:O$168,'OECD.Stat export (6)'!O$1)/5)+1</f>
        <v>24</v>
      </c>
      <c r="P70" s="32">
        <f>INT(RANK('OECD.Stat export (5)'!P70,'OECD.Stat export (5)'!P$8:P$168,'OECD.Stat export (6)'!P$1)/5)+1</f>
        <v>22</v>
      </c>
      <c r="Q70" s="33">
        <f>INT('OECD.Stat export (5)'!Q70*1000000)</f>
        <v>329961</v>
      </c>
      <c r="R70" s="45">
        <f>model!O303</f>
        <v>330045.5</v>
      </c>
      <c r="S70" t="str">
        <f t="shared" si="1"/>
        <v>Greece</v>
      </c>
      <c r="T70" t="str">
        <f t="shared" si="0"/>
        <v>2021</v>
      </c>
      <c r="U70" s="47">
        <f t="shared" si="2"/>
        <v>-2.5609087134540143E-4</v>
      </c>
    </row>
    <row r="71" spans="1:21" ht="13.8" x14ac:dyDescent="0.3">
      <c r="A71" s="14" t="s">
        <v>57</v>
      </c>
      <c r="B71" s="17" t="s">
        <v>33</v>
      </c>
      <c r="C71" s="11" t="s">
        <v>31</v>
      </c>
      <c r="D71" s="32">
        <f>INT(RANK('OECD.Stat export (5)'!D71,'OECD.Stat export (5)'!D$8:D$168,'OECD.Stat export (6)'!D$1)/5)+1</f>
        <v>21</v>
      </c>
      <c r="E71" s="32">
        <f>INT(RANK('OECD.Stat export (5)'!E71,'OECD.Stat export (5)'!E$8:E$168,'OECD.Stat export (6)'!E$1)/5)+1</f>
        <v>15</v>
      </c>
      <c r="F71" s="32">
        <f>INT(RANK('OECD.Stat export (5)'!F71,'OECD.Stat export (5)'!F$8:F$168,'OECD.Stat export (6)'!F$1)/5)+1</f>
        <v>13</v>
      </c>
      <c r="G71" s="32">
        <f>INT(RANK('OECD.Stat export (5)'!G71,'OECD.Stat export (5)'!G$8:G$168,'OECD.Stat export (6)'!G$1)/5)+1</f>
        <v>16</v>
      </c>
      <c r="H71" s="32">
        <f>INT(RANK('OECD.Stat export (5)'!H71,'OECD.Stat export (5)'!H$8:H$168,'OECD.Stat export (6)'!H$1)/5)+1</f>
        <v>10</v>
      </c>
      <c r="I71" s="32">
        <f>INT(RANK('OECD.Stat export (5)'!I71,'OECD.Stat export (5)'!I$8:I$168,'OECD.Stat export (6)'!I$1)/5)+1</f>
        <v>3</v>
      </c>
      <c r="J71" s="32">
        <f>INT(RANK('OECD.Stat export (5)'!J71,'OECD.Stat export (5)'!J$8:J$168,'OECD.Stat export (6)'!J$1)/5)+1</f>
        <v>19</v>
      </c>
      <c r="K71" s="32">
        <f>INT(RANK('OECD.Stat export (5)'!K71,'OECD.Stat export (5)'!K$8:K$168,'OECD.Stat export (6)'!K$1)/5)+1</f>
        <v>30</v>
      </c>
      <c r="L71" s="32">
        <f>INT(RANK('OECD.Stat export (5)'!L71,'OECD.Stat export (5)'!L$8:L$168,'OECD.Stat export (6)'!L$1)/5)+1</f>
        <v>26</v>
      </c>
      <c r="M71" s="32">
        <f>INT(RANK('OECD.Stat export (5)'!M71,'OECD.Stat export (5)'!M$8:M$168,'OECD.Stat export (6)'!M$1)/5)+1</f>
        <v>32</v>
      </c>
      <c r="N71" s="32">
        <f>INT(RANK('OECD.Stat export (5)'!N71,'OECD.Stat export (5)'!N$8:N$168,'OECD.Stat export (6)'!N$1)/5)+1</f>
        <v>31</v>
      </c>
      <c r="O71" s="32">
        <f>INT(RANK('OECD.Stat export (5)'!O71,'OECD.Stat export (5)'!O$8:O$168,'OECD.Stat export (6)'!O$1)/5)+1</f>
        <v>23</v>
      </c>
      <c r="P71" s="32">
        <f>INT(RANK('OECD.Stat export (5)'!P71,'OECD.Stat export (5)'!P$8:P$168,'OECD.Stat export (6)'!P$1)/5)+1</f>
        <v>23</v>
      </c>
      <c r="Q71" s="33">
        <f>INT('OECD.Stat export (5)'!Q71*1000000)</f>
        <v>328254</v>
      </c>
      <c r="R71" s="45">
        <f>model!O304</f>
        <v>328404.09999999998</v>
      </c>
      <c r="S71" t="str">
        <f t="shared" si="1"/>
        <v>Hungary</v>
      </c>
      <c r="T71" t="str">
        <f t="shared" si="0"/>
        <v>2015</v>
      </c>
      <c r="U71" s="47">
        <f t="shared" si="2"/>
        <v>-4.5726784745951828E-4</v>
      </c>
    </row>
    <row r="72" spans="1:21" ht="13.8" x14ac:dyDescent="0.3">
      <c r="A72" s="16"/>
      <c r="B72" s="17" t="s">
        <v>35</v>
      </c>
      <c r="C72" s="11" t="s">
        <v>31</v>
      </c>
      <c r="D72" s="32">
        <f>INT(RANK('OECD.Stat export (5)'!D72,'OECD.Stat export (5)'!D$8:D$168,'OECD.Stat export (6)'!D$1)/5)+1</f>
        <v>22</v>
      </c>
      <c r="E72" s="32">
        <f>INT(RANK('OECD.Stat export (5)'!E72,'OECD.Stat export (5)'!E$8:E$168,'OECD.Stat export (6)'!E$1)/5)+1</f>
        <v>15</v>
      </c>
      <c r="F72" s="32">
        <f>INT(RANK('OECD.Stat export (5)'!F72,'OECD.Stat export (5)'!F$8:F$168,'OECD.Stat export (6)'!F$1)/5)+1</f>
        <v>13</v>
      </c>
      <c r="G72" s="32">
        <f>INT(RANK('OECD.Stat export (5)'!G72,'OECD.Stat export (5)'!G$8:G$168,'OECD.Stat export (6)'!G$1)/5)+1</f>
        <v>15</v>
      </c>
      <c r="H72" s="32">
        <f>INT(RANK('OECD.Stat export (5)'!H72,'OECD.Stat export (5)'!H$8:H$168,'OECD.Stat export (6)'!H$1)/5)+1</f>
        <v>10</v>
      </c>
      <c r="I72" s="32">
        <f>INT(RANK('OECD.Stat export (5)'!I72,'OECD.Stat export (5)'!I$8:I$168,'OECD.Stat export (6)'!I$1)/5)+1</f>
        <v>3</v>
      </c>
      <c r="J72" s="32">
        <f>INT(RANK('OECD.Stat export (5)'!J72,'OECD.Stat export (5)'!J$8:J$168,'OECD.Stat export (6)'!J$1)/5)+1</f>
        <v>20</v>
      </c>
      <c r="K72" s="32">
        <f>INT(RANK('OECD.Stat export (5)'!K72,'OECD.Stat export (5)'!K$8:K$168,'OECD.Stat export (6)'!K$1)/5)+1</f>
        <v>29</v>
      </c>
      <c r="L72" s="32">
        <f>INT(RANK('OECD.Stat export (5)'!L72,'OECD.Stat export (5)'!L$8:L$168,'OECD.Stat export (6)'!L$1)/5)+1</f>
        <v>26</v>
      </c>
      <c r="M72" s="32">
        <f>INT(RANK('OECD.Stat export (5)'!M72,'OECD.Stat export (5)'!M$8:M$168,'OECD.Stat export (6)'!M$1)/5)+1</f>
        <v>31</v>
      </c>
      <c r="N72" s="32">
        <f>INT(RANK('OECD.Stat export (5)'!N72,'OECD.Stat export (5)'!N$8:N$168,'OECD.Stat export (6)'!N$1)/5)+1</f>
        <v>31</v>
      </c>
      <c r="O72" s="32">
        <f>INT(RANK('OECD.Stat export (5)'!O72,'OECD.Stat export (5)'!O$8:O$168,'OECD.Stat export (6)'!O$1)/5)+1</f>
        <v>19</v>
      </c>
      <c r="P72" s="32">
        <f>INT(RANK('OECD.Stat export (5)'!P72,'OECD.Stat export (5)'!P$8:P$168,'OECD.Stat export (6)'!P$1)/5)+1</f>
        <v>19</v>
      </c>
      <c r="Q72" s="33">
        <f>INT('OECD.Stat export (5)'!Q72*1000000)</f>
        <v>342306</v>
      </c>
      <c r="R72" s="45">
        <f>model!O305</f>
        <v>340685.8</v>
      </c>
      <c r="S72" t="str">
        <f t="shared" si="1"/>
        <v>Hungary</v>
      </c>
      <c r="T72" t="str">
        <f t="shared" ref="T72:T135" si="3">B72</f>
        <v>2016</v>
      </c>
      <c r="U72" s="47">
        <f t="shared" si="2"/>
        <v>4.7331919393759142E-3</v>
      </c>
    </row>
    <row r="73" spans="1:21" ht="13.8" x14ac:dyDescent="0.3">
      <c r="A73" s="16"/>
      <c r="B73" s="17" t="s">
        <v>37</v>
      </c>
      <c r="C73" s="11" t="s">
        <v>31</v>
      </c>
      <c r="D73" s="32">
        <f>INT(RANK('OECD.Stat export (5)'!D73,'OECD.Stat export (5)'!D$8:D$168,'OECD.Stat export (6)'!D$1)/5)+1</f>
        <v>18</v>
      </c>
      <c r="E73" s="32">
        <f>INT(RANK('OECD.Stat export (5)'!E73,'OECD.Stat export (5)'!E$8:E$168,'OECD.Stat export (6)'!E$1)/5)+1</f>
        <v>14</v>
      </c>
      <c r="F73" s="32">
        <f>INT(RANK('OECD.Stat export (5)'!F73,'OECD.Stat export (5)'!F$8:F$168,'OECD.Stat export (6)'!F$1)/5)+1</f>
        <v>12</v>
      </c>
      <c r="G73" s="32">
        <f>INT(RANK('OECD.Stat export (5)'!G73,'OECD.Stat export (5)'!G$8:G$168,'OECD.Stat export (6)'!G$1)/5)+1</f>
        <v>12</v>
      </c>
      <c r="H73" s="32">
        <f>INT(RANK('OECD.Stat export (5)'!H73,'OECD.Stat export (5)'!H$8:H$168,'OECD.Stat export (6)'!H$1)/5)+1</f>
        <v>8</v>
      </c>
      <c r="I73" s="32">
        <f>INT(RANK('OECD.Stat export (5)'!I73,'OECD.Stat export (5)'!I$8:I$168,'OECD.Stat export (6)'!I$1)/5)+1</f>
        <v>3</v>
      </c>
      <c r="J73" s="32">
        <f>INT(RANK('OECD.Stat export (5)'!J73,'OECD.Stat export (5)'!J$8:J$168,'OECD.Stat export (6)'!J$1)/5)+1</f>
        <v>17</v>
      </c>
      <c r="K73" s="32">
        <f>INT(RANK('OECD.Stat export (5)'!K73,'OECD.Stat export (5)'!K$8:K$168,'OECD.Stat export (6)'!K$1)/5)+1</f>
        <v>28</v>
      </c>
      <c r="L73" s="32">
        <f>INT(RANK('OECD.Stat export (5)'!L73,'OECD.Stat export (5)'!L$8:L$168,'OECD.Stat export (6)'!L$1)/5)+1</f>
        <v>27</v>
      </c>
      <c r="M73" s="32">
        <f>INT(RANK('OECD.Stat export (5)'!M73,'OECD.Stat export (5)'!M$8:M$168,'OECD.Stat export (6)'!M$1)/5)+1</f>
        <v>29</v>
      </c>
      <c r="N73" s="32">
        <f>INT(RANK('OECD.Stat export (5)'!N73,'OECD.Stat export (5)'!N$8:N$168,'OECD.Stat export (6)'!N$1)/5)+1</f>
        <v>30</v>
      </c>
      <c r="O73" s="32">
        <f>INT(RANK('OECD.Stat export (5)'!O73,'OECD.Stat export (5)'!O$8:O$168,'OECD.Stat export (6)'!O$1)/5)+1</f>
        <v>17</v>
      </c>
      <c r="P73" s="32">
        <f>INT(RANK('OECD.Stat export (5)'!P73,'OECD.Stat export (5)'!P$8:P$168,'OECD.Stat export (6)'!P$1)/5)+1</f>
        <v>15</v>
      </c>
      <c r="Q73" s="33">
        <f>INT('OECD.Stat export (5)'!Q73*1000000)</f>
        <v>354237</v>
      </c>
      <c r="R73" s="45">
        <f>model!O306</f>
        <v>355933.1</v>
      </c>
      <c r="S73" t="str">
        <f t="shared" ref="S73:S136" si="4">IF(A73="",S72,A73)</f>
        <v>Hungary</v>
      </c>
      <c r="T73" t="str">
        <f t="shared" si="3"/>
        <v>2017</v>
      </c>
      <c r="U73" s="47">
        <f t="shared" ref="U73:U136" si="5">(Q73-R73)/Q73</f>
        <v>-4.788037387398766E-3</v>
      </c>
    </row>
    <row r="74" spans="1:21" ht="13.8" x14ac:dyDescent="0.3">
      <c r="A74" s="16"/>
      <c r="B74" s="17" t="s">
        <v>38</v>
      </c>
      <c r="C74" s="11" t="s">
        <v>31</v>
      </c>
      <c r="D74" s="32">
        <f>INT(RANK('OECD.Stat export (5)'!D74,'OECD.Stat export (5)'!D$8:D$168,'OECD.Stat export (6)'!D$1)/5)+1</f>
        <v>14</v>
      </c>
      <c r="E74" s="32">
        <f>INT(RANK('OECD.Stat export (5)'!E74,'OECD.Stat export (5)'!E$8:E$168,'OECD.Stat export (6)'!E$1)/5)+1</f>
        <v>13</v>
      </c>
      <c r="F74" s="32">
        <f>INT(RANK('OECD.Stat export (5)'!F74,'OECD.Stat export (5)'!F$8:F$168,'OECD.Stat export (6)'!F$1)/5)+1</f>
        <v>14</v>
      </c>
      <c r="G74" s="32">
        <f>INT(RANK('OECD.Stat export (5)'!G74,'OECD.Stat export (5)'!G$8:G$168,'OECD.Stat export (6)'!G$1)/5)+1</f>
        <v>9</v>
      </c>
      <c r="H74" s="32">
        <f>INT(RANK('OECD.Stat export (5)'!H74,'OECD.Stat export (5)'!H$8:H$168,'OECD.Stat export (6)'!H$1)/5)+1</f>
        <v>7</v>
      </c>
      <c r="I74" s="32">
        <f>INT(RANK('OECD.Stat export (5)'!I74,'OECD.Stat export (5)'!I$8:I$168,'OECD.Stat export (6)'!I$1)/5)+1</f>
        <v>4</v>
      </c>
      <c r="J74" s="32">
        <f>INT(RANK('OECD.Stat export (5)'!J74,'OECD.Stat export (5)'!J$8:J$168,'OECD.Stat export (6)'!J$1)/5)+1</f>
        <v>11</v>
      </c>
      <c r="K74" s="32">
        <f>INT(RANK('OECD.Stat export (5)'!K74,'OECD.Stat export (5)'!K$8:K$168,'OECD.Stat export (6)'!K$1)/5)+1</f>
        <v>20</v>
      </c>
      <c r="L74" s="32">
        <f>INT(RANK('OECD.Stat export (5)'!L74,'OECD.Stat export (5)'!L$8:L$168,'OECD.Stat export (6)'!L$1)/5)+1</f>
        <v>28</v>
      </c>
      <c r="M74" s="32">
        <f>INT(RANK('OECD.Stat export (5)'!M74,'OECD.Stat export (5)'!M$8:M$168,'OECD.Stat export (6)'!M$1)/5)+1</f>
        <v>26</v>
      </c>
      <c r="N74" s="32">
        <f>INT(RANK('OECD.Stat export (5)'!N74,'OECD.Stat export (5)'!N$8:N$168,'OECD.Stat export (6)'!N$1)/5)+1</f>
        <v>28</v>
      </c>
      <c r="O74" s="32">
        <f>INT(RANK('OECD.Stat export (5)'!O74,'OECD.Stat export (5)'!O$8:O$168,'OECD.Stat export (6)'!O$1)/5)+1</f>
        <v>15</v>
      </c>
      <c r="P74" s="32">
        <f>INT(RANK('OECD.Stat export (5)'!P74,'OECD.Stat export (5)'!P$8:P$168,'OECD.Stat export (6)'!P$1)/5)+1</f>
        <v>14</v>
      </c>
      <c r="Q74" s="33">
        <f>INT('OECD.Stat export (5)'!Q74*1000000)</f>
        <v>364430</v>
      </c>
      <c r="R74" s="45">
        <f>model!O307</f>
        <v>363180.5</v>
      </c>
      <c r="S74" t="str">
        <f t="shared" si="4"/>
        <v>Hungary</v>
      </c>
      <c r="T74" t="str">
        <f t="shared" si="3"/>
        <v>2018</v>
      </c>
      <c r="U74" s="47">
        <f t="shared" si="5"/>
        <v>3.4286419888593144E-3</v>
      </c>
    </row>
    <row r="75" spans="1:21" ht="13.8" x14ac:dyDescent="0.3">
      <c r="A75" s="16"/>
      <c r="B75" s="17" t="s">
        <v>39</v>
      </c>
      <c r="C75" s="11" t="s">
        <v>31</v>
      </c>
      <c r="D75" s="32">
        <f>INT(RANK('OECD.Stat export (5)'!D75,'OECD.Stat export (5)'!D$8:D$168,'OECD.Stat export (6)'!D$1)/5)+1</f>
        <v>15</v>
      </c>
      <c r="E75" s="32">
        <f>INT(RANK('OECD.Stat export (5)'!E75,'OECD.Stat export (5)'!E$8:E$168,'OECD.Stat export (6)'!E$1)/5)+1</f>
        <v>13</v>
      </c>
      <c r="F75" s="32">
        <f>INT(RANK('OECD.Stat export (5)'!F75,'OECD.Stat export (5)'!F$8:F$168,'OECD.Stat export (6)'!F$1)/5)+1</f>
        <v>12</v>
      </c>
      <c r="G75" s="32">
        <f>INT(RANK('OECD.Stat export (5)'!G75,'OECD.Stat export (5)'!G$8:G$168,'OECD.Stat export (6)'!G$1)/5)+1</f>
        <v>7</v>
      </c>
      <c r="H75" s="32">
        <f>INT(RANK('OECD.Stat export (5)'!H75,'OECD.Stat export (5)'!H$8:H$168,'OECD.Stat export (6)'!H$1)/5)+1</f>
        <v>7</v>
      </c>
      <c r="I75" s="32">
        <f>INT(RANK('OECD.Stat export (5)'!I75,'OECD.Stat export (5)'!I$8:I$168,'OECD.Stat export (6)'!I$1)/5)+1</f>
        <v>4</v>
      </c>
      <c r="J75" s="32">
        <f>INT(RANK('OECD.Stat export (5)'!J75,'OECD.Stat export (5)'!J$8:J$168,'OECD.Stat export (6)'!J$1)/5)+1</f>
        <v>18</v>
      </c>
      <c r="K75" s="32">
        <f>INT(RANK('OECD.Stat export (5)'!K75,'OECD.Stat export (5)'!K$8:K$168,'OECD.Stat export (6)'!K$1)/5)+1</f>
        <v>29</v>
      </c>
      <c r="L75" s="32">
        <f>INT(RANK('OECD.Stat export (5)'!L75,'OECD.Stat export (5)'!L$8:L$168,'OECD.Stat export (6)'!L$1)/5)+1</f>
        <v>27</v>
      </c>
      <c r="M75" s="32">
        <f>INT(RANK('OECD.Stat export (5)'!M75,'OECD.Stat export (5)'!M$8:M$168,'OECD.Stat export (6)'!M$1)/5)+1</f>
        <v>23</v>
      </c>
      <c r="N75" s="32">
        <f>INT(RANK('OECD.Stat export (5)'!N75,'OECD.Stat export (5)'!N$8:N$168,'OECD.Stat export (6)'!N$1)/5)+1</f>
        <v>25</v>
      </c>
      <c r="O75" s="32">
        <f>INT(RANK('OECD.Stat export (5)'!O75,'OECD.Stat export (5)'!O$8:O$168,'OECD.Stat export (6)'!O$1)/5)+1</f>
        <v>14</v>
      </c>
      <c r="P75" s="32">
        <f>INT(RANK('OECD.Stat export (5)'!P75,'OECD.Stat export (5)'!P$8:P$168,'OECD.Stat export (6)'!P$1)/5)+1</f>
        <v>11</v>
      </c>
      <c r="Q75" s="33">
        <f>INT('OECD.Stat export (5)'!Q75*1000000)</f>
        <v>371743</v>
      </c>
      <c r="R75" s="45">
        <f>model!O308</f>
        <v>371251.8</v>
      </c>
      <c r="S75" t="str">
        <f t="shared" si="4"/>
        <v>Hungary</v>
      </c>
      <c r="T75" t="str">
        <f t="shared" si="3"/>
        <v>2019</v>
      </c>
      <c r="U75" s="47">
        <f t="shared" si="5"/>
        <v>1.3213429708158907E-3</v>
      </c>
    </row>
    <row r="76" spans="1:21" ht="13.8" x14ac:dyDescent="0.3">
      <c r="A76" s="16"/>
      <c r="B76" s="17" t="s">
        <v>41</v>
      </c>
      <c r="C76" s="11" t="s">
        <v>31</v>
      </c>
      <c r="D76" s="32">
        <f>INT(RANK('OECD.Stat export (5)'!D76,'OECD.Stat export (5)'!D$8:D$168,'OECD.Stat export (6)'!D$1)/5)+1</f>
        <v>11</v>
      </c>
      <c r="E76" s="32">
        <f>INT(RANK('OECD.Stat export (5)'!E76,'OECD.Stat export (5)'!E$8:E$168,'OECD.Stat export (6)'!E$1)/5)+1</f>
        <v>12</v>
      </c>
      <c r="F76" s="32">
        <f>INT(RANK('OECD.Stat export (5)'!F76,'OECD.Stat export (5)'!F$8:F$168,'OECD.Stat export (6)'!F$1)/5)+1</f>
        <v>15</v>
      </c>
      <c r="G76" s="32">
        <f>INT(RANK('OECD.Stat export (5)'!G76,'OECD.Stat export (5)'!G$8:G$168,'OECD.Stat export (6)'!G$1)/5)+1</f>
        <v>8</v>
      </c>
      <c r="H76" s="32">
        <f>INT(RANK('OECD.Stat export (5)'!H76,'OECD.Stat export (5)'!H$8:H$168,'OECD.Stat export (6)'!H$1)/5)+1</f>
        <v>7</v>
      </c>
      <c r="I76" s="32">
        <f>INT(RANK('OECD.Stat export (5)'!I76,'OECD.Stat export (5)'!I$8:I$168,'OECD.Stat export (6)'!I$1)/5)+1</f>
        <v>4</v>
      </c>
      <c r="J76" s="32">
        <f>INT(RANK('OECD.Stat export (5)'!J76,'OECD.Stat export (5)'!J$8:J$168,'OECD.Stat export (6)'!J$1)/5)+1</f>
        <v>13</v>
      </c>
      <c r="K76" s="32">
        <f>INT(RANK('OECD.Stat export (5)'!K76,'OECD.Stat export (5)'!K$8:K$168,'OECD.Stat export (6)'!K$1)/5)+1</f>
        <v>30</v>
      </c>
      <c r="L76" s="32">
        <f>INT(RANK('OECD.Stat export (5)'!L76,'OECD.Stat export (5)'!L$8:L$168,'OECD.Stat export (6)'!L$1)/5)+1</f>
        <v>29</v>
      </c>
      <c r="M76" s="32">
        <f>INT(RANK('OECD.Stat export (5)'!M76,'OECD.Stat export (5)'!M$8:M$168,'OECD.Stat export (6)'!M$1)/5)+1</f>
        <v>24</v>
      </c>
      <c r="N76" s="32">
        <f>INT(RANK('OECD.Stat export (5)'!N76,'OECD.Stat export (5)'!N$8:N$168,'OECD.Stat export (6)'!N$1)/5)+1</f>
        <v>26</v>
      </c>
      <c r="O76" s="32">
        <f>INT(RANK('OECD.Stat export (5)'!O76,'OECD.Stat export (5)'!O$8:O$168,'OECD.Stat export (6)'!O$1)/5)+1</f>
        <v>15</v>
      </c>
      <c r="P76" s="32">
        <f>INT(RANK('OECD.Stat export (5)'!P76,'OECD.Stat export (5)'!P$8:P$168,'OECD.Stat export (6)'!P$1)/5)+1</f>
        <v>12</v>
      </c>
      <c r="Q76" s="33">
        <f>INT('OECD.Stat export (5)'!Q76*1000000)</f>
        <v>368475</v>
      </c>
      <c r="R76" s="45">
        <f>model!O309</f>
        <v>368772.6</v>
      </c>
      <c r="S76" t="str">
        <f t="shared" si="4"/>
        <v>Hungary</v>
      </c>
      <c r="T76" t="str">
        <f t="shared" si="3"/>
        <v>2020</v>
      </c>
      <c r="U76" s="47">
        <f t="shared" si="5"/>
        <v>-8.0765316507219406E-4</v>
      </c>
    </row>
    <row r="77" spans="1:21" ht="13.8" x14ac:dyDescent="0.3">
      <c r="A77" s="16"/>
      <c r="B77" s="17" t="s">
        <v>42</v>
      </c>
      <c r="C77" s="11" t="s">
        <v>31</v>
      </c>
      <c r="D77" s="32">
        <f>INT(RANK('OECD.Stat export (5)'!D77,'OECD.Stat export (5)'!D$8:D$168,'OECD.Stat export (6)'!D$1)/5)+1</f>
        <v>12</v>
      </c>
      <c r="E77" s="32">
        <f>INT(RANK('OECD.Stat export (5)'!E77,'OECD.Stat export (5)'!E$8:E$168,'OECD.Stat export (6)'!E$1)/5)+1</f>
        <v>12</v>
      </c>
      <c r="F77" s="32">
        <f>INT(RANK('OECD.Stat export (5)'!F77,'OECD.Stat export (5)'!F$8:F$168,'OECD.Stat export (6)'!F$1)/5)+1</f>
        <v>12</v>
      </c>
      <c r="G77" s="32">
        <f>INT(RANK('OECD.Stat export (5)'!G77,'OECD.Stat export (5)'!G$8:G$168,'OECD.Stat export (6)'!G$1)/5)+1</f>
        <v>6</v>
      </c>
      <c r="H77" s="32">
        <f>INT(RANK('OECD.Stat export (5)'!H77,'OECD.Stat export (5)'!H$8:H$168,'OECD.Stat export (6)'!H$1)/5)+1</f>
        <v>6</v>
      </c>
      <c r="I77" s="32">
        <f>INT(RANK('OECD.Stat export (5)'!I77,'OECD.Stat export (5)'!I$8:I$168,'OECD.Stat export (6)'!I$1)/5)+1</f>
        <v>7</v>
      </c>
      <c r="J77" s="32">
        <f>INT(RANK('OECD.Stat export (5)'!J77,'OECD.Stat export (5)'!J$8:J$168,'OECD.Stat export (6)'!J$1)/5)+1</f>
        <v>12</v>
      </c>
      <c r="K77" s="32">
        <f>INT(RANK('OECD.Stat export (5)'!K77,'OECD.Stat export (5)'!K$8:K$168,'OECD.Stat export (6)'!K$1)/5)+1</f>
        <v>25</v>
      </c>
      <c r="L77" s="32">
        <f>INT(RANK('OECD.Stat export (5)'!L77,'OECD.Stat export (5)'!L$8:L$168,'OECD.Stat export (6)'!L$1)/5)+1</f>
        <v>29</v>
      </c>
      <c r="M77" s="32">
        <f>INT(RANK('OECD.Stat export (5)'!M77,'OECD.Stat export (5)'!M$8:M$168,'OECD.Stat export (6)'!M$1)/5)+1</f>
        <v>21</v>
      </c>
      <c r="N77" s="32">
        <f>INT(RANK('OECD.Stat export (5)'!N77,'OECD.Stat export (5)'!N$8:N$168,'OECD.Stat export (6)'!N$1)/5)+1</f>
        <v>23</v>
      </c>
      <c r="O77" s="32">
        <f>INT(RANK('OECD.Stat export (5)'!O77,'OECD.Stat export (5)'!O$8:O$168,'OECD.Stat export (6)'!O$1)/5)+1</f>
        <v>13</v>
      </c>
      <c r="P77" s="32">
        <f>INT(RANK('OECD.Stat export (5)'!P77,'OECD.Stat export (5)'!P$8:P$168,'OECD.Stat export (6)'!P$1)/5)+1</f>
        <v>10</v>
      </c>
      <c r="Q77" s="33">
        <f>INT('OECD.Stat export (5)'!Q77*1000000)</f>
        <v>374508</v>
      </c>
      <c r="R77" s="45">
        <f>model!O310</f>
        <v>373695</v>
      </c>
      <c r="S77" t="str">
        <f t="shared" si="4"/>
        <v>Hungary</v>
      </c>
      <c r="T77" t="str">
        <f t="shared" si="3"/>
        <v>2021</v>
      </c>
      <c r="U77" s="47">
        <f t="shared" si="5"/>
        <v>2.1708481527764425E-3</v>
      </c>
    </row>
    <row r="78" spans="1:21" ht="13.8" x14ac:dyDescent="0.3">
      <c r="A78" s="14" t="s">
        <v>58</v>
      </c>
      <c r="B78" s="17" t="s">
        <v>33</v>
      </c>
      <c r="C78" s="11" t="s">
        <v>31</v>
      </c>
      <c r="D78" s="32">
        <f>INT(RANK('OECD.Stat export (5)'!D78,'OECD.Stat export (5)'!D$8:D$168,'OECD.Stat export (6)'!D$1)/5)+1</f>
        <v>4</v>
      </c>
      <c r="E78" s="32">
        <f>INT(RANK('OECD.Stat export (5)'!E78,'OECD.Stat export (5)'!E$8:E$168,'OECD.Stat export (6)'!E$1)/5)+1</f>
        <v>2</v>
      </c>
      <c r="F78" s="32">
        <f>INT(RANK('OECD.Stat export (5)'!F78,'OECD.Stat export (5)'!F$8:F$168,'OECD.Stat export (6)'!F$1)/5)+1</f>
        <v>2</v>
      </c>
      <c r="G78" s="32">
        <f>INT(RANK('OECD.Stat export (5)'!G78,'OECD.Stat export (5)'!G$8:G$168,'OECD.Stat export (6)'!G$1)/5)+1</f>
        <v>9</v>
      </c>
      <c r="H78" s="32">
        <f>INT(RANK('OECD.Stat export (5)'!H78,'OECD.Stat export (5)'!H$8:H$168,'OECD.Stat export (6)'!H$1)/5)+1</f>
        <v>5</v>
      </c>
      <c r="I78" s="32">
        <f>INT(RANK('OECD.Stat export (5)'!I78,'OECD.Stat export (5)'!I$8:I$168,'OECD.Stat export (6)'!I$1)/5)+1</f>
        <v>2</v>
      </c>
      <c r="J78" s="32">
        <f>INT(RANK('OECD.Stat export (5)'!J78,'OECD.Stat export (5)'!J$8:J$168,'OECD.Stat export (6)'!J$1)/5)+1</f>
        <v>2</v>
      </c>
      <c r="K78" s="32">
        <f>INT(RANK('OECD.Stat export (5)'!K78,'OECD.Stat export (5)'!K$8:K$168,'OECD.Stat export (6)'!K$1)/5)+1</f>
        <v>1</v>
      </c>
      <c r="L78" s="32">
        <f>INT(RANK('OECD.Stat export (5)'!L78,'OECD.Stat export (5)'!L$8:L$168,'OECD.Stat export (6)'!L$1)/5)+1</f>
        <v>31</v>
      </c>
      <c r="M78" s="32">
        <f>INT(RANK('OECD.Stat export (5)'!M78,'OECD.Stat export (5)'!M$8:M$168,'OECD.Stat export (6)'!M$1)/5)+1</f>
        <v>3</v>
      </c>
      <c r="N78" s="32">
        <f>INT(RANK('OECD.Stat export (5)'!N78,'OECD.Stat export (5)'!N$8:N$168,'OECD.Stat export (6)'!N$1)/5)+1</f>
        <v>3</v>
      </c>
      <c r="O78" s="32">
        <f>INT(RANK('OECD.Stat export (5)'!O78,'OECD.Stat export (5)'!O$8:O$168,'OECD.Stat export (6)'!O$1)/5)+1</f>
        <v>25</v>
      </c>
      <c r="P78" s="32">
        <f>INT(RANK('OECD.Stat export (5)'!P78,'OECD.Stat export (5)'!P$8:P$168,'OECD.Stat export (6)'!P$1)/5)+1</f>
        <v>27</v>
      </c>
      <c r="Q78" s="33">
        <f>INT('OECD.Stat export (5)'!Q78*1000000)</f>
        <v>314689</v>
      </c>
      <c r="R78" s="45">
        <f>model!O311</f>
        <v>317949.5</v>
      </c>
      <c r="S78" t="str">
        <f t="shared" si="4"/>
        <v>Ireland</v>
      </c>
      <c r="T78" t="str">
        <f t="shared" si="3"/>
        <v>2015</v>
      </c>
      <c r="U78" s="47">
        <f t="shared" si="5"/>
        <v>-1.0361023105351632E-2</v>
      </c>
    </row>
    <row r="79" spans="1:21" ht="13.8" x14ac:dyDescent="0.3">
      <c r="A79" s="16"/>
      <c r="B79" s="17" t="s">
        <v>35</v>
      </c>
      <c r="C79" s="11" t="s">
        <v>31</v>
      </c>
      <c r="D79" s="32">
        <f>INT(RANK('OECD.Stat export (5)'!D79,'OECD.Stat export (5)'!D$8:D$168,'OECD.Stat export (6)'!D$1)/5)+1</f>
        <v>4</v>
      </c>
      <c r="E79" s="32">
        <f>INT(RANK('OECD.Stat export (5)'!E79,'OECD.Stat export (5)'!E$8:E$168,'OECD.Stat export (6)'!E$1)/5)+1</f>
        <v>2</v>
      </c>
      <c r="F79" s="32">
        <f>INT(RANK('OECD.Stat export (5)'!F79,'OECD.Stat export (5)'!F$8:F$168,'OECD.Stat export (6)'!F$1)/5)+1</f>
        <v>2</v>
      </c>
      <c r="G79" s="32">
        <f>INT(RANK('OECD.Stat export (5)'!G79,'OECD.Stat export (5)'!G$8:G$168,'OECD.Stat export (6)'!G$1)/5)+1</f>
        <v>11</v>
      </c>
      <c r="H79" s="32">
        <f>INT(RANK('OECD.Stat export (5)'!H79,'OECD.Stat export (5)'!H$8:H$168,'OECD.Stat export (6)'!H$1)/5)+1</f>
        <v>3</v>
      </c>
      <c r="I79" s="32">
        <f>INT(RANK('OECD.Stat export (5)'!I79,'OECD.Stat export (5)'!I$8:I$168,'OECD.Stat export (6)'!I$1)/5)+1</f>
        <v>1</v>
      </c>
      <c r="J79" s="32">
        <f>INT(RANK('OECD.Stat export (5)'!J79,'OECD.Stat export (5)'!J$8:J$168,'OECD.Stat export (6)'!J$1)/5)+1</f>
        <v>1</v>
      </c>
      <c r="K79" s="32">
        <f>INT(RANK('OECD.Stat export (5)'!K79,'OECD.Stat export (5)'!K$8:K$168,'OECD.Stat export (6)'!K$1)/5)+1</f>
        <v>1</v>
      </c>
      <c r="L79" s="32">
        <f>INT(RANK('OECD.Stat export (5)'!L79,'OECD.Stat export (5)'!L$8:L$168,'OECD.Stat export (6)'!L$1)/5)+1</f>
        <v>32</v>
      </c>
      <c r="M79" s="32">
        <f>INT(RANK('OECD.Stat export (5)'!M79,'OECD.Stat export (5)'!M$8:M$168,'OECD.Stat export (6)'!M$1)/5)+1</f>
        <v>3</v>
      </c>
      <c r="N79" s="32">
        <f>INT(RANK('OECD.Stat export (5)'!N79,'OECD.Stat export (5)'!N$8:N$168,'OECD.Stat export (6)'!N$1)/5)+1</f>
        <v>3</v>
      </c>
      <c r="O79" s="32">
        <f>INT(RANK('OECD.Stat export (5)'!O79,'OECD.Stat export (5)'!O$8:O$168,'OECD.Stat export (6)'!O$1)/5)+1</f>
        <v>23</v>
      </c>
      <c r="P79" s="32">
        <f>INT(RANK('OECD.Stat export (5)'!P79,'OECD.Stat export (5)'!P$8:P$168,'OECD.Stat export (6)'!P$1)/5)+1</f>
        <v>24</v>
      </c>
      <c r="Q79" s="33">
        <f>INT('OECD.Stat export (5)'!Q79*1000000)</f>
        <v>325795</v>
      </c>
      <c r="R79" s="45">
        <f>model!O312</f>
        <v>325659.8</v>
      </c>
      <c r="S79" t="str">
        <f t="shared" si="4"/>
        <v>Ireland</v>
      </c>
      <c r="T79" t="str">
        <f t="shared" si="3"/>
        <v>2016</v>
      </c>
      <c r="U79" s="47">
        <f t="shared" si="5"/>
        <v>4.1498488313206663E-4</v>
      </c>
    </row>
    <row r="80" spans="1:21" ht="13.8" x14ac:dyDescent="0.3">
      <c r="A80" s="16"/>
      <c r="B80" s="17" t="s">
        <v>37</v>
      </c>
      <c r="C80" s="11" t="s">
        <v>31</v>
      </c>
      <c r="D80" s="32">
        <f>INT(RANK('OECD.Stat export (5)'!D80,'OECD.Stat export (5)'!D$8:D$168,'OECD.Stat export (6)'!D$1)/5)+1</f>
        <v>3</v>
      </c>
      <c r="E80" s="32">
        <f>INT(RANK('OECD.Stat export (5)'!E80,'OECD.Stat export (5)'!E$8:E$168,'OECD.Stat export (6)'!E$1)/5)+1</f>
        <v>2</v>
      </c>
      <c r="F80" s="32">
        <f>INT(RANK('OECD.Stat export (5)'!F80,'OECD.Stat export (5)'!F$8:F$168,'OECD.Stat export (6)'!F$1)/5)+1</f>
        <v>2</v>
      </c>
      <c r="G80" s="32">
        <f>INT(RANK('OECD.Stat export (5)'!G80,'OECD.Stat export (5)'!G$8:G$168,'OECD.Stat export (6)'!G$1)/5)+1</f>
        <v>11</v>
      </c>
      <c r="H80" s="32">
        <f>INT(RANK('OECD.Stat export (5)'!H80,'OECD.Stat export (5)'!H$8:H$168,'OECD.Stat export (6)'!H$1)/5)+1</f>
        <v>4</v>
      </c>
      <c r="I80" s="32">
        <f>INT(RANK('OECD.Stat export (5)'!I80,'OECD.Stat export (5)'!I$8:I$168,'OECD.Stat export (6)'!I$1)/5)+1</f>
        <v>2</v>
      </c>
      <c r="J80" s="32">
        <f>INT(RANK('OECD.Stat export (5)'!J80,'OECD.Stat export (5)'!J$8:J$168,'OECD.Stat export (6)'!J$1)/5)+1</f>
        <v>1</v>
      </c>
      <c r="K80" s="32">
        <f>INT(RANK('OECD.Stat export (5)'!K80,'OECD.Stat export (5)'!K$8:K$168,'OECD.Stat export (6)'!K$1)/5)+1</f>
        <v>1</v>
      </c>
      <c r="L80" s="32">
        <f>INT(RANK('OECD.Stat export (5)'!L80,'OECD.Stat export (5)'!L$8:L$168,'OECD.Stat export (6)'!L$1)/5)+1</f>
        <v>32</v>
      </c>
      <c r="M80" s="32">
        <f>INT(RANK('OECD.Stat export (5)'!M80,'OECD.Stat export (5)'!M$8:M$168,'OECD.Stat export (6)'!M$1)/5)+1</f>
        <v>3</v>
      </c>
      <c r="N80" s="32">
        <f>INT(RANK('OECD.Stat export (5)'!N80,'OECD.Stat export (5)'!N$8:N$168,'OECD.Stat export (6)'!N$1)/5)+1</f>
        <v>3</v>
      </c>
      <c r="O80" s="32">
        <f>INT(RANK('OECD.Stat export (5)'!O80,'OECD.Stat export (5)'!O$8:O$168,'OECD.Stat export (6)'!O$1)/5)+1</f>
        <v>21</v>
      </c>
      <c r="P80" s="32">
        <f>INT(RANK('OECD.Stat export (5)'!P80,'OECD.Stat export (5)'!P$8:P$168,'OECD.Stat export (6)'!P$1)/5)+1</f>
        <v>22</v>
      </c>
      <c r="Q80" s="33">
        <f>INT('OECD.Stat export (5)'!Q80*1000000)</f>
        <v>331086</v>
      </c>
      <c r="R80" s="45">
        <f>model!O313</f>
        <v>330648.2</v>
      </c>
      <c r="S80" t="str">
        <f t="shared" si="4"/>
        <v>Ireland</v>
      </c>
      <c r="T80" t="str">
        <f t="shared" si="3"/>
        <v>2017</v>
      </c>
      <c r="U80" s="47">
        <f t="shared" si="5"/>
        <v>1.3223150480539448E-3</v>
      </c>
    </row>
    <row r="81" spans="1:21" ht="13.8" x14ac:dyDescent="0.3">
      <c r="A81" s="16"/>
      <c r="B81" s="17" t="s">
        <v>38</v>
      </c>
      <c r="C81" s="11" t="s">
        <v>31</v>
      </c>
      <c r="D81" s="32">
        <f>INT(RANK('OECD.Stat export (5)'!D81,'OECD.Stat export (5)'!D$8:D$168,'OECD.Stat export (6)'!D$1)/5)+1</f>
        <v>2</v>
      </c>
      <c r="E81" s="32">
        <f>INT(RANK('OECD.Stat export (5)'!E81,'OECD.Stat export (5)'!E$8:E$168,'OECD.Stat export (6)'!E$1)/5)+1</f>
        <v>1</v>
      </c>
      <c r="F81" s="32">
        <f>INT(RANK('OECD.Stat export (5)'!F81,'OECD.Stat export (5)'!F$8:F$168,'OECD.Stat export (6)'!F$1)/5)+1</f>
        <v>1</v>
      </c>
      <c r="G81" s="32">
        <f>INT(RANK('OECD.Stat export (5)'!G81,'OECD.Stat export (5)'!G$8:G$168,'OECD.Stat export (6)'!G$1)/5)+1</f>
        <v>6</v>
      </c>
      <c r="H81" s="32">
        <f>INT(RANK('OECD.Stat export (5)'!H81,'OECD.Stat export (5)'!H$8:H$168,'OECD.Stat export (6)'!H$1)/5)+1</f>
        <v>3</v>
      </c>
      <c r="I81" s="32">
        <f>INT(RANK('OECD.Stat export (5)'!I81,'OECD.Stat export (5)'!I$8:I$168,'OECD.Stat export (6)'!I$1)/5)+1</f>
        <v>2</v>
      </c>
      <c r="J81" s="32">
        <f>INT(RANK('OECD.Stat export (5)'!J81,'OECD.Stat export (5)'!J$8:J$168,'OECD.Stat export (6)'!J$1)/5)+1</f>
        <v>1</v>
      </c>
      <c r="K81" s="32">
        <f>INT(RANK('OECD.Stat export (5)'!K81,'OECD.Stat export (5)'!K$8:K$168,'OECD.Stat export (6)'!K$1)/5)+1</f>
        <v>1</v>
      </c>
      <c r="L81" s="32">
        <f>INT(RANK('OECD.Stat export (5)'!L81,'OECD.Stat export (5)'!L$8:L$168,'OECD.Stat export (6)'!L$1)/5)+1</f>
        <v>33</v>
      </c>
      <c r="M81" s="32">
        <f>INT(RANK('OECD.Stat export (5)'!M81,'OECD.Stat export (5)'!M$8:M$168,'OECD.Stat export (6)'!M$1)/5)+1</f>
        <v>3</v>
      </c>
      <c r="N81" s="32">
        <f>INT(RANK('OECD.Stat export (5)'!N81,'OECD.Stat export (5)'!N$8:N$168,'OECD.Stat export (6)'!N$1)/5)+1</f>
        <v>3</v>
      </c>
      <c r="O81" s="32">
        <f>INT(RANK('OECD.Stat export (5)'!O81,'OECD.Stat export (5)'!O$8:O$168,'OECD.Stat export (6)'!O$1)/5)+1</f>
        <v>20</v>
      </c>
      <c r="P81" s="32">
        <f>INT(RANK('OECD.Stat export (5)'!P81,'OECD.Stat export (5)'!P$8:P$168,'OECD.Stat export (6)'!P$1)/5)+1</f>
        <v>20</v>
      </c>
      <c r="Q81" s="33">
        <f>INT('OECD.Stat export (5)'!Q81*1000000)</f>
        <v>336354</v>
      </c>
      <c r="R81" s="45">
        <f>model!O314</f>
        <v>335909.2</v>
      </c>
      <c r="S81" t="str">
        <f t="shared" si="4"/>
        <v>Ireland</v>
      </c>
      <c r="T81" t="str">
        <f t="shared" si="3"/>
        <v>2018</v>
      </c>
      <c r="U81" s="47">
        <f t="shared" si="5"/>
        <v>1.3224162638172531E-3</v>
      </c>
    </row>
    <row r="82" spans="1:21" ht="13.8" x14ac:dyDescent="0.3">
      <c r="A82" s="16"/>
      <c r="B82" s="17" t="s">
        <v>39</v>
      </c>
      <c r="C82" s="11" t="s">
        <v>31</v>
      </c>
      <c r="D82" s="32">
        <f>INT(RANK('OECD.Stat export (5)'!D82,'OECD.Stat export (5)'!D$8:D$168,'OECD.Stat export (6)'!D$1)/5)+1</f>
        <v>3</v>
      </c>
      <c r="E82" s="32">
        <f>INT(RANK('OECD.Stat export (5)'!E82,'OECD.Stat export (5)'!E$8:E$168,'OECD.Stat export (6)'!E$1)/5)+1</f>
        <v>1</v>
      </c>
      <c r="F82" s="32">
        <f>INT(RANK('OECD.Stat export (5)'!F82,'OECD.Stat export (5)'!F$8:F$168,'OECD.Stat export (6)'!F$1)/5)+1</f>
        <v>1</v>
      </c>
      <c r="G82" s="32">
        <f>INT(RANK('OECD.Stat export (5)'!G82,'OECD.Stat export (5)'!G$8:G$168,'OECD.Stat export (6)'!G$1)/5)+1</f>
        <v>5</v>
      </c>
      <c r="H82" s="32">
        <f>INT(RANK('OECD.Stat export (5)'!H82,'OECD.Stat export (5)'!H$8:H$168,'OECD.Stat export (6)'!H$1)/5)+1</f>
        <v>2</v>
      </c>
      <c r="I82" s="32">
        <f>INT(RANK('OECD.Stat export (5)'!I82,'OECD.Stat export (5)'!I$8:I$168,'OECD.Stat export (6)'!I$1)/5)+1</f>
        <v>1</v>
      </c>
      <c r="J82" s="32">
        <f>INT(RANK('OECD.Stat export (5)'!J82,'OECD.Stat export (5)'!J$8:J$168,'OECD.Stat export (6)'!J$1)/5)+1</f>
        <v>1</v>
      </c>
      <c r="K82" s="32">
        <f>INT(RANK('OECD.Stat export (5)'!K82,'OECD.Stat export (5)'!K$8:K$168,'OECD.Stat export (6)'!K$1)/5)+1</f>
        <v>2</v>
      </c>
      <c r="L82" s="32">
        <f>INT(RANK('OECD.Stat export (5)'!L82,'OECD.Stat export (5)'!L$8:L$168,'OECD.Stat export (6)'!L$1)/5)+1</f>
        <v>33</v>
      </c>
      <c r="M82" s="32">
        <f>INT(RANK('OECD.Stat export (5)'!M82,'OECD.Stat export (5)'!M$8:M$168,'OECD.Stat export (6)'!M$1)/5)+1</f>
        <v>3</v>
      </c>
      <c r="N82" s="32">
        <f>INT(RANK('OECD.Stat export (5)'!N82,'OECD.Stat export (5)'!N$8:N$168,'OECD.Stat export (6)'!N$1)/5)+1</f>
        <v>3</v>
      </c>
      <c r="O82" s="32">
        <f>INT(RANK('OECD.Stat export (5)'!O82,'OECD.Stat export (5)'!O$8:O$168,'OECD.Stat export (6)'!O$1)/5)+1</f>
        <v>18</v>
      </c>
      <c r="P82" s="32">
        <f>INT(RANK('OECD.Stat export (5)'!P82,'OECD.Stat export (5)'!P$8:P$168,'OECD.Stat export (6)'!P$1)/5)+1</f>
        <v>19</v>
      </c>
      <c r="Q82" s="33">
        <f>INT('OECD.Stat export (5)'!Q82*1000000)</f>
        <v>339542</v>
      </c>
      <c r="R82" s="45">
        <f>model!O315</f>
        <v>339653.2</v>
      </c>
      <c r="S82" t="str">
        <f t="shared" si="4"/>
        <v>Ireland</v>
      </c>
      <c r="T82" t="str">
        <f t="shared" si="3"/>
        <v>2019</v>
      </c>
      <c r="U82" s="47">
        <f t="shared" si="5"/>
        <v>-3.2749998527431551E-4</v>
      </c>
    </row>
    <row r="83" spans="1:21" ht="13.8" x14ac:dyDescent="0.3">
      <c r="A83" s="16"/>
      <c r="B83" s="17" t="s">
        <v>41</v>
      </c>
      <c r="C83" s="11" t="s">
        <v>31</v>
      </c>
      <c r="D83" s="32">
        <f>INT(RANK('OECD.Stat export (5)'!D83,'OECD.Stat export (5)'!D$8:D$168,'OECD.Stat export (6)'!D$1)/5)+1</f>
        <v>3</v>
      </c>
      <c r="E83" s="32">
        <f>INT(RANK('OECD.Stat export (5)'!E83,'OECD.Stat export (5)'!E$8:E$168,'OECD.Stat export (6)'!E$1)/5)+1</f>
        <v>1</v>
      </c>
      <c r="F83" s="32">
        <f>INT(RANK('OECD.Stat export (5)'!F83,'OECD.Stat export (5)'!F$8:F$168,'OECD.Stat export (6)'!F$1)/5)+1</f>
        <v>1</v>
      </c>
      <c r="G83" s="32">
        <f>INT(RANK('OECD.Stat export (5)'!G83,'OECD.Stat export (5)'!G$8:G$168,'OECD.Stat export (6)'!G$1)/5)+1</f>
        <v>5</v>
      </c>
      <c r="H83" s="32">
        <f>INT(RANK('OECD.Stat export (5)'!H83,'OECD.Stat export (5)'!H$8:H$168,'OECD.Stat export (6)'!H$1)/5)+1</f>
        <v>2</v>
      </c>
      <c r="I83" s="32">
        <f>INT(RANK('OECD.Stat export (5)'!I83,'OECD.Stat export (5)'!I$8:I$168,'OECD.Stat export (6)'!I$1)/5)+1</f>
        <v>1</v>
      </c>
      <c r="J83" s="32">
        <f>INT(RANK('OECD.Stat export (5)'!J83,'OECD.Stat export (5)'!J$8:J$168,'OECD.Stat export (6)'!J$1)/5)+1</f>
        <v>2</v>
      </c>
      <c r="K83" s="32">
        <f>INT(RANK('OECD.Stat export (5)'!K83,'OECD.Stat export (5)'!K$8:K$168,'OECD.Stat export (6)'!K$1)/5)+1</f>
        <v>3</v>
      </c>
      <c r="L83" s="32">
        <f>INT(RANK('OECD.Stat export (5)'!L83,'OECD.Stat export (5)'!L$8:L$168,'OECD.Stat export (6)'!L$1)/5)+1</f>
        <v>32</v>
      </c>
      <c r="M83" s="32">
        <f>INT(RANK('OECD.Stat export (5)'!M83,'OECD.Stat export (5)'!M$8:M$168,'OECD.Stat export (6)'!M$1)/5)+1</f>
        <v>2</v>
      </c>
      <c r="N83" s="32">
        <f>INT(RANK('OECD.Stat export (5)'!N83,'OECD.Stat export (5)'!N$8:N$168,'OECD.Stat export (6)'!N$1)/5)+1</f>
        <v>2</v>
      </c>
      <c r="O83" s="32">
        <f>INT(RANK('OECD.Stat export (5)'!O83,'OECD.Stat export (5)'!O$8:O$168,'OECD.Stat export (6)'!O$1)/5)+1</f>
        <v>22</v>
      </c>
      <c r="P83" s="32">
        <f>INT(RANK('OECD.Stat export (5)'!P83,'OECD.Stat export (5)'!P$8:P$168,'OECD.Stat export (6)'!P$1)/5)+1</f>
        <v>25</v>
      </c>
      <c r="Q83" s="33">
        <f>INT('OECD.Stat export (5)'!Q83*1000000)</f>
        <v>321782</v>
      </c>
      <c r="R83" s="45">
        <f>model!O316</f>
        <v>317941.5</v>
      </c>
      <c r="S83" t="str">
        <f t="shared" si="4"/>
        <v>Ireland</v>
      </c>
      <c r="T83" t="str">
        <f t="shared" si="3"/>
        <v>2020</v>
      </c>
      <c r="U83" s="47">
        <f t="shared" si="5"/>
        <v>1.1935098917900939E-2</v>
      </c>
    </row>
    <row r="84" spans="1:21" ht="13.8" x14ac:dyDescent="0.3">
      <c r="A84" s="16"/>
      <c r="B84" s="29" t="s">
        <v>42</v>
      </c>
      <c r="C84" s="11" t="s">
        <v>31</v>
      </c>
      <c r="D84" s="32">
        <f>INT(RANK('OECD.Stat export (5)'!D84,'OECD.Stat export (5)'!D$8:D$168,'OECD.Stat export (6)'!D$1)/5)+1</f>
        <v>3</v>
      </c>
      <c r="E84" s="32">
        <f>INT(RANK('OECD.Stat export (5)'!E84,'OECD.Stat export (5)'!E$8:E$168,'OECD.Stat export (6)'!E$1)/5)+1</f>
        <v>1</v>
      </c>
      <c r="F84" s="32">
        <f>INT(RANK('OECD.Stat export (5)'!F84,'OECD.Stat export (5)'!F$8:F$168,'OECD.Stat export (6)'!F$1)/5)+1</f>
        <v>1</v>
      </c>
      <c r="G84" s="32">
        <f>INT(RANK('OECD.Stat export (5)'!G84,'OECD.Stat export (5)'!G$8:G$168,'OECD.Stat export (6)'!G$1)/5)+1</f>
        <v>5</v>
      </c>
      <c r="H84" s="32">
        <f>INT(RANK('OECD.Stat export (5)'!H84,'OECD.Stat export (5)'!H$8:H$168,'OECD.Stat export (6)'!H$1)/5)+1</f>
        <v>2</v>
      </c>
      <c r="I84" s="32">
        <f>INT(RANK('OECD.Stat export (5)'!I84,'OECD.Stat export (5)'!I$8:I$168,'OECD.Stat export (6)'!I$1)/5)+1</f>
        <v>1</v>
      </c>
      <c r="J84" s="32">
        <f>INT(RANK('OECD.Stat export (5)'!J84,'OECD.Stat export (5)'!J$8:J$168,'OECD.Stat export (6)'!J$1)/5)+1</f>
        <v>2</v>
      </c>
      <c r="K84" s="32">
        <f>INT(RANK('OECD.Stat export (5)'!K84,'OECD.Stat export (5)'!K$8:K$168,'OECD.Stat export (6)'!K$1)/5)+1</f>
        <v>3</v>
      </c>
      <c r="L84" s="32">
        <f>INT(RANK('OECD.Stat export (5)'!L84,'OECD.Stat export (5)'!L$8:L$168,'OECD.Stat export (6)'!L$1)/5)+1</f>
        <v>32</v>
      </c>
      <c r="M84" s="32">
        <f>INT(RANK('OECD.Stat export (5)'!M84,'OECD.Stat export (5)'!M$8:M$168,'OECD.Stat export (6)'!M$1)/5)+1</f>
        <v>2</v>
      </c>
      <c r="N84" s="32">
        <f>INT(RANK('OECD.Stat export (5)'!N84,'OECD.Stat export (5)'!N$8:N$168,'OECD.Stat export (6)'!N$1)/5)+1</f>
        <v>1</v>
      </c>
      <c r="O84" s="32">
        <f>INT(RANK('OECD.Stat export (5)'!O84,'OECD.Stat export (5)'!O$8:O$168,'OECD.Stat export (6)'!O$1)/5)+1</f>
        <v>17</v>
      </c>
      <c r="P84" s="32">
        <f>INT(RANK('OECD.Stat export (5)'!P84,'OECD.Stat export (5)'!P$8:P$168,'OECD.Stat export (6)'!P$1)/5)+1</f>
        <v>20</v>
      </c>
      <c r="Q84" s="33">
        <f>INT('OECD.Stat export (5)'!Q84*1000000)</f>
        <v>335731</v>
      </c>
      <c r="R84" s="45">
        <f>model!O317</f>
        <v>335287.5</v>
      </c>
      <c r="S84" t="str">
        <f t="shared" si="4"/>
        <v>Ireland</v>
      </c>
      <c r="T84" t="str">
        <f t="shared" si="3"/>
        <v>2021</v>
      </c>
      <c r="U84" s="47">
        <f t="shared" si="5"/>
        <v>1.3209980609476038E-3</v>
      </c>
    </row>
    <row r="85" spans="1:21" ht="13.8" x14ac:dyDescent="0.3">
      <c r="A85" s="14" t="s">
        <v>59</v>
      </c>
      <c r="B85" s="17" t="s">
        <v>33</v>
      </c>
      <c r="C85" s="11" t="s">
        <v>31</v>
      </c>
      <c r="D85" s="32">
        <f>INT(RANK('OECD.Stat export (5)'!D85,'OECD.Stat export (5)'!D$8:D$168,'OECD.Stat export (6)'!D$1)/5)+1</f>
        <v>23</v>
      </c>
      <c r="E85" s="32">
        <f>INT(RANK('OECD.Stat export (5)'!E85,'OECD.Stat export (5)'!E$8:E$168,'OECD.Stat export (6)'!E$1)/5)+1</f>
        <v>17</v>
      </c>
      <c r="F85" s="32">
        <f>INT(RANK('OECD.Stat export (5)'!F85,'OECD.Stat export (5)'!F$8:F$168,'OECD.Stat export (6)'!F$1)/5)+1</f>
        <v>16</v>
      </c>
      <c r="G85" s="32">
        <f>INT(RANK('OECD.Stat export (5)'!G85,'OECD.Stat export (5)'!G$8:G$168,'OECD.Stat export (6)'!G$1)/5)+1</f>
        <v>29</v>
      </c>
      <c r="H85" s="32">
        <f>INT(RANK('OECD.Stat export (5)'!H85,'OECD.Stat export (5)'!H$8:H$168,'OECD.Stat export (6)'!H$1)/5)+1</f>
        <v>29</v>
      </c>
      <c r="I85" s="32">
        <f>INT(RANK('OECD.Stat export (5)'!I85,'OECD.Stat export (5)'!I$8:I$168,'OECD.Stat export (6)'!I$1)/5)+1</f>
        <v>17</v>
      </c>
      <c r="J85" s="32">
        <f>INT(RANK('OECD.Stat export (5)'!J85,'OECD.Stat export (5)'!J$8:J$168,'OECD.Stat export (6)'!J$1)/5)+1</f>
        <v>23</v>
      </c>
      <c r="K85" s="32">
        <f>INT(RANK('OECD.Stat export (5)'!K85,'OECD.Stat export (5)'!K$8:K$168,'OECD.Stat export (6)'!K$1)/5)+1</f>
        <v>14</v>
      </c>
      <c r="L85" s="32">
        <f>INT(RANK('OECD.Stat export (5)'!L85,'OECD.Stat export (5)'!L$8:L$168,'OECD.Stat export (6)'!L$1)/5)+1</f>
        <v>6</v>
      </c>
      <c r="M85" s="32">
        <f>INT(RANK('OECD.Stat export (5)'!M85,'OECD.Stat export (5)'!M$8:M$168,'OECD.Stat export (6)'!M$1)/5)+1</f>
        <v>21</v>
      </c>
      <c r="N85" s="32">
        <f>INT(RANK('OECD.Stat export (5)'!N85,'OECD.Stat export (5)'!N$8:N$168,'OECD.Stat export (6)'!N$1)/5)+1</f>
        <v>22</v>
      </c>
      <c r="O85" s="32">
        <f>INT(RANK('OECD.Stat export (5)'!O85,'OECD.Stat export (5)'!O$8:O$168,'OECD.Stat export (6)'!O$1)/5)+1</f>
        <v>32</v>
      </c>
      <c r="P85" s="32">
        <f>INT(RANK('OECD.Stat export (5)'!P85,'OECD.Stat export (5)'!P$8:P$168,'OECD.Stat export (6)'!P$1)/5)+1</f>
        <v>30</v>
      </c>
      <c r="Q85" s="33">
        <f>INT('OECD.Stat export (5)'!Q85*1000000)</f>
        <v>299223</v>
      </c>
      <c r="R85" s="45">
        <f>model!O318</f>
        <v>293795.09999999998</v>
      </c>
      <c r="S85" t="str">
        <f t="shared" si="4"/>
        <v>Italy</v>
      </c>
      <c r="T85" t="str">
        <f t="shared" si="3"/>
        <v>2015</v>
      </c>
      <c r="U85" s="47">
        <f t="shared" si="5"/>
        <v>1.8139982554817052E-2</v>
      </c>
    </row>
    <row r="86" spans="1:21" ht="13.8" x14ac:dyDescent="0.3">
      <c r="A86" s="16"/>
      <c r="B86" s="17" t="s">
        <v>35</v>
      </c>
      <c r="C86" s="11" t="s">
        <v>31</v>
      </c>
      <c r="D86" s="32">
        <f>INT(RANK('OECD.Stat export (5)'!D86,'OECD.Stat export (5)'!D$8:D$168,'OECD.Stat export (6)'!D$1)/5)+1</f>
        <v>20</v>
      </c>
      <c r="E86" s="32">
        <f>INT(RANK('OECD.Stat export (5)'!E86,'OECD.Stat export (5)'!E$8:E$168,'OECD.Stat export (6)'!E$1)/5)+1</f>
        <v>16</v>
      </c>
      <c r="F86" s="32">
        <f>INT(RANK('OECD.Stat export (5)'!F86,'OECD.Stat export (5)'!F$8:F$168,'OECD.Stat export (6)'!F$1)/5)+1</f>
        <v>16</v>
      </c>
      <c r="G86" s="32">
        <f>INT(RANK('OECD.Stat export (5)'!G86,'OECD.Stat export (5)'!G$8:G$168,'OECD.Stat export (6)'!G$1)/5)+1</f>
        <v>30</v>
      </c>
      <c r="H86" s="32">
        <f>INT(RANK('OECD.Stat export (5)'!H86,'OECD.Stat export (5)'!H$8:H$168,'OECD.Stat export (6)'!H$1)/5)+1</f>
        <v>29</v>
      </c>
      <c r="I86" s="32">
        <f>INT(RANK('OECD.Stat export (5)'!I86,'OECD.Stat export (5)'!I$8:I$168,'OECD.Stat export (6)'!I$1)/5)+1</f>
        <v>16</v>
      </c>
      <c r="J86" s="32">
        <f>INT(RANK('OECD.Stat export (5)'!J86,'OECD.Stat export (5)'!J$8:J$168,'OECD.Stat export (6)'!J$1)/5)+1</f>
        <v>23</v>
      </c>
      <c r="K86" s="32">
        <f>INT(RANK('OECD.Stat export (5)'!K86,'OECD.Stat export (5)'!K$8:K$168,'OECD.Stat export (6)'!K$1)/5)+1</f>
        <v>14</v>
      </c>
      <c r="L86" s="32">
        <f>INT(RANK('OECD.Stat export (5)'!L86,'OECD.Stat export (5)'!L$8:L$168,'OECD.Stat export (6)'!L$1)/5)+1</f>
        <v>6</v>
      </c>
      <c r="M86" s="32">
        <f>INT(RANK('OECD.Stat export (5)'!M86,'OECD.Stat export (5)'!M$8:M$168,'OECD.Stat export (6)'!M$1)/5)+1</f>
        <v>18</v>
      </c>
      <c r="N86" s="32">
        <f>INT(RANK('OECD.Stat export (5)'!N86,'OECD.Stat export (5)'!N$8:N$168,'OECD.Stat export (6)'!N$1)/5)+1</f>
        <v>20</v>
      </c>
      <c r="O86" s="32">
        <f>INT(RANK('OECD.Stat export (5)'!O86,'OECD.Stat export (5)'!O$8:O$168,'OECD.Stat export (6)'!O$1)/5)+1</f>
        <v>31</v>
      </c>
      <c r="P86" s="32">
        <f>INT(RANK('OECD.Stat export (5)'!P86,'OECD.Stat export (5)'!P$8:P$168,'OECD.Stat export (6)'!P$1)/5)+1</f>
        <v>29</v>
      </c>
      <c r="Q86" s="33">
        <f>INT('OECD.Stat export (5)'!Q86*1000000)</f>
        <v>305238</v>
      </c>
      <c r="R86" s="45">
        <f>model!O319</f>
        <v>304854.40000000002</v>
      </c>
      <c r="S86" t="str">
        <f t="shared" si="4"/>
        <v>Italy</v>
      </c>
      <c r="T86" t="str">
        <f t="shared" si="3"/>
        <v>2016</v>
      </c>
      <c r="U86" s="47">
        <f t="shared" si="5"/>
        <v>1.2567242610683359E-3</v>
      </c>
    </row>
    <row r="87" spans="1:21" ht="13.8" x14ac:dyDescent="0.3">
      <c r="A87" s="16"/>
      <c r="B87" s="17" t="s">
        <v>37</v>
      </c>
      <c r="C87" s="11" t="s">
        <v>31</v>
      </c>
      <c r="D87" s="32">
        <f>INT(RANK('OECD.Stat export (5)'!D87,'OECD.Stat export (5)'!D$8:D$168,'OECD.Stat export (6)'!D$1)/5)+1</f>
        <v>18</v>
      </c>
      <c r="E87" s="32">
        <f>INT(RANK('OECD.Stat export (5)'!E87,'OECD.Stat export (5)'!E$8:E$168,'OECD.Stat export (6)'!E$1)/5)+1</f>
        <v>16</v>
      </c>
      <c r="F87" s="32">
        <f>INT(RANK('OECD.Stat export (5)'!F87,'OECD.Stat export (5)'!F$8:F$168,'OECD.Stat export (6)'!F$1)/5)+1</f>
        <v>15</v>
      </c>
      <c r="G87" s="32">
        <f>INT(RANK('OECD.Stat export (5)'!G87,'OECD.Stat export (5)'!G$8:G$168,'OECD.Stat export (6)'!G$1)/5)+1</f>
        <v>28</v>
      </c>
      <c r="H87" s="32">
        <f>INT(RANK('OECD.Stat export (5)'!H87,'OECD.Stat export (5)'!H$8:H$168,'OECD.Stat export (6)'!H$1)/5)+1</f>
        <v>28</v>
      </c>
      <c r="I87" s="32">
        <f>INT(RANK('OECD.Stat export (5)'!I87,'OECD.Stat export (5)'!I$8:I$168,'OECD.Stat export (6)'!I$1)/5)+1</f>
        <v>18</v>
      </c>
      <c r="J87" s="32">
        <f>INT(RANK('OECD.Stat export (5)'!J87,'OECD.Stat export (5)'!J$8:J$168,'OECD.Stat export (6)'!J$1)/5)+1</f>
        <v>24</v>
      </c>
      <c r="K87" s="32">
        <f>INT(RANK('OECD.Stat export (5)'!K87,'OECD.Stat export (5)'!K$8:K$168,'OECD.Stat export (6)'!K$1)/5)+1</f>
        <v>15</v>
      </c>
      <c r="L87" s="32">
        <f>INT(RANK('OECD.Stat export (5)'!L87,'OECD.Stat export (5)'!L$8:L$168,'OECD.Stat export (6)'!L$1)/5)+1</f>
        <v>6</v>
      </c>
      <c r="M87" s="32">
        <f>INT(RANK('OECD.Stat export (5)'!M87,'OECD.Stat export (5)'!M$8:M$168,'OECD.Stat export (6)'!M$1)/5)+1</f>
        <v>17</v>
      </c>
      <c r="N87" s="32">
        <f>INT(RANK('OECD.Stat export (5)'!N87,'OECD.Stat export (5)'!N$8:N$168,'OECD.Stat export (6)'!N$1)/5)+1</f>
        <v>17</v>
      </c>
      <c r="O87" s="32">
        <f>INT(RANK('OECD.Stat export (5)'!O87,'OECD.Stat export (5)'!O$8:O$168,'OECD.Stat export (6)'!O$1)/5)+1</f>
        <v>29</v>
      </c>
      <c r="P87" s="32">
        <f>INT(RANK('OECD.Stat export (5)'!P87,'OECD.Stat export (5)'!P$8:P$168,'OECD.Stat export (6)'!P$1)/5)+1</f>
        <v>28</v>
      </c>
      <c r="Q87" s="33">
        <f>INT('OECD.Stat export (5)'!Q87*1000000)</f>
        <v>310474</v>
      </c>
      <c r="R87" s="45">
        <f>model!O320</f>
        <v>311959</v>
      </c>
      <c r="S87" t="str">
        <f t="shared" si="4"/>
        <v>Italy</v>
      </c>
      <c r="T87" t="str">
        <f t="shared" si="3"/>
        <v>2017</v>
      </c>
      <c r="U87" s="47">
        <f t="shared" si="5"/>
        <v>-4.7830092052796695E-3</v>
      </c>
    </row>
    <row r="88" spans="1:21" ht="13.8" x14ac:dyDescent="0.3">
      <c r="A88" s="16"/>
      <c r="B88" s="17" t="s">
        <v>38</v>
      </c>
      <c r="C88" s="11" t="s">
        <v>31</v>
      </c>
      <c r="D88" s="32">
        <f>INT(RANK('OECD.Stat export (5)'!D88,'OECD.Stat export (5)'!D$8:D$168,'OECD.Stat export (6)'!D$1)/5)+1</f>
        <v>15</v>
      </c>
      <c r="E88" s="32">
        <f>INT(RANK('OECD.Stat export (5)'!E88,'OECD.Stat export (5)'!E$8:E$168,'OECD.Stat export (6)'!E$1)/5)+1</f>
        <v>14</v>
      </c>
      <c r="F88" s="32">
        <f>INT(RANK('OECD.Stat export (5)'!F88,'OECD.Stat export (5)'!F$8:F$168,'OECD.Stat export (6)'!F$1)/5)+1</f>
        <v>16</v>
      </c>
      <c r="G88" s="32">
        <f>INT(RANK('OECD.Stat export (5)'!G88,'OECD.Stat export (5)'!G$8:G$168,'OECD.Stat export (6)'!G$1)/5)+1</f>
        <v>27</v>
      </c>
      <c r="H88" s="32">
        <f>INT(RANK('OECD.Stat export (5)'!H88,'OECD.Stat export (5)'!H$8:H$168,'OECD.Stat export (6)'!H$1)/5)+1</f>
        <v>27</v>
      </c>
      <c r="I88" s="32">
        <f>INT(RANK('OECD.Stat export (5)'!I88,'OECD.Stat export (5)'!I$8:I$168,'OECD.Stat export (6)'!I$1)/5)+1</f>
        <v>18</v>
      </c>
      <c r="J88" s="32">
        <f>INT(RANK('OECD.Stat export (5)'!J88,'OECD.Stat export (5)'!J$8:J$168,'OECD.Stat export (6)'!J$1)/5)+1</f>
        <v>23</v>
      </c>
      <c r="K88" s="32">
        <f>INT(RANK('OECD.Stat export (5)'!K88,'OECD.Stat export (5)'!K$8:K$168,'OECD.Stat export (6)'!K$1)/5)+1</f>
        <v>13</v>
      </c>
      <c r="L88" s="32">
        <f>INT(RANK('OECD.Stat export (5)'!L88,'OECD.Stat export (5)'!L$8:L$168,'OECD.Stat export (6)'!L$1)/5)+1</f>
        <v>5</v>
      </c>
      <c r="M88" s="32">
        <f>INT(RANK('OECD.Stat export (5)'!M88,'OECD.Stat export (5)'!M$8:M$168,'OECD.Stat export (6)'!M$1)/5)+1</f>
        <v>16</v>
      </c>
      <c r="N88" s="32">
        <f>INT(RANK('OECD.Stat export (5)'!N88,'OECD.Stat export (5)'!N$8:N$168,'OECD.Stat export (6)'!N$1)/5)+1</f>
        <v>16</v>
      </c>
      <c r="O88" s="32">
        <f>INT(RANK('OECD.Stat export (5)'!O88,'OECD.Stat export (5)'!O$8:O$168,'OECD.Stat export (6)'!O$1)/5)+1</f>
        <v>27</v>
      </c>
      <c r="P88" s="32">
        <f>INT(RANK('OECD.Stat export (5)'!P88,'OECD.Stat export (5)'!P$8:P$168,'OECD.Stat export (6)'!P$1)/5)+1</f>
        <v>28</v>
      </c>
      <c r="Q88" s="33">
        <f>INT('OECD.Stat export (5)'!Q88*1000000)</f>
        <v>314643</v>
      </c>
      <c r="R88" s="45">
        <f>model!O321</f>
        <v>312292</v>
      </c>
      <c r="S88" t="str">
        <f t="shared" si="4"/>
        <v>Italy</v>
      </c>
      <c r="T88" t="str">
        <f t="shared" si="3"/>
        <v>2018</v>
      </c>
      <c r="U88" s="47">
        <f t="shared" si="5"/>
        <v>7.4719602851485651E-3</v>
      </c>
    </row>
    <row r="89" spans="1:21" ht="13.8" x14ac:dyDescent="0.3">
      <c r="A89" s="16"/>
      <c r="B89" s="17" t="s">
        <v>39</v>
      </c>
      <c r="C89" s="11" t="s">
        <v>31</v>
      </c>
      <c r="D89" s="32">
        <f>INT(RANK('OECD.Stat export (5)'!D89,'OECD.Stat export (5)'!D$8:D$168,'OECD.Stat export (6)'!D$1)/5)+1</f>
        <v>15</v>
      </c>
      <c r="E89" s="32">
        <f>INT(RANK('OECD.Stat export (5)'!E89,'OECD.Stat export (5)'!E$8:E$168,'OECD.Stat export (6)'!E$1)/5)+1</f>
        <v>13</v>
      </c>
      <c r="F89" s="32">
        <f>INT(RANK('OECD.Stat export (5)'!F89,'OECD.Stat export (5)'!F$8:F$168,'OECD.Stat export (6)'!F$1)/5)+1</f>
        <v>13</v>
      </c>
      <c r="G89" s="32">
        <f>INT(RANK('OECD.Stat export (5)'!G89,'OECD.Stat export (5)'!G$8:G$168,'OECD.Stat export (6)'!G$1)/5)+1</f>
        <v>28</v>
      </c>
      <c r="H89" s="32">
        <f>INT(RANK('OECD.Stat export (5)'!H89,'OECD.Stat export (5)'!H$8:H$168,'OECD.Stat export (6)'!H$1)/5)+1</f>
        <v>28</v>
      </c>
      <c r="I89" s="32">
        <f>INT(RANK('OECD.Stat export (5)'!I89,'OECD.Stat export (5)'!I$8:I$168,'OECD.Stat export (6)'!I$1)/5)+1</f>
        <v>18</v>
      </c>
      <c r="J89" s="32">
        <f>INT(RANK('OECD.Stat export (5)'!J89,'OECD.Stat export (5)'!J$8:J$168,'OECD.Stat export (6)'!J$1)/5)+1</f>
        <v>22</v>
      </c>
      <c r="K89" s="32">
        <f>INT(RANK('OECD.Stat export (5)'!K89,'OECD.Stat export (5)'!K$8:K$168,'OECD.Stat export (6)'!K$1)/5)+1</f>
        <v>12</v>
      </c>
      <c r="L89" s="32">
        <f>INT(RANK('OECD.Stat export (5)'!L89,'OECD.Stat export (5)'!L$8:L$168,'OECD.Stat export (6)'!L$1)/5)+1</f>
        <v>5</v>
      </c>
      <c r="M89" s="32">
        <f>INT(RANK('OECD.Stat export (5)'!M89,'OECD.Stat export (5)'!M$8:M$168,'OECD.Stat export (6)'!M$1)/5)+1</f>
        <v>14</v>
      </c>
      <c r="N89" s="32">
        <f>INT(RANK('OECD.Stat export (5)'!N89,'OECD.Stat export (5)'!N$8:N$168,'OECD.Stat export (6)'!N$1)/5)+1</f>
        <v>14</v>
      </c>
      <c r="O89" s="32">
        <f>INT(RANK('OECD.Stat export (5)'!O89,'OECD.Stat export (5)'!O$8:O$168,'OECD.Stat export (6)'!O$1)/5)+1</f>
        <v>26</v>
      </c>
      <c r="P89" s="32">
        <f>INT(RANK('OECD.Stat export (5)'!P89,'OECD.Stat export (5)'!P$8:P$168,'OECD.Stat export (6)'!P$1)/5)+1</f>
        <v>27</v>
      </c>
      <c r="Q89" s="33">
        <f>INT('OECD.Stat export (5)'!Q89*1000000)</f>
        <v>317475</v>
      </c>
      <c r="R89" s="45">
        <f>model!O322</f>
        <v>317437.7</v>
      </c>
      <c r="S89" t="str">
        <f t="shared" si="4"/>
        <v>Italy</v>
      </c>
      <c r="T89" t="str">
        <f t="shared" si="3"/>
        <v>2019</v>
      </c>
      <c r="U89" s="47">
        <f t="shared" si="5"/>
        <v>1.1748956610753086E-4</v>
      </c>
    </row>
    <row r="90" spans="1:21" ht="13.8" x14ac:dyDescent="0.3">
      <c r="A90" s="16"/>
      <c r="B90" s="17" t="s">
        <v>41</v>
      </c>
      <c r="C90" s="11" t="s">
        <v>31</v>
      </c>
      <c r="D90" s="32">
        <f>INT(RANK('OECD.Stat export (5)'!D90,'OECD.Stat export (5)'!D$8:D$168,'OECD.Stat export (6)'!D$1)/5)+1</f>
        <v>14</v>
      </c>
      <c r="E90" s="32">
        <f>INT(RANK('OECD.Stat export (5)'!E90,'OECD.Stat export (5)'!E$8:E$168,'OECD.Stat export (6)'!E$1)/5)+1</f>
        <v>13</v>
      </c>
      <c r="F90" s="32">
        <f>INT(RANK('OECD.Stat export (5)'!F90,'OECD.Stat export (5)'!F$8:F$168,'OECD.Stat export (6)'!F$1)/5)+1</f>
        <v>11</v>
      </c>
      <c r="G90" s="32">
        <f>INT(RANK('OECD.Stat export (5)'!G90,'OECD.Stat export (5)'!G$8:G$168,'OECD.Stat export (6)'!G$1)/5)+1</f>
        <v>27</v>
      </c>
      <c r="H90" s="32">
        <f>INT(RANK('OECD.Stat export (5)'!H90,'OECD.Stat export (5)'!H$8:H$168,'OECD.Stat export (6)'!H$1)/5)+1</f>
        <v>27</v>
      </c>
      <c r="I90" s="32">
        <f>INT(RANK('OECD.Stat export (5)'!I90,'OECD.Stat export (5)'!I$8:I$168,'OECD.Stat export (6)'!I$1)/5)+1</f>
        <v>19</v>
      </c>
      <c r="J90" s="32">
        <f>INT(RANK('OECD.Stat export (5)'!J90,'OECD.Stat export (5)'!J$8:J$168,'OECD.Stat export (6)'!J$1)/5)+1</f>
        <v>22</v>
      </c>
      <c r="K90" s="32">
        <f>INT(RANK('OECD.Stat export (5)'!K90,'OECD.Stat export (5)'!K$8:K$168,'OECD.Stat export (6)'!K$1)/5)+1</f>
        <v>15</v>
      </c>
      <c r="L90" s="32">
        <f>INT(RANK('OECD.Stat export (5)'!L90,'OECD.Stat export (5)'!L$8:L$168,'OECD.Stat export (6)'!L$1)/5)+1</f>
        <v>8</v>
      </c>
      <c r="M90" s="32">
        <f>INT(RANK('OECD.Stat export (5)'!M90,'OECD.Stat export (5)'!M$8:M$168,'OECD.Stat export (6)'!M$1)/5)+1</f>
        <v>16</v>
      </c>
      <c r="N90" s="32">
        <f>INT(RANK('OECD.Stat export (5)'!N90,'OECD.Stat export (5)'!N$8:N$168,'OECD.Stat export (6)'!N$1)/5)+1</f>
        <v>17</v>
      </c>
      <c r="O90" s="32">
        <f>INT(RANK('OECD.Stat export (5)'!O90,'OECD.Stat export (5)'!O$8:O$168,'OECD.Stat export (6)'!O$1)/5)+1</f>
        <v>28</v>
      </c>
      <c r="P90" s="32">
        <f>INT(RANK('OECD.Stat export (5)'!P90,'OECD.Stat export (5)'!P$8:P$168,'OECD.Stat export (6)'!P$1)/5)+1</f>
        <v>28</v>
      </c>
      <c r="Q90" s="33">
        <f>INT('OECD.Stat export (5)'!Q90*1000000)</f>
        <v>310470</v>
      </c>
      <c r="R90" s="45">
        <f>model!O323</f>
        <v>312134.2</v>
      </c>
      <c r="S90" t="str">
        <f t="shared" si="4"/>
        <v>Italy</v>
      </c>
      <c r="T90" t="str">
        <f t="shared" si="3"/>
        <v>2020</v>
      </c>
      <c r="U90" s="47">
        <f t="shared" si="5"/>
        <v>-5.3602602505878564E-3</v>
      </c>
    </row>
    <row r="91" spans="1:21" ht="13.8" x14ac:dyDescent="0.3">
      <c r="A91" s="16"/>
      <c r="B91" s="17" t="s">
        <v>42</v>
      </c>
      <c r="C91" s="11" t="s">
        <v>31</v>
      </c>
      <c r="D91" s="32">
        <f>INT(RANK('OECD.Stat export (5)'!D91,'OECD.Stat export (5)'!D$8:D$168,'OECD.Stat export (6)'!D$1)/5)+1</f>
        <v>13</v>
      </c>
      <c r="E91" s="32">
        <f>INT(RANK('OECD.Stat export (5)'!E91,'OECD.Stat export (5)'!E$8:E$168,'OECD.Stat export (6)'!E$1)/5)+1</f>
        <v>12</v>
      </c>
      <c r="F91" s="32">
        <f>INT(RANK('OECD.Stat export (5)'!F91,'OECD.Stat export (5)'!F$8:F$168,'OECD.Stat export (6)'!F$1)/5)+1</f>
        <v>13</v>
      </c>
      <c r="G91" s="32">
        <f>INT(RANK('OECD.Stat export (5)'!G91,'OECD.Stat export (5)'!G$8:G$168,'OECD.Stat export (6)'!G$1)/5)+1</f>
        <v>25</v>
      </c>
      <c r="H91" s="32">
        <f>INT(RANK('OECD.Stat export (5)'!H91,'OECD.Stat export (5)'!H$8:H$168,'OECD.Stat export (6)'!H$1)/5)+1</f>
        <v>27</v>
      </c>
      <c r="I91" s="32">
        <f>INT(RANK('OECD.Stat export (5)'!I91,'OECD.Stat export (5)'!I$8:I$168,'OECD.Stat export (6)'!I$1)/5)+1</f>
        <v>22</v>
      </c>
      <c r="J91" s="32">
        <f>INT(RANK('OECD.Stat export (5)'!J91,'OECD.Stat export (5)'!J$8:J$168,'OECD.Stat export (6)'!J$1)/5)+1</f>
        <v>22</v>
      </c>
      <c r="K91" s="32">
        <f>INT(RANK('OECD.Stat export (5)'!K91,'OECD.Stat export (5)'!K$8:K$168,'OECD.Stat export (6)'!K$1)/5)+1</f>
        <v>23</v>
      </c>
      <c r="L91" s="32">
        <f>INT(RANK('OECD.Stat export (5)'!L91,'OECD.Stat export (5)'!L$8:L$168,'OECD.Stat export (6)'!L$1)/5)+1</f>
        <v>23</v>
      </c>
      <c r="M91" s="32">
        <f>INT(RANK('OECD.Stat export (5)'!M91,'OECD.Stat export (5)'!M$8:M$168,'OECD.Stat export (6)'!M$1)/5)+1</f>
        <v>13</v>
      </c>
      <c r="N91" s="32">
        <f>INT(RANK('OECD.Stat export (5)'!N91,'OECD.Stat export (5)'!N$8:N$168,'OECD.Stat export (6)'!N$1)/5)+1</f>
        <v>14</v>
      </c>
      <c r="O91" s="32">
        <f>INT(RANK('OECD.Stat export (5)'!O91,'OECD.Stat export (5)'!O$8:O$168,'OECD.Stat export (6)'!O$1)/5)+1</f>
        <v>27</v>
      </c>
      <c r="P91" s="32">
        <f>INT(RANK('OECD.Stat export (5)'!P91,'OECD.Stat export (5)'!P$8:P$168,'OECD.Stat export (6)'!P$1)/5)+1</f>
        <v>28</v>
      </c>
      <c r="Q91" s="33">
        <f>INT('OECD.Stat export (5)'!Q91*1000000)</f>
        <v>314221</v>
      </c>
      <c r="R91" s="45">
        <f>model!O324</f>
        <v>311932</v>
      </c>
      <c r="S91" t="str">
        <f t="shared" si="4"/>
        <v>Italy</v>
      </c>
      <c r="T91" t="str">
        <f t="shared" si="3"/>
        <v>2021</v>
      </c>
      <c r="U91" s="47">
        <f t="shared" si="5"/>
        <v>7.2846818003888978E-3</v>
      </c>
    </row>
    <row r="92" spans="1:21" ht="13.8" x14ac:dyDescent="0.3">
      <c r="A92" s="20" t="s">
        <v>61</v>
      </c>
      <c r="B92" s="17" t="s">
        <v>33</v>
      </c>
      <c r="C92" s="11" t="s">
        <v>31</v>
      </c>
      <c r="D92" s="32">
        <f>INT(RANK('OECD.Stat export (5)'!D92,'OECD.Stat export (5)'!D$8:D$168,'OECD.Stat export (6)'!D$1)/5)+1</f>
        <v>29</v>
      </c>
      <c r="E92" s="32">
        <f>INT(RANK('OECD.Stat export (5)'!E92,'OECD.Stat export (5)'!E$8:E$168,'OECD.Stat export (6)'!E$1)/5)+1</f>
        <v>23</v>
      </c>
      <c r="F92" s="32">
        <f>INT(RANK('OECD.Stat export (5)'!F92,'OECD.Stat export (5)'!F$8:F$168,'OECD.Stat export (6)'!F$1)/5)+1</f>
        <v>20</v>
      </c>
      <c r="G92" s="32">
        <f>INT(RANK('OECD.Stat export (5)'!G92,'OECD.Stat export (5)'!G$8:G$168,'OECD.Stat export (6)'!G$1)/5)+1</f>
        <v>22</v>
      </c>
      <c r="H92" s="32">
        <f>INT(RANK('OECD.Stat export (5)'!H92,'OECD.Stat export (5)'!H$8:H$168,'OECD.Stat export (6)'!H$1)/5)+1</f>
        <v>19</v>
      </c>
      <c r="I92" s="32">
        <f>INT(RANK('OECD.Stat export (5)'!I92,'OECD.Stat export (5)'!I$8:I$168,'OECD.Stat export (6)'!I$1)/5)+1</f>
        <v>7</v>
      </c>
      <c r="J92" s="32">
        <f>INT(RANK('OECD.Stat export (5)'!J92,'OECD.Stat export (5)'!J$8:J$168,'OECD.Stat export (6)'!J$1)/5)+1</f>
        <v>19</v>
      </c>
      <c r="K92" s="32">
        <f>INT(RANK('OECD.Stat export (5)'!K92,'OECD.Stat export (5)'!K$8:K$168,'OECD.Stat export (6)'!K$1)/5)+1</f>
        <v>32</v>
      </c>
      <c r="L92" s="32">
        <f>INT(RANK('OECD.Stat export (5)'!L92,'OECD.Stat export (5)'!L$8:L$168,'OECD.Stat export (6)'!L$1)/5)+1</f>
        <v>27</v>
      </c>
      <c r="M92" s="32">
        <f>INT(RANK('OECD.Stat export (5)'!M92,'OECD.Stat export (5)'!M$8:M$168,'OECD.Stat export (6)'!M$1)/5)+1</f>
        <v>32</v>
      </c>
      <c r="N92" s="32">
        <f>INT(RANK('OECD.Stat export (5)'!N92,'OECD.Stat export (5)'!N$8:N$168,'OECD.Stat export (6)'!N$1)/5)+1</f>
        <v>32</v>
      </c>
      <c r="O92" s="32">
        <f>INT(RANK('OECD.Stat export (5)'!O92,'OECD.Stat export (5)'!O$8:O$168,'OECD.Stat export (6)'!O$1)/5)+1</f>
        <v>20</v>
      </c>
      <c r="P92" s="32">
        <f>INT(RANK('OECD.Stat export (5)'!P92,'OECD.Stat export (5)'!P$8:P$168,'OECD.Stat export (6)'!P$1)/5)+1</f>
        <v>17</v>
      </c>
      <c r="Q92" s="33">
        <f>INT('OECD.Stat export (5)'!Q92*1000000)</f>
        <v>346583</v>
      </c>
      <c r="R92" s="45">
        <f>model!O325</f>
        <v>345471</v>
      </c>
      <c r="S92" t="str">
        <f t="shared" si="4"/>
        <v>Latvia</v>
      </c>
      <c r="T92" t="str">
        <f t="shared" si="3"/>
        <v>2015</v>
      </c>
      <c r="U92" s="47">
        <f t="shared" si="5"/>
        <v>3.2084666587801477E-3</v>
      </c>
    </row>
    <row r="93" spans="1:21" ht="13.8" x14ac:dyDescent="0.3">
      <c r="A93" s="22"/>
      <c r="B93" s="17" t="s">
        <v>35</v>
      </c>
      <c r="C93" s="11" t="s">
        <v>31</v>
      </c>
      <c r="D93" s="32">
        <f>INT(RANK('OECD.Stat export (5)'!D93,'OECD.Stat export (5)'!D$8:D$168,'OECD.Stat export (6)'!D$1)/5)+1</f>
        <v>28</v>
      </c>
      <c r="E93" s="32">
        <f>INT(RANK('OECD.Stat export (5)'!E93,'OECD.Stat export (5)'!E$8:E$168,'OECD.Stat export (6)'!E$1)/5)+1</f>
        <v>22</v>
      </c>
      <c r="F93" s="32">
        <f>INT(RANK('OECD.Stat export (5)'!F93,'OECD.Stat export (5)'!F$8:F$168,'OECD.Stat export (6)'!F$1)/5)+1</f>
        <v>19</v>
      </c>
      <c r="G93" s="32">
        <f>INT(RANK('OECD.Stat export (5)'!G93,'OECD.Stat export (5)'!G$8:G$168,'OECD.Stat export (6)'!G$1)/5)+1</f>
        <v>23</v>
      </c>
      <c r="H93" s="32">
        <f>INT(RANK('OECD.Stat export (5)'!H93,'OECD.Stat export (5)'!H$8:H$168,'OECD.Stat export (6)'!H$1)/5)+1</f>
        <v>20</v>
      </c>
      <c r="I93" s="32">
        <f>INT(RANK('OECD.Stat export (5)'!I93,'OECD.Stat export (5)'!I$8:I$168,'OECD.Stat export (6)'!I$1)/5)+1</f>
        <v>9</v>
      </c>
      <c r="J93" s="32">
        <f>INT(RANK('OECD.Stat export (5)'!J93,'OECD.Stat export (5)'!J$8:J$168,'OECD.Stat export (6)'!J$1)/5)+1</f>
        <v>29</v>
      </c>
      <c r="K93" s="32">
        <f>INT(RANK('OECD.Stat export (5)'!K93,'OECD.Stat export (5)'!K$8:K$168,'OECD.Stat export (6)'!K$1)/5)+1</f>
        <v>31</v>
      </c>
      <c r="L93" s="32">
        <f>INT(RANK('OECD.Stat export (5)'!L93,'OECD.Stat export (5)'!L$8:L$168,'OECD.Stat export (6)'!L$1)/5)+1</f>
        <v>20</v>
      </c>
      <c r="M93" s="32">
        <f>INT(RANK('OECD.Stat export (5)'!M93,'OECD.Stat export (5)'!M$8:M$168,'OECD.Stat export (6)'!M$1)/5)+1</f>
        <v>32</v>
      </c>
      <c r="N93" s="32">
        <f>INT(RANK('OECD.Stat export (5)'!N93,'OECD.Stat export (5)'!N$8:N$168,'OECD.Stat export (6)'!N$1)/5)+1</f>
        <v>31</v>
      </c>
      <c r="O93" s="32">
        <f>INT(RANK('OECD.Stat export (5)'!O93,'OECD.Stat export (5)'!O$8:O$168,'OECD.Stat export (6)'!O$1)/5)+1</f>
        <v>20</v>
      </c>
      <c r="P93" s="32">
        <f>INT(RANK('OECD.Stat export (5)'!P93,'OECD.Stat export (5)'!P$8:P$168,'OECD.Stat export (6)'!P$1)/5)+1</f>
        <v>17</v>
      </c>
      <c r="Q93" s="33">
        <f>INT('OECD.Stat export (5)'!Q93*1000000)</f>
        <v>346701</v>
      </c>
      <c r="R93" s="45">
        <f>model!O326</f>
        <v>345811.5</v>
      </c>
      <c r="S93" t="str">
        <f t="shared" si="4"/>
        <v>Latvia</v>
      </c>
      <c r="T93" t="str">
        <f t="shared" si="3"/>
        <v>2016</v>
      </c>
      <c r="U93" s="47">
        <f t="shared" si="5"/>
        <v>2.5656112904202757E-3</v>
      </c>
    </row>
    <row r="94" spans="1:21" ht="13.8" x14ac:dyDescent="0.3">
      <c r="A94" s="22"/>
      <c r="B94" s="17" t="s">
        <v>37</v>
      </c>
      <c r="C94" s="11" t="s">
        <v>31</v>
      </c>
      <c r="D94" s="32">
        <f>INT(RANK('OECD.Stat export (5)'!D94,'OECD.Stat export (5)'!D$8:D$168,'OECD.Stat export (6)'!D$1)/5)+1</f>
        <v>26</v>
      </c>
      <c r="E94" s="32">
        <f>INT(RANK('OECD.Stat export (5)'!E94,'OECD.Stat export (5)'!E$8:E$168,'OECD.Stat export (6)'!E$1)/5)+1</f>
        <v>21</v>
      </c>
      <c r="F94" s="32">
        <f>INT(RANK('OECD.Stat export (5)'!F94,'OECD.Stat export (5)'!F$8:F$168,'OECD.Stat export (6)'!F$1)/5)+1</f>
        <v>19</v>
      </c>
      <c r="G94" s="32">
        <f>INT(RANK('OECD.Stat export (5)'!G94,'OECD.Stat export (5)'!G$8:G$168,'OECD.Stat export (6)'!G$1)/5)+1</f>
        <v>21</v>
      </c>
      <c r="H94" s="32">
        <f>INT(RANK('OECD.Stat export (5)'!H94,'OECD.Stat export (5)'!H$8:H$168,'OECD.Stat export (6)'!H$1)/5)+1</f>
        <v>20</v>
      </c>
      <c r="I94" s="32">
        <f>INT(RANK('OECD.Stat export (5)'!I94,'OECD.Stat export (5)'!I$8:I$168,'OECD.Stat export (6)'!I$1)/5)+1</f>
        <v>13</v>
      </c>
      <c r="J94" s="32">
        <f>INT(RANK('OECD.Stat export (5)'!J94,'OECD.Stat export (5)'!J$8:J$168,'OECD.Stat export (6)'!J$1)/5)+1</f>
        <v>8</v>
      </c>
      <c r="K94" s="32">
        <f>INT(RANK('OECD.Stat export (5)'!K94,'OECD.Stat export (5)'!K$8:K$168,'OECD.Stat export (6)'!K$1)/5)+1</f>
        <v>14</v>
      </c>
      <c r="L94" s="32">
        <f>INT(RANK('OECD.Stat export (5)'!L94,'OECD.Stat export (5)'!L$8:L$168,'OECD.Stat export (6)'!L$1)/5)+1</f>
        <v>29</v>
      </c>
      <c r="M94" s="32">
        <f>INT(RANK('OECD.Stat export (5)'!M94,'OECD.Stat export (5)'!M$8:M$168,'OECD.Stat export (6)'!M$1)/5)+1</f>
        <v>30</v>
      </c>
      <c r="N94" s="32">
        <f>INT(RANK('OECD.Stat export (5)'!N94,'OECD.Stat export (5)'!N$8:N$168,'OECD.Stat export (6)'!N$1)/5)+1</f>
        <v>30</v>
      </c>
      <c r="O94" s="32">
        <f>INT(RANK('OECD.Stat export (5)'!O94,'OECD.Stat export (5)'!O$8:O$168,'OECD.Stat export (6)'!O$1)/5)+1</f>
        <v>19</v>
      </c>
      <c r="P94" s="32">
        <f>INT(RANK('OECD.Stat export (5)'!P94,'OECD.Stat export (5)'!P$8:P$168,'OECD.Stat export (6)'!P$1)/5)+1</f>
        <v>16</v>
      </c>
      <c r="Q94" s="33">
        <f>INT('OECD.Stat export (5)'!Q94*1000000)</f>
        <v>349347</v>
      </c>
      <c r="R94" s="45">
        <f>model!O327</f>
        <v>350631.1</v>
      </c>
      <c r="S94" t="str">
        <f t="shared" si="4"/>
        <v>Latvia</v>
      </c>
      <c r="T94" t="str">
        <f t="shared" si="3"/>
        <v>2017</v>
      </c>
      <c r="U94" s="47">
        <f t="shared" si="5"/>
        <v>-3.6757149767995051E-3</v>
      </c>
    </row>
    <row r="95" spans="1:21" ht="13.8" x14ac:dyDescent="0.3">
      <c r="A95" s="22"/>
      <c r="B95" s="17" t="s">
        <v>38</v>
      </c>
      <c r="C95" s="11" t="s">
        <v>31</v>
      </c>
      <c r="D95" s="32">
        <f>INT(RANK('OECD.Stat export (5)'!D95,'OECD.Stat export (5)'!D$8:D$168,'OECD.Stat export (6)'!D$1)/5)+1</f>
        <v>25</v>
      </c>
      <c r="E95" s="32">
        <f>INT(RANK('OECD.Stat export (5)'!E95,'OECD.Stat export (5)'!E$8:E$168,'OECD.Stat export (6)'!E$1)/5)+1</f>
        <v>20</v>
      </c>
      <c r="F95" s="32">
        <f>INT(RANK('OECD.Stat export (5)'!F95,'OECD.Stat export (5)'!F$8:F$168,'OECD.Stat export (6)'!F$1)/5)+1</f>
        <v>19</v>
      </c>
      <c r="G95" s="32">
        <f>INT(RANK('OECD.Stat export (5)'!G95,'OECD.Stat export (5)'!G$8:G$168,'OECD.Stat export (6)'!G$1)/5)+1</f>
        <v>20</v>
      </c>
      <c r="H95" s="32">
        <f>INT(RANK('OECD.Stat export (5)'!H95,'OECD.Stat export (5)'!H$8:H$168,'OECD.Stat export (6)'!H$1)/5)+1</f>
        <v>19</v>
      </c>
      <c r="I95" s="32">
        <f>INT(RANK('OECD.Stat export (5)'!I95,'OECD.Stat export (5)'!I$8:I$168,'OECD.Stat export (6)'!I$1)/5)+1</f>
        <v>16</v>
      </c>
      <c r="J95" s="32">
        <f>INT(RANK('OECD.Stat export (5)'!J95,'OECD.Stat export (5)'!J$8:J$168,'OECD.Stat export (6)'!J$1)/5)+1</f>
        <v>4</v>
      </c>
      <c r="K95" s="32">
        <f>INT(RANK('OECD.Stat export (5)'!K95,'OECD.Stat export (5)'!K$8:K$168,'OECD.Stat export (6)'!K$1)/5)+1</f>
        <v>6</v>
      </c>
      <c r="L95" s="32">
        <f>INT(RANK('OECD.Stat export (5)'!L95,'OECD.Stat export (5)'!L$8:L$168,'OECD.Stat export (6)'!L$1)/5)+1</f>
        <v>30</v>
      </c>
      <c r="M95" s="32">
        <f>INT(RANK('OECD.Stat export (5)'!M95,'OECD.Stat export (5)'!M$8:M$168,'OECD.Stat export (6)'!M$1)/5)+1</f>
        <v>28</v>
      </c>
      <c r="N95" s="32">
        <f>INT(RANK('OECD.Stat export (5)'!N95,'OECD.Stat export (5)'!N$8:N$168,'OECD.Stat export (6)'!N$1)/5)+1</f>
        <v>29</v>
      </c>
      <c r="O95" s="32">
        <f>INT(RANK('OECD.Stat export (5)'!O95,'OECD.Stat export (5)'!O$8:O$168,'OECD.Stat export (6)'!O$1)/5)+1</f>
        <v>17</v>
      </c>
      <c r="P95" s="32">
        <f>INT(RANK('OECD.Stat export (5)'!P95,'OECD.Stat export (5)'!P$8:P$168,'OECD.Stat export (6)'!P$1)/5)+1</f>
        <v>15</v>
      </c>
      <c r="Q95" s="33">
        <f>INT('OECD.Stat export (5)'!Q95*1000000)</f>
        <v>359253</v>
      </c>
      <c r="R95" s="45">
        <f>model!O328</f>
        <v>356112.4</v>
      </c>
      <c r="S95" t="str">
        <f t="shared" si="4"/>
        <v>Latvia</v>
      </c>
      <c r="T95" t="str">
        <f t="shared" si="3"/>
        <v>2018</v>
      </c>
      <c r="U95" s="47">
        <f t="shared" si="5"/>
        <v>8.7420285982301518E-3</v>
      </c>
    </row>
    <row r="96" spans="1:21" ht="13.8" x14ac:dyDescent="0.3">
      <c r="A96" s="22"/>
      <c r="B96" s="17" t="s">
        <v>39</v>
      </c>
      <c r="C96" s="11" t="s">
        <v>31</v>
      </c>
      <c r="D96" s="32">
        <f>INT(RANK('OECD.Stat export (5)'!D96,'OECD.Stat export (5)'!D$8:D$168,'OECD.Stat export (6)'!D$1)/5)+1</f>
        <v>24</v>
      </c>
      <c r="E96" s="32">
        <f>INT(RANK('OECD.Stat export (5)'!E96,'OECD.Stat export (5)'!E$8:E$168,'OECD.Stat export (6)'!E$1)/5)+1</f>
        <v>19</v>
      </c>
      <c r="F96" s="32">
        <f>INT(RANK('OECD.Stat export (5)'!F96,'OECD.Stat export (5)'!F$8:F$168,'OECD.Stat export (6)'!F$1)/5)+1</f>
        <v>18</v>
      </c>
      <c r="G96" s="32">
        <f>INT(RANK('OECD.Stat export (5)'!G96,'OECD.Stat export (5)'!G$8:G$168,'OECD.Stat export (6)'!G$1)/5)+1</f>
        <v>20</v>
      </c>
      <c r="H96" s="32">
        <f>INT(RANK('OECD.Stat export (5)'!H96,'OECD.Stat export (5)'!H$8:H$168,'OECD.Stat export (6)'!H$1)/5)+1</f>
        <v>19</v>
      </c>
      <c r="I96" s="32">
        <f>INT(RANK('OECD.Stat export (5)'!I96,'OECD.Stat export (5)'!I$8:I$168,'OECD.Stat export (6)'!I$1)/5)+1</f>
        <v>14</v>
      </c>
      <c r="J96" s="32">
        <f>INT(RANK('OECD.Stat export (5)'!J96,'OECD.Stat export (5)'!J$8:J$168,'OECD.Stat export (6)'!J$1)/5)+1</f>
        <v>5</v>
      </c>
      <c r="K96" s="32">
        <f>INT(RANK('OECD.Stat export (5)'!K96,'OECD.Stat export (5)'!K$8:K$168,'OECD.Stat export (6)'!K$1)/5)+1</f>
        <v>24</v>
      </c>
      <c r="L96" s="32">
        <f>INT(RANK('OECD.Stat export (5)'!L96,'OECD.Stat export (5)'!L$8:L$168,'OECD.Stat export (6)'!L$1)/5)+1</f>
        <v>30</v>
      </c>
      <c r="M96" s="32">
        <f>INT(RANK('OECD.Stat export (5)'!M96,'OECD.Stat export (5)'!M$8:M$168,'OECD.Stat export (6)'!M$1)/5)+1</f>
        <v>26</v>
      </c>
      <c r="N96" s="32">
        <f>INT(RANK('OECD.Stat export (5)'!N96,'OECD.Stat export (5)'!N$8:N$168,'OECD.Stat export (6)'!N$1)/5)+1</f>
        <v>27</v>
      </c>
      <c r="O96" s="32">
        <f>INT(RANK('OECD.Stat export (5)'!O96,'OECD.Stat export (5)'!O$8:O$168,'OECD.Stat export (6)'!O$1)/5)+1</f>
        <v>17</v>
      </c>
      <c r="P96" s="32">
        <f>INT(RANK('OECD.Stat export (5)'!P96,'OECD.Stat export (5)'!P$8:P$168,'OECD.Stat export (6)'!P$1)/5)+1</f>
        <v>14</v>
      </c>
      <c r="Q96" s="33">
        <f>INT('OECD.Stat export (5)'!Q96*1000000)</f>
        <v>361663</v>
      </c>
      <c r="R96" s="45">
        <f>model!O329</f>
        <v>362994.7</v>
      </c>
      <c r="S96" t="str">
        <f t="shared" si="4"/>
        <v>Latvia</v>
      </c>
      <c r="T96" t="str">
        <f t="shared" si="3"/>
        <v>2019</v>
      </c>
      <c r="U96" s="47">
        <f t="shared" si="5"/>
        <v>-3.6821571462936813E-3</v>
      </c>
    </row>
    <row r="97" spans="1:21" ht="13.8" x14ac:dyDescent="0.3">
      <c r="A97" s="22"/>
      <c r="B97" s="17" t="s">
        <v>41</v>
      </c>
      <c r="C97" s="11" t="s">
        <v>31</v>
      </c>
      <c r="D97" s="32">
        <f>INT(RANK('OECD.Stat export (5)'!D97,'OECD.Stat export (5)'!D$8:D$168,'OECD.Stat export (6)'!D$1)/5)+1</f>
        <v>21</v>
      </c>
      <c r="E97" s="32">
        <f>INT(RANK('OECD.Stat export (5)'!E97,'OECD.Stat export (5)'!E$8:E$168,'OECD.Stat export (6)'!E$1)/5)+1</f>
        <v>20</v>
      </c>
      <c r="F97" s="32">
        <f>INT(RANK('OECD.Stat export (5)'!F97,'OECD.Stat export (5)'!F$8:F$168,'OECD.Stat export (6)'!F$1)/5)+1</f>
        <v>22</v>
      </c>
      <c r="G97" s="32">
        <f>INT(RANK('OECD.Stat export (5)'!G97,'OECD.Stat export (5)'!G$8:G$168,'OECD.Stat export (6)'!G$1)/5)+1</f>
        <v>19</v>
      </c>
      <c r="H97" s="32">
        <f>INT(RANK('OECD.Stat export (5)'!H97,'OECD.Stat export (5)'!H$8:H$168,'OECD.Stat export (6)'!H$1)/5)+1</f>
        <v>16</v>
      </c>
      <c r="I97" s="32">
        <f>INT(RANK('OECD.Stat export (5)'!I97,'OECD.Stat export (5)'!I$8:I$168,'OECD.Stat export (6)'!I$1)/5)+1</f>
        <v>12</v>
      </c>
      <c r="J97" s="32">
        <f>INT(RANK('OECD.Stat export (5)'!J97,'OECD.Stat export (5)'!J$8:J$168,'OECD.Stat export (6)'!J$1)/5)+1</f>
        <v>10</v>
      </c>
      <c r="K97" s="32">
        <f>INT(RANK('OECD.Stat export (5)'!K97,'OECD.Stat export (5)'!K$8:K$168,'OECD.Stat export (6)'!K$1)/5)+1</f>
        <v>22</v>
      </c>
      <c r="L97" s="32">
        <f>INT(RANK('OECD.Stat export (5)'!L97,'OECD.Stat export (5)'!L$8:L$168,'OECD.Stat export (6)'!L$1)/5)+1</f>
        <v>29</v>
      </c>
      <c r="M97" s="32">
        <f>INT(RANK('OECD.Stat export (5)'!M97,'OECD.Stat export (5)'!M$8:M$168,'OECD.Stat export (6)'!M$1)/5)+1</f>
        <v>25</v>
      </c>
      <c r="N97" s="32">
        <f>INT(RANK('OECD.Stat export (5)'!N97,'OECD.Stat export (5)'!N$8:N$168,'OECD.Stat export (6)'!N$1)/5)+1</f>
        <v>28</v>
      </c>
      <c r="O97" s="32">
        <f>INT(RANK('OECD.Stat export (5)'!O97,'OECD.Stat export (5)'!O$8:O$168,'OECD.Stat export (6)'!O$1)/5)+1</f>
        <v>18</v>
      </c>
      <c r="P97" s="32">
        <f>INT(RANK('OECD.Stat export (5)'!P97,'OECD.Stat export (5)'!P$8:P$168,'OECD.Stat export (6)'!P$1)/5)+1</f>
        <v>16</v>
      </c>
      <c r="Q97" s="33">
        <f>INT('OECD.Stat export (5)'!Q97*1000000)</f>
        <v>352048</v>
      </c>
      <c r="R97" s="45">
        <f>model!O330</f>
        <v>351222.9</v>
      </c>
      <c r="S97" t="str">
        <f t="shared" si="4"/>
        <v>Latvia</v>
      </c>
      <c r="T97" t="str">
        <f t="shared" si="3"/>
        <v>2020</v>
      </c>
      <c r="U97" s="47">
        <f t="shared" si="5"/>
        <v>2.3437144934780958E-3</v>
      </c>
    </row>
    <row r="98" spans="1:21" ht="13.8" x14ac:dyDescent="0.3">
      <c r="A98" s="22"/>
      <c r="B98" s="17" t="s">
        <v>42</v>
      </c>
      <c r="C98" s="11" t="s">
        <v>31</v>
      </c>
      <c r="D98" s="32">
        <f>INT(RANK('OECD.Stat export (5)'!D98,'OECD.Stat export (5)'!D$8:D$168,'OECD.Stat export (6)'!D$1)/5)+1</f>
        <v>16</v>
      </c>
      <c r="E98" s="32">
        <f>INT(RANK('OECD.Stat export (5)'!E98,'OECD.Stat export (5)'!E$8:E$168,'OECD.Stat export (6)'!E$1)/5)+1</f>
        <v>17</v>
      </c>
      <c r="F98" s="32">
        <f>INT(RANK('OECD.Stat export (5)'!F98,'OECD.Stat export (5)'!F$8:F$168,'OECD.Stat export (6)'!F$1)/5)+1</f>
        <v>23</v>
      </c>
      <c r="G98" s="32">
        <f>INT(RANK('OECD.Stat export (5)'!G98,'OECD.Stat export (5)'!G$8:G$168,'OECD.Stat export (6)'!G$1)/5)+1</f>
        <v>18</v>
      </c>
      <c r="H98" s="32">
        <f>INT(RANK('OECD.Stat export (5)'!H98,'OECD.Stat export (5)'!H$8:H$168,'OECD.Stat export (6)'!H$1)/5)+1</f>
        <v>15</v>
      </c>
      <c r="I98" s="32">
        <f>INT(RANK('OECD.Stat export (5)'!I98,'OECD.Stat export (5)'!I$8:I$168,'OECD.Stat export (6)'!I$1)/5)+1</f>
        <v>19</v>
      </c>
      <c r="J98" s="32">
        <f>INT(RANK('OECD.Stat export (5)'!J98,'OECD.Stat export (5)'!J$8:J$168,'OECD.Stat export (6)'!J$1)/5)+1</f>
        <v>5</v>
      </c>
      <c r="K98" s="32">
        <f>INT(RANK('OECD.Stat export (5)'!K98,'OECD.Stat export (5)'!K$8:K$168,'OECD.Stat export (6)'!K$1)/5)+1</f>
        <v>27</v>
      </c>
      <c r="L98" s="32">
        <f>INT(RANK('OECD.Stat export (5)'!L98,'OECD.Stat export (5)'!L$8:L$168,'OECD.Stat export (6)'!L$1)/5)+1</f>
        <v>30</v>
      </c>
      <c r="M98" s="32">
        <f>INT(RANK('OECD.Stat export (5)'!M98,'OECD.Stat export (5)'!M$8:M$168,'OECD.Stat export (6)'!M$1)/5)+1</f>
        <v>22</v>
      </c>
      <c r="N98" s="32">
        <f>INT(RANK('OECD.Stat export (5)'!N98,'OECD.Stat export (5)'!N$8:N$168,'OECD.Stat export (6)'!N$1)/5)+1</f>
        <v>25</v>
      </c>
      <c r="O98" s="32">
        <f>INT(RANK('OECD.Stat export (5)'!O98,'OECD.Stat export (5)'!O$8:O$168,'OECD.Stat export (6)'!O$1)/5)+1</f>
        <v>20</v>
      </c>
      <c r="P98" s="32">
        <f>INT(RANK('OECD.Stat export (5)'!P98,'OECD.Stat export (5)'!P$8:P$168,'OECD.Stat export (6)'!P$1)/5)+1</f>
        <v>18</v>
      </c>
      <c r="Q98" s="33">
        <f>INT('OECD.Stat export (5)'!Q98*1000000)</f>
        <v>344532</v>
      </c>
      <c r="R98" s="45">
        <f>model!O331</f>
        <v>343380.3</v>
      </c>
      <c r="S98" t="str">
        <f t="shared" si="4"/>
        <v>Latvia</v>
      </c>
      <c r="T98" t="str">
        <f t="shared" si="3"/>
        <v>2021</v>
      </c>
      <c r="U98" s="47">
        <f t="shared" si="5"/>
        <v>3.342795444254849E-3</v>
      </c>
    </row>
    <row r="99" spans="1:21" ht="13.8" x14ac:dyDescent="0.3">
      <c r="A99" s="14" t="s">
        <v>62</v>
      </c>
      <c r="B99" s="17" t="s">
        <v>33</v>
      </c>
      <c r="C99" s="11" t="s">
        <v>31</v>
      </c>
      <c r="D99" s="32">
        <f>INT(RANK('OECD.Stat export (5)'!D99,'OECD.Stat export (5)'!D$8:D$168,'OECD.Stat export (6)'!D$1)/5)+1</f>
        <v>25</v>
      </c>
      <c r="E99" s="32">
        <f>INT(RANK('OECD.Stat export (5)'!E99,'OECD.Stat export (5)'!E$8:E$168,'OECD.Stat export (6)'!E$1)/5)+1</f>
        <v>21</v>
      </c>
      <c r="F99" s="32">
        <f>INT(RANK('OECD.Stat export (5)'!F99,'OECD.Stat export (5)'!F$8:F$168,'OECD.Stat export (6)'!F$1)/5)+1</f>
        <v>21</v>
      </c>
      <c r="G99" s="32">
        <f>INT(RANK('OECD.Stat export (5)'!G99,'OECD.Stat export (5)'!G$8:G$168,'OECD.Stat export (6)'!G$1)/5)+1</f>
        <v>26</v>
      </c>
      <c r="H99" s="32">
        <f>INT(RANK('OECD.Stat export (5)'!H99,'OECD.Stat export (5)'!H$8:H$168,'OECD.Stat export (6)'!H$1)/5)+1</f>
        <v>25</v>
      </c>
      <c r="I99" s="32">
        <f>INT(RANK('OECD.Stat export (5)'!I99,'OECD.Stat export (5)'!I$8:I$168,'OECD.Stat export (6)'!I$1)/5)+1</f>
        <v>11</v>
      </c>
      <c r="J99" s="32">
        <f>INT(RANK('OECD.Stat export (5)'!J99,'OECD.Stat export (5)'!J$8:J$168,'OECD.Stat export (6)'!J$1)/5)+1</f>
        <v>30</v>
      </c>
      <c r="K99" s="32">
        <f>INT(RANK('OECD.Stat export (5)'!K99,'OECD.Stat export (5)'!K$8:K$168,'OECD.Stat export (6)'!K$1)/5)+1</f>
        <v>30</v>
      </c>
      <c r="L99" s="32">
        <f>INT(RANK('OECD.Stat export (5)'!L99,'OECD.Stat export (5)'!L$8:L$168,'OECD.Stat export (6)'!L$1)/5)+1</f>
        <v>17</v>
      </c>
      <c r="M99" s="32">
        <f>INT(RANK('OECD.Stat export (5)'!M99,'OECD.Stat export (5)'!M$8:M$168,'OECD.Stat export (6)'!M$1)/5)+1</f>
        <v>30</v>
      </c>
      <c r="N99" s="32">
        <f>INT(RANK('OECD.Stat export (5)'!N99,'OECD.Stat export (5)'!N$8:N$168,'OECD.Stat export (6)'!N$1)/5)+1</f>
        <v>27</v>
      </c>
      <c r="O99" s="32">
        <f>INT(RANK('OECD.Stat export (5)'!O99,'OECD.Stat export (5)'!O$8:O$168,'OECD.Stat export (6)'!O$1)/5)+1</f>
        <v>18</v>
      </c>
      <c r="P99" s="32">
        <f>INT(RANK('OECD.Stat export (5)'!P99,'OECD.Stat export (5)'!P$8:P$168,'OECD.Stat export (6)'!P$1)/5)+1</f>
        <v>16</v>
      </c>
      <c r="Q99" s="33">
        <f>INT('OECD.Stat export (5)'!Q99*1000000)</f>
        <v>351370</v>
      </c>
      <c r="R99" s="45">
        <f>model!O332</f>
        <v>350929.3</v>
      </c>
      <c r="S99" t="str">
        <f t="shared" si="4"/>
        <v>Lithuania</v>
      </c>
      <c r="T99" t="str">
        <f t="shared" si="3"/>
        <v>2015</v>
      </c>
      <c r="U99" s="47">
        <f t="shared" si="5"/>
        <v>1.2542334291487938E-3</v>
      </c>
    </row>
    <row r="100" spans="1:21" ht="13.8" x14ac:dyDescent="0.3">
      <c r="A100" s="16"/>
      <c r="B100" s="17" t="s">
        <v>35</v>
      </c>
      <c r="C100" s="11" t="s">
        <v>31</v>
      </c>
      <c r="D100" s="32">
        <f>INT(RANK('OECD.Stat export (5)'!D100,'OECD.Stat export (5)'!D$8:D$168,'OECD.Stat export (6)'!D$1)/5)+1</f>
        <v>24</v>
      </c>
      <c r="E100" s="32">
        <f>INT(RANK('OECD.Stat export (5)'!E100,'OECD.Stat export (5)'!E$8:E$168,'OECD.Stat export (6)'!E$1)/5)+1</f>
        <v>19</v>
      </c>
      <c r="F100" s="32">
        <f>INT(RANK('OECD.Stat export (5)'!F100,'OECD.Stat export (5)'!F$8:F$168,'OECD.Stat export (6)'!F$1)/5)+1</f>
        <v>19</v>
      </c>
      <c r="G100" s="32">
        <f>INT(RANK('OECD.Stat export (5)'!G100,'OECD.Stat export (5)'!G$8:G$168,'OECD.Stat export (6)'!G$1)/5)+1</f>
        <v>26</v>
      </c>
      <c r="H100" s="32">
        <f>INT(RANK('OECD.Stat export (5)'!H100,'OECD.Stat export (5)'!H$8:H$168,'OECD.Stat export (6)'!H$1)/5)+1</f>
        <v>26</v>
      </c>
      <c r="I100" s="32">
        <f>INT(RANK('OECD.Stat export (5)'!I100,'OECD.Stat export (5)'!I$8:I$168,'OECD.Stat export (6)'!I$1)/5)+1</f>
        <v>13</v>
      </c>
      <c r="J100" s="32">
        <f>INT(RANK('OECD.Stat export (5)'!J100,'OECD.Stat export (5)'!J$8:J$168,'OECD.Stat export (6)'!J$1)/5)+1</f>
        <v>29</v>
      </c>
      <c r="K100" s="32">
        <f>INT(RANK('OECD.Stat export (5)'!K100,'OECD.Stat export (5)'!K$8:K$168,'OECD.Stat export (6)'!K$1)/5)+1</f>
        <v>28</v>
      </c>
      <c r="L100" s="32">
        <f>INT(RANK('OECD.Stat export (5)'!L100,'OECD.Stat export (5)'!L$8:L$168,'OECD.Stat export (6)'!L$1)/5)+1</f>
        <v>18</v>
      </c>
      <c r="M100" s="32">
        <f>INT(RANK('OECD.Stat export (5)'!M100,'OECD.Stat export (5)'!M$8:M$168,'OECD.Stat export (6)'!M$1)/5)+1</f>
        <v>28</v>
      </c>
      <c r="N100" s="32">
        <f>INT(RANK('OECD.Stat export (5)'!N100,'OECD.Stat export (5)'!N$8:N$168,'OECD.Stat export (6)'!N$1)/5)+1</f>
        <v>24</v>
      </c>
      <c r="O100" s="32">
        <f>INT(RANK('OECD.Stat export (5)'!O100,'OECD.Stat export (5)'!O$8:O$168,'OECD.Stat export (6)'!O$1)/5)+1</f>
        <v>15</v>
      </c>
      <c r="P100" s="32">
        <f>INT(RANK('OECD.Stat export (5)'!P100,'OECD.Stat export (5)'!P$8:P$168,'OECD.Stat export (6)'!P$1)/5)+1</f>
        <v>14</v>
      </c>
      <c r="Q100" s="33">
        <f>INT('OECD.Stat export (5)'!Q100*1000000)</f>
        <v>363011</v>
      </c>
      <c r="R100" s="45">
        <f>model!O333</f>
        <v>362775</v>
      </c>
      <c r="S100" t="str">
        <f t="shared" si="4"/>
        <v>Lithuania</v>
      </c>
      <c r="T100" t="str">
        <f t="shared" si="3"/>
        <v>2016</v>
      </c>
      <c r="U100" s="47">
        <f t="shared" si="5"/>
        <v>6.5011804050015009E-4</v>
      </c>
    </row>
    <row r="101" spans="1:21" ht="13.8" x14ac:dyDescent="0.3">
      <c r="A101" s="16"/>
      <c r="B101" s="17" t="s">
        <v>37</v>
      </c>
      <c r="C101" s="11" t="s">
        <v>31</v>
      </c>
      <c r="D101" s="32">
        <f>INT(RANK('OECD.Stat export (5)'!D101,'OECD.Stat export (5)'!D$8:D$168,'OECD.Stat export (6)'!D$1)/5)+1</f>
        <v>21</v>
      </c>
      <c r="E101" s="32">
        <f>INT(RANK('OECD.Stat export (5)'!E101,'OECD.Stat export (5)'!E$8:E$168,'OECD.Stat export (6)'!E$1)/5)+1</f>
        <v>19</v>
      </c>
      <c r="F101" s="32">
        <f>INT(RANK('OECD.Stat export (5)'!F101,'OECD.Stat export (5)'!F$8:F$168,'OECD.Stat export (6)'!F$1)/5)+1</f>
        <v>21</v>
      </c>
      <c r="G101" s="32">
        <f>INT(RANK('OECD.Stat export (5)'!G101,'OECD.Stat export (5)'!G$8:G$168,'OECD.Stat export (6)'!G$1)/5)+1</f>
        <v>24</v>
      </c>
      <c r="H101" s="32">
        <f>INT(RANK('OECD.Stat export (5)'!H101,'OECD.Stat export (5)'!H$8:H$168,'OECD.Stat export (6)'!H$1)/5)+1</f>
        <v>22</v>
      </c>
      <c r="I101" s="32">
        <f>INT(RANK('OECD.Stat export (5)'!I101,'OECD.Stat export (5)'!I$8:I$168,'OECD.Stat export (6)'!I$1)/5)+1</f>
        <v>14</v>
      </c>
      <c r="J101" s="32">
        <f>INT(RANK('OECD.Stat export (5)'!J101,'OECD.Stat export (5)'!J$8:J$168,'OECD.Stat export (6)'!J$1)/5)+1</f>
        <v>27</v>
      </c>
      <c r="K101" s="32">
        <f>INT(RANK('OECD.Stat export (5)'!K101,'OECD.Stat export (5)'!K$8:K$168,'OECD.Stat export (6)'!K$1)/5)+1</f>
        <v>24</v>
      </c>
      <c r="L101" s="32">
        <f>INT(RANK('OECD.Stat export (5)'!L101,'OECD.Stat export (5)'!L$8:L$168,'OECD.Stat export (6)'!L$1)/5)+1</f>
        <v>16</v>
      </c>
      <c r="M101" s="32">
        <f>INT(RANK('OECD.Stat export (5)'!M101,'OECD.Stat export (5)'!M$8:M$168,'OECD.Stat export (6)'!M$1)/5)+1</f>
        <v>25</v>
      </c>
      <c r="N101" s="32">
        <f>INT(RANK('OECD.Stat export (5)'!N101,'OECD.Stat export (5)'!N$8:N$168,'OECD.Stat export (6)'!N$1)/5)+1</f>
        <v>21</v>
      </c>
      <c r="O101" s="32">
        <f>INT(RANK('OECD.Stat export (5)'!O101,'OECD.Stat export (5)'!O$8:O$168,'OECD.Stat export (6)'!O$1)/5)+1</f>
        <v>14</v>
      </c>
      <c r="P101" s="32">
        <f>INT(RANK('OECD.Stat export (5)'!P101,'OECD.Stat export (5)'!P$8:P$168,'OECD.Stat export (6)'!P$1)/5)+1</f>
        <v>13</v>
      </c>
      <c r="Q101" s="33">
        <f>INT('OECD.Stat export (5)'!Q101*1000000)</f>
        <v>365824</v>
      </c>
      <c r="R101" s="45">
        <f>model!O334</f>
        <v>366215.5</v>
      </c>
      <c r="S101" t="str">
        <f t="shared" si="4"/>
        <v>Lithuania</v>
      </c>
      <c r="T101" t="str">
        <f t="shared" si="3"/>
        <v>2017</v>
      </c>
      <c r="U101" s="47">
        <f t="shared" si="5"/>
        <v>-1.0701867564730581E-3</v>
      </c>
    </row>
    <row r="102" spans="1:21" ht="13.8" x14ac:dyDescent="0.3">
      <c r="A102" s="16"/>
      <c r="B102" s="17" t="s">
        <v>38</v>
      </c>
      <c r="C102" s="11" t="s">
        <v>31</v>
      </c>
      <c r="D102" s="32">
        <f>INT(RANK('OECD.Stat export (5)'!D102,'OECD.Stat export (5)'!D$8:D$168,'OECD.Stat export (6)'!D$1)/5)+1</f>
        <v>19</v>
      </c>
      <c r="E102" s="32">
        <f>INT(RANK('OECD.Stat export (5)'!E102,'OECD.Stat export (5)'!E$8:E$168,'OECD.Stat export (6)'!E$1)/5)+1</f>
        <v>18</v>
      </c>
      <c r="F102" s="32">
        <f>INT(RANK('OECD.Stat export (5)'!F102,'OECD.Stat export (5)'!F$8:F$168,'OECD.Stat export (6)'!F$1)/5)+1</f>
        <v>21</v>
      </c>
      <c r="G102" s="32">
        <f>INT(RANK('OECD.Stat export (5)'!G102,'OECD.Stat export (5)'!G$8:G$168,'OECD.Stat export (6)'!G$1)/5)+1</f>
        <v>22</v>
      </c>
      <c r="H102" s="32">
        <f>INT(RANK('OECD.Stat export (5)'!H102,'OECD.Stat export (5)'!H$8:H$168,'OECD.Stat export (6)'!H$1)/5)+1</f>
        <v>22</v>
      </c>
      <c r="I102" s="32">
        <f>INT(RANK('OECD.Stat export (5)'!I102,'OECD.Stat export (5)'!I$8:I$168,'OECD.Stat export (6)'!I$1)/5)+1</f>
        <v>14</v>
      </c>
      <c r="J102" s="32">
        <f>INT(RANK('OECD.Stat export (5)'!J102,'OECD.Stat export (5)'!J$8:J$168,'OECD.Stat export (6)'!J$1)/5)+1</f>
        <v>28</v>
      </c>
      <c r="K102" s="32">
        <f>INT(RANK('OECD.Stat export (5)'!K102,'OECD.Stat export (5)'!K$8:K$168,'OECD.Stat export (6)'!K$1)/5)+1</f>
        <v>27</v>
      </c>
      <c r="L102" s="32">
        <f>INT(RANK('OECD.Stat export (5)'!L102,'OECD.Stat export (5)'!L$8:L$168,'OECD.Stat export (6)'!L$1)/5)+1</f>
        <v>16</v>
      </c>
      <c r="M102" s="32">
        <f>INT(RANK('OECD.Stat export (5)'!M102,'OECD.Stat export (5)'!M$8:M$168,'OECD.Stat export (6)'!M$1)/5)+1</f>
        <v>22</v>
      </c>
      <c r="N102" s="32">
        <f>INT(RANK('OECD.Stat export (5)'!N102,'OECD.Stat export (5)'!N$8:N$168,'OECD.Stat export (6)'!N$1)/5)+1</f>
        <v>18</v>
      </c>
      <c r="O102" s="32">
        <f>INT(RANK('OECD.Stat export (5)'!O102,'OECD.Stat export (5)'!O$8:O$168,'OECD.Stat export (6)'!O$1)/5)+1</f>
        <v>11</v>
      </c>
      <c r="P102" s="32">
        <f>INT(RANK('OECD.Stat export (5)'!P102,'OECD.Stat export (5)'!P$8:P$168,'OECD.Stat export (6)'!P$1)/5)+1</f>
        <v>9</v>
      </c>
      <c r="Q102" s="33">
        <f>INT('OECD.Stat export (5)'!Q102*1000000)</f>
        <v>375685</v>
      </c>
      <c r="R102" s="45">
        <f>model!O335</f>
        <v>376260.6</v>
      </c>
      <c r="S102" t="str">
        <f t="shared" si="4"/>
        <v>Lithuania</v>
      </c>
      <c r="T102" t="str">
        <f t="shared" si="3"/>
        <v>2018</v>
      </c>
      <c r="U102" s="47">
        <f t="shared" si="5"/>
        <v>-1.532134634068373E-3</v>
      </c>
    </row>
    <row r="103" spans="1:21" ht="13.8" x14ac:dyDescent="0.3">
      <c r="A103" s="16"/>
      <c r="B103" s="17" t="s">
        <v>39</v>
      </c>
      <c r="C103" s="11" t="s">
        <v>31</v>
      </c>
      <c r="D103" s="32">
        <f>INT(RANK('OECD.Stat export (5)'!D103,'OECD.Stat export (5)'!D$8:D$168,'OECD.Stat export (6)'!D$1)/5)+1</f>
        <v>16</v>
      </c>
      <c r="E103" s="32">
        <f>INT(RANK('OECD.Stat export (5)'!E103,'OECD.Stat export (5)'!E$8:E$168,'OECD.Stat export (6)'!E$1)/5)+1</f>
        <v>17</v>
      </c>
      <c r="F103" s="32">
        <f>INT(RANK('OECD.Stat export (5)'!F103,'OECD.Stat export (5)'!F$8:F$168,'OECD.Stat export (6)'!F$1)/5)+1</f>
        <v>24</v>
      </c>
      <c r="G103" s="32">
        <f>INT(RANK('OECD.Stat export (5)'!G103,'OECD.Stat export (5)'!G$8:G$168,'OECD.Stat export (6)'!G$1)/5)+1</f>
        <v>22</v>
      </c>
      <c r="H103" s="32">
        <f>INT(RANK('OECD.Stat export (5)'!H103,'OECD.Stat export (5)'!H$8:H$168,'OECD.Stat export (6)'!H$1)/5)+1</f>
        <v>21</v>
      </c>
      <c r="I103" s="32">
        <f>INT(RANK('OECD.Stat export (5)'!I103,'OECD.Stat export (5)'!I$8:I$168,'OECD.Stat export (6)'!I$1)/5)+1</f>
        <v>15</v>
      </c>
      <c r="J103" s="32">
        <f>INT(RANK('OECD.Stat export (5)'!J103,'OECD.Stat export (5)'!J$8:J$168,'OECD.Stat export (6)'!J$1)/5)+1</f>
        <v>27</v>
      </c>
      <c r="K103" s="32">
        <f>INT(RANK('OECD.Stat export (5)'!K103,'OECD.Stat export (5)'!K$8:K$168,'OECD.Stat export (6)'!K$1)/5)+1</f>
        <v>26</v>
      </c>
      <c r="L103" s="32">
        <f>INT(RANK('OECD.Stat export (5)'!L103,'OECD.Stat export (5)'!L$8:L$168,'OECD.Stat export (6)'!L$1)/5)+1</f>
        <v>19</v>
      </c>
      <c r="M103" s="32">
        <f>INT(RANK('OECD.Stat export (5)'!M103,'OECD.Stat export (5)'!M$8:M$168,'OECD.Stat export (6)'!M$1)/5)+1</f>
        <v>19</v>
      </c>
      <c r="N103" s="32">
        <f>INT(RANK('OECD.Stat export (5)'!N103,'OECD.Stat export (5)'!N$8:N$168,'OECD.Stat export (6)'!N$1)/5)+1</f>
        <v>15</v>
      </c>
      <c r="O103" s="32">
        <f>INT(RANK('OECD.Stat export (5)'!O103,'OECD.Stat export (5)'!O$8:O$168,'OECD.Stat export (6)'!O$1)/5)+1</f>
        <v>10</v>
      </c>
      <c r="P103" s="32">
        <f>INT(RANK('OECD.Stat export (5)'!P103,'OECD.Stat export (5)'!P$8:P$168,'OECD.Stat export (6)'!P$1)/5)+1</f>
        <v>9</v>
      </c>
      <c r="Q103" s="33">
        <f>INT('OECD.Stat export (5)'!Q103*1000000)</f>
        <v>377603</v>
      </c>
      <c r="R103" s="45">
        <f>model!O336</f>
        <v>376260.6</v>
      </c>
      <c r="S103" t="str">
        <f t="shared" si="4"/>
        <v>Lithuania</v>
      </c>
      <c r="T103" t="str">
        <f t="shared" si="3"/>
        <v>2019</v>
      </c>
      <c r="U103" s="47">
        <f t="shared" si="5"/>
        <v>3.5550565011401481E-3</v>
      </c>
    </row>
    <row r="104" spans="1:21" ht="13.8" x14ac:dyDescent="0.3">
      <c r="A104" s="16"/>
      <c r="B104" s="17" t="s">
        <v>41</v>
      </c>
      <c r="C104" s="11" t="s">
        <v>31</v>
      </c>
      <c r="D104" s="32">
        <f>INT(RANK('OECD.Stat export (5)'!D104,'OECD.Stat export (5)'!D$8:D$168,'OECD.Stat export (6)'!D$1)/5)+1</f>
        <v>14</v>
      </c>
      <c r="E104" s="32">
        <f>INT(RANK('OECD.Stat export (5)'!E104,'OECD.Stat export (5)'!E$8:E$168,'OECD.Stat export (6)'!E$1)/5)+1</f>
        <v>17</v>
      </c>
      <c r="F104" s="32">
        <f>INT(RANK('OECD.Stat export (5)'!F104,'OECD.Stat export (5)'!F$8:F$168,'OECD.Stat export (6)'!F$1)/5)+1</f>
        <v>25</v>
      </c>
      <c r="G104" s="32">
        <f>INT(RANK('OECD.Stat export (5)'!G104,'OECD.Stat export (5)'!G$8:G$168,'OECD.Stat export (6)'!G$1)/5)+1</f>
        <v>20</v>
      </c>
      <c r="H104" s="32">
        <f>INT(RANK('OECD.Stat export (5)'!H104,'OECD.Stat export (5)'!H$8:H$168,'OECD.Stat export (6)'!H$1)/5)+1</f>
        <v>20</v>
      </c>
      <c r="I104" s="32">
        <f>INT(RANK('OECD.Stat export (5)'!I104,'OECD.Stat export (5)'!I$8:I$168,'OECD.Stat export (6)'!I$1)/5)+1</f>
        <v>17</v>
      </c>
      <c r="J104" s="32">
        <f>INT(RANK('OECD.Stat export (5)'!J104,'OECD.Stat export (5)'!J$8:J$168,'OECD.Stat export (6)'!J$1)/5)+1</f>
        <v>29</v>
      </c>
      <c r="K104" s="32">
        <f>INT(RANK('OECD.Stat export (5)'!K104,'OECD.Stat export (5)'!K$8:K$168,'OECD.Stat export (6)'!K$1)/5)+1</f>
        <v>27</v>
      </c>
      <c r="L104" s="32">
        <f>INT(RANK('OECD.Stat export (5)'!L104,'OECD.Stat export (5)'!L$8:L$168,'OECD.Stat export (6)'!L$1)/5)+1</f>
        <v>16</v>
      </c>
      <c r="M104" s="32">
        <f>INT(RANK('OECD.Stat export (5)'!M104,'OECD.Stat export (5)'!M$8:M$168,'OECD.Stat export (6)'!M$1)/5)+1</f>
        <v>18</v>
      </c>
      <c r="N104" s="32">
        <f>INT(RANK('OECD.Stat export (5)'!N104,'OECD.Stat export (5)'!N$8:N$168,'OECD.Stat export (6)'!N$1)/5)+1</f>
        <v>15</v>
      </c>
      <c r="O104" s="32">
        <f>INT(RANK('OECD.Stat export (5)'!O104,'OECD.Stat export (5)'!O$8:O$168,'OECD.Stat export (6)'!O$1)/5)+1</f>
        <v>12</v>
      </c>
      <c r="P104" s="32">
        <f>INT(RANK('OECD.Stat export (5)'!P104,'OECD.Stat export (5)'!P$8:P$168,'OECD.Stat export (6)'!P$1)/5)+1</f>
        <v>12</v>
      </c>
      <c r="Q104" s="33">
        <f>INT('OECD.Stat export (5)'!Q104*1000000)</f>
        <v>370028</v>
      </c>
      <c r="R104" s="45">
        <f>model!O337</f>
        <v>369081.2</v>
      </c>
      <c r="S104" t="str">
        <f t="shared" si="4"/>
        <v>Lithuania</v>
      </c>
      <c r="T104" t="str">
        <f t="shared" si="3"/>
        <v>2020</v>
      </c>
      <c r="U104" s="47">
        <f t="shared" si="5"/>
        <v>2.5587252856540273E-3</v>
      </c>
    </row>
    <row r="105" spans="1:21" ht="13.8" x14ac:dyDescent="0.3">
      <c r="A105" s="16"/>
      <c r="B105" s="17" t="s">
        <v>42</v>
      </c>
      <c r="C105" s="11" t="s">
        <v>31</v>
      </c>
      <c r="D105" s="32">
        <f>INT(RANK('OECD.Stat export (5)'!D105,'OECD.Stat export (5)'!D$8:D$168,'OECD.Stat export (6)'!D$1)/5)+1</f>
        <v>13</v>
      </c>
      <c r="E105" s="32">
        <f>INT(RANK('OECD.Stat export (5)'!E105,'OECD.Stat export (5)'!E$8:E$168,'OECD.Stat export (6)'!E$1)/5)+1</f>
        <v>16</v>
      </c>
      <c r="F105" s="32">
        <f>INT(RANK('OECD.Stat export (5)'!F105,'OECD.Stat export (5)'!F$8:F$168,'OECD.Stat export (6)'!F$1)/5)+1</f>
        <v>26</v>
      </c>
      <c r="G105" s="32">
        <f>INT(RANK('OECD.Stat export (5)'!G105,'OECD.Stat export (5)'!G$8:G$168,'OECD.Stat export (6)'!G$1)/5)+1</f>
        <v>19</v>
      </c>
      <c r="H105" s="32">
        <f>INT(RANK('OECD.Stat export (5)'!H105,'OECD.Stat export (5)'!H$8:H$168,'OECD.Stat export (6)'!H$1)/5)+1</f>
        <v>18</v>
      </c>
      <c r="I105" s="32">
        <f>INT(RANK('OECD.Stat export (5)'!I105,'OECD.Stat export (5)'!I$8:I$168,'OECD.Stat export (6)'!I$1)/5)+1</f>
        <v>24</v>
      </c>
      <c r="J105" s="32">
        <f>INT(RANK('OECD.Stat export (5)'!J105,'OECD.Stat export (5)'!J$8:J$168,'OECD.Stat export (6)'!J$1)/5)+1</f>
        <v>25</v>
      </c>
      <c r="K105" s="32">
        <f>INT(RANK('OECD.Stat export (5)'!K105,'OECD.Stat export (5)'!K$8:K$168,'OECD.Stat export (6)'!K$1)/5)+1</f>
        <v>25</v>
      </c>
      <c r="L105" s="32">
        <f>INT(RANK('OECD.Stat export (5)'!L105,'OECD.Stat export (5)'!L$8:L$168,'OECD.Stat export (6)'!L$1)/5)+1</f>
        <v>21</v>
      </c>
      <c r="M105" s="32">
        <f>INT(RANK('OECD.Stat export (5)'!M105,'OECD.Stat export (5)'!M$8:M$168,'OECD.Stat export (6)'!M$1)/5)+1</f>
        <v>15</v>
      </c>
      <c r="N105" s="32">
        <f>INT(RANK('OECD.Stat export (5)'!N105,'OECD.Stat export (5)'!N$8:N$168,'OECD.Stat export (6)'!N$1)/5)+1</f>
        <v>12</v>
      </c>
      <c r="O105" s="32">
        <f>INT(RANK('OECD.Stat export (5)'!O105,'OECD.Stat export (5)'!O$8:O$168,'OECD.Stat export (6)'!O$1)/5)+1</f>
        <v>12</v>
      </c>
      <c r="P105" s="32">
        <f>INT(RANK('OECD.Stat export (5)'!P105,'OECD.Stat export (5)'!P$8:P$168,'OECD.Stat export (6)'!P$1)/5)+1</f>
        <v>11</v>
      </c>
      <c r="Q105" s="33">
        <f>INT('OECD.Stat export (5)'!Q105*1000000)</f>
        <v>371097</v>
      </c>
      <c r="R105" s="45">
        <f>model!O338</f>
        <v>370873.3</v>
      </c>
      <c r="S105" t="str">
        <f t="shared" si="4"/>
        <v>Lithuania</v>
      </c>
      <c r="T105" t="str">
        <f t="shared" si="3"/>
        <v>2021</v>
      </c>
      <c r="U105" s="47">
        <f t="shared" si="5"/>
        <v>6.0280735225564112E-4</v>
      </c>
    </row>
    <row r="106" spans="1:21" ht="13.8" x14ac:dyDescent="0.3">
      <c r="A106" s="14" t="s">
        <v>63</v>
      </c>
      <c r="B106" s="17" t="s">
        <v>33</v>
      </c>
      <c r="C106" s="11" t="s">
        <v>31</v>
      </c>
      <c r="D106" s="32">
        <f>INT(RANK('OECD.Stat export (5)'!D106,'OECD.Stat export (5)'!D$8:D$168,'OECD.Stat export (6)'!D$1)/5)+1</f>
        <v>10</v>
      </c>
      <c r="E106" s="32">
        <f>INT(RANK('OECD.Stat export (5)'!E106,'OECD.Stat export (5)'!E$8:E$168,'OECD.Stat export (6)'!E$1)/5)+1</f>
        <v>24</v>
      </c>
      <c r="F106" s="32">
        <f>INT(RANK('OECD.Stat export (5)'!F106,'OECD.Stat export (5)'!F$8:F$168,'OECD.Stat export (6)'!F$1)/5)+1</f>
        <v>32</v>
      </c>
      <c r="G106" s="32">
        <f>INT(RANK('OECD.Stat export (5)'!G106,'OECD.Stat export (5)'!G$8:G$168,'OECD.Stat export (6)'!G$1)/5)+1</f>
        <v>8</v>
      </c>
      <c r="H106" s="32">
        <f>INT(RANK('OECD.Stat export (5)'!H106,'OECD.Stat export (5)'!H$8:H$168,'OECD.Stat export (6)'!H$1)/5)+1</f>
        <v>16</v>
      </c>
      <c r="I106" s="32">
        <f>INT(RANK('OECD.Stat export (5)'!I106,'OECD.Stat export (5)'!I$8:I$168,'OECD.Stat export (6)'!I$1)/5)+1</f>
        <v>32</v>
      </c>
      <c r="J106" s="32">
        <f>INT(RANK('OECD.Stat export (5)'!J106,'OECD.Stat export (5)'!J$8:J$168,'OECD.Stat export (6)'!J$1)/5)+1</f>
        <v>2</v>
      </c>
      <c r="K106" s="32">
        <f>INT(RANK('OECD.Stat export (5)'!K106,'OECD.Stat export (5)'!K$8:K$168,'OECD.Stat export (6)'!K$1)/5)+1</f>
        <v>5</v>
      </c>
      <c r="L106" s="32">
        <f>INT(RANK('OECD.Stat export (5)'!L106,'OECD.Stat export (5)'!L$8:L$168,'OECD.Stat export (6)'!L$1)/5)+1</f>
        <v>32</v>
      </c>
      <c r="M106" s="32">
        <f>INT(RANK('OECD.Stat export (5)'!M106,'OECD.Stat export (5)'!M$8:M$168,'OECD.Stat export (6)'!M$1)/5)+1</f>
        <v>2</v>
      </c>
      <c r="N106" s="32">
        <f>INT(RANK('OECD.Stat export (5)'!N106,'OECD.Stat export (5)'!N$8:N$168,'OECD.Stat export (6)'!N$1)/5)+1</f>
        <v>2</v>
      </c>
      <c r="O106" s="32">
        <f>INT(RANK('OECD.Stat export (5)'!O106,'OECD.Stat export (5)'!O$8:O$168,'OECD.Stat export (6)'!O$1)/5)+1</f>
        <v>2</v>
      </c>
      <c r="P106" s="32">
        <f>INT(RANK('OECD.Stat export (5)'!P106,'OECD.Stat export (5)'!P$8:P$168,'OECD.Stat export (6)'!P$1)/5)+1</f>
        <v>2</v>
      </c>
      <c r="Q106" s="33">
        <f>INT('OECD.Stat export (5)'!Q106*1000000)</f>
        <v>548823</v>
      </c>
      <c r="R106" s="45">
        <f>model!O339</f>
        <v>469749.1</v>
      </c>
      <c r="S106" t="str">
        <f t="shared" si="4"/>
        <v>Luxembourg</v>
      </c>
      <c r="T106" t="str">
        <f t="shared" si="3"/>
        <v>2015</v>
      </c>
      <c r="U106" s="47">
        <f t="shared" si="5"/>
        <v>0.14407905645353788</v>
      </c>
    </row>
    <row r="107" spans="1:21" ht="13.8" x14ac:dyDescent="0.3">
      <c r="A107" s="16"/>
      <c r="B107" s="17" t="s">
        <v>35</v>
      </c>
      <c r="C107" s="11" t="s">
        <v>31</v>
      </c>
      <c r="D107" s="32">
        <f>INT(RANK('OECD.Stat export (5)'!D107,'OECD.Stat export (5)'!D$8:D$168,'OECD.Stat export (6)'!D$1)/5)+1</f>
        <v>9</v>
      </c>
      <c r="E107" s="32">
        <f>INT(RANK('OECD.Stat export (5)'!E107,'OECD.Stat export (5)'!E$8:E$168,'OECD.Stat export (6)'!E$1)/5)+1</f>
        <v>23</v>
      </c>
      <c r="F107" s="32">
        <f>INT(RANK('OECD.Stat export (5)'!F107,'OECD.Stat export (5)'!F$8:F$168,'OECD.Stat export (6)'!F$1)/5)+1</f>
        <v>32</v>
      </c>
      <c r="G107" s="32">
        <f>INT(RANK('OECD.Stat export (5)'!G107,'OECD.Stat export (5)'!G$8:G$168,'OECD.Stat export (6)'!G$1)/5)+1</f>
        <v>8</v>
      </c>
      <c r="H107" s="32">
        <f>INT(RANK('OECD.Stat export (5)'!H107,'OECD.Stat export (5)'!H$8:H$168,'OECD.Stat export (6)'!H$1)/5)+1</f>
        <v>16</v>
      </c>
      <c r="I107" s="32">
        <f>INT(RANK('OECD.Stat export (5)'!I107,'OECD.Stat export (5)'!I$8:I$168,'OECD.Stat export (6)'!I$1)/5)+1</f>
        <v>32</v>
      </c>
      <c r="J107" s="32">
        <f>INT(RANK('OECD.Stat export (5)'!J107,'OECD.Stat export (5)'!J$8:J$168,'OECD.Stat export (6)'!J$1)/5)+1</f>
        <v>3</v>
      </c>
      <c r="K107" s="32">
        <f>INT(RANK('OECD.Stat export (5)'!K107,'OECD.Stat export (5)'!K$8:K$168,'OECD.Stat export (6)'!K$1)/5)+1</f>
        <v>5</v>
      </c>
      <c r="L107" s="32">
        <f>INT(RANK('OECD.Stat export (5)'!L107,'OECD.Stat export (5)'!L$8:L$168,'OECD.Stat export (6)'!L$1)/5)+1</f>
        <v>31</v>
      </c>
      <c r="M107" s="32">
        <f>INT(RANK('OECD.Stat export (5)'!M107,'OECD.Stat export (5)'!M$8:M$168,'OECD.Stat export (6)'!M$1)/5)+1</f>
        <v>2</v>
      </c>
      <c r="N107" s="32">
        <f>INT(RANK('OECD.Stat export (5)'!N107,'OECD.Stat export (5)'!N$8:N$168,'OECD.Stat export (6)'!N$1)/5)+1</f>
        <v>2</v>
      </c>
      <c r="O107" s="32">
        <f>INT(RANK('OECD.Stat export (5)'!O107,'OECD.Stat export (5)'!O$8:O$168,'OECD.Stat export (6)'!O$1)/5)+1</f>
        <v>2</v>
      </c>
      <c r="P107" s="32">
        <f>INT(RANK('OECD.Stat export (5)'!P107,'OECD.Stat export (5)'!P$8:P$168,'OECD.Stat export (6)'!P$1)/5)+1</f>
        <v>2</v>
      </c>
      <c r="Q107" s="33">
        <f>INT('OECD.Stat export (5)'!Q107*1000000)</f>
        <v>552621</v>
      </c>
      <c r="R107" s="45">
        <f>model!O340</f>
        <v>555149.19999999995</v>
      </c>
      <c r="S107" t="str">
        <f t="shared" si="4"/>
        <v>Luxembourg</v>
      </c>
      <c r="T107" t="str">
        <f t="shared" si="3"/>
        <v>2016</v>
      </c>
      <c r="U107" s="47">
        <f t="shared" si="5"/>
        <v>-4.5749256723865966E-3</v>
      </c>
    </row>
    <row r="108" spans="1:21" ht="13.8" x14ac:dyDescent="0.3">
      <c r="A108" s="16"/>
      <c r="B108" s="17" t="s">
        <v>37</v>
      </c>
      <c r="C108" s="11" t="s">
        <v>31</v>
      </c>
      <c r="D108" s="32">
        <f>INT(RANK('OECD.Stat export (5)'!D108,'OECD.Stat export (5)'!D$8:D$168,'OECD.Stat export (6)'!D$1)/5)+1</f>
        <v>9</v>
      </c>
      <c r="E108" s="32">
        <f>INT(RANK('OECD.Stat export (5)'!E108,'OECD.Stat export (5)'!E$8:E$168,'OECD.Stat export (6)'!E$1)/5)+1</f>
        <v>24</v>
      </c>
      <c r="F108" s="32">
        <f>INT(RANK('OECD.Stat export (5)'!F108,'OECD.Stat export (5)'!F$8:F$168,'OECD.Stat export (6)'!F$1)/5)+1</f>
        <v>32</v>
      </c>
      <c r="G108" s="32">
        <f>INT(RANK('OECD.Stat export (5)'!G108,'OECD.Stat export (5)'!G$8:G$168,'OECD.Stat export (6)'!G$1)/5)+1</f>
        <v>7</v>
      </c>
      <c r="H108" s="32">
        <f>INT(RANK('OECD.Stat export (5)'!H108,'OECD.Stat export (5)'!H$8:H$168,'OECD.Stat export (6)'!H$1)/5)+1</f>
        <v>18</v>
      </c>
      <c r="I108" s="32">
        <f>INT(RANK('OECD.Stat export (5)'!I108,'OECD.Stat export (5)'!I$8:I$168,'OECD.Stat export (6)'!I$1)/5)+1</f>
        <v>33</v>
      </c>
      <c r="J108" s="32">
        <f>INT(RANK('OECD.Stat export (5)'!J108,'OECD.Stat export (5)'!J$8:J$168,'OECD.Stat export (6)'!J$1)/5)+1</f>
        <v>3</v>
      </c>
      <c r="K108" s="32">
        <f>INT(RANK('OECD.Stat export (5)'!K108,'OECD.Stat export (5)'!K$8:K$168,'OECD.Stat export (6)'!K$1)/5)+1</f>
        <v>13</v>
      </c>
      <c r="L108" s="32">
        <f>INT(RANK('OECD.Stat export (5)'!L108,'OECD.Stat export (5)'!L$8:L$168,'OECD.Stat export (6)'!L$1)/5)+1</f>
        <v>31</v>
      </c>
      <c r="M108" s="32">
        <f>INT(RANK('OECD.Stat export (5)'!M108,'OECD.Stat export (5)'!M$8:M$168,'OECD.Stat export (6)'!M$1)/5)+1</f>
        <v>2</v>
      </c>
      <c r="N108" s="32">
        <f>INT(RANK('OECD.Stat export (5)'!N108,'OECD.Stat export (5)'!N$8:N$168,'OECD.Stat export (6)'!N$1)/5)+1</f>
        <v>2</v>
      </c>
      <c r="O108" s="32">
        <f>INT(RANK('OECD.Stat export (5)'!O108,'OECD.Stat export (5)'!O$8:O$168,'OECD.Stat export (6)'!O$1)/5)+1</f>
        <v>2</v>
      </c>
      <c r="P108" s="32">
        <f>INT(RANK('OECD.Stat export (5)'!P108,'OECD.Stat export (5)'!P$8:P$168,'OECD.Stat export (6)'!P$1)/5)+1</f>
        <v>2</v>
      </c>
      <c r="Q108" s="33">
        <f>INT('OECD.Stat export (5)'!Q108*1000000)</f>
        <v>559151</v>
      </c>
      <c r="R108" s="45">
        <f>model!O341</f>
        <v>555149.19999999995</v>
      </c>
      <c r="S108" t="str">
        <f t="shared" si="4"/>
        <v>Luxembourg</v>
      </c>
      <c r="T108" t="str">
        <f t="shared" si="3"/>
        <v>2017</v>
      </c>
      <c r="U108" s="47">
        <f t="shared" si="5"/>
        <v>7.1569218332794655E-3</v>
      </c>
    </row>
    <row r="109" spans="1:21" ht="13.8" x14ac:dyDescent="0.3">
      <c r="A109" s="16"/>
      <c r="B109" s="17" t="s">
        <v>38</v>
      </c>
      <c r="C109" s="11" t="s">
        <v>31</v>
      </c>
      <c r="D109" s="32">
        <f>INT(RANK('OECD.Stat export (5)'!D109,'OECD.Stat export (5)'!D$8:D$168,'OECD.Stat export (6)'!D$1)/5)+1</f>
        <v>8</v>
      </c>
      <c r="E109" s="32">
        <f>INT(RANK('OECD.Stat export (5)'!E109,'OECD.Stat export (5)'!E$8:E$168,'OECD.Stat export (6)'!E$1)/5)+1</f>
        <v>23</v>
      </c>
      <c r="F109" s="32">
        <f>INT(RANK('OECD.Stat export (5)'!F109,'OECD.Stat export (5)'!F$8:F$168,'OECD.Stat export (6)'!F$1)/5)+1</f>
        <v>32</v>
      </c>
      <c r="G109" s="32">
        <f>INT(RANK('OECD.Stat export (5)'!G109,'OECD.Stat export (5)'!G$8:G$168,'OECD.Stat export (6)'!G$1)/5)+1</f>
        <v>6</v>
      </c>
      <c r="H109" s="32">
        <f>INT(RANK('OECD.Stat export (5)'!H109,'OECD.Stat export (5)'!H$8:H$168,'OECD.Stat export (6)'!H$1)/5)+1</f>
        <v>15</v>
      </c>
      <c r="I109" s="32">
        <f>INT(RANK('OECD.Stat export (5)'!I109,'OECD.Stat export (5)'!I$8:I$168,'OECD.Stat export (6)'!I$1)/5)+1</f>
        <v>32</v>
      </c>
      <c r="J109" s="32">
        <f>INT(RANK('OECD.Stat export (5)'!J109,'OECD.Stat export (5)'!J$8:J$168,'OECD.Stat export (6)'!J$1)/5)+1</f>
        <v>3</v>
      </c>
      <c r="K109" s="32">
        <f>INT(RANK('OECD.Stat export (5)'!K109,'OECD.Stat export (5)'!K$8:K$168,'OECD.Stat export (6)'!K$1)/5)+1</f>
        <v>7</v>
      </c>
      <c r="L109" s="32">
        <f>INT(RANK('OECD.Stat export (5)'!L109,'OECD.Stat export (5)'!L$8:L$168,'OECD.Stat export (6)'!L$1)/5)+1</f>
        <v>30</v>
      </c>
      <c r="M109" s="32">
        <f>INT(RANK('OECD.Stat export (5)'!M109,'OECD.Stat export (5)'!M$8:M$168,'OECD.Stat export (6)'!M$1)/5)+1</f>
        <v>1</v>
      </c>
      <c r="N109" s="32">
        <f>INT(RANK('OECD.Stat export (5)'!N109,'OECD.Stat export (5)'!N$8:N$168,'OECD.Stat export (6)'!N$1)/5)+1</f>
        <v>2</v>
      </c>
      <c r="O109" s="32">
        <f>INT(RANK('OECD.Stat export (5)'!O109,'OECD.Stat export (5)'!O$8:O$168,'OECD.Stat export (6)'!O$1)/5)+1</f>
        <v>1</v>
      </c>
      <c r="P109" s="32">
        <f>INT(RANK('OECD.Stat export (5)'!P109,'OECD.Stat export (5)'!P$8:P$168,'OECD.Stat export (6)'!P$1)/5)+1</f>
        <v>1</v>
      </c>
      <c r="Q109" s="33">
        <f>INT('OECD.Stat export (5)'!Q109*1000000)</f>
        <v>568654</v>
      </c>
      <c r="R109" s="45">
        <f>model!O342</f>
        <v>571196.4</v>
      </c>
      <c r="S109" t="str">
        <f t="shared" si="4"/>
        <v>Luxembourg</v>
      </c>
      <c r="T109" t="str">
        <f t="shared" si="3"/>
        <v>2018</v>
      </c>
      <c r="U109" s="47">
        <f t="shared" si="5"/>
        <v>-4.4709084962033562E-3</v>
      </c>
    </row>
    <row r="110" spans="1:21" ht="13.8" x14ac:dyDescent="0.3">
      <c r="A110" s="16"/>
      <c r="B110" s="17" t="s">
        <v>39</v>
      </c>
      <c r="C110" s="11" t="s">
        <v>31</v>
      </c>
      <c r="D110" s="32">
        <f>INT(RANK('OECD.Stat export (5)'!D110,'OECD.Stat export (5)'!D$8:D$168,'OECD.Stat export (6)'!D$1)/5)+1</f>
        <v>8</v>
      </c>
      <c r="E110" s="32">
        <f>INT(RANK('OECD.Stat export (5)'!E110,'OECD.Stat export (5)'!E$8:E$168,'OECD.Stat export (6)'!E$1)/5)+1</f>
        <v>21</v>
      </c>
      <c r="F110" s="32">
        <f>INT(RANK('OECD.Stat export (5)'!F110,'OECD.Stat export (5)'!F$8:F$168,'OECD.Stat export (6)'!F$1)/5)+1</f>
        <v>32</v>
      </c>
      <c r="G110" s="32">
        <f>INT(RANK('OECD.Stat export (5)'!G110,'OECD.Stat export (5)'!G$8:G$168,'OECD.Stat export (6)'!G$1)/5)+1</f>
        <v>7</v>
      </c>
      <c r="H110" s="32">
        <f>INT(RANK('OECD.Stat export (5)'!H110,'OECD.Stat export (5)'!H$8:H$168,'OECD.Stat export (6)'!H$1)/5)+1</f>
        <v>15</v>
      </c>
      <c r="I110" s="32">
        <f>INT(RANK('OECD.Stat export (5)'!I110,'OECD.Stat export (5)'!I$8:I$168,'OECD.Stat export (6)'!I$1)/5)+1</f>
        <v>32</v>
      </c>
      <c r="J110" s="32">
        <f>INT(RANK('OECD.Stat export (5)'!J110,'OECD.Stat export (5)'!J$8:J$168,'OECD.Stat export (6)'!J$1)/5)+1</f>
        <v>3</v>
      </c>
      <c r="K110" s="32">
        <f>INT(RANK('OECD.Stat export (5)'!K110,'OECD.Stat export (5)'!K$8:K$168,'OECD.Stat export (6)'!K$1)/5)+1</f>
        <v>6</v>
      </c>
      <c r="L110" s="32">
        <f>INT(RANK('OECD.Stat export (5)'!L110,'OECD.Stat export (5)'!L$8:L$168,'OECD.Stat export (6)'!L$1)/5)+1</f>
        <v>30</v>
      </c>
      <c r="M110" s="32">
        <f>INT(RANK('OECD.Stat export (5)'!M110,'OECD.Stat export (5)'!M$8:M$168,'OECD.Stat export (6)'!M$1)/5)+1</f>
        <v>1</v>
      </c>
      <c r="N110" s="32">
        <f>INT(RANK('OECD.Stat export (5)'!N110,'OECD.Stat export (5)'!N$8:N$168,'OECD.Stat export (6)'!N$1)/5)+1</f>
        <v>1</v>
      </c>
      <c r="O110" s="32">
        <f>INT(RANK('OECD.Stat export (5)'!O110,'OECD.Stat export (5)'!O$8:O$168,'OECD.Stat export (6)'!O$1)/5)+1</f>
        <v>1</v>
      </c>
      <c r="P110" s="32">
        <f>INT(RANK('OECD.Stat export (5)'!P110,'OECD.Stat export (5)'!P$8:P$168,'OECD.Stat export (6)'!P$1)/5)+1</f>
        <v>1</v>
      </c>
      <c r="Q110" s="33">
        <f>INT('OECD.Stat export (5)'!Q110*1000000)</f>
        <v>576419</v>
      </c>
      <c r="R110" s="45">
        <f>model!O343</f>
        <v>575655</v>
      </c>
      <c r="S110" t="str">
        <f t="shared" si="4"/>
        <v>Luxembourg</v>
      </c>
      <c r="T110" t="str">
        <f t="shared" si="3"/>
        <v>2019</v>
      </c>
      <c r="U110" s="47">
        <f t="shared" si="5"/>
        <v>1.3254247344379696E-3</v>
      </c>
    </row>
    <row r="111" spans="1:21" ht="13.8" x14ac:dyDescent="0.3">
      <c r="A111" s="16"/>
      <c r="B111" s="17" t="s">
        <v>41</v>
      </c>
      <c r="C111" s="11" t="s">
        <v>31</v>
      </c>
      <c r="D111" s="32">
        <f>INT(RANK('OECD.Stat export (5)'!D111,'OECD.Stat export (5)'!D$8:D$168,'OECD.Stat export (6)'!D$1)/5)+1</f>
        <v>8</v>
      </c>
      <c r="E111" s="32">
        <f>INT(RANK('OECD.Stat export (5)'!E111,'OECD.Stat export (5)'!E$8:E$168,'OECD.Stat export (6)'!E$1)/5)+1</f>
        <v>22</v>
      </c>
      <c r="F111" s="32">
        <f>INT(RANK('OECD.Stat export (5)'!F111,'OECD.Stat export (5)'!F$8:F$168,'OECD.Stat export (6)'!F$1)/5)+1</f>
        <v>33</v>
      </c>
      <c r="G111" s="32">
        <f>INT(RANK('OECD.Stat export (5)'!G111,'OECD.Stat export (5)'!G$8:G$168,'OECD.Stat export (6)'!G$1)/5)+1</f>
        <v>8</v>
      </c>
      <c r="H111" s="32">
        <f>INT(RANK('OECD.Stat export (5)'!H111,'OECD.Stat export (5)'!H$8:H$168,'OECD.Stat export (6)'!H$1)/5)+1</f>
        <v>18</v>
      </c>
      <c r="I111" s="32">
        <f>INT(RANK('OECD.Stat export (5)'!I111,'OECD.Stat export (5)'!I$8:I$168,'OECD.Stat export (6)'!I$1)/5)+1</f>
        <v>33</v>
      </c>
      <c r="J111" s="32">
        <f>INT(RANK('OECD.Stat export (5)'!J111,'OECD.Stat export (5)'!J$8:J$168,'OECD.Stat export (6)'!J$1)/5)+1</f>
        <v>3</v>
      </c>
      <c r="K111" s="32">
        <f>INT(RANK('OECD.Stat export (5)'!K111,'OECD.Stat export (5)'!K$8:K$168,'OECD.Stat export (6)'!K$1)/5)+1</f>
        <v>9</v>
      </c>
      <c r="L111" s="32">
        <f>INT(RANK('OECD.Stat export (5)'!L111,'OECD.Stat export (5)'!L$8:L$168,'OECD.Stat export (6)'!L$1)/5)+1</f>
        <v>31</v>
      </c>
      <c r="M111" s="32">
        <f>INT(RANK('OECD.Stat export (5)'!M111,'OECD.Stat export (5)'!M$8:M$168,'OECD.Stat export (6)'!M$1)/5)+1</f>
        <v>1</v>
      </c>
      <c r="N111" s="32">
        <f>INT(RANK('OECD.Stat export (5)'!N111,'OECD.Stat export (5)'!N$8:N$168,'OECD.Stat export (6)'!N$1)/5)+1</f>
        <v>1</v>
      </c>
      <c r="O111" s="32">
        <f>INT(RANK('OECD.Stat export (5)'!O111,'OECD.Stat export (5)'!O$8:O$168,'OECD.Stat export (6)'!O$1)/5)+1</f>
        <v>1</v>
      </c>
      <c r="P111" s="32">
        <f>INT(RANK('OECD.Stat export (5)'!P111,'OECD.Stat export (5)'!P$8:P$168,'OECD.Stat export (6)'!P$1)/5)+1</f>
        <v>1</v>
      </c>
      <c r="Q111" s="33">
        <f>INT('OECD.Stat export (5)'!Q111*1000000)</f>
        <v>573248</v>
      </c>
      <c r="R111" s="45">
        <f>model!O344</f>
        <v>572096.69999999995</v>
      </c>
      <c r="S111" t="str">
        <f t="shared" si="4"/>
        <v>Luxembourg</v>
      </c>
      <c r="T111" t="str">
        <f t="shared" si="3"/>
        <v>2020</v>
      </c>
      <c r="U111" s="47">
        <f t="shared" si="5"/>
        <v>2.0083803170705288E-3</v>
      </c>
    </row>
    <row r="112" spans="1:21" ht="13.8" x14ac:dyDescent="0.3">
      <c r="A112" s="16"/>
      <c r="B112" s="17" t="s">
        <v>42</v>
      </c>
      <c r="C112" s="11" t="s">
        <v>31</v>
      </c>
      <c r="D112" s="32">
        <f>INT(RANK('OECD.Stat export (5)'!D112,'OECD.Stat export (5)'!D$8:D$168,'OECD.Stat export (6)'!D$1)/5)+1</f>
        <v>7</v>
      </c>
      <c r="E112" s="32">
        <f>INT(RANK('OECD.Stat export (5)'!E112,'OECD.Stat export (5)'!E$8:E$168,'OECD.Stat export (6)'!E$1)/5)+1</f>
        <v>22</v>
      </c>
      <c r="F112" s="32">
        <f>INT(RANK('OECD.Stat export (5)'!F112,'OECD.Stat export (5)'!F$8:F$168,'OECD.Stat export (6)'!F$1)/5)+1</f>
        <v>33</v>
      </c>
      <c r="G112" s="32">
        <f>INT(RANK('OECD.Stat export (5)'!G112,'OECD.Stat export (5)'!G$8:G$168,'OECD.Stat export (6)'!G$1)/5)+1</f>
        <v>7</v>
      </c>
      <c r="H112" s="32">
        <f>INT(RANK('OECD.Stat export (5)'!H112,'OECD.Stat export (5)'!H$8:H$168,'OECD.Stat export (6)'!H$1)/5)+1</f>
        <v>17</v>
      </c>
      <c r="I112" s="32">
        <f>INT(RANK('OECD.Stat export (5)'!I112,'OECD.Stat export (5)'!I$8:I$168,'OECD.Stat export (6)'!I$1)/5)+1</f>
        <v>32</v>
      </c>
      <c r="J112" s="32">
        <f>INT(RANK('OECD.Stat export (5)'!J112,'OECD.Stat export (5)'!J$8:J$168,'OECD.Stat export (6)'!J$1)/5)+1</f>
        <v>2</v>
      </c>
      <c r="K112" s="32">
        <f>INT(RANK('OECD.Stat export (5)'!K112,'OECD.Stat export (5)'!K$8:K$168,'OECD.Stat export (6)'!K$1)/5)+1</f>
        <v>5</v>
      </c>
      <c r="L112" s="32">
        <f>INT(RANK('OECD.Stat export (5)'!L112,'OECD.Stat export (5)'!L$8:L$168,'OECD.Stat export (6)'!L$1)/5)+1</f>
        <v>31</v>
      </c>
      <c r="M112" s="32">
        <f>INT(RANK('OECD.Stat export (5)'!M112,'OECD.Stat export (5)'!M$8:M$168,'OECD.Stat export (6)'!M$1)/5)+1</f>
        <v>1</v>
      </c>
      <c r="N112" s="32">
        <f>INT(RANK('OECD.Stat export (5)'!N112,'OECD.Stat export (5)'!N$8:N$168,'OECD.Stat export (6)'!N$1)/5)+1</f>
        <v>1</v>
      </c>
      <c r="O112" s="32">
        <f>INT(RANK('OECD.Stat export (5)'!O112,'OECD.Stat export (5)'!O$8:O$168,'OECD.Stat export (6)'!O$1)/5)+1</f>
        <v>1</v>
      </c>
      <c r="P112" s="32">
        <f>INT(RANK('OECD.Stat export (5)'!P112,'OECD.Stat export (5)'!P$8:P$168,'OECD.Stat export (6)'!P$1)/5)+1</f>
        <v>1</v>
      </c>
      <c r="Q112" s="33">
        <f>INT('OECD.Stat export (5)'!Q112*1000000)</f>
        <v>578928</v>
      </c>
      <c r="R112" s="45">
        <f>model!O345</f>
        <v>574933</v>
      </c>
      <c r="S112" t="str">
        <f t="shared" si="4"/>
        <v>Luxembourg</v>
      </c>
      <c r="T112" t="str">
        <f t="shared" si="3"/>
        <v>2021</v>
      </c>
      <c r="U112" s="47">
        <f t="shared" si="5"/>
        <v>6.9006854047480859E-3</v>
      </c>
    </row>
    <row r="113" spans="1:21" ht="13.8" x14ac:dyDescent="0.3">
      <c r="A113" s="14" t="s">
        <v>64</v>
      </c>
      <c r="B113" s="17" t="s">
        <v>33</v>
      </c>
      <c r="C113" s="11" t="s">
        <v>31</v>
      </c>
      <c r="D113" s="32">
        <f>INT(RANK('OECD.Stat export (5)'!D113,'OECD.Stat export (5)'!D$8:D$168,'OECD.Stat export (6)'!D$1)/5)+1</f>
        <v>8</v>
      </c>
      <c r="E113" s="32">
        <f>INT(RANK('OECD.Stat export (5)'!E113,'OECD.Stat export (5)'!E$8:E$168,'OECD.Stat export (6)'!E$1)/5)+1</f>
        <v>8</v>
      </c>
      <c r="F113" s="32">
        <f>INT(RANK('OECD.Stat export (5)'!F113,'OECD.Stat export (5)'!F$8:F$168,'OECD.Stat export (6)'!F$1)/5)+1</f>
        <v>7</v>
      </c>
      <c r="G113" s="32">
        <f>INT(RANK('OECD.Stat export (5)'!G113,'OECD.Stat export (5)'!G$8:G$168,'OECD.Stat export (6)'!G$1)/5)+1</f>
        <v>2</v>
      </c>
      <c r="H113" s="32">
        <f>INT(RANK('OECD.Stat export (5)'!H113,'OECD.Stat export (5)'!H$8:H$168,'OECD.Stat export (6)'!H$1)/5)+1</f>
        <v>3</v>
      </c>
      <c r="I113" s="32">
        <f>INT(RANK('OECD.Stat export (5)'!I113,'OECD.Stat export (5)'!I$8:I$168,'OECD.Stat export (6)'!I$1)/5)+1</f>
        <v>12</v>
      </c>
      <c r="J113" s="32">
        <f>INT(RANK('OECD.Stat export (5)'!J113,'OECD.Stat export (5)'!J$8:J$168,'OECD.Stat export (6)'!J$1)/5)+1</f>
        <v>9</v>
      </c>
      <c r="K113" s="32">
        <f>INT(RANK('OECD.Stat export (5)'!K113,'OECD.Stat export (5)'!K$8:K$168,'OECD.Stat export (6)'!K$1)/5)+1</f>
        <v>8</v>
      </c>
      <c r="L113" s="32">
        <f>INT(RANK('OECD.Stat export (5)'!L113,'OECD.Stat export (5)'!L$8:L$168,'OECD.Stat export (6)'!L$1)/5)+1</f>
        <v>22</v>
      </c>
      <c r="M113" s="32">
        <f>INT(RANK('OECD.Stat export (5)'!M113,'OECD.Stat export (5)'!M$8:M$168,'OECD.Stat export (6)'!M$1)/5)+1</f>
        <v>11</v>
      </c>
      <c r="N113" s="32">
        <f>INT(RANK('OECD.Stat export (5)'!N113,'OECD.Stat export (5)'!N$8:N$168,'OECD.Stat export (6)'!N$1)/5)+1</f>
        <v>9</v>
      </c>
      <c r="O113" s="32">
        <f>INT(RANK('OECD.Stat export (5)'!O113,'OECD.Stat export (5)'!O$8:O$168,'OECD.Stat export (6)'!O$1)/5)+1</f>
        <v>5</v>
      </c>
      <c r="P113" s="32">
        <f>INT(RANK('OECD.Stat export (5)'!P113,'OECD.Stat export (5)'!P$8:P$168,'OECD.Stat export (6)'!P$1)/5)+1</f>
        <v>10</v>
      </c>
      <c r="Q113" s="33">
        <f>INT('OECD.Stat export (5)'!Q113*1000000)</f>
        <v>374852</v>
      </c>
      <c r="R113" s="45">
        <f>model!O346</f>
        <v>374624.3</v>
      </c>
      <c r="S113" t="str">
        <f t="shared" si="4"/>
        <v>Netherlands</v>
      </c>
      <c r="T113" t="str">
        <f t="shared" si="3"/>
        <v>2015</v>
      </c>
      <c r="U113" s="47">
        <f t="shared" si="5"/>
        <v>6.0743973621592425E-4</v>
      </c>
    </row>
    <row r="114" spans="1:21" ht="13.8" x14ac:dyDescent="0.3">
      <c r="A114" s="16"/>
      <c r="B114" s="17" t="s">
        <v>35</v>
      </c>
      <c r="C114" s="11" t="s">
        <v>31</v>
      </c>
      <c r="D114" s="32">
        <f>INT(RANK('OECD.Stat export (5)'!D114,'OECD.Stat export (5)'!D$8:D$168,'OECD.Stat export (6)'!D$1)/5)+1</f>
        <v>7</v>
      </c>
      <c r="E114" s="32">
        <f>INT(RANK('OECD.Stat export (5)'!E114,'OECD.Stat export (5)'!E$8:E$168,'OECD.Stat export (6)'!E$1)/5)+1</f>
        <v>8</v>
      </c>
      <c r="F114" s="32">
        <f>INT(RANK('OECD.Stat export (5)'!F114,'OECD.Stat export (5)'!F$8:F$168,'OECD.Stat export (6)'!F$1)/5)+1</f>
        <v>8</v>
      </c>
      <c r="G114" s="32">
        <f>INT(RANK('OECD.Stat export (5)'!G114,'OECD.Stat export (5)'!G$8:G$168,'OECD.Stat export (6)'!G$1)/5)+1</f>
        <v>2</v>
      </c>
      <c r="H114" s="32">
        <f>INT(RANK('OECD.Stat export (5)'!H114,'OECD.Stat export (5)'!H$8:H$168,'OECD.Stat export (6)'!H$1)/5)+1</f>
        <v>3</v>
      </c>
      <c r="I114" s="32">
        <f>INT(RANK('OECD.Stat export (5)'!I114,'OECD.Stat export (5)'!I$8:I$168,'OECD.Stat export (6)'!I$1)/5)+1</f>
        <v>9</v>
      </c>
      <c r="J114" s="32">
        <f>INT(RANK('OECD.Stat export (5)'!J114,'OECD.Stat export (5)'!J$8:J$168,'OECD.Stat export (6)'!J$1)/5)+1</f>
        <v>7</v>
      </c>
      <c r="K114" s="32">
        <f>INT(RANK('OECD.Stat export (5)'!K114,'OECD.Stat export (5)'!K$8:K$168,'OECD.Stat export (6)'!K$1)/5)+1</f>
        <v>7</v>
      </c>
      <c r="L114" s="32">
        <f>INT(RANK('OECD.Stat export (5)'!L114,'OECD.Stat export (5)'!L$8:L$168,'OECD.Stat export (6)'!L$1)/5)+1</f>
        <v>27</v>
      </c>
      <c r="M114" s="32">
        <f>INT(RANK('OECD.Stat export (5)'!M114,'OECD.Stat export (5)'!M$8:M$168,'OECD.Stat export (6)'!M$1)/5)+1</f>
        <v>10</v>
      </c>
      <c r="N114" s="32">
        <f>INT(RANK('OECD.Stat export (5)'!N114,'OECD.Stat export (5)'!N$8:N$168,'OECD.Stat export (6)'!N$1)/5)+1</f>
        <v>9</v>
      </c>
      <c r="O114" s="32">
        <f>INT(RANK('OECD.Stat export (5)'!O114,'OECD.Stat export (5)'!O$8:O$168,'OECD.Stat export (6)'!O$1)/5)+1</f>
        <v>5</v>
      </c>
      <c r="P114" s="32">
        <f>INT(RANK('OECD.Stat export (5)'!P114,'OECD.Stat export (5)'!P$8:P$168,'OECD.Stat export (6)'!P$1)/5)+1</f>
        <v>8</v>
      </c>
      <c r="Q114" s="33">
        <f>INT('OECD.Stat export (5)'!Q114*1000000)</f>
        <v>380504</v>
      </c>
      <c r="R114" s="45">
        <f>model!O347</f>
        <v>381963.6</v>
      </c>
      <c r="S114" t="str">
        <f t="shared" si="4"/>
        <v>Netherlands</v>
      </c>
      <c r="T114" t="str">
        <f t="shared" si="3"/>
        <v>2016</v>
      </c>
      <c r="U114" s="47">
        <f t="shared" si="5"/>
        <v>-3.8359649307234001E-3</v>
      </c>
    </row>
    <row r="115" spans="1:21" ht="13.8" x14ac:dyDescent="0.3">
      <c r="A115" s="16"/>
      <c r="B115" s="17" t="s">
        <v>37</v>
      </c>
      <c r="C115" s="11" t="s">
        <v>31</v>
      </c>
      <c r="D115" s="32">
        <f>INT(RANK('OECD.Stat export (5)'!D115,'OECD.Stat export (5)'!D$8:D$168,'OECD.Stat export (6)'!D$1)/5)+1</f>
        <v>8</v>
      </c>
      <c r="E115" s="32">
        <f>INT(RANK('OECD.Stat export (5)'!E115,'OECD.Stat export (5)'!E$8:E$168,'OECD.Stat export (6)'!E$1)/5)+1</f>
        <v>7</v>
      </c>
      <c r="F115" s="32">
        <f>INT(RANK('OECD.Stat export (5)'!F115,'OECD.Stat export (5)'!F$8:F$168,'OECD.Stat export (6)'!F$1)/5)+1</f>
        <v>6</v>
      </c>
      <c r="G115" s="32">
        <f>INT(RANK('OECD.Stat export (5)'!G115,'OECD.Stat export (5)'!G$8:G$168,'OECD.Stat export (6)'!G$1)/5)+1</f>
        <v>2</v>
      </c>
      <c r="H115" s="32">
        <f>INT(RANK('OECD.Stat export (5)'!H115,'OECD.Stat export (5)'!H$8:H$168,'OECD.Stat export (6)'!H$1)/5)+1</f>
        <v>2</v>
      </c>
      <c r="I115" s="32">
        <f>INT(RANK('OECD.Stat export (5)'!I115,'OECD.Stat export (5)'!I$8:I$168,'OECD.Stat export (6)'!I$1)/5)+1</f>
        <v>22</v>
      </c>
      <c r="J115" s="32">
        <f>INT(RANK('OECD.Stat export (5)'!J115,'OECD.Stat export (5)'!J$8:J$168,'OECD.Stat export (6)'!J$1)/5)+1</f>
        <v>7</v>
      </c>
      <c r="K115" s="32">
        <f>INT(RANK('OECD.Stat export (5)'!K115,'OECD.Stat export (5)'!K$8:K$168,'OECD.Stat export (6)'!K$1)/5)+1</f>
        <v>6</v>
      </c>
      <c r="L115" s="32">
        <f>INT(RANK('OECD.Stat export (5)'!L115,'OECD.Stat export (5)'!L$8:L$168,'OECD.Stat export (6)'!L$1)/5)+1</f>
        <v>18</v>
      </c>
      <c r="M115" s="32">
        <f>INT(RANK('OECD.Stat export (5)'!M115,'OECD.Stat export (5)'!M$8:M$168,'OECD.Stat export (6)'!M$1)/5)+1</f>
        <v>8</v>
      </c>
      <c r="N115" s="32">
        <f>INT(RANK('OECD.Stat export (5)'!N115,'OECD.Stat export (5)'!N$8:N$168,'OECD.Stat export (6)'!N$1)/5)+1</f>
        <v>6</v>
      </c>
      <c r="O115" s="32">
        <f>INT(RANK('OECD.Stat export (5)'!O115,'OECD.Stat export (5)'!O$8:O$168,'OECD.Stat export (6)'!O$1)/5)+1</f>
        <v>4</v>
      </c>
      <c r="P115" s="32">
        <f>INT(RANK('OECD.Stat export (5)'!P115,'OECD.Stat export (5)'!P$8:P$168,'OECD.Stat export (6)'!P$1)/5)+1</f>
        <v>6</v>
      </c>
      <c r="Q115" s="33">
        <f>INT('OECD.Stat export (5)'!Q115*1000000)</f>
        <v>388243</v>
      </c>
      <c r="R115" s="45">
        <f>model!O348</f>
        <v>387076.3</v>
      </c>
      <c r="S115" t="str">
        <f t="shared" si="4"/>
        <v>Netherlands</v>
      </c>
      <c r="T115" t="str">
        <f t="shared" si="3"/>
        <v>2017</v>
      </c>
      <c r="U115" s="47">
        <f t="shared" si="5"/>
        <v>3.0050767174166996E-3</v>
      </c>
    </row>
    <row r="116" spans="1:21" ht="13.8" x14ac:dyDescent="0.3">
      <c r="A116" s="16"/>
      <c r="B116" s="17" t="s">
        <v>38</v>
      </c>
      <c r="C116" s="11" t="s">
        <v>31</v>
      </c>
      <c r="D116" s="32">
        <f>INT(RANK('OECD.Stat export (5)'!D116,'OECD.Stat export (5)'!D$8:D$168,'OECD.Stat export (6)'!D$1)/5)+1</f>
        <v>7</v>
      </c>
      <c r="E116" s="32">
        <f>INT(RANK('OECD.Stat export (5)'!E116,'OECD.Stat export (5)'!E$8:E$168,'OECD.Stat export (6)'!E$1)/5)+1</f>
        <v>6</v>
      </c>
      <c r="F116" s="32">
        <f>INT(RANK('OECD.Stat export (5)'!F116,'OECD.Stat export (5)'!F$8:F$168,'OECD.Stat export (6)'!F$1)/5)+1</f>
        <v>6</v>
      </c>
      <c r="G116" s="32">
        <f>INT(RANK('OECD.Stat export (5)'!G116,'OECD.Stat export (5)'!G$8:G$168,'OECD.Stat export (6)'!G$1)/5)+1</f>
        <v>1</v>
      </c>
      <c r="H116" s="32">
        <f>INT(RANK('OECD.Stat export (5)'!H116,'OECD.Stat export (5)'!H$8:H$168,'OECD.Stat export (6)'!H$1)/5)+1</f>
        <v>1</v>
      </c>
      <c r="I116" s="32">
        <f>INT(RANK('OECD.Stat export (5)'!I116,'OECD.Stat export (5)'!I$8:I$168,'OECD.Stat export (6)'!I$1)/5)+1</f>
        <v>24</v>
      </c>
      <c r="J116" s="32">
        <f>INT(RANK('OECD.Stat export (5)'!J116,'OECD.Stat export (5)'!J$8:J$168,'OECD.Stat export (6)'!J$1)/5)+1</f>
        <v>7</v>
      </c>
      <c r="K116" s="32">
        <f>INT(RANK('OECD.Stat export (5)'!K116,'OECD.Stat export (5)'!K$8:K$168,'OECD.Stat export (6)'!K$1)/5)+1</f>
        <v>6</v>
      </c>
      <c r="L116" s="32">
        <f>INT(RANK('OECD.Stat export (5)'!L116,'OECD.Stat export (5)'!L$8:L$168,'OECD.Stat export (6)'!L$1)/5)+1</f>
        <v>8</v>
      </c>
      <c r="M116" s="32">
        <f>INT(RANK('OECD.Stat export (5)'!M116,'OECD.Stat export (5)'!M$8:M$168,'OECD.Stat export (6)'!M$1)/5)+1</f>
        <v>6</v>
      </c>
      <c r="N116" s="32">
        <f>INT(RANK('OECD.Stat export (5)'!N116,'OECD.Stat export (5)'!N$8:N$168,'OECD.Stat export (6)'!N$1)/5)+1</f>
        <v>5</v>
      </c>
      <c r="O116" s="32">
        <f>INT(RANK('OECD.Stat export (5)'!O116,'OECD.Stat export (5)'!O$8:O$168,'OECD.Stat export (6)'!O$1)/5)+1</f>
        <v>3</v>
      </c>
      <c r="P116" s="32">
        <f>INT(RANK('OECD.Stat export (5)'!P116,'OECD.Stat export (5)'!P$8:P$168,'OECD.Stat export (6)'!P$1)/5)+1</f>
        <v>4</v>
      </c>
      <c r="Q116" s="33">
        <f>INT('OECD.Stat export (5)'!Q116*1000000)</f>
        <v>396819</v>
      </c>
      <c r="R116" s="45">
        <f>model!O349</f>
        <v>396254.6</v>
      </c>
      <c r="S116" t="str">
        <f t="shared" si="4"/>
        <v>Netherlands</v>
      </c>
      <c r="T116" t="str">
        <f t="shared" si="3"/>
        <v>2018</v>
      </c>
      <c r="U116" s="47">
        <f t="shared" si="5"/>
        <v>1.4223109276522124E-3</v>
      </c>
    </row>
    <row r="117" spans="1:21" ht="13.8" x14ac:dyDescent="0.3">
      <c r="A117" s="16"/>
      <c r="B117" s="17" t="s">
        <v>39</v>
      </c>
      <c r="C117" s="11" t="s">
        <v>31</v>
      </c>
      <c r="D117" s="32">
        <f>INT(RANK('OECD.Stat export (5)'!D117,'OECD.Stat export (5)'!D$8:D$168,'OECD.Stat export (6)'!D$1)/5)+1</f>
        <v>6</v>
      </c>
      <c r="E117" s="32">
        <f>INT(RANK('OECD.Stat export (5)'!E117,'OECD.Stat export (5)'!E$8:E$168,'OECD.Stat export (6)'!E$1)/5)+1</f>
        <v>6</v>
      </c>
      <c r="F117" s="32">
        <f>INT(RANK('OECD.Stat export (5)'!F117,'OECD.Stat export (5)'!F$8:F$168,'OECD.Stat export (6)'!F$1)/5)+1</f>
        <v>6</v>
      </c>
      <c r="G117" s="32">
        <f>INT(RANK('OECD.Stat export (5)'!G117,'OECD.Stat export (5)'!G$8:G$168,'OECD.Stat export (6)'!G$1)/5)+1</f>
        <v>1</v>
      </c>
      <c r="H117" s="32">
        <f>INT(RANK('OECD.Stat export (5)'!H117,'OECD.Stat export (5)'!H$8:H$168,'OECD.Stat export (6)'!H$1)/5)+1</f>
        <v>1</v>
      </c>
      <c r="I117" s="32">
        <f>INT(RANK('OECD.Stat export (5)'!I117,'OECD.Stat export (5)'!I$8:I$168,'OECD.Stat export (6)'!I$1)/5)+1</f>
        <v>28</v>
      </c>
      <c r="J117" s="32">
        <f>INT(RANK('OECD.Stat export (5)'!J117,'OECD.Stat export (5)'!J$8:J$168,'OECD.Stat export (6)'!J$1)/5)+1</f>
        <v>6</v>
      </c>
      <c r="K117" s="32">
        <f>INT(RANK('OECD.Stat export (5)'!K117,'OECD.Stat export (5)'!K$8:K$168,'OECD.Stat export (6)'!K$1)/5)+1</f>
        <v>6</v>
      </c>
      <c r="L117" s="32">
        <f>INT(RANK('OECD.Stat export (5)'!L117,'OECD.Stat export (5)'!L$8:L$168,'OECD.Stat export (6)'!L$1)/5)+1</f>
        <v>20</v>
      </c>
      <c r="M117" s="32">
        <f>INT(RANK('OECD.Stat export (5)'!M117,'OECD.Stat export (5)'!M$8:M$168,'OECD.Stat export (6)'!M$1)/5)+1</f>
        <v>4</v>
      </c>
      <c r="N117" s="32">
        <f>INT(RANK('OECD.Stat export (5)'!N117,'OECD.Stat export (5)'!N$8:N$168,'OECD.Stat export (6)'!N$1)/5)+1</f>
        <v>4</v>
      </c>
      <c r="O117" s="32">
        <f>INT(RANK('OECD.Stat export (5)'!O117,'OECD.Stat export (5)'!O$8:O$168,'OECD.Stat export (6)'!O$1)/5)+1</f>
        <v>2</v>
      </c>
      <c r="P117" s="32">
        <f>INT(RANK('OECD.Stat export (5)'!P117,'OECD.Stat export (5)'!P$8:P$168,'OECD.Stat export (6)'!P$1)/5)+1</f>
        <v>3</v>
      </c>
      <c r="Q117" s="33">
        <f>INT('OECD.Stat export (5)'!Q117*1000000)</f>
        <v>402006</v>
      </c>
      <c r="R117" s="45">
        <f>model!O350</f>
        <v>402003.5</v>
      </c>
      <c r="S117" t="str">
        <f t="shared" si="4"/>
        <v>Netherlands</v>
      </c>
      <c r="T117" t="str">
        <f t="shared" si="3"/>
        <v>2019</v>
      </c>
      <c r="U117" s="47">
        <f t="shared" si="5"/>
        <v>6.2188126545374941E-6</v>
      </c>
    </row>
    <row r="118" spans="1:21" ht="13.8" x14ac:dyDescent="0.3">
      <c r="A118" s="16"/>
      <c r="B118" s="17" t="s">
        <v>41</v>
      </c>
      <c r="C118" s="11" t="s">
        <v>31</v>
      </c>
      <c r="D118" s="32">
        <f>INT(RANK('OECD.Stat export (5)'!D118,'OECD.Stat export (5)'!D$8:D$168,'OECD.Stat export (6)'!D$1)/5)+1</f>
        <v>4</v>
      </c>
      <c r="E118" s="32">
        <f>INT(RANK('OECD.Stat export (5)'!E118,'OECD.Stat export (5)'!E$8:E$168,'OECD.Stat export (6)'!E$1)/5)+1</f>
        <v>6</v>
      </c>
      <c r="F118" s="32">
        <f>INT(RANK('OECD.Stat export (5)'!F118,'OECD.Stat export (5)'!F$8:F$168,'OECD.Stat export (6)'!F$1)/5)+1</f>
        <v>5</v>
      </c>
      <c r="G118" s="32">
        <f>INT(RANK('OECD.Stat export (5)'!G118,'OECD.Stat export (5)'!G$8:G$168,'OECD.Stat export (6)'!G$1)/5)+1</f>
        <v>1</v>
      </c>
      <c r="H118" s="32">
        <f>INT(RANK('OECD.Stat export (5)'!H118,'OECD.Stat export (5)'!H$8:H$168,'OECD.Stat export (6)'!H$1)/5)+1</f>
        <v>1</v>
      </c>
      <c r="I118" s="32">
        <f>INT(RANK('OECD.Stat export (5)'!I118,'OECD.Stat export (5)'!I$8:I$168,'OECD.Stat export (6)'!I$1)/5)+1</f>
        <v>29</v>
      </c>
      <c r="J118" s="32">
        <f>INT(RANK('OECD.Stat export (5)'!J118,'OECD.Stat export (5)'!J$8:J$168,'OECD.Stat export (6)'!J$1)/5)+1</f>
        <v>9</v>
      </c>
      <c r="K118" s="32">
        <f>INT(RANK('OECD.Stat export (5)'!K118,'OECD.Stat export (5)'!K$8:K$168,'OECD.Stat export (6)'!K$1)/5)+1</f>
        <v>7</v>
      </c>
      <c r="L118" s="32">
        <f>INT(RANK('OECD.Stat export (5)'!L118,'OECD.Stat export (5)'!L$8:L$168,'OECD.Stat export (6)'!L$1)/5)+1</f>
        <v>14</v>
      </c>
      <c r="M118" s="32">
        <f>INT(RANK('OECD.Stat export (5)'!M118,'OECD.Stat export (5)'!M$8:M$168,'OECD.Stat export (6)'!M$1)/5)+1</f>
        <v>5</v>
      </c>
      <c r="N118" s="32">
        <f>INT(RANK('OECD.Stat export (5)'!N118,'OECD.Stat export (5)'!N$8:N$168,'OECD.Stat export (6)'!N$1)/5)+1</f>
        <v>5</v>
      </c>
      <c r="O118" s="32">
        <f>INT(RANK('OECD.Stat export (5)'!O118,'OECD.Stat export (5)'!O$8:O$168,'OECD.Stat export (6)'!O$1)/5)+1</f>
        <v>3</v>
      </c>
      <c r="P118" s="32">
        <f>INT(RANK('OECD.Stat export (5)'!P118,'OECD.Stat export (5)'!P$8:P$168,'OECD.Stat export (6)'!P$1)/5)+1</f>
        <v>5</v>
      </c>
      <c r="Q118" s="33">
        <f>INT('OECD.Stat export (5)'!Q118*1000000)</f>
        <v>392900</v>
      </c>
      <c r="R118" s="45">
        <f>model!O351</f>
        <v>392966</v>
      </c>
      <c r="S118" t="str">
        <f t="shared" si="4"/>
        <v>Netherlands</v>
      </c>
      <c r="T118" t="str">
        <f t="shared" si="3"/>
        <v>2020</v>
      </c>
      <c r="U118" s="47">
        <f t="shared" si="5"/>
        <v>-1.6798167472639348E-4</v>
      </c>
    </row>
    <row r="119" spans="1:21" ht="13.8" x14ac:dyDescent="0.3">
      <c r="A119" s="16"/>
      <c r="B119" s="17" t="s">
        <v>42</v>
      </c>
      <c r="C119" s="11" t="s">
        <v>31</v>
      </c>
      <c r="D119" s="32">
        <f>INT(RANK('OECD.Stat export (5)'!D119,'OECD.Stat export (5)'!D$8:D$168,'OECD.Stat export (6)'!D$1)/5)+1</f>
        <v>4</v>
      </c>
      <c r="E119" s="32">
        <f>INT(RANK('OECD.Stat export (5)'!E119,'OECD.Stat export (5)'!E$8:E$168,'OECD.Stat export (6)'!E$1)/5)+1</f>
        <v>5</v>
      </c>
      <c r="F119" s="32">
        <f>INT(RANK('OECD.Stat export (5)'!F119,'OECD.Stat export (5)'!F$8:F$168,'OECD.Stat export (6)'!F$1)/5)+1</f>
        <v>6</v>
      </c>
      <c r="G119" s="32">
        <f>INT(RANK('OECD.Stat export (5)'!G119,'OECD.Stat export (5)'!G$8:G$168,'OECD.Stat export (6)'!G$1)/5)+1</f>
        <v>1</v>
      </c>
      <c r="H119" s="32">
        <f>INT(RANK('OECD.Stat export (5)'!H119,'OECD.Stat export (5)'!H$8:H$168,'OECD.Stat export (6)'!H$1)/5)+1</f>
        <v>1</v>
      </c>
      <c r="I119" s="32">
        <f>INT(RANK('OECD.Stat export (5)'!I119,'OECD.Stat export (5)'!I$8:I$168,'OECD.Stat export (6)'!I$1)/5)+1</f>
        <v>24</v>
      </c>
      <c r="J119" s="32">
        <f>INT(RANK('OECD.Stat export (5)'!J119,'OECD.Stat export (5)'!J$8:J$168,'OECD.Stat export (6)'!J$1)/5)+1</f>
        <v>8</v>
      </c>
      <c r="K119" s="32">
        <f>INT(RANK('OECD.Stat export (5)'!K119,'OECD.Stat export (5)'!K$8:K$168,'OECD.Stat export (6)'!K$1)/5)+1</f>
        <v>7</v>
      </c>
      <c r="L119" s="32">
        <f>INT(RANK('OECD.Stat export (5)'!L119,'OECD.Stat export (5)'!L$8:L$168,'OECD.Stat export (6)'!L$1)/5)+1</f>
        <v>13</v>
      </c>
      <c r="M119" s="32">
        <f>INT(RANK('OECD.Stat export (5)'!M119,'OECD.Stat export (5)'!M$8:M$168,'OECD.Stat export (6)'!M$1)/5)+1</f>
        <v>4</v>
      </c>
      <c r="N119" s="32">
        <f>INT(RANK('OECD.Stat export (5)'!N119,'OECD.Stat export (5)'!N$8:N$168,'OECD.Stat export (6)'!N$1)/5)+1</f>
        <v>4</v>
      </c>
      <c r="O119" s="32">
        <f>INT(RANK('OECD.Stat export (5)'!O119,'OECD.Stat export (5)'!O$8:O$168,'OECD.Stat export (6)'!O$1)/5)+1</f>
        <v>2</v>
      </c>
      <c r="P119" s="32">
        <f>INT(RANK('OECD.Stat export (5)'!P119,'OECD.Stat export (5)'!P$8:P$168,'OECD.Stat export (6)'!P$1)/5)+1</f>
        <v>4</v>
      </c>
      <c r="Q119" s="33">
        <f>INT('OECD.Stat export (5)'!Q119*1000000)</f>
        <v>396784</v>
      </c>
      <c r="R119" s="45">
        <f>model!O352</f>
        <v>396675.5</v>
      </c>
      <c r="S119" t="str">
        <f t="shared" si="4"/>
        <v>Netherlands</v>
      </c>
      <c r="T119" t="str">
        <f t="shared" si="3"/>
        <v>2021</v>
      </c>
      <c r="U119" s="47">
        <f t="shared" si="5"/>
        <v>2.7344852615024802E-4</v>
      </c>
    </row>
    <row r="120" spans="1:21" ht="13.8" x14ac:dyDescent="0.3">
      <c r="A120" s="14" t="s">
        <v>65</v>
      </c>
      <c r="B120" s="17" t="s">
        <v>33</v>
      </c>
      <c r="C120" s="11" t="s">
        <v>31</v>
      </c>
      <c r="D120" s="32">
        <f>INT(RANK('OECD.Stat export (5)'!D120,'OECD.Stat export (5)'!D$8:D$168,'OECD.Stat export (6)'!D$1)/5)+1</f>
        <v>33</v>
      </c>
      <c r="E120" s="32">
        <f>INT(RANK('OECD.Stat export (5)'!E120,'OECD.Stat export (5)'!E$8:E$168,'OECD.Stat export (6)'!E$1)/5)+1</f>
        <v>30</v>
      </c>
      <c r="F120" s="32">
        <f>INT(RANK('OECD.Stat export (5)'!F120,'OECD.Stat export (5)'!F$8:F$168,'OECD.Stat export (6)'!F$1)/5)+1</f>
        <v>17</v>
      </c>
      <c r="G120" s="32">
        <f>INT(RANK('OECD.Stat export (5)'!G120,'OECD.Stat export (5)'!G$8:G$168,'OECD.Stat export (6)'!G$1)/5)+1</f>
        <v>27</v>
      </c>
      <c r="H120" s="32">
        <f>INT(RANK('OECD.Stat export (5)'!H120,'OECD.Stat export (5)'!H$8:H$168,'OECD.Stat export (6)'!H$1)/5)+1</f>
        <v>25</v>
      </c>
      <c r="I120" s="32">
        <f>INT(RANK('OECD.Stat export (5)'!I120,'OECD.Stat export (5)'!I$8:I$168,'OECD.Stat export (6)'!I$1)/5)+1</f>
        <v>8</v>
      </c>
      <c r="J120" s="32">
        <f>INT(RANK('OECD.Stat export (5)'!J120,'OECD.Stat export (5)'!J$8:J$168,'OECD.Stat export (6)'!J$1)/5)+1</f>
        <v>26</v>
      </c>
      <c r="K120" s="32">
        <f>INT(RANK('OECD.Stat export (5)'!K120,'OECD.Stat export (5)'!K$8:K$168,'OECD.Stat export (6)'!K$1)/5)+1</f>
        <v>21</v>
      </c>
      <c r="L120" s="32">
        <f>INT(RANK('OECD.Stat export (5)'!L120,'OECD.Stat export (5)'!L$8:L$168,'OECD.Stat export (6)'!L$1)/5)+1</f>
        <v>10</v>
      </c>
      <c r="M120" s="32">
        <f>INT(RANK('OECD.Stat export (5)'!M120,'OECD.Stat export (5)'!M$8:M$168,'OECD.Stat export (6)'!M$1)/5)+1</f>
        <v>32</v>
      </c>
      <c r="N120" s="32">
        <f>INT(RANK('OECD.Stat export (5)'!N120,'OECD.Stat export (5)'!N$8:N$168,'OECD.Stat export (6)'!N$1)/5)+1</f>
        <v>29</v>
      </c>
      <c r="O120" s="32">
        <f>INT(RANK('OECD.Stat export (5)'!O120,'OECD.Stat export (5)'!O$8:O$168,'OECD.Stat export (6)'!O$1)/5)+1</f>
        <v>30</v>
      </c>
      <c r="P120" s="32">
        <f>INT(RANK('OECD.Stat export (5)'!P120,'OECD.Stat export (5)'!P$8:P$168,'OECD.Stat export (6)'!P$1)/5)+1</f>
        <v>24</v>
      </c>
      <c r="Q120" s="33">
        <f>INT('OECD.Stat export (5)'!Q120*1000000)</f>
        <v>325466</v>
      </c>
      <c r="R120" s="45">
        <f>model!O353</f>
        <v>325710.2</v>
      </c>
      <c r="S120" t="str">
        <f t="shared" si="4"/>
        <v>Poland</v>
      </c>
      <c r="T120" t="str">
        <f t="shared" si="3"/>
        <v>2015</v>
      </c>
      <c r="U120" s="47">
        <f t="shared" si="5"/>
        <v>-7.5030878801475923E-4</v>
      </c>
    </row>
    <row r="121" spans="1:21" ht="13.8" x14ac:dyDescent="0.3">
      <c r="A121" s="16"/>
      <c r="B121" s="17" t="s">
        <v>35</v>
      </c>
      <c r="C121" s="11" t="s">
        <v>31</v>
      </c>
      <c r="D121" s="32">
        <f>INT(RANK('OECD.Stat export (5)'!D121,'OECD.Stat export (5)'!D$8:D$168,'OECD.Stat export (6)'!D$1)/5)+1</f>
        <v>32</v>
      </c>
      <c r="E121" s="32">
        <f>INT(RANK('OECD.Stat export (5)'!E121,'OECD.Stat export (5)'!E$8:E$168,'OECD.Stat export (6)'!E$1)/5)+1</f>
        <v>31</v>
      </c>
      <c r="F121" s="32">
        <f>INT(RANK('OECD.Stat export (5)'!F121,'OECD.Stat export (5)'!F$8:F$168,'OECD.Stat export (6)'!F$1)/5)+1</f>
        <v>18</v>
      </c>
      <c r="G121" s="32">
        <f>INT(RANK('OECD.Stat export (5)'!G121,'OECD.Stat export (5)'!G$8:G$168,'OECD.Stat export (6)'!G$1)/5)+1</f>
        <v>28</v>
      </c>
      <c r="H121" s="32">
        <f>INT(RANK('OECD.Stat export (5)'!H121,'OECD.Stat export (5)'!H$8:H$168,'OECD.Stat export (6)'!H$1)/5)+1</f>
        <v>26</v>
      </c>
      <c r="I121" s="32">
        <f>INT(RANK('OECD.Stat export (5)'!I121,'OECD.Stat export (5)'!I$8:I$168,'OECD.Stat export (6)'!I$1)/5)+1</f>
        <v>9</v>
      </c>
      <c r="J121" s="32">
        <f>INT(RANK('OECD.Stat export (5)'!J121,'OECD.Stat export (5)'!J$8:J$168,'OECD.Stat export (6)'!J$1)/5)+1</f>
        <v>24</v>
      </c>
      <c r="K121" s="32">
        <f>INT(RANK('OECD.Stat export (5)'!K121,'OECD.Stat export (5)'!K$8:K$168,'OECD.Stat export (6)'!K$1)/5)+1</f>
        <v>20</v>
      </c>
      <c r="L121" s="32">
        <f>INT(RANK('OECD.Stat export (5)'!L121,'OECD.Stat export (5)'!L$8:L$168,'OECD.Stat export (6)'!L$1)/5)+1</f>
        <v>11</v>
      </c>
      <c r="M121" s="32">
        <f>INT(RANK('OECD.Stat export (5)'!M121,'OECD.Stat export (5)'!M$8:M$168,'OECD.Stat export (6)'!M$1)/5)+1</f>
        <v>31</v>
      </c>
      <c r="N121" s="32">
        <f>INT(RANK('OECD.Stat export (5)'!N121,'OECD.Stat export (5)'!N$8:N$168,'OECD.Stat export (6)'!N$1)/5)+1</f>
        <v>28</v>
      </c>
      <c r="O121" s="32">
        <f>INT(RANK('OECD.Stat export (5)'!O121,'OECD.Stat export (5)'!O$8:O$168,'OECD.Stat export (6)'!O$1)/5)+1</f>
        <v>29</v>
      </c>
      <c r="P121" s="32">
        <f>INT(RANK('OECD.Stat export (5)'!P121,'OECD.Stat export (5)'!P$8:P$168,'OECD.Stat export (6)'!P$1)/5)+1</f>
        <v>23</v>
      </c>
      <c r="Q121" s="33">
        <f>INT('OECD.Stat export (5)'!Q121*1000000)</f>
        <v>329414</v>
      </c>
      <c r="R121" s="45">
        <f>model!O354</f>
        <v>328169.5</v>
      </c>
      <c r="S121" t="str">
        <f t="shared" si="4"/>
        <v>Poland</v>
      </c>
      <c r="T121" t="str">
        <f t="shared" si="3"/>
        <v>2016</v>
      </c>
      <c r="U121" s="47">
        <f t="shared" si="5"/>
        <v>3.7779207926803356E-3</v>
      </c>
    </row>
    <row r="122" spans="1:21" ht="13.8" x14ac:dyDescent="0.3">
      <c r="A122" s="16"/>
      <c r="B122" s="17" t="s">
        <v>37</v>
      </c>
      <c r="C122" s="11" t="s">
        <v>31</v>
      </c>
      <c r="D122" s="32">
        <f>INT(RANK('OECD.Stat export (5)'!D122,'OECD.Stat export (5)'!D$8:D$168,'OECD.Stat export (6)'!D$1)/5)+1</f>
        <v>32</v>
      </c>
      <c r="E122" s="32">
        <f>INT(RANK('OECD.Stat export (5)'!E122,'OECD.Stat export (5)'!E$8:E$168,'OECD.Stat export (6)'!E$1)/5)+1</f>
        <v>27</v>
      </c>
      <c r="F122" s="32">
        <f>INT(RANK('OECD.Stat export (5)'!F122,'OECD.Stat export (5)'!F$8:F$168,'OECD.Stat export (6)'!F$1)/5)+1</f>
        <v>16</v>
      </c>
      <c r="G122" s="32">
        <f>INT(RANK('OECD.Stat export (5)'!G122,'OECD.Stat export (5)'!G$8:G$168,'OECD.Stat export (6)'!G$1)/5)+1</f>
        <v>26</v>
      </c>
      <c r="H122" s="32">
        <f>INT(RANK('OECD.Stat export (5)'!H122,'OECD.Stat export (5)'!H$8:H$168,'OECD.Stat export (6)'!H$1)/5)+1</f>
        <v>25</v>
      </c>
      <c r="I122" s="32">
        <f>INT(RANK('OECD.Stat export (5)'!I122,'OECD.Stat export (5)'!I$8:I$168,'OECD.Stat export (6)'!I$1)/5)+1</f>
        <v>10</v>
      </c>
      <c r="J122" s="32">
        <f>INT(RANK('OECD.Stat export (5)'!J122,'OECD.Stat export (5)'!J$8:J$168,'OECD.Stat export (6)'!J$1)/5)+1</f>
        <v>21</v>
      </c>
      <c r="K122" s="32">
        <f>INT(RANK('OECD.Stat export (5)'!K122,'OECD.Stat export (5)'!K$8:K$168,'OECD.Stat export (6)'!K$1)/5)+1</f>
        <v>17</v>
      </c>
      <c r="L122" s="32">
        <f>INT(RANK('OECD.Stat export (5)'!L122,'OECD.Stat export (5)'!L$8:L$168,'OECD.Stat export (6)'!L$1)/5)+1</f>
        <v>10</v>
      </c>
      <c r="M122" s="32">
        <f>INT(RANK('OECD.Stat export (5)'!M122,'OECD.Stat export (5)'!M$8:M$168,'OECD.Stat export (6)'!M$1)/5)+1</f>
        <v>29</v>
      </c>
      <c r="N122" s="32">
        <f>INT(RANK('OECD.Stat export (5)'!N122,'OECD.Stat export (5)'!N$8:N$168,'OECD.Stat export (6)'!N$1)/5)+1</f>
        <v>25</v>
      </c>
      <c r="O122" s="32">
        <f>INT(RANK('OECD.Stat export (5)'!O122,'OECD.Stat export (5)'!O$8:O$168,'OECD.Stat export (6)'!O$1)/5)+1</f>
        <v>27</v>
      </c>
      <c r="P122" s="32">
        <f>INT(RANK('OECD.Stat export (5)'!P122,'OECD.Stat export (5)'!P$8:P$168,'OECD.Stat export (6)'!P$1)/5)+1</f>
        <v>21</v>
      </c>
      <c r="Q122" s="33">
        <f>INT('OECD.Stat export (5)'!Q122*1000000)</f>
        <v>334199</v>
      </c>
      <c r="R122" s="45">
        <f>model!O355</f>
        <v>334233.90000000002</v>
      </c>
      <c r="S122" t="str">
        <f t="shared" si="4"/>
        <v>Poland</v>
      </c>
      <c r="T122" t="str">
        <f t="shared" si="3"/>
        <v>2017</v>
      </c>
      <c r="U122" s="47">
        <f t="shared" si="5"/>
        <v>-1.0442879841059753E-4</v>
      </c>
    </row>
    <row r="123" spans="1:21" ht="13.8" x14ac:dyDescent="0.3">
      <c r="A123" s="16"/>
      <c r="B123" s="17" t="s">
        <v>38</v>
      </c>
      <c r="C123" s="11" t="s">
        <v>31</v>
      </c>
      <c r="D123" s="32">
        <f>INT(RANK('OECD.Stat export (5)'!D123,'OECD.Stat export (5)'!D$8:D$168,'OECD.Stat export (6)'!D$1)/5)+1</f>
        <v>31</v>
      </c>
      <c r="E123" s="32">
        <f>INT(RANK('OECD.Stat export (5)'!E123,'OECD.Stat export (5)'!E$8:E$168,'OECD.Stat export (6)'!E$1)/5)+1</f>
        <v>28</v>
      </c>
      <c r="F123" s="32">
        <f>INT(RANK('OECD.Stat export (5)'!F123,'OECD.Stat export (5)'!F$8:F$168,'OECD.Stat export (6)'!F$1)/5)+1</f>
        <v>20</v>
      </c>
      <c r="G123" s="32">
        <f>INT(RANK('OECD.Stat export (5)'!G123,'OECD.Stat export (5)'!G$8:G$168,'OECD.Stat export (6)'!G$1)/5)+1</f>
        <v>24</v>
      </c>
      <c r="H123" s="32">
        <f>INT(RANK('OECD.Stat export (5)'!H123,'OECD.Stat export (5)'!H$8:H$168,'OECD.Stat export (6)'!H$1)/5)+1</f>
        <v>23</v>
      </c>
      <c r="I123" s="32">
        <f>INT(RANK('OECD.Stat export (5)'!I123,'OECD.Stat export (5)'!I$8:I$168,'OECD.Stat export (6)'!I$1)/5)+1</f>
        <v>10</v>
      </c>
      <c r="J123" s="32">
        <f>INT(RANK('OECD.Stat export (5)'!J123,'OECD.Stat export (5)'!J$8:J$168,'OECD.Stat export (6)'!J$1)/5)+1</f>
        <v>21</v>
      </c>
      <c r="K123" s="32">
        <f>INT(RANK('OECD.Stat export (5)'!K123,'OECD.Stat export (5)'!K$8:K$168,'OECD.Stat export (6)'!K$1)/5)+1</f>
        <v>15</v>
      </c>
      <c r="L123" s="32">
        <f>INT(RANK('OECD.Stat export (5)'!L123,'OECD.Stat export (5)'!L$8:L$168,'OECD.Stat export (6)'!L$1)/5)+1</f>
        <v>10</v>
      </c>
      <c r="M123" s="32">
        <f>INT(RANK('OECD.Stat export (5)'!M123,'OECD.Stat export (5)'!M$8:M$168,'OECD.Stat export (6)'!M$1)/5)+1</f>
        <v>26</v>
      </c>
      <c r="N123" s="32">
        <f>INT(RANK('OECD.Stat export (5)'!N123,'OECD.Stat export (5)'!N$8:N$168,'OECD.Stat export (6)'!N$1)/5)+1</f>
        <v>23</v>
      </c>
      <c r="O123" s="32">
        <f>INT(RANK('OECD.Stat export (5)'!O123,'OECD.Stat export (5)'!O$8:O$168,'OECD.Stat export (6)'!O$1)/5)+1</f>
        <v>26</v>
      </c>
      <c r="P123" s="32">
        <f>INT(RANK('OECD.Stat export (5)'!P123,'OECD.Stat export (5)'!P$8:P$168,'OECD.Stat export (6)'!P$1)/5)+1</f>
        <v>21</v>
      </c>
      <c r="Q123" s="33">
        <f>INT('OECD.Stat export (5)'!Q123*1000000)</f>
        <v>335154</v>
      </c>
      <c r="R123" s="45">
        <f>model!O356</f>
        <v>334710.8</v>
      </c>
      <c r="S123" t="str">
        <f t="shared" si="4"/>
        <v>Poland</v>
      </c>
      <c r="T123" t="str">
        <f t="shared" si="3"/>
        <v>2018</v>
      </c>
      <c r="U123" s="47">
        <f t="shared" si="5"/>
        <v>1.3223771758654578E-3</v>
      </c>
    </row>
    <row r="124" spans="1:21" ht="13.8" x14ac:dyDescent="0.3">
      <c r="A124" s="16"/>
      <c r="B124" s="17" t="s">
        <v>39</v>
      </c>
      <c r="C124" s="11" t="s">
        <v>31</v>
      </c>
      <c r="D124" s="32">
        <f>INT(RANK('OECD.Stat export (5)'!D124,'OECD.Stat export (5)'!D$8:D$168,'OECD.Stat export (6)'!D$1)/5)+1</f>
        <v>32</v>
      </c>
      <c r="E124" s="32">
        <f>INT(RANK('OECD.Stat export (5)'!E124,'OECD.Stat export (5)'!E$8:E$168,'OECD.Stat export (6)'!E$1)/5)+1</f>
        <v>28</v>
      </c>
      <c r="F124" s="32">
        <f>INT(RANK('OECD.Stat export (5)'!F124,'OECD.Stat export (5)'!F$8:F$168,'OECD.Stat export (6)'!F$1)/5)+1</f>
        <v>18</v>
      </c>
      <c r="G124" s="32">
        <f>INT(RANK('OECD.Stat export (5)'!G124,'OECD.Stat export (5)'!G$8:G$168,'OECD.Stat export (6)'!G$1)/5)+1</f>
        <v>26</v>
      </c>
      <c r="H124" s="32">
        <f>INT(RANK('OECD.Stat export (5)'!H124,'OECD.Stat export (5)'!H$8:H$168,'OECD.Stat export (6)'!H$1)/5)+1</f>
        <v>23</v>
      </c>
      <c r="I124" s="32">
        <f>INT(RANK('OECD.Stat export (5)'!I124,'OECD.Stat export (5)'!I$8:I$168,'OECD.Stat export (6)'!I$1)/5)+1</f>
        <v>9</v>
      </c>
      <c r="J124" s="32">
        <f>INT(RANK('OECD.Stat export (5)'!J124,'OECD.Stat export (5)'!J$8:J$168,'OECD.Stat export (6)'!J$1)/5)+1</f>
        <v>19</v>
      </c>
      <c r="K124" s="32">
        <f>INT(RANK('OECD.Stat export (5)'!K124,'OECD.Stat export (5)'!K$8:K$168,'OECD.Stat export (6)'!K$1)/5)+1</f>
        <v>14</v>
      </c>
      <c r="L124" s="32">
        <f>INT(RANK('OECD.Stat export (5)'!L124,'OECD.Stat export (5)'!L$8:L$168,'OECD.Stat export (6)'!L$1)/5)+1</f>
        <v>11</v>
      </c>
      <c r="M124" s="32">
        <f>INT(RANK('OECD.Stat export (5)'!M124,'OECD.Stat export (5)'!M$8:M$168,'OECD.Stat export (6)'!M$1)/5)+1</f>
        <v>23</v>
      </c>
      <c r="N124" s="32">
        <f>INT(RANK('OECD.Stat export (5)'!N124,'OECD.Stat export (5)'!N$8:N$168,'OECD.Stat export (6)'!N$1)/5)+1</f>
        <v>20</v>
      </c>
      <c r="O124" s="32">
        <f>INT(RANK('OECD.Stat export (5)'!O124,'OECD.Stat export (5)'!O$8:O$168,'OECD.Stat export (6)'!O$1)/5)+1</f>
        <v>25</v>
      </c>
      <c r="P124" s="32">
        <f>INT(RANK('OECD.Stat export (5)'!P124,'OECD.Stat export (5)'!P$8:P$168,'OECD.Stat export (6)'!P$1)/5)+1</f>
        <v>20</v>
      </c>
      <c r="Q124" s="33">
        <f>INT('OECD.Stat export (5)'!Q124*1000000)</f>
        <v>335622</v>
      </c>
      <c r="R124" s="45">
        <f>model!O357</f>
        <v>335534.2</v>
      </c>
      <c r="S124" t="str">
        <f t="shared" si="4"/>
        <v>Poland</v>
      </c>
      <c r="T124" t="str">
        <f t="shared" si="3"/>
        <v>2019</v>
      </c>
      <c r="U124" s="47">
        <f t="shared" si="5"/>
        <v>2.6160382811611979E-4</v>
      </c>
    </row>
    <row r="125" spans="1:21" ht="13.8" x14ac:dyDescent="0.3">
      <c r="A125" s="16"/>
      <c r="B125" s="17" t="s">
        <v>41</v>
      </c>
      <c r="C125" s="11" t="s">
        <v>31</v>
      </c>
      <c r="D125" s="32">
        <f>INT(RANK('OECD.Stat export (5)'!D125,'OECD.Stat export (5)'!D$8:D$168,'OECD.Stat export (6)'!D$1)/5)+1</f>
        <v>30</v>
      </c>
      <c r="E125" s="32">
        <f>INT(RANK('OECD.Stat export (5)'!E125,'OECD.Stat export (5)'!E$8:E$168,'OECD.Stat export (6)'!E$1)/5)+1</f>
        <v>28</v>
      </c>
      <c r="F125" s="32">
        <f>INT(RANK('OECD.Stat export (5)'!F125,'OECD.Stat export (5)'!F$8:F$168,'OECD.Stat export (6)'!F$1)/5)+1</f>
        <v>21</v>
      </c>
      <c r="G125" s="32">
        <f>INT(RANK('OECD.Stat export (5)'!G125,'OECD.Stat export (5)'!G$8:G$168,'OECD.Stat export (6)'!G$1)/5)+1</f>
        <v>23</v>
      </c>
      <c r="H125" s="32">
        <f>INT(RANK('OECD.Stat export (5)'!H125,'OECD.Stat export (5)'!H$8:H$168,'OECD.Stat export (6)'!H$1)/5)+1</f>
        <v>22</v>
      </c>
      <c r="I125" s="32">
        <f>INT(RANK('OECD.Stat export (5)'!I125,'OECD.Stat export (5)'!I$8:I$168,'OECD.Stat export (6)'!I$1)/5)+1</f>
        <v>16</v>
      </c>
      <c r="J125" s="32">
        <f>INT(RANK('OECD.Stat export (5)'!J125,'OECD.Stat export (5)'!J$8:J$168,'OECD.Stat export (6)'!J$1)/5)+1</f>
        <v>22</v>
      </c>
      <c r="K125" s="32">
        <f>INT(RANK('OECD.Stat export (5)'!K125,'OECD.Stat export (5)'!K$8:K$168,'OECD.Stat export (6)'!K$1)/5)+1</f>
        <v>19</v>
      </c>
      <c r="L125" s="32">
        <f>INT(RANK('OECD.Stat export (5)'!L125,'OECD.Stat export (5)'!L$8:L$168,'OECD.Stat export (6)'!L$1)/5)+1</f>
        <v>12</v>
      </c>
      <c r="M125" s="32">
        <f>INT(RANK('OECD.Stat export (5)'!M125,'OECD.Stat export (5)'!M$8:M$168,'OECD.Stat export (6)'!M$1)/5)+1</f>
        <v>23</v>
      </c>
      <c r="N125" s="32">
        <f>INT(RANK('OECD.Stat export (5)'!N125,'OECD.Stat export (5)'!N$8:N$168,'OECD.Stat export (6)'!N$1)/5)+1</f>
        <v>20</v>
      </c>
      <c r="O125" s="32">
        <f>INT(RANK('OECD.Stat export (5)'!O125,'OECD.Stat export (5)'!O$8:O$168,'OECD.Stat export (6)'!O$1)/5)+1</f>
        <v>25</v>
      </c>
      <c r="P125" s="32">
        <f>INT(RANK('OECD.Stat export (5)'!P125,'OECD.Stat export (5)'!P$8:P$168,'OECD.Stat export (6)'!P$1)/5)+1</f>
        <v>20</v>
      </c>
      <c r="Q125" s="33">
        <f>INT('OECD.Stat export (5)'!Q125*1000000)</f>
        <v>336335</v>
      </c>
      <c r="R125" s="45">
        <f>model!O358</f>
        <v>335290.5</v>
      </c>
      <c r="S125" t="str">
        <f t="shared" si="4"/>
        <v>Poland</v>
      </c>
      <c r="T125" t="str">
        <f t="shared" si="3"/>
        <v>2020</v>
      </c>
      <c r="U125" s="47">
        <f t="shared" si="5"/>
        <v>3.105534660383249E-3</v>
      </c>
    </row>
    <row r="126" spans="1:21" ht="13.8" x14ac:dyDescent="0.3">
      <c r="A126" s="16"/>
      <c r="B126" s="17" t="s">
        <v>42</v>
      </c>
      <c r="C126" s="11" t="s">
        <v>31</v>
      </c>
      <c r="D126" s="32">
        <f>INT(RANK('OECD.Stat export (5)'!D126,'OECD.Stat export (5)'!D$8:D$168,'OECD.Stat export (6)'!D$1)/5)+1</f>
        <v>31</v>
      </c>
      <c r="E126" s="32">
        <f>INT(RANK('OECD.Stat export (5)'!E126,'OECD.Stat export (5)'!E$8:E$168,'OECD.Stat export (6)'!E$1)/5)+1</f>
        <v>29</v>
      </c>
      <c r="F126" s="32">
        <f>INT(RANK('OECD.Stat export (5)'!F126,'OECD.Stat export (5)'!F$8:F$168,'OECD.Stat export (6)'!F$1)/5)+1</f>
        <v>22</v>
      </c>
      <c r="G126" s="32">
        <f>INT(RANK('OECD.Stat export (5)'!G126,'OECD.Stat export (5)'!G$8:G$168,'OECD.Stat export (6)'!G$1)/5)+1</f>
        <v>20</v>
      </c>
      <c r="H126" s="32">
        <f>INT(RANK('OECD.Stat export (5)'!H126,'OECD.Stat export (5)'!H$8:H$168,'OECD.Stat export (6)'!H$1)/5)+1</f>
        <v>20</v>
      </c>
      <c r="I126" s="32">
        <f>INT(RANK('OECD.Stat export (5)'!I126,'OECD.Stat export (5)'!I$8:I$168,'OECD.Stat export (6)'!I$1)/5)+1</f>
        <v>20</v>
      </c>
      <c r="J126" s="32">
        <f>INT(RANK('OECD.Stat export (5)'!J126,'OECD.Stat export (5)'!J$8:J$168,'OECD.Stat export (6)'!J$1)/5)+1</f>
        <v>19</v>
      </c>
      <c r="K126" s="32">
        <f>INT(RANK('OECD.Stat export (5)'!K126,'OECD.Stat export (5)'!K$8:K$168,'OECD.Stat export (6)'!K$1)/5)+1</f>
        <v>13</v>
      </c>
      <c r="L126" s="32">
        <f>INT(RANK('OECD.Stat export (5)'!L126,'OECD.Stat export (5)'!L$8:L$168,'OECD.Stat export (6)'!L$1)/5)+1</f>
        <v>9</v>
      </c>
      <c r="M126" s="32">
        <f>INT(RANK('OECD.Stat export (5)'!M126,'OECD.Stat export (5)'!M$8:M$168,'OECD.Stat export (6)'!M$1)/5)+1</f>
        <v>20</v>
      </c>
      <c r="N126" s="32">
        <f>INT(RANK('OECD.Stat export (5)'!N126,'OECD.Stat export (5)'!N$8:N$168,'OECD.Stat export (6)'!N$1)/5)+1</f>
        <v>18</v>
      </c>
      <c r="O126" s="32">
        <f>INT(RANK('OECD.Stat export (5)'!O126,'OECD.Stat export (5)'!O$8:O$168,'OECD.Stat export (6)'!O$1)/5)+1</f>
        <v>22</v>
      </c>
      <c r="P126" s="32">
        <f>INT(RANK('OECD.Stat export (5)'!P126,'OECD.Stat export (5)'!P$8:P$168,'OECD.Stat export (6)'!P$1)/5)+1</f>
        <v>18</v>
      </c>
      <c r="Q126" s="33">
        <f>INT('OECD.Stat export (5)'!Q126*1000000)</f>
        <v>343655</v>
      </c>
      <c r="R126" s="45">
        <f>model!O359</f>
        <v>343353.8</v>
      </c>
      <c r="S126" t="str">
        <f t="shared" si="4"/>
        <v>Poland</v>
      </c>
      <c r="T126" t="str">
        <f t="shared" si="3"/>
        <v>2021</v>
      </c>
      <c r="U126" s="47">
        <f t="shared" si="5"/>
        <v>8.7646040360248403E-4</v>
      </c>
    </row>
    <row r="127" spans="1:21" ht="13.8" x14ac:dyDescent="0.3">
      <c r="A127" s="14" t="s">
        <v>66</v>
      </c>
      <c r="B127" s="17" t="s">
        <v>33</v>
      </c>
      <c r="C127" s="11" t="s">
        <v>31</v>
      </c>
      <c r="D127" s="32">
        <f>INT(RANK('OECD.Stat export (5)'!D127,'OECD.Stat export (5)'!D$8:D$168,'OECD.Stat export (6)'!D$1)/5)+1</f>
        <v>30</v>
      </c>
      <c r="E127" s="32">
        <f>INT(RANK('OECD.Stat export (5)'!E127,'OECD.Stat export (5)'!E$8:E$168,'OECD.Stat export (6)'!E$1)/5)+1</f>
        <v>29</v>
      </c>
      <c r="F127" s="32">
        <f>INT(RANK('OECD.Stat export (5)'!F127,'OECD.Stat export (5)'!F$8:F$168,'OECD.Stat export (6)'!F$1)/5)+1</f>
        <v>23</v>
      </c>
      <c r="G127" s="32">
        <f>INT(RANK('OECD.Stat export (5)'!G127,'OECD.Stat export (5)'!G$8:G$168,'OECD.Stat export (6)'!G$1)/5)+1</f>
        <v>31</v>
      </c>
      <c r="H127" s="32">
        <f>INT(RANK('OECD.Stat export (5)'!H127,'OECD.Stat export (5)'!H$8:H$168,'OECD.Stat export (6)'!H$1)/5)+1</f>
        <v>30</v>
      </c>
      <c r="I127" s="32">
        <f>INT(RANK('OECD.Stat export (5)'!I127,'OECD.Stat export (5)'!I$8:I$168,'OECD.Stat export (6)'!I$1)/5)+1</f>
        <v>15</v>
      </c>
      <c r="J127" s="32">
        <f>INT(RANK('OECD.Stat export (5)'!J127,'OECD.Stat export (5)'!J$8:J$168,'OECD.Stat export (6)'!J$1)/5)+1</f>
        <v>25</v>
      </c>
      <c r="K127" s="32">
        <f>INT(RANK('OECD.Stat export (5)'!K127,'OECD.Stat export (5)'!K$8:K$168,'OECD.Stat export (6)'!K$1)/5)+1</f>
        <v>25</v>
      </c>
      <c r="L127" s="32">
        <f>INT(RANK('OECD.Stat export (5)'!L127,'OECD.Stat export (5)'!L$8:L$168,'OECD.Stat export (6)'!L$1)/5)+1</f>
        <v>21</v>
      </c>
      <c r="M127" s="32">
        <f>INT(RANK('OECD.Stat export (5)'!M127,'OECD.Stat export (5)'!M$8:M$168,'OECD.Stat export (6)'!M$1)/5)+1</f>
        <v>29</v>
      </c>
      <c r="N127" s="32">
        <f>INT(RANK('OECD.Stat export (5)'!N127,'OECD.Stat export (5)'!N$8:N$168,'OECD.Stat export (6)'!N$1)/5)+1</f>
        <v>30</v>
      </c>
      <c r="O127" s="32">
        <f>INT(RANK('OECD.Stat export (5)'!O127,'OECD.Stat export (5)'!O$8:O$168,'OECD.Stat export (6)'!O$1)/5)+1</f>
        <v>22</v>
      </c>
      <c r="P127" s="32">
        <f>INT(RANK('OECD.Stat export (5)'!P127,'OECD.Stat export (5)'!P$8:P$168,'OECD.Stat export (6)'!P$1)/5)+1</f>
        <v>21</v>
      </c>
      <c r="Q127" s="33">
        <f>INT('OECD.Stat export (5)'!Q127*1000000)</f>
        <v>334892</v>
      </c>
      <c r="R127" s="45">
        <f>model!O360</f>
        <v>334096.59999999998</v>
      </c>
      <c r="S127" t="str">
        <f t="shared" si="4"/>
        <v>Portugal</v>
      </c>
      <c r="T127" t="str">
        <f t="shared" si="3"/>
        <v>2015</v>
      </c>
      <c r="U127" s="47">
        <f t="shared" si="5"/>
        <v>2.3750940601746928E-3</v>
      </c>
    </row>
    <row r="128" spans="1:21" ht="13.8" x14ac:dyDescent="0.3">
      <c r="A128" s="16"/>
      <c r="B128" s="17" t="s">
        <v>35</v>
      </c>
      <c r="C128" s="11" t="s">
        <v>31</v>
      </c>
      <c r="D128" s="32">
        <f>INT(RANK('OECD.Stat export (5)'!D128,'OECD.Stat export (5)'!D$8:D$168,'OECD.Stat export (6)'!D$1)/5)+1</f>
        <v>30</v>
      </c>
      <c r="E128" s="32">
        <f>INT(RANK('OECD.Stat export (5)'!E128,'OECD.Stat export (5)'!E$8:E$168,'OECD.Stat export (6)'!E$1)/5)+1</f>
        <v>26</v>
      </c>
      <c r="F128" s="32">
        <f>INT(RANK('OECD.Stat export (5)'!F128,'OECD.Stat export (5)'!F$8:F$168,'OECD.Stat export (6)'!F$1)/5)+1</f>
        <v>22</v>
      </c>
      <c r="G128" s="32">
        <f>INT(RANK('OECD.Stat export (5)'!G128,'OECD.Stat export (5)'!G$8:G$168,'OECD.Stat export (6)'!G$1)/5)+1</f>
        <v>30</v>
      </c>
      <c r="H128" s="32">
        <f>INT(RANK('OECD.Stat export (5)'!H128,'OECD.Stat export (5)'!H$8:H$168,'OECD.Stat export (6)'!H$1)/5)+1</f>
        <v>28</v>
      </c>
      <c r="I128" s="32">
        <f>INT(RANK('OECD.Stat export (5)'!I128,'OECD.Stat export (5)'!I$8:I$168,'OECD.Stat export (6)'!I$1)/5)+1</f>
        <v>14</v>
      </c>
      <c r="J128" s="32">
        <f>INT(RANK('OECD.Stat export (5)'!J128,'OECD.Stat export (5)'!J$8:J$168,'OECD.Stat export (6)'!J$1)/5)+1</f>
        <v>17</v>
      </c>
      <c r="K128" s="32">
        <f>INT(RANK('OECD.Stat export (5)'!K128,'OECD.Stat export (5)'!K$8:K$168,'OECD.Stat export (6)'!K$1)/5)+1</f>
        <v>23</v>
      </c>
      <c r="L128" s="32">
        <f>INT(RANK('OECD.Stat export (5)'!L128,'OECD.Stat export (5)'!L$8:L$168,'OECD.Stat export (6)'!L$1)/5)+1</f>
        <v>25</v>
      </c>
      <c r="M128" s="32">
        <f>INT(RANK('OECD.Stat export (5)'!M128,'OECD.Stat export (5)'!M$8:M$168,'OECD.Stat export (6)'!M$1)/5)+1</f>
        <v>27</v>
      </c>
      <c r="N128" s="32">
        <f>INT(RANK('OECD.Stat export (5)'!N128,'OECD.Stat export (5)'!N$8:N$168,'OECD.Stat export (6)'!N$1)/5)+1</f>
        <v>30</v>
      </c>
      <c r="O128" s="32">
        <f>INT(RANK('OECD.Stat export (5)'!O128,'OECD.Stat export (5)'!O$8:O$168,'OECD.Stat export (6)'!O$1)/5)+1</f>
        <v>20</v>
      </c>
      <c r="P128" s="32">
        <f>INT(RANK('OECD.Stat export (5)'!P128,'OECD.Stat export (5)'!P$8:P$168,'OECD.Stat export (6)'!P$1)/5)+1</f>
        <v>19</v>
      </c>
      <c r="Q128" s="33">
        <f>INT('OECD.Stat export (5)'!Q128*1000000)</f>
        <v>341687</v>
      </c>
      <c r="R128" s="45">
        <f>model!O361</f>
        <v>340385.2</v>
      </c>
      <c r="S128" t="str">
        <f t="shared" si="4"/>
        <v>Portugal</v>
      </c>
      <c r="T128" t="str">
        <f t="shared" si="3"/>
        <v>2016</v>
      </c>
      <c r="U128" s="47">
        <f t="shared" si="5"/>
        <v>3.8099196047844618E-3</v>
      </c>
    </row>
    <row r="129" spans="1:21" ht="13.8" x14ac:dyDescent="0.3">
      <c r="A129" s="16"/>
      <c r="B129" s="17" t="s">
        <v>37</v>
      </c>
      <c r="C129" s="11" t="s">
        <v>31</v>
      </c>
      <c r="D129" s="32">
        <f>INT(RANK('OECD.Stat export (5)'!D129,'OECD.Stat export (5)'!D$8:D$168,'OECD.Stat export (6)'!D$1)/5)+1</f>
        <v>30</v>
      </c>
      <c r="E129" s="32">
        <f>INT(RANK('OECD.Stat export (5)'!E129,'OECD.Stat export (5)'!E$8:E$168,'OECD.Stat export (6)'!E$1)/5)+1</f>
        <v>27</v>
      </c>
      <c r="F129" s="32">
        <f>INT(RANK('OECD.Stat export (5)'!F129,'OECD.Stat export (5)'!F$8:F$168,'OECD.Stat export (6)'!F$1)/5)+1</f>
        <v>23</v>
      </c>
      <c r="G129" s="32">
        <f>INT(RANK('OECD.Stat export (5)'!G129,'OECD.Stat export (5)'!G$8:G$168,'OECD.Stat export (6)'!G$1)/5)+1</f>
        <v>28</v>
      </c>
      <c r="H129" s="32">
        <f>INT(RANK('OECD.Stat export (5)'!H129,'OECD.Stat export (5)'!H$8:H$168,'OECD.Stat export (6)'!H$1)/5)+1</f>
        <v>27</v>
      </c>
      <c r="I129" s="32">
        <f>INT(RANK('OECD.Stat export (5)'!I129,'OECD.Stat export (5)'!I$8:I$168,'OECD.Stat export (6)'!I$1)/5)+1</f>
        <v>15</v>
      </c>
      <c r="J129" s="32">
        <f>INT(RANK('OECD.Stat export (5)'!J129,'OECD.Stat export (5)'!J$8:J$168,'OECD.Stat export (6)'!J$1)/5)+1</f>
        <v>15</v>
      </c>
      <c r="K129" s="32">
        <f>INT(RANK('OECD.Stat export (5)'!K129,'OECD.Stat export (5)'!K$8:K$168,'OECD.Stat export (6)'!K$1)/5)+1</f>
        <v>22</v>
      </c>
      <c r="L129" s="32">
        <f>INT(RANK('OECD.Stat export (5)'!L129,'OECD.Stat export (5)'!L$8:L$168,'OECD.Stat export (6)'!L$1)/5)+1</f>
        <v>26</v>
      </c>
      <c r="M129" s="32">
        <f>INT(RANK('OECD.Stat export (5)'!M129,'OECD.Stat export (5)'!M$8:M$168,'OECD.Stat export (6)'!M$1)/5)+1</f>
        <v>25</v>
      </c>
      <c r="N129" s="32">
        <f>INT(RANK('OECD.Stat export (5)'!N129,'OECD.Stat export (5)'!N$8:N$168,'OECD.Stat export (6)'!N$1)/5)+1</f>
        <v>29</v>
      </c>
      <c r="O129" s="32">
        <f>INT(RANK('OECD.Stat export (5)'!O129,'OECD.Stat export (5)'!O$8:O$168,'OECD.Stat export (6)'!O$1)/5)+1</f>
        <v>17</v>
      </c>
      <c r="P129" s="32">
        <f>INT(RANK('OECD.Stat export (5)'!P129,'OECD.Stat export (5)'!P$8:P$168,'OECD.Stat export (6)'!P$1)/5)+1</f>
        <v>15</v>
      </c>
      <c r="Q129" s="33">
        <f>INT('OECD.Stat export (5)'!Q129*1000000)</f>
        <v>355694</v>
      </c>
      <c r="R129" s="45">
        <f>model!O362</f>
        <v>356449.9</v>
      </c>
      <c r="S129" t="str">
        <f t="shared" si="4"/>
        <v>Portugal</v>
      </c>
      <c r="T129" t="str">
        <f t="shared" si="3"/>
        <v>2017</v>
      </c>
      <c r="U129" s="47">
        <f t="shared" si="5"/>
        <v>-2.1251412731168456E-3</v>
      </c>
    </row>
    <row r="130" spans="1:21" ht="13.8" x14ac:dyDescent="0.3">
      <c r="A130" s="16"/>
      <c r="B130" s="17" t="s">
        <v>38</v>
      </c>
      <c r="C130" s="11" t="s">
        <v>31</v>
      </c>
      <c r="D130" s="32">
        <f>INT(RANK('OECD.Stat export (5)'!D130,'OECD.Stat export (5)'!D$8:D$168,'OECD.Stat export (6)'!D$1)/5)+1</f>
        <v>27</v>
      </c>
      <c r="E130" s="32">
        <f>INT(RANK('OECD.Stat export (5)'!E130,'OECD.Stat export (5)'!E$8:E$168,'OECD.Stat export (6)'!E$1)/5)+1</f>
        <v>26</v>
      </c>
      <c r="F130" s="32">
        <f>INT(RANK('OECD.Stat export (5)'!F130,'OECD.Stat export (5)'!F$8:F$168,'OECD.Stat export (6)'!F$1)/5)+1</f>
        <v>26</v>
      </c>
      <c r="G130" s="32">
        <f>INT(RANK('OECD.Stat export (5)'!G130,'OECD.Stat export (5)'!G$8:G$168,'OECD.Stat export (6)'!G$1)/5)+1</f>
        <v>25</v>
      </c>
      <c r="H130" s="32">
        <f>INT(RANK('OECD.Stat export (5)'!H130,'OECD.Stat export (5)'!H$8:H$168,'OECD.Stat export (6)'!H$1)/5)+1</f>
        <v>27</v>
      </c>
      <c r="I130" s="32">
        <f>INT(RANK('OECD.Stat export (5)'!I130,'OECD.Stat export (5)'!I$8:I$168,'OECD.Stat export (6)'!I$1)/5)+1</f>
        <v>20</v>
      </c>
      <c r="J130" s="32">
        <f>INT(RANK('OECD.Stat export (5)'!J130,'OECD.Stat export (5)'!J$8:J$168,'OECD.Stat export (6)'!J$1)/5)+1</f>
        <v>12</v>
      </c>
      <c r="K130" s="32">
        <f>INT(RANK('OECD.Stat export (5)'!K130,'OECD.Stat export (5)'!K$8:K$168,'OECD.Stat export (6)'!K$1)/5)+1</f>
        <v>23</v>
      </c>
      <c r="L130" s="32">
        <f>INT(RANK('OECD.Stat export (5)'!L130,'OECD.Stat export (5)'!L$8:L$168,'OECD.Stat export (6)'!L$1)/5)+1</f>
        <v>28</v>
      </c>
      <c r="M130" s="32">
        <f>INT(RANK('OECD.Stat export (5)'!M130,'OECD.Stat export (5)'!M$8:M$168,'OECD.Stat export (6)'!M$1)/5)+1</f>
        <v>23</v>
      </c>
      <c r="N130" s="32">
        <f>INT(RANK('OECD.Stat export (5)'!N130,'OECD.Stat export (5)'!N$8:N$168,'OECD.Stat export (6)'!N$1)/5)+1</f>
        <v>27</v>
      </c>
      <c r="O130" s="32">
        <f>INT(RANK('OECD.Stat export (5)'!O130,'OECD.Stat export (5)'!O$8:O$168,'OECD.Stat export (6)'!O$1)/5)+1</f>
        <v>15</v>
      </c>
      <c r="P130" s="32">
        <f>INT(RANK('OECD.Stat export (5)'!P130,'OECD.Stat export (5)'!P$8:P$168,'OECD.Stat export (6)'!P$1)/5)+1</f>
        <v>14</v>
      </c>
      <c r="Q130" s="33">
        <f>INT('OECD.Stat export (5)'!Q130*1000000)</f>
        <v>365272</v>
      </c>
      <c r="R130" s="45">
        <f>model!O363</f>
        <v>362729.1</v>
      </c>
      <c r="S130" t="str">
        <f t="shared" si="4"/>
        <v>Portugal</v>
      </c>
      <c r="T130" t="str">
        <f t="shared" si="3"/>
        <v>2018</v>
      </c>
      <c r="U130" s="47">
        <f t="shared" si="5"/>
        <v>6.9616614468123025E-3</v>
      </c>
    </row>
    <row r="131" spans="1:21" ht="13.8" x14ac:dyDescent="0.3">
      <c r="A131" s="16"/>
      <c r="B131" s="17" t="s">
        <v>39</v>
      </c>
      <c r="C131" s="11" t="s">
        <v>31</v>
      </c>
      <c r="D131" s="32">
        <f>INT(RANK('OECD.Stat export (5)'!D131,'OECD.Stat export (5)'!D$8:D$168,'OECD.Stat export (6)'!D$1)/5)+1</f>
        <v>29</v>
      </c>
      <c r="E131" s="32">
        <f>INT(RANK('OECD.Stat export (5)'!E131,'OECD.Stat export (5)'!E$8:E$168,'OECD.Stat export (6)'!E$1)/5)+1</f>
        <v>26</v>
      </c>
      <c r="F131" s="32">
        <f>INT(RANK('OECD.Stat export (5)'!F131,'OECD.Stat export (5)'!F$8:F$168,'OECD.Stat export (6)'!F$1)/5)+1</f>
        <v>24</v>
      </c>
      <c r="G131" s="32">
        <f>INT(RANK('OECD.Stat export (5)'!G131,'OECD.Stat export (5)'!G$8:G$168,'OECD.Stat export (6)'!G$1)/5)+1</f>
        <v>25</v>
      </c>
      <c r="H131" s="32">
        <f>INT(RANK('OECD.Stat export (5)'!H131,'OECD.Stat export (5)'!H$8:H$168,'OECD.Stat export (6)'!H$1)/5)+1</f>
        <v>26</v>
      </c>
      <c r="I131" s="32">
        <f>INT(RANK('OECD.Stat export (5)'!I131,'OECD.Stat export (5)'!I$8:I$168,'OECD.Stat export (6)'!I$1)/5)+1</f>
        <v>18</v>
      </c>
      <c r="J131" s="32">
        <f>INT(RANK('OECD.Stat export (5)'!J131,'OECD.Stat export (5)'!J$8:J$168,'OECD.Stat export (6)'!J$1)/5)+1</f>
        <v>6</v>
      </c>
      <c r="K131" s="32">
        <f>INT(RANK('OECD.Stat export (5)'!K131,'OECD.Stat export (5)'!K$8:K$168,'OECD.Stat export (6)'!K$1)/5)+1</f>
        <v>18</v>
      </c>
      <c r="L131" s="32">
        <f>INT(RANK('OECD.Stat export (5)'!L131,'OECD.Stat export (5)'!L$8:L$168,'OECD.Stat export (6)'!L$1)/5)+1</f>
        <v>29</v>
      </c>
      <c r="M131" s="32">
        <f>INT(RANK('OECD.Stat export (5)'!M131,'OECD.Stat export (5)'!M$8:M$168,'OECD.Stat export (6)'!M$1)/5)+1</f>
        <v>20</v>
      </c>
      <c r="N131" s="32">
        <f>INT(RANK('OECD.Stat export (5)'!N131,'OECD.Stat export (5)'!N$8:N$168,'OECD.Stat export (6)'!N$1)/5)+1</f>
        <v>24</v>
      </c>
      <c r="O131" s="32">
        <f>INT(RANK('OECD.Stat export (5)'!O131,'OECD.Stat export (5)'!O$8:O$168,'OECD.Stat export (6)'!O$1)/5)+1</f>
        <v>14</v>
      </c>
      <c r="P131" s="32">
        <f>INT(RANK('OECD.Stat export (5)'!P131,'OECD.Stat export (5)'!P$8:P$168,'OECD.Stat export (6)'!P$1)/5)+1</f>
        <v>13</v>
      </c>
      <c r="Q131" s="33">
        <f>INT('OECD.Stat export (5)'!Q131*1000000)</f>
        <v>367415</v>
      </c>
      <c r="R131" s="45">
        <f>model!O364</f>
        <v>365852.4</v>
      </c>
      <c r="S131" t="str">
        <f t="shared" si="4"/>
        <v>Portugal</v>
      </c>
      <c r="T131" t="str">
        <f t="shared" si="3"/>
        <v>2019</v>
      </c>
      <c r="U131" s="47">
        <f t="shared" si="5"/>
        <v>4.2529564661213529E-3</v>
      </c>
    </row>
    <row r="132" spans="1:21" ht="13.8" x14ac:dyDescent="0.3">
      <c r="A132" s="16"/>
      <c r="B132" s="17" t="s">
        <v>41</v>
      </c>
      <c r="C132" s="11" t="s">
        <v>31</v>
      </c>
      <c r="D132" s="32">
        <f>INT(RANK('OECD.Stat export (5)'!D132,'OECD.Stat export (5)'!D$8:D$168,'OECD.Stat export (6)'!D$1)/5)+1</f>
        <v>27</v>
      </c>
      <c r="E132" s="32">
        <f>INT(RANK('OECD.Stat export (5)'!E132,'OECD.Stat export (5)'!E$8:E$168,'OECD.Stat export (6)'!E$1)/5)+1</f>
        <v>25</v>
      </c>
      <c r="F132" s="32">
        <f>INT(RANK('OECD.Stat export (5)'!F132,'OECD.Stat export (5)'!F$8:F$168,'OECD.Stat export (6)'!F$1)/5)+1</f>
        <v>25</v>
      </c>
      <c r="G132" s="32">
        <f>INT(RANK('OECD.Stat export (5)'!G132,'OECD.Stat export (5)'!G$8:G$168,'OECD.Stat export (6)'!G$1)/5)+1</f>
        <v>26</v>
      </c>
      <c r="H132" s="32">
        <f>INT(RANK('OECD.Stat export (5)'!H132,'OECD.Stat export (5)'!H$8:H$168,'OECD.Stat export (6)'!H$1)/5)+1</f>
        <v>26</v>
      </c>
      <c r="I132" s="32">
        <f>INT(RANK('OECD.Stat export (5)'!I132,'OECD.Stat export (5)'!I$8:I$168,'OECD.Stat export (6)'!I$1)/5)+1</f>
        <v>17</v>
      </c>
      <c r="J132" s="32">
        <f>INT(RANK('OECD.Stat export (5)'!J132,'OECD.Stat export (5)'!J$8:J$168,'OECD.Stat export (6)'!J$1)/5)+1</f>
        <v>15</v>
      </c>
      <c r="K132" s="32">
        <f>INT(RANK('OECD.Stat export (5)'!K132,'OECD.Stat export (5)'!K$8:K$168,'OECD.Stat export (6)'!K$1)/5)+1</f>
        <v>22</v>
      </c>
      <c r="L132" s="32">
        <f>INT(RANK('OECD.Stat export (5)'!L132,'OECD.Stat export (5)'!L$8:L$168,'OECD.Stat export (6)'!L$1)/5)+1</f>
        <v>26</v>
      </c>
      <c r="M132" s="32">
        <f>INT(RANK('OECD.Stat export (5)'!M132,'OECD.Stat export (5)'!M$8:M$168,'OECD.Stat export (6)'!M$1)/5)+1</f>
        <v>22</v>
      </c>
      <c r="N132" s="32">
        <f>INT(RANK('OECD.Stat export (5)'!N132,'OECD.Stat export (5)'!N$8:N$168,'OECD.Stat export (6)'!N$1)/5)+1</f>
        <v>28</v>
      </c>
      <c r="O132" s="32">
        <f>INT(RANK('OECD.Stat export (5)'!O132,'OECD.Stat export (5)'!O$8:O$168,'OECD.Stat export (6)'!O$1)/5)+1</f>
        <v>16</v>
      </c>
      <c r="P132" s="32">
        <f>INT(RANK('OECD.Stat export (5)'!P132,'OECD.Stat export (5)'!P$8:P$168,'OECD.Stat export (6)'!P$1)/5)+1</f>
        <v>15</v>
      </c>
      <c r="Q132" s="33">
        <f>INT('OECD.Stat export (5)'!Q132*1000000)</f>
        <v>357587</v>
      </c>
      <c r="R132" s="45">
        <f>model!O365</f>
        <v>356506.9</v>
      </c>
      <c r="S132" t="str">
        <f t="shared" si="4"/>
        <v>Portugal</v>
      </c>
      <c r="T132" t="str">
        <f t="shared" si="3"/>
        <v>2020</v>
      </c>
      <c r="U132" s="47">
        <f t="shared" si="5"/>
        <v>3.0205236767555216E-3</v>
      </c>
    </row>
    <row r="133" spans="1:21" ht="13.8" x14ac:dyDescent="0.3">
      <c r="A133" s="16"/>
      <c r="B133" s="17" t="s">
        <v>42</v>
      </c>
      <c r="C133" s="11" t="s">
        <v>31</v>
      </c>
      <c r="D133" s="32">
        <f>INT(RANK('OECD.Stat export (5)'!D133,'OECD.Stat export (5)'!D$8:D$168,'OECD.Stat export (6)'!D$1)/5)+1</f>
        <v>23</v>
      </c>
      <c r="E133" s="32">
        <f>INT(RANK('OECD.Stat export (5)'!E133,'OECD.Stat export (5)'!E$8:E$168,'OECD.Stat export (6)'!E$1)/5)+1</f>
        <v>25</v>
      </c>
      <c r="F133" s="32">
        <f>INT(RANK('OECD.Stat export (5)'!F133,'OECD.Stat export (5)'!F$8:F$168,'OECD.Stat export (6)'!F$1)/5)+1</f>
        <v>27</v>
      </c>
      <c r="G133" s="32">
        <f>INT(RANK('OECD.Stat export (5)'!G133,'OECD.Stat export (5)'!G$8:G$168,'OECD.Stat export (6)'!G$1)/5)+1</f>
        <v>23</v>
      </c>
      <c r="H133" s="32">
        <f>INT(RANK('OECD.Stat export (5)'!H133,'OECD.Stat export (5)'!H$8:H$168,'OECD.Stat export (6)'!H$1)/5)+1</f>
        <v>26</v>
      </c>
      <c r="I133" s="32">
        <f>INT(RANK('OECD.Stat export (5)'!I133,'OECD.Stat export (5)'!I$8:I$168,'OECD.Stat export (6)'!I$1)/5)+1</f>
        <v>25</v>
      </c>
      <c r="J133" s="32">
        <f>INT(RANK('OECD.Stat export (5)'!J133,'OECD.Stat export (5)'!J$8:J$168,'OECD.Stat export (6)'!J$1)/5)+1</f>
        <v>20</v>
      </c>
      <c r="K133" s="32">
        <f>INT(RANK('OECD.Stat export (5)'!K133,'OECD.Stat export (5)'!K$8:K$168,'OECD.Stat export (6)'!K$1)/5)+1</f>
        <v>24</v>
      </c>
      <c r="L133" s="32">
        <f>INT(RANK('OECD.Stat export (5)'!L133,'OECD.Stat export (5)'!L$8:L$168,'OECD.Stat export (6)'!L$1)/5)+1</f>
        <v>24</v>
      </c>
      <c r="M133" s="32">
        <f>INT(RANK('OECD.Stat export (5)'!M133,'OECD.Stat export (5)'!M$8:M$168,'OECD.Stat export (6)'!M$1)/5)+1</f>
        <v>21</v>
      </c>
      <c r="N133" s="32">
        <f>INT(RANK('OECD.Stat export (5)'!N133,'OECD.Stat export (5)'!N$8:N$168,'OECD.Stat export (6)'!N$1)/5)+1</f>
        <v>26</v>
      </c>
      <c r="O133" s="32">
        <f>INT(RANK('OECD.Stat export (5)'!O133,'OECD.Stat export (5)'!O$8:O$168,'OECD.Stat export (6)'!O$1)/5)+1</f>
        <v>14</v>
      </c>
      <c r="P133" s="32">
        <f>INT(RANK('OECD.Stat export (5)'!P133,'OECD.Stat export (5)'!P$8:P$168,'OECD.Stat export (6)'!P$1)/5)+1</f>
        <v>13</v>
      </c>
      <c r="Q133" s="33">
        <f>INT('OECD.Stat export (5)'!Q133*1000000)</f>
        <v>366062</v>
      </c>
      <c r="R133" s="45">
        <f>model!O366</f>
        <v>365765.6</v>
      </c>
      <c r="S133" t="str">
        <f t="shared" si="4"/>
        <v>Portugal</v>
      </c>
      <c r="T133" t="str">
        <f t="shared" si="3"/>
        <v>2021</v>
      </c>
      <c r="U133" s="47">
        <f t="shared" si="5"/>
        <v>8.0969890346450403E-4</v>
      </c>
    </row>
    <row r="134" spans="1:21" ht="13.8" x14ac:dyDescent="0.3">
      <c r="A134" s="14" t="s">
        <v>67</v>
      </c>
      <c r="B134" s="17" t="s">
        <v>33</v>
      </c>
      <c r="C134" s="11" t="s">
        <v>31</v>
      </c>
      <c r="D134" s="32">
        <f>INT(RANK('OECD.Stat export (5)'!D134,'OECD.Stat export (5)'!D$8:D$168,'OECD.Stat export (6)'!D$1)/5)+1</f>
        <v>27</v>
      </c>
      <c r="E134" s="32">
        <f>INT(RANK('OECD.Stat export (5)'!E134,'OECD.Stat export (5)'!E$8:E$168,'OECD.Stat export (6)'!E$1)/5)+1</f>
        <v>29</v>
      </c>
      <c r="F134" s="32">
        <f>INT(RANK('OECD.Stat export (5)'!F134,'OECD.Stat export (5)'!F$8:F$168,'OECD.Stat export (6)'!F$1)/5)+1</f>
        <v>28</v>
      </c>
      <c r="G134" s="32">
        <f>INT(RANK('OECD.Stat export (5)'!G134,'OECD.Stat export (5)'!G$8:G$168,'OECD.Stat export (6)'!G$1)/5)+1</f>
        <v>4</v>
      </c>
      <c r="H134" s="32">
        <f>INT(RANK('OECD.Stat export (5)'!H134,'OECD.Stat export (5)'!H$8:H$168,'OECD.Stat export (6)'!H$1)/5)+1</f>
        <v>5</v>
      </c>
      <c r="I134" s="32">
        <f>INT(RANK('OECD.Stat export (5)'!I134,'OECD.Stat export (5)'!I$8:I$168,'OECD.Stat export (6)'!I$1)/5)+1</f>
        <v>8</v>
      </c>
      <c r="J134" s="32">
        <f>INT(RANK('OECD.Stat export (5)'!J134,'OECD.Stat export (5)'!J$8:J$168,'OECD.Stat export (6)'!J$1)/5)+1</f>
        <v>32</v>
      </c>
      <c r="K134" s="32">
        <f>INT(RANK('OECD.Stat export (5)'!K134,'OECD.Stat export (5)'!K$8:K$168,'OECD.Stat export (6)'!K$1)/5)+1</f>
        <v>31</v>
      </c>
      <c r="L134" s="32">
        <f>INT(RANK('OECD.Stat export (5)'!L134,'OECD.Stat export (5)'!L$8:L$168,'OECD.Stat export (6)'!L$1)/5)+1</f>
        <v>15</v>
      </c>
      <c r="M134" s="32">
        <f>INT(RANK('OECD.Stat export (5)'!M134,'OECD.Stat export (5)'!M$8:M$168,'OECD.Stat export (6)'!M$1)/5)+1</f>
        <v>28</v>
      </c>
      <c r="N134" s="32">
        <f>INT(RANK('OECD.Stat export (5)'!N134,'OECD.Stat export (5)'!N$8:N$168,'OECD.Stat export (6)'!N$1)/5)+1</f>
        <v>25</v>
      </c>
      <c r="O134" s="32">
        <f>INT(RANK('OECD.Stat export (5)'!O134,'OECD.Stat export (5)'!O$8:O$168,'OECD.Stat export (6)'!O$1)/5)+1</f>
        <v>29</v>
      </c>
      <c r="P134" s="32">
        <f>INT(RANK('OECD.Stat export (5)'!P134,'OECD.Stat export (5)'!P$8:P$168,'OECD.Stat export (6)'!P$1)/5)+1</f>
        <v>23</v>
      </c>
      <c r="Q134" s="33">
        <f>INT('OECD.Stat export (5)'!Q134*1000000)</f>
        <v>327579</v>
      </c>
      <c r="R134" s="45">
        <f>model!O367</f>
        <v>328241.40000000002</v>
      </c>
      <c r="S134" t="str">
        <f t="shared" si="4"/>
        <v>Slovak Republic</v>
      </c>
      <c r="T134" t="str">
        <f t="shared" si="3"/>
        <v>2015</v>
      </c>
      <c r="U134" s="47">
        <f t="shared" si="5"/>
        <v>-2.0221076442629815E-3</v>
      </c>
    </row>
    <row r="135" spans="1:21" ht="13.8" x14ac:dyDescent="0.3">
      <c r="A135" s="16"/>
      <c r="B135" s="17" t="s">
        <v>35</v>
      </c>
      <c r="C135" s="11" t="s">
        <v>31</v>
      </c>
      <c r="D135" s="32">
        <f>INT(RANK('OECD.Stat export (5)'!D135,'OECD.Stat export (5)'!D$8:D$168,'OECD.Stat export (6)'!D$1)/5)+1</f>
        <v>25</v>
      </c>
      <c r="E135" s="32">
        <f>INT(RANK('OECD.Stat export (5)'!E135,'OECD.Stat export (5)'!E$8:E$168,'OECD.Stat export (6)'!E$1)/5)+1</f>
        <v>28</v>
      </c>
      <c r="F135" s="32">
        <f>INT(RANK('OECD.Stat export (5)'!F135,'OECD.Stat export (5)'!F$8:F$168,'OECD.Stat export (6)'!F$1)/5)+1</f>
        <v>28</v>
      </c>
      <c r="G135" s="32">
        <f>INT(RANK('OECD.Stat export (5)'!G135,'OECD.Stat export (5)'!G$8:G$168,'OECD.Stat export (6)'!G$1)/5)+1</f>
        <v>4</v>
      </c>
      <c r="H135" s="32">
        <f>INT(RANK('OECD.Stat export (5)'!H135,'OECD.Stat export (5)'!H$8:H$168,'OECD.Stat export (6)'!H$1)/5)+1</f>
        <v>5</v>
      </c>
      <c r="I135" s="32">
        <f>INT(RANK('OECD.Stat export (5)'!I135,'OECD.Stat export (5)'!I$8:I$168,'OECD.Stat export (6)'!I$1)/5)+1</f>
        <v>5</v>
      </c>
      <c r="J135" s="32">
        <f>INT(RANK('OECD.Stat export (5)'!J135,'OECD.Stat export (5)'!J$8:J$168,'OECD.Stat export (6)'!J$1)/5)+1</f>
        <v>30</v>
      </c>
      <c r="K135" s="32">
        <f>INT(RANK('OECD.Stat export (5)'!K135,'OECD.Stat export (5)'!K$8:K$168,'OECD.Stat export (6)'!K$1)/5)+1</f>
        <v>32</v>
      </c>
      <c r="L135" s="32">
        <f>INT(RANK('OECD.Stat export (5)'!L135,'OECD.Stat export (5)'!L$8:L$168,'OECD.Stat export (6)'!L$1)/5)+1</f>
        <v>20</v>
      </c>
      <c r="M135" s="32">
        <f>INT(RANK('OECD.Stat export (5)'!M135,'OECD.Stat export (5)'!M$8:M$168,'OECD.Stat export (6)'!M$1)/5)+1</f>
        <v>29</v>
      </c>
      <c r="N135" s="32">
        <f>INT(RANK('OECD.Stat export (5)'!N135,'OECD.Stat export (5)'!N$8:N$168,'OECD.Stat export (6)'!N$1)/5)+1</f>
        <v>27</v>
      </c>
      <c r="O135" s="32">
        <f>INT(RANK('OECD.Stat export (5)'!O135,'OECD.Stat export (5)'!O$8:O$168,'OECD.Stat export (6)'!O$1)/5)+1</f>
        <v>25</v>
      </c>
      <c r="P135" s="32">
        <f>INT(RANK('OECD.Stat export (5)'!P135,'OECD.Stat export (5)'!P$8:P$168,'OECD.Stat export (6)'!P$1)/5)+1</f>
        <v>21</v>
      </c>
      <c r="Q135" s="33">
        <f>INT('OECD.Stat export (5)'!Q135*1000000)</f>
        <v>335514</v>
      </c>
      <c r="R135" s="45">
        <f>model!O368</f>
        <v>334305.8</v>
      </c>
      <c r="S135" t="str">
        <f t="shared" si="4"/>
        <v>Slovak Republic</v>
      </c>
      <c r="T135" t="str">
        <f t="shared" si="3"/>
        <v>2016</v>
      </c>
      <c r="U135" s="47">
        <f t="shared" si="5"/>
        <v>3.6010419833449919E-3</v>
      </c>
    </row>
    <row r="136" spans="1:21" ht="13.8" x14ac:dyDescent="0.3">
      <c r="A136" s="16"/>
      <c r="B136" s="17" t="s">
        <v>37</v>
      </c>
      <c r="C136" s="11" t="s">
        <v>31</v>
      </c>
      <c r="D136" s="32">
        <f>INT(RANK('OECD.Stat export (5)'!D136,'OECD.Stat export (5)'!D$8:D$168,'OECD.Stat export (6)'!D$1)/5)+1</f>
        <v>26</v>
      </c>
      <c r="E136" s="32">
        <f>INT(RANK('OECD.Stat export (5)'!E136,'OECD.Stat export (5)'!E$8:E$168,'OECD.Stat export (6)'!E$1)/5)+1</f>
        <v>31</v>
      </c>
      <c r="F136" s="32">
        <f>INT(RANK('OECD.Stat export (5)'!F136,'OECD.Stat export (5)'!F$8:F$168,'OECD.Stat export (6)'!F$1)/5)+1</f>
        <v>29</v>
      </c>
      <c r="G136" s="32">
        <f>INT(RANK('OECD.Stat export (5)'!G136,'OECD.Stat export (5)'!G$8:G$168,'OECD.Stat export (6)'!G$1)/5)+1</f>
        <v>4</v>
      </c>
      <c r="H136" s="32">
        <f>INT(RANK('OECD.Stat export (5)'!H136,'OECD.Stat export (5)'!H$8:H$168,'OECD.Stat export (6)'!H$1)/5)+1</f>
        <v>4</v>
      </c>
      <c r="I136" s="32">
        <f>INT(RANK('OECD.Stat export (5)'!I136,'OECD.Stat export (5)'!I$8:I$168,'OECD.Stat export (6)'!I$1)/5)+1</f>
        <v>4</v>
      </c>
      <c r="J136" s="32">
        <f>INT(RANK('OECD.Stat export (5)'!J136,'OECD.Stat export (5)'!J$8:J$168,'OECD.Stat export (6)'!J$1)/5)+1</f>
        <v>28</v>
      </c>
      <c r="K136" s="32">
        <f>INT(RANK('OECD.Stat export (5)'!K136,'OECD.Stat export (5)'!K$8:K$168,'OECD.Stat export (6)'!K$1)/5)+1</f>
        <v>33</v>
      </c>
      <c r="L136" s="32">
        <f>INT(RANK('OECD.Stat export (5)'!L136,'OECD.Stat export (5)'!L$8:L$168,'OECD.Stat export (6)'!L$1)/5)+1</f>
        <v>23</v>
      </c>
      <c r="M136" s="32">
        <f>INT(RANK('OECD.Stat export (5)'!M136,'OECD.Stat export (5)'!M$8:M$168,'OECD.Stat export (6)'!M$1)/5)+1</f>
        <v>28</v>
      </c>
      <c r="N136" s="32">
        <f>INT(RANK('OECD.Stat export (5)'!N136,'OECD.Stat export (5)'!N$8:N$168,'OECD.Stat export (6)'!N$1)/5)+1</f>
        <v>27</v>
      </c>
      <c r="O136" s="32">
        <f>INT(RANK('OECD.Stat export (5)'!O136,'OECD.Stat export (5)'!O$8:O$168,'OECD.Stat export (6)'!O$1)/5)+1</f>
        <v>24</v>
      </c>
      <c r="P136" s="32">
        <f>INT(RANK('OECD.Stat export (5)'!P136,'OECD.Stat export (5)'!P$8:P$168,'OECD.Stat export (6)'!P$1)/5)+1</f>
        <v>18</v>
      </c>
      <c r="Q136" s="33">
        <f>INT('OECD.Stat export (5)'!Q136*1000000)</f>
        <v>343092</v>
      </c>
      <c r="R136" s="45">
        <f>model!O369</f>
        <v>343261.4</v>
      </c>
      <c r="S136" t="str">
        <f t="shared" si="4"/>
        <v>Slovak Republic</v>
      </c>
      <c r="T136" t="str">
        <f t="shared" ref="T136:T175" si="6">B136</f>
        <v>2017</v>
      </c>
      <c r="U136" s="47">
        <f t="shared" si="5"/>
        <v>-4.9374511792762087E-4</v>
      </c>
    </row>
    <row r="137" spans="1:21" ht="13.8" x14ac:dyDescent="0.3">
      <c r="A137" s="16"/>
      <c r="B137" s="17" t="s">
        <v>38</v>
      </c>
      <c r="C137" s="11" t="s">
        <v>31</v>
      </c>
      <c r="D137" s="32">
        <f>INT(RANK('OECD.Stat export (5)'!D137,'OECD.Stat export (5)'!D$8:D$168,'OECD.Stat export (6)'!D$1)/5)+1</f>
        <v>25</v>
      </c>
      <c r="E137" s="32">
        <f>INT(RANK('OECD.Stat export (5)'!E137,'OECD.Stat export (5)'!E$8:E$168,'OECD.Stat export (6)'!E$1)/5)+1</f>
        <v>30</v>
      </c>
      <c r="F137" s="32">
        <f>INT(RANK('OECD.Stat export (5)'!F137,'OECD.Stat export (5)'!F$8:F$168,'OECD.Stat export (6)'!F$1)/5)+1</f>
        <v>29</v>
      </c>
      <c r="G137" s="32">
        <f>INT(RANK('OECD.Stat export (5)'!G137,'OECD.Stat export (5)'!G$8:G$168,'OECD.Stat export (6)'!G$1)/5)+1</f>
        <v>3</v>
      </c>
      <c r="H137" s="32">
        <f>INT(RANK('OECD.Stat export (5)'!H137,'OECD.Stat export (5)'!H$8:H$168,'OECD.Stat export (6)'!H$1)/5)+1</f>
        <v>5</v>
      </c>
      <c r="I137" s="32">
        <f>INT(RANK('OECD.Stat export (5)'!I137,'OECD.Stat export (5)'!I$8:I$168,'OECD.Stat export (6)'!I$1)/5)+1</f>
        <v>6</v>
      </c>
      <c r="J137" s="32">
        <f>INT(RANK('OECD.Stat export (5)'!J137,'OECD.Stat export (5)'!J$8:J$168,'OECD.Stat export (6)'!J$1)/5)+1</f>
        <v>30</v>
      </c>
      <c r="K137" s="32">
        <f>INT(RANK('OECD.Stat export (5)'!K137,'OECD.Stat export (5)'!K$8:K$168,'OECD.Stat export (6)'!K$1)/5)+1</f>
        <v>31</v>
      </c>
      <c r="L137" s="32">
        <f>INT(RANK('OECD.Stat export (5)'!L137,'OECD.Stat export (5)'!L$8:L$168,'OECD.Stat export (6)'!L$1)/5)+1</f>
        <v>19</v>
      </c>
      <c r="M137" s="32">
        <f>INT(RANK('OECD.Stat export (5)'!M137,'OECD.Stat export (5)'!M$8:M$168,'OECD.Stat export (6)'!M$1)/5)+1</f>
        <v>27</v>
      </c>
      <c r="N137" s="32">
        <f>INT(RANK('OECD.Stat export (5)'!N137,'OECD.Stat export (5)'!N$8:N$168,'OECD.Stat export (6)'!N$1)/5)+1</f>
        <v>26</v>
      </c>
      <c r="O137" s="32">
        <f>INT(RANK('OECD.Stat export (5)'!O137,'OECD.Stat export (5)'!O$8:O$168,'OECD.Stat export (6)'!O$1)/5)+1</f>
        <v>21</v>
      </c>
      <c r="P137" s="32">
        <f>INT(RANK('OECD.Stat export (5)'!P137,'OECD.Stat export (5)'!P$8:P$168,'OECD.Stat export (6)'!P$1)/5)+1</f>
        <v>16</v>
      </c>
      <c r="Q137" s="33">
        <f>INT('OECD.Stat export (5)'!Q137*1000000)</f>
        <v>350289</v>
      </c>
      <c r="R137" s="45">
        <f>model!O370</f>
        <v>351199.4</v>
      </c>
      <c r="S137" t="str">
        <f t="shared" ref="S137:S175" si="7">IF(A137="",S136,A137)</f>
        <v>Slovak Republic</v>
      </c>
      <c r="T137" t="str">
        <f t="shared" si="6"/>
        <v>2018</v>
      </c>
      <c r="U137" s="47">
        <f t="shared" ref="U137:U175" si="8">(Q137-R137)/Q137</f>
        <v>-2.5989968283332428E-3</v>
      </c>
    </row>
    <row r="138" spans="1:21" ht="13.8" x14ac:dyDescent="0.3">
      <c r="A138" s="16"/>
      <c r="B138" s="17" t="s">
        <v>39</v>
      </c>
      <c r="C138" s="11" t="s">
        <v>31</v>
      </c>
      <c r="D138" s="32">
        <f>INT(RANK('OECD.Stat export (5)'!D138,'OECD.Stat export (5)'!D$8:D$168,'OECD.Stat export (6)'!D$1)/5)+1</f>
        <v>24</v>
      </c>
      <c r="E138" s="32">
        <f>INT(RANK('OECD.Stat export (5)'!E138,'OECD.Stat export (5)'!E$8:E$168,'OECD.Stat export (6)'!E$1)/5)+1</f>
        <v>29</v>
      </c>
      <c r="F138" s="32">
        <f>INT(RANK('OECD.Stat export (5)'!F138,'OECD.Stat export (5)'!F$8:F$168,'OECD.Stat export (6)'!F$1)/5)+1</f>
        <v>30</v>
      </c>
      <c r="G138" s="32">
        <f>INT(RANK('OECD.Stat export (5)'!G138,'OECD.Stat export (5)'!G$8:G$168,'OECD.Stat export (6)'!G$1)/5)+1</f>
        <v>4</v>
      </c>
      <c r="H138" s="32">
        <f>INT(RANK('OECD.Stat export (5)'!H138,'OECD.Stat export (5)'!H$8:H$168,'OECD.Stat export (6)'!H$1)/5)+1</f>
        <v>6</v>
      </c>
      <c r="I138" s="32">
        <f>INT(RANK('OECD.Stat export (5)'!I138,'OECD.Stat export (5)'!I$8:I$168,'OECD.Stat export (6)'!I$1)/5)+1</f>
        <v>10</v>
      </c>
      <c r="J138" s="32">
        <f>INT(RANK('OECD.Stat export (5)'!J138,'OECD.Stat export (5)'!J$8:J$168,'OECD.Stat export (6)'!J$1)/5)+1</f>
        <v>30</v>
      </c>
      <c r="K138" s="32">
        <f>INT(RANK('OECD.Stat export (5)'!K138,'OECD.Stat export (5)'!K$8:K$168,'OECD.Stat export (6)'!K$1)/5)+1</f>
        <v>33</v>
      </c>
      <c r="L138" s="32">
        <f>INT(RANK('OECD.Stat export (5)'!L138,'OECD.Stat export (5)'!L$8:L$168,'OECD.Stat export (6)'!L$1)/5)+1</f>
        <v>21</v>
      </c>
      <c r="M138" s="32">
        <f>INT(RANK('OECD.Stat export (5)'!M138,'OECD.Stat export (5)'!M$8:M$168,'OECD.Stat export (6)'!M$1)/5)+1</f>
        <v>25</v>
      </c>
      <c r="N138" s="32">
        <f>INT(RANK('OECD.Stat export (5)'!N138,'OECD.Stat export (5)'!N$8:N$168,'OECD.Stat export (6)'!N$1)/5)+1</f>
        <v>23</v>
      </c>
      <c r="O138" s="32">
        <f>INT(RANK('OECD.Stat export (5)'!O138,'OECD.Stat export (5)'!O$8:O$168,'OECD.Stat export (6)'!O$1)/5)+1</f>
        <v>21</v>
      </c>
      <c r="P138" s="32">
        <f>INT(RANK('OECD.Stat export (5)'!P138,'OECD.Stat export (5)'!P$8:P$168,'OECD.Stat export (6)'!P$1)/5)+1</f>
        <v>16</v>
      </c>
      <c r="Q138" s="33">
        <f>INT('OECD.Stat export (5)'!Q138*1000000)</f>
        <v>353042</v>
      </c>
      <c r="R138" s="45">
        <f>model!O371</f>
        <v>351348.7</v>
      </c>
      <c r="S138" t="str">
        <f t="shared" si="7"/>
        <v>Slovak Republic</v>
      </c>
      <c r="T138" t="str">
        <f t="shared" si="6"/>
        <v>2019</v>
      </c>
      <c r="U138" s="47">
        <f t="shared" si="8"/>
        <v>4.7963131865330138E-3</v>
      </c>
    </row>
    <row r="139" spans="1:21" ht="13.8" x14ac:dyDescent="0.3">
      <c r="A139" s="16"/>
      <c r="B139" s="17" t="s">
        <v>41</v>
      </c>
      <c r="C139" s="11" t="s">
        <v>31</v>
      </c>
      <c r="D139" s="32">
        <f>INT(RANK('OECD.Stat export (5)'!D139,'OECD.Stat export (5)'!D$8:D$168,'OECD.Stat export (6)'!D$1)/5)+1</f>
        <v>18</v>
      </c>
      <c r="E139" s="32">
        <f>INT(RANK('OECD.Stat export (5)'!E139,'OECD.Stat export (5)'!E$8:E$168,'OECD.Stat export (6)'!E$1)/5)+1</f>
        <v>27</v>
      </c>
      <c r="F139" s="32">
        <f>INT(RANK('OECD.Stat export (5)'!F139,'OECD.Stat export (5)'!F$8:F$168,'OECD.Stat export (6)'!F$1)/5)+1</f>
        <v>30</v>
      </c>
      <c r="G139" s="32">
        <f>INT(RANK('OECD.Stat export (5)'!G139,'OECD.Stat export (5)'!G$8:G$168,'OECD.Stat export (6)'!G$1)/5)+1</f>
        <v>5</v>
      </c>
      <c r="H139" s="32">
        <f>INT(RANK('OECD.Stat export (5)'!H139,'OECD.Stat export (5)'!H$8:H$168,'OECD.Stat export (6)'!H$1)/5)+1</f>
        <v>6</v>
      </c>
      <c r="I139" s="32">
        <f>INT(RANK('OECD.Stat export (5)'!I139,'OECD.Stat export (5)'!I$8:I$168,'OECD.Stat export (6)'!I$1)/5)+1</f>
        <v>9</v>
      </c>
      <c r="J139" s="32">
        <f>INT(RANK('OECD.Stat export (5)'!J139,'OECD.Stat export (5)'!J$8:J$168,'OECD.Stat export (6)'!J$1)/5)+1</f>
        <v>32</v>
      </c>
      <c r="K139" s="32">
        <f>INT(RANK('OECD.Stat export (5)'!K139,'OECD.Stat export (5)'!K$8:K$168,'OECD.Stat export (6)'!K$1)/5)+1</f>
        <v>31</v>
      </c>
      <c r="L139" s="32">
        <f>INT(RANK('OECD.Stat export (5)'!L139,'OECD.Stat export (5)'!L$8:L$168,'OECD.Stat export (6)'!L$1)/5)+1</f>
        <v>17</v>
      </c>
      <c r="M139" s="32">
        <f>INT(RANK('OECD.Stat export (5)'!M139,'OECD.Stat export (5)'!M$8:M$168,'OECD.Stat export (6)'!M$1)/5)+1</f>
        <v>26</v>
      </c>
      <c r="N139" s="32">
        <f>INT(RANK('OECD.Stat export (5)'!N139,'OECD.Stat export (5)'!N$8:N$168,'OECD.Stat export (6)'!N$1)/5)+1</f>
        <v>25</v>
      </c>
      <c r="O139" s="32">
        <f>INT(RANK('OECD.Stat export (5)'!O139,'OECD.Stat export (5)'!O$8:O$168,'OECD.Stat export (6)'!O$1)/5)+1</f>
        <v>23</v>
      </c>
      <c r="P139" s="32">
        <f>INT(RANK('OECD.Stat export (5)'!P139,'OECD.Stat export (5)'!P$8:P$168,'OECD.Stat export (6)'!P$1)/5)+1</f>
        <v>18</v>
      </c>
      <c r="Q139" s="33">
        <f>INT('OECD.Stat export (5)'!Q139*1000000)</f>
        <v>343620</v>
      </c>
      <c r="R139" s="45">
        <f>model!O372</f>
        <v>343164.6</v>
      </c>
      <c r="S139" t="str">
        <f t="shared" si="7"/>
        <v>Slovak Republic</v>
      </c>
      <c r="T139" t="str">
        <f t="shared" si="6"/>
        <v>2020</v>
      </c>
      <c r="U139" s="47">
        <f t="shared" si="8"/>
        <v>1.3253012048193449E-3</v>
      </c>
    </row>
    <row r="140" spans="1:21" ht="13.8" x14ac:dyDescent="0.3">
      <c r="A140" s="16"/>
      <c r="B140" s="17" t="s">
        <v>42</v>
      </c>
      <c r="C140" s="11" t="s">
        <v>31</v>
      </c>
      <c r="D140" s="32">
        <f>INT(RANK('OECD.Stat export (5)'!D140,'OECD.Stat export (5)'!D$8:D$168,'OECD.Stat export (6)'!D$1)/5)+1</f>
        <v>16</v>
      </c>
      <c r="E140" s="32">
        <f>INT(RANK('OECD.Stat export (5)'!E140,'OECD.Stat export (5)'!E$8:E$168,'OECD.Stat export (6)'!E$1)/5)+1</f>
        <v>27</v>
      </c>
      <c r="F140" s="32">
        <f>INT(RANK('OECD.Stat export (5)'!F140,'OECD.Stat export (5)'!F$8:F$168,'OECD.Stat export (6)'!F$1)/5)+1</f>
        <v>31</v>
      </c>
      <c r="G140" s="32">
        <f>INT(RANK('OECD.Stat export (5)'!G140,'OECD.Stat export (5)'!G$8:G$168,'OECD.Stat export (6)'!G$1)/5)+1</f>
        <v>3</v>
      </c>
      <c r="H140" s="32">
        <f>INT(RANK('OECD.Stat export (5)'!H140,'OECD.Stat export (5)'!H$8:H$168,'OECD.Stat export (6)'!H$1)/5)+1</f>
        <v>5</v>
      </c>
      <c r="I140" s="32">
        <f>INT(RANK('OECD.Stat export (5)'!I140,'OECD.Stat export (5)'!I$8:I$168,'OECD.Stat export (6)'!I$1)/5)+1</f>
        <v>19</v>
      </c>
      <c r="J140" s="32">
        <f>INT(RANK('OECD.Stat export (5)'!J140,'OECD.Stat export (5)'!J$8:J$168,'OECD.Stat export (6)'!J$1)/5)+1</f>
        <v>33</v>
      </c>
      <c r="K140" s="32">
        <f>INT(RANK('OECD.Stat export (5)'!K140,'OECD.Stat export (5)'!K$8:K$168,'OECD.Stat export (6)'!K$1)/5)+1</f>
        <v>32</v>
      </c>
      <c r="L140" s="32">
        <f>INT(RANK('OECD.Stat export (5)'!L140,'OECD.Stat export (5)'!L$8:L$168,'OECD.Stat export (6)'!L$1)/5)+1</f>
        <v>15</v>
      </c>
      <c r="M140" s="32">
        <f>INT(RANK('OECD.Stat export (5)'!M140,'OECD.Stat export (5)'!M$8:M$168,'OECD.Stat export (6)'!M$1)/5)+1</f>
        <v>24</v>
      </c>
      <c r="N140" s="32">
        <f>INT(RANK('OECD.Stat export (5)'!N140,'OECD.Stat export (5)'!N$8:N$168,'OECD.Stat export (6)'!N$1)/5)+1</f>
        <v>24</v>
      </c>
      <c r="O140" s="32">
        <f>INT(RANK('OECD.Stat export (5)'!O140,'OECD.Stat export (5)'!O$8:O$168,'OECD.Stat export (6)'!O$1)/5)+1</f>
        <v>23</v>
      </c>
      <c r="P140" s="32">
        <f>INT(RANK('OECD.Stat export (5)'!P140,'OECD.Stat export (5)'!P$8:P$168,'OECD.Stat export (6)'!P$1)/5)+1</f>
        <v>18</v>
      </c>
      <c r="Q140" s="33">
        <f>INT('OECD.Stat export (5)'!Q140*1000000)</f>
        <v>342562</v>
      </c>
      <c r="R140" s="45">
        <f>model!O373</f>
        <v>342848</v>
      </c>
      <c r="S140" t="str">
        <f t="shared" si="7"/>
        <v>Slovak Republic</v>
      </c>
      <c r="T140" t="str">
        <f t="shared" si="6"/>
        <v>2021</v>
      </c>
      <c r="U140" s="47">
        <f t="shared" si="8"/>
        <v>-8.3488536381735282E-4</v>
      </c>
    </row>
    <row r="141" spans="1:21" ht="13.8" x14ac:dyDescent="0.3">
      <c r="A141" s="14" t="s">
        <v>68</v>
      </c>
      <c r="B141" s="17" t="s">
        <v>33</v>
      </c>
      <c r="C141" s="11" t="s">
        <v>31</v>
      </c>
      <c r="D141" s="32">
        <f>INT(RANK('OECD.Stat export (5)'!D141,'OECD.Stat export (5)'!D$8:D$168,'OECD.Stat export (6)'!D$1)/5)+1</f>
        <v>13</v>
      </c>
      <c r="E141" s="32">
        <f>INT(RANK('OECD.Stat export (5)'!E141,'OECD.Stat export (5)'!E$8:E$168,'OECD.Stat export (6)'!E$1)/5)+1</f>
        <v>8</v>
      </c>
      <c r="F141" s="32">
        <f>INT(RANK('OECD.Stat export (5)'!F141,'OECD.Stat export (5)'!F$8:F$168,'OECD.Stat export (6)'!F$1)/5)+1</f>
        <v>5</v>
      </c>
      <c r="G141" s="32">
        <f>INT(RANK('OECD.Stat export (5)'!G141,'OECD.Stat export (5)'!G$8:G$168,'OECD.Stat export (6)'!G$1)/5)+1</f>
        <v>25</v>
      </c>
      <c r="H141" s="32">
        <f>INT(RANK('OECD.Stat export (5)'!H141,'OECD.Stat export (5)'!H$8:H$168,'OECD.Stat export (6)'!H$1)/5)+1</f>
        <v>24</v>
      </c>
      <c r="I141" s="32">
        <f>INT(RANK('OECD.Stat export (5)'!I141,'OECD.Stat export (5)'!I$8:I$168,'OECD.Stat export (6)'!I$1)/5)+1</f>
        <v>13</v>
      </c>
      <c r="J141" s="32">
        <f>INT(RANK('OECD.Stat export (5)'!J141,'OECD.Stat export (5)'!J$8:J$168,'OECD.Stat export (6)'!J$1)/5)+1</f>
        <v>29</v>
      </c>
      <c r="K141" s="32">
        <f>INT(RANK('OECD.Stat export (5)'!K141,'OECD.Stat export (5)'!K$8:K$168,'OECD.Stat export (6)'!K$1)/5)+1</f>
        <v>23</v>
      </c>
      <c r="L141" s="32">
        <f>INT(RANK('OECD.Stat export (5)'!L141,'OECD.Stat export (5)'!L$8:L$168,'OECD.Stat export (6)'!L$1)/5)+1</f>
        <v>11</v>
      </c>
      <c r="M141" s="32">
        <f>INT(RANK('OECD.Stat export (5)'!M141,'OECD.Stat export (5)'!M$8:M$168,'OECD.Stat export (6)'!M$1)/5)+1</f>
        <v>27</v>
      </c>
      <c r="N141" s="32">
        <f>INT(RANK('OECD.Stat export (5)'!N141,'OECD.Stat export (5)'!N$8:N$168,'OECD.Stat export (6)'!N$1)/5)+1</f>
        <v>26</v>
      </c>
      <c r="O141" s="32">
        <f>INT(RANK('OECD.Stat export (5)'!O141,'OECD.Stat export (5)'!O$8:O$168,'OECD.Stat export (6)'!O$1)/5)+1</f>
        <v>19</v>
      </c>
      <c r="P141" s="32">
        <f>INT(RANK('OECD.Stat export (5)'!P141,'OECD.Stat export (5)'!P$8:P$168,'OECD.Stat export (6)'!P$1)/5)+1</f>
        <v>12</v>
      </c>
      <c r="Q141" s="33">
        <f>INT('OECD.Stat export (5)'!Q141*1000000)</f>
        <v>367663</v>
      </c>
      <c r="R141" s="45">
        <f>model!O374</f>
        <v>368628.8</v>
      </c>
      <c r="S141" t="str">
        <f t="shared" si="7"/>
        <v>Slovenia</v>
      </c>
      <c r="T141" t="str">
        <f t="shared" si="6"/>
        <v>2015</v>
      </c>
      <c r="U141" s="47">
        <f t="shared" si="8"/>
        <v>-2.6268620992593444E-3</v>
      </c>
    </row>
    <row r="142" spans="1:21" ht="13.8" x14ac:dyDescent="0.3">
      <c r="A142" s="16"/>
      <c r="B142" s="17" t="s">
        <v>35</v>
      </c>
      <c r="C142" s="11" t="s">
        <v>31</v>
      </c>
      <c r="D142" s="32">
        <f>INT(RANK('OECD.Stat export (5)'!D142,'OECD.Stat export (5)'!D$8:D$168,'OECD.Stat export (6)'!D$1)/5)+1</f>
        <v>12</v>
      </c>
      <c r="E142" s="32">
        <f>INT(RANK('OECD.Stat export (5)'!E142,'OECD.Stat export (5)'!E$8:E$168,'OECD.Stat export (6)'!E$1)/5)+1</f>
        <v>8</v>
      </c>
      <c r="F142" s="32">
        <f>INT(RANK('OECD.Stat export (5)'!F142,'OECD.Stat export (5)'!F$8:F$168,'OECD.Stat export (6)'!F$1)/5)+1</f>
        <v>5</v>
      </c>
      <c r="G142" s="32">
        <f>INT(RANK('OECD.Stat export (5)'!G142,'OECD.Stat export (5)'!G$8:G$168,'OECD.Stat export (6)'!G$1)/5)+1</f>
        <v>25</v>
      </c>
      <c r="H142" s="32">
        <f>INT(RANK('OECD.Stat export (5)'!H142,'OECD.Stat export (5)'!H$8:H$168,'OECD.Stat export (6)'!H$1)/5)+1</f>
        <v>24</v>
      </c>
      <c r="I142" s="32">
        <f>INT(RANK('OECD.Stat export (5)'!I142,'OECD.Stat export (5)'!I$8:I$168,'OECD.Stat export (6)'!I$1)/5)+1</f>
        <v>14</v>
      </c>
      <c r="J142" s="32">
        <f>INT(RANK('OECD.Stat export (5)'!J142,'OECD.Stat export (5)'!J$8:J$168,'OECD.Stat export (6)'!J$1)/5)+1</f>
        <v>28</v>
      </c>
      <c r="K142" s="32">
        <f>INT(RANK('OECD.Stat export (5)'!K142,'OECD.Stat export (5)'!K$8:K$168,'OECD.Stat export (6)'!K$1)/5)+1</f>
        <v>24</v>
      </c>
      <c r="L142" s="32">
        <f>INT(RANK('OECD.Stat export (5)'!L142,'OECD.Stat export (5)'!L$8:L$168,'OECD.Stat export (6)'!L$1)/5)+1</f>
        <v>15</v>
      </c>
      <c r="M142" s="32">
        <f>INT(RANK('OECD.Stat export (5)'!M142,'OECD.Stat export (5)'!M$8:M$168,'OECD.Stat export (6)'!M$1)/5)+1</f>
        <v>24</v>
      </c>
      <c r="N142" s="32">
        <f>INT(RANK('OECD.Stat export (5)'!N142,'OECD.Stat export (5)'!N$8:N$168,'OECD.Stat export (6)'!N$1)/5)+1</f>
        <v>23</v>
      </c>
      <c r="O142" s="32">
        <f>INT(RANK('OECD.Stat export (5)'!O142,'OECD.Stat export (5)'!O$8:O$168,'OECD.Stat export (6)'!O$1)/5)+1</f>
        <v>18</v>
      </c>
      <c r="P142" s="32">
        <f>INT(RANK('OECD.Stat export (5)'!P142,'OECD.Stat export (5)'!P$8:P$168,'OECD.Stat export (6)'!P$1)/5)+1</f>
        <v>10</v>
      </c>
      <c r="Q142" s="33">
        <f>INT('OECD.Stat export (5)'!Q142*1000000)</f>
        <v>373867</v>
      </c>
      <c r="R142" s="45">
        <f>model!O375</f>
        <v>373766.40000000002</v>
      </c>
      <c r="S142" t="str">
        <f t="shared" si="7"/>
        <v>Slovenia</v>
      </c>
      <c r="T142" t="str">
        <f t="shared" si="6"/>
        <v>2016</v>
      </c>
      <c r="U142" s="47">
        <f t="shared" si="8"/>
        <v>2.6907964597029616E-4</v>
      </c>
    </row>
    <row r="143" spans="1:21" ht="13.8" x14ac:dyDescent="0.3">
      <c r="A143" s="16"/>
      <c r="B143" s="17" t="s">
        <v>37</v>
      </c>
      <c r="C143" s="11" t="s">
        <v>31</v>
      </c>
      <c r="D143" s="32">
        <f>INT(RANK('OECD.Stat export (5)'!D143,'OECD.Stat export (5)'!D$8:D$168,'OECD.Stat export (6)'!D$1)/5)+1</f>
        <v>11</v>
      </c>
      <c r="E143" s="32">
        <f>INT(RANK('OECD.Stat export (5)'!E143,'OECD.Stat export (5)'!E$8:E$168,'OECD.Stat export (6)'!E$1)/5)+1</f>
        <v>7</v>
      </c>
      <c r="F143" s="32">
        <f>INT(RANK('OECD.Stat export (5)'!F143,'OECD.Stat export (5)'!F$8:F$168,'OECD.Stat export (6)'!F$1)/5)+1</f>
        <v>4</v>
      </c>
      <c r="G143" s="32">
        <f>INT(RANK('OECD.Stat export (5)'!G143,'OECD.Stat export (5)'!G$8:G$168,'OECD.Stat export (6)'!G$1)/5)+1</f>
        <v>23</v>
      </c>
      <c r="H143" s="32">
        <f>INT(RANK('OECD.Stat export (5)'!H143,'OECD.Stat export (5)'!H$8:H$168,'OECD.Stat export (6)'!H$1)/5)+1</f>
        <v>23</v>
      </c>
      <c r="I143" s="32">
        <f>INT(RANK('OECD.Stat export (5)'!I143,'OECD.Stat export (5)'!I$8:I$168,'OECD.Stat export (6)'!I$1)/5)+1</f>
        <v>16</v>
      </c>
      <c r="J143" s="32">
        <f>INT(RANK('OECD.Stat export (5)'!J143,'OECD.Stat export (5)'!J$8:J$168,'OECD.Stat export (6)'!J$1)/5)+1</f>
        <v>21</v>
      </c>
      <c r="K143" s="32">
        <f>INT(RANK('OECD.Stat export (5)'!K143,'OECD.Stat export (5)'!K$8:K$168,'OECD.Stat export (6)'!K$1)/5)+1</f>
        <v>21</v>
      </c>
      <c r="L143" s="32">
        <f>INT(RANK('OECD.Stat export (5)'!L143,'OECD.Stat export (5)'!L$8:L$168,'OECD.Stat export (6)'!L$1)/5)+1</f>
        <v>20</v>
      </c>
      <c r="M143" s="32">
        <f>INT(RANK('OECD.Stat export (5)'!M143,'OECD.Stat export (5)'!M$8:M$168,'OECD.Stat export (6)'!M$1)/5)+1</f>
        <v>21</v>
      </c>
      <c r="N143" s="32">
        <f>INT(RANK('OECD.Stat export (5)'!N143,'OECD.Stat export (5)'!N$8:N$168,'OECD.Stat export (6)'!N$1)/5)+1</f>
        <v>21</v>
      </c>
      <c r="O143" s="32">
        <f>INT(RANK('OECD.Stat export (5)'!O143,'OECD.Stat export (5)'!O$8:O$168,'OECD.Stat export (6)'!O$1)/5)+1</f>
        <v>15</v>
      </c>
      <c r="P143" s="32">
        <f>INT(RANK('OECD.Stat export (5)'!P143,'OECD.Stat export (5)'!P$8:P$168,'OECD.Stat export (6)'!P$1)/5)+1</f>
        <v>6</v>
      </c>
      <c r="Q143" s="33">
        <f>INT('OECD.Stat export (5)'!Q143*1000000)</f>
        <v>384980</v>
      </c>
      <c r="R143" s="45">
        <f>model!O376</f>
        <v>385944.3</v>
      </c>
      <c r="S143" t="str">
        <f t="shared" si="7"/>
        <v>Slovenia</v>
      </c>
      <c r="T143" t="str">
        <f t="shared" si="6"/>
        <v>2017</v>
      </c>
      <c r="U143" s="47">
        <f t="shared" si="8"/>
        <v>-2.5048054444386418E-3</v>
      </c>
    </row>
    <row r="144" spans="1:21" ht="13.8" x14ac:dyDescent="0.3">
      <c r="A144" s="16"/>
      <c r="B144" s="17" t="s">
        <v>38</v>
      </c>
      <c r="C144" s="11" t="s">
        <v>31</v>
      </c>
      <c r="D144" s="32">
        <f>INT(RANK('OECD.Stat export (5)'!D144,'OECD.Stat export (5)'!D$8:D$168,'OECD.Stat export (6)'!D$1)/5)+1</f>
        <v>7</v>
      </c>
      <c r="E144" s="32">
        <f>INT(RANK('OECD.Stat export (5)'!E144,'OECD.Stat export (5)'!E$8:E$168,'OECD.Stat export (6)'!E$1)/5)+1</f>
        <v>6</v>
      </c>
      <c r="F144" s="32">
        <f>INT(RANK('OECD.Stat export (5)'!F144,'OECD.Stat export (5)'!F$8:F$168,'OECD.Stat export (6)'!F$1)/5)+1</f>
        <v>5</v>
      </c>
      <c r="G144" s="32">
        <f>INT(RANK('OECD.Stat export (5)'!G144,'OECD.Stat export (5)'!G$8:G$168,'OECD.Stat export (6)'!G$1)/5)+1</f>
        <v>21</v>
      </c>
      <c r="H144" s="32">
        <f>INT(RANK('OECD.Stat export (5)'!H144,'OECD.Stat export (5)'!H$8:H$168,'OECD.Stat export (6)'!H$1)/5)+1</f>
        <v>22</v>
      </c>
      <c r="I144" s="32">
        <f>INT(RANK('OECD.Stat export (5)'!I144,'OECD.Stat export (5)'!I$8:I$168,'OECD.Stat export (6)'!I$1)/5)+1</f>
        <v>21</v>
      </c>
      <c r="J144" s="32">
        <f>INT(RANK('OECD.Stat export (5)'!J144,'OECD.Stat export (5)'!J$8:J$168,'OECD.Stat export (6)'!J$1)/5)+1</f>
        <v>20</v>
      </c>
      <c r="K144" s="32">
        <f>INT(RANK('OECD.Stat export (5)'!K144,'OECD.Stat export (5)'!K$8:K$168,'OECD.Stat export (6)'!K$1)/5)+1</f>
        <v>21</v>
      </c>
      <c r="L144" s="32">
        <f>INT(RANK('OECD.Stat export (5)'!L144,'OECD.Stat export (5)'!L$8:L$168,'OECD.Stat export (6)'!L$1)/5)+1</f>
        <v>21</v>
      </c>
      <c r="M144" s="32">
        <f>INT(RANK('OECD.Stat export (5)'!M144,'OECD.Stat export (5)'!M$8:M$168,'OECD.Stat export (6)'!M$1)/5)+1</f>
        <v>19</v>
      </c>
      <c r="N144" s="32">
        <f>INT(RANK('OECD.Stat export (5)'!N144,'OECD.Stat export (5)'!N$8:N$168,'OECD.Stat export (6)'!N$1)/5)+1</f>
        <v>17</v>
      </c>
      <c r="O144" s="32">
        <f>INT(RANK('OECD.Stat export (5)'!O144,'OECD.Stat export (5)'!O$8:O$168,'OECD.Stat export (6)'!O$1)/5)+1</f>
        <v>11</v>
      </c>
      <c r="P144" s="32">
        <f>INT(RANK('OECD.Stat export (5)'!P144,'OECD.Stat export (5)'!P$8:P$168,'OECD.Stat export (6)'!P$1)/5)+1</f>
        <v>4</v>
      </c>
      <c r="Q144" s="33">
        <f>INT('OECD.Stat export (5)'!Q144*1000000)</f>
        <v>397016</v>
      </c>
      <c r="R144" s="45">
        <f>model!O377</f>
        <v>394384.1</v>
      </c>
      <c r="S144" t="str">
        <f t="shared" si="7"/>
        <v>Slovenia</v>
      </c>
      <c r="T144" t="str">
        <f t="shared" si="6"/>
        <v>2018</v>
      </c>
      <c r="U144" s="47">
        <f t="shared" si="8"/>
        <v>6.6292038608016385E-3</v>
      </c>
    </row>
    <row r="145" spans="1:21" ht="13.8" x14ac:dyDescent="0.3">
      <c r="A145" s="16"/>
      <c r="B145" s="17" t="s">
        <v>39</v>
      </c>
      <c r="C145" s="11" t="s">
        <v>31</v>
      </c>
      <c r="D145" s="32">
        <f>INT(RANK('OECD.Stat export (5)'!D145,'OECD.Stat export (5)'!D$8:D$168,'OECD.Stat export (6)'!D$1)/5)+1</f>
        <v>2</v>
      </c>
      <c r="E145" s="32">
        <f>INT(RANK('OECD.Stat export (5)'!E145,'OECD.Stat export (5)'!E$8:E$168,'OECD.Stat export (6)'!E$1)/5)+1</f>
        <v>4</v>
      </c>
      <c r="F145" s="32">
        <f>INT(RANK('OECD.Stat export (5)'!F145,'OECD.Stat export (5)'!F$8:F$168,'OECD.Stat export (6)'!F$1)/5)+1</f>
        <v>7</v>
      </c>
      <c r="G145" s="32">
        <f>INT(RANK('OECD.Stat export (5)'!G145,'OECD.Stat export (5)'!G$8:G$168,'OECD.Stat export (6)'!G$1)/5)+1</f>
        <v>21</v>
      </c>
      <c r="H145" s="32">
        <f>INT(RANK('OECD.Stat export (5)'!H145,'OECD.Stat export (5)'!H$8:H$168,'OECD.Stat export (6)'!H$1)/5)+1</f>
        <v>21</v>
      </c>
      <c r="I145" s="32">
        <f>INT(RANK('OECD.Stat export (5)'!I145,'OECD.Stat export (5)'!I$8:I$168,'OECD.Stat export (6)'!I$1)/5)+1</f>
        <v>18</v>
      </c>
      <c r="J145" s="32">
        <f>INT(RANK('OECD.Stat export (5)'!J145,'OECD.Stat export (5)'!J$8:J$168,'OECD.Stat export (6)'!J$1)/5)+1</f>
        <v>15</v>
      </c>
      <c r="K145" s="32">
        <f>INT(RANK('OECD.Stat export (5)'!K145,'OECD.Stat export (5)'!K$8:K$168,'OECD.Stat export (6)'!K$1)/5)+1</f>
        <v>16</v>
      </c>
      <c r="L145" s="32">
        <f>INT(RANK('OECD.Stat export (5)'!L145,'OECD.Stat export (5)'!L$8:L$168,'OECD.Stat export (6)'!L$1)/5)+1</f>
        <v>22</v>
      </c>
      <c r="M145" s="32">
        <f>INT(RANK('OECD.Stat export (5)'!M145,'OECD.Stat export (5)'!M$8:M$168,'OECD.Stat export (6)'!M$1)/5)+1</f>
        <v>17</v>
      </c>
      <c r="N145" s="32">
        <f>INT(RANK('OECD.Stat export (5)'!N145,'OECD.Stat export (5)'!N$8:N$168,'OECD.Stat export (6)'!N$1)/5)+1</f>
        <v>15</v>
      </c>
      <c r="O145" s="32">
        <f>INT(RANK('OECD.Stat export (5)'!O145,'OECD.Stat export (5)'!O$8:O$168,'OECD.Stat export (6)'!O$1)/5)+1</f>
        <v>8</v>
      </c>
      <c r="P145" s="32">
        <f>INT(RANK('OECD.Stat export (5)'!P145,'OECD.Stat export (5)'!P$8:P$168,'OECD.Stat export (6)'!P$1)/5)+1</f>
        <v>3</v>
      </c>
      <c r="Q145" s="33">
        <f>INT('OECD.Stat export (5)'!Q145*1000000)</f>
        <v>404008</v>
      </c>
      <c r="R145" s="45">
        <f>model!O378</f>
        <v>402109.3</v>
      </c>
      <c r="S145" t="str">
        <f t="shared" si="7"/>
        <v>Slovenia</v>
      </c>
      <c r="T145" t="str">
        <f t="shared" si="6"/>
        <v>2019</v>
      </c>
      <c r="U145" s="47">
        <f t="shared" si="8"/>
        <v>4.6996594126849263E-3</v>
      </c>
    </row>
    <row r="146" spans="1:21" ht="13.8" x14ac:dyDescent="0.3">
      <c r="A146" s="16"/>
      <c r="B146" s="17" t="s">
        <v>41</v>
      </c>
      <c r="C146" s="11" t="s">
        <v>31</v>
      </c>
      <c r="D146" s="32">
        <f>INT(RANK('OECD.Stat export (5)'!D146,'OECD.Stat export (5)'!D$8:D$168,'OECD.Stat export (6)'!D$1)/5)+1</f>
        <v>2</v>
      </c>
      <c r="E146" s="32">
        <f>INT(RANK('OECD.Stat export (5)'!E146,'OECD.Stat export (5)'!E$8:E$168,'OECD.Stat export (6)'!E$1)/5)+1</f>
        <v>3</v>
      </c>
      <c r="F146" s="32">
        <f>INT(RANK('OECD.Stat export (5)'!F146,'OECD.Stat export (5)'!F$8:F$168,'OECD.Stat export (6)'!F$1)/5)+1</f>
        <v>4</v>
      </c>
      <c r="G146" s="32">
        <f>INT(RANK('OECD.Stat export (5)'!G146,'OECD.Stat export (5)'!G$8:G$168,'OECD.Stat export (6)'!G$1)/5)+1</f>
        <v>21</v>
      </c>
      <c r="H146" s="32">
        <f>INT(RANK('OECD.Stat export (5)'!H146,'OECD.Stat export (5)'!H$8:H$168,'OECD.Stat export (6)'!H$1)/5)+1</f>
        <v>21</v>
      </c>
      <c r="I146" s="32">
        <f>INT(RANK('OECD.Stat export (5)'!I146,'OECD.Stat export (5)'!I$8:I$168,'OECD.Stat export (6)'!I$1)/5)+1</f>
        <v>21</v>
      </c>
      <c r="J146" s="32">
        <f>INT(RANK('OECD.Stat export (5)'!J146,'OECD.Stat export (5)'!J$8:J$168,'OECD.Stat export (6)'!J$1)/5)+1</f>
        <v>23</v>
      </c>
      <c r="K146" s="32">
        <f>INT(RANK('OECD.Stat export (5)'!K146,'OECD.Stat export (5)'!K$8:K$168,'OECD.Stat export (6)'!K$1)/5)+1</f>
        <v>21</v>
      </c>
      <c r="L146" s="32">
        <f>INT(RANK('OECD.Stat export (5)'!L146,'OECD.Stat export (5)'!L$8:L$168,'OECD.Stat export (6)'!L$1)/5)+1</f>
        <v>17</v>
      </c>
      <c r="M146" s="32">
        <f>INT(RANK('OECD.Stat export (5)'!M146,'OECD.Stat export (5)'!M$8:M$168,'OECD.Stat export (6)'!M$1)/5)+1</f>
        <v>17</v>
      </c>
      <c r="N146" s="32">
        <f>INT(RANK('OECD.Stat export (5)'!N146,'OECD.Stat export (5)'!N$8:N$168,'OECD.Stat export (6)'!N$1)/5)+1</f>
        <v>16</v>
      </c>
      <c r="O146" s="32">
        <f>INT(RANK('OECD.Stat export (5)'!O146,'OECD.Stat export (5)'!O$8:O$168,'OECD.Stat export (6)'!O$1)/5)+1</f>
        <v>10</v>
      </c>
      <c r="P146" s="32">
        <f>INT(RANK('OECD.Stat export (5)'!P146,'OECD.Stat export (5)'!P$8:P$168,'OECD.Stat export (6)'!P$1)/5)+1</f>
        <v>4</v>
      </c>
      <c r="Q146" s="33">
        <f>INT('OECD.Stat export (5)'!Q146*1000000)</f>
        <v>395952</v>
      </c>
      <c r="R146" s="45">
        <f>model!O379</f>
        <v>396504.8</v>
      </c>
      <c r="S146" t="str">
        <f t="shared" si="7"/>
        <v>Slovenia</v>
      </c>
      <c r="T146" t="str">
        <f t="shared" si="6"/>
        <v>2020</v>
      </c>
      <c r="U146" s="47">
        <f t="shared" si="8"/>
        <v>-1.3961288236957721E-3</v>
      </c>
    </row>
    <row r="147" spans="1:21" ht="13.8" x14ac:dyDescent="0.3">
      <c r="A147" s="16"/>
      <c r="B147" s="17" t="s">
        <v>42</v>
      </c>
      <c r="C147" s="11" t="s">
        <v>31</v>
      </c>
      <c r="D147" s="32">
        <f>INT(RANK('OECD.Stat export (5)'!D147,'OECD.Stat export (5)'!D$8:D$168,'OECD.Stat export (6)'!D$1)/5)+1</f>
        <v>1</v>
      </c>
      <c r="E147" s="32">
        <f>INT(RANK('OECD.Stat export (5)'!E147,'OECD.Stat export (5)'!E$8:E$168,'OECD.Stat export (6)'!E$1)/5)+1</f>
        <v>2</v>
      </c>
      <c r="F147" s="32">
        <f>INT(RANK('OECD.Stat export (5)'!F147,'OECD.Stat export (5)'!F$8:F$168,'OECD.Stat export (6)'!F$1)/5)+1</f>
        <v>4</v>
      </c>
      <c r="G147" s="32">
        <f>INT(RANK('OECD.Stat export (5)'!G147,'OECD.Stat export (5)'!G$8:G$168,'OECD.Stat export (6)'!G$1)/5)+1</f>
        <v>17</v>
      </c>
      <c r="H147" s="32">
        <f>INT(RANK('OECD.Stat export (5)'!H147,'OECD.Stat export (5)'!H$8:H$168,'OECD.Stat export (6)'!H$1)/5)+1</f>
        <v>18</v>
      </c>
      <c r="I147" s="32">
        <f>INT(RANK('OECD.Stat export (5)'!I147,'OECD.Stat export (5)'!I$8:I$168,'OECD.Stat export (6)'!I$1)/5)+1</f>
        <v>30</v>
      </c>
      <c r="J147" s="32">
        <f>INT(RANK('OECD.Stat export (5)'!J147,'OECD.Stat export (5)'!J$8:J$168,'OECD.Stat export (6)'!J$1)/5)+1</f>
        <v>19</v>
      </c>
      <c r="K147" s="32">
        <f>INT(RANK('OECD.Stat export (5)'!K147,'OECD.Stat export (5)'!K$8:K$168,'OECD.Stat export (6)'!K$1)/5)+1</f>
        <v>16</v>
      </c>
      <c r="L147" s="32">
        <f>INT(RANK('OECD.Stat export (5)'!L147,'OECD.Stat export (5)'!L$8:L$168,'OECD.Stat export (6)'!L$1)/5)+1</f>
        <v>14</v>
      </c>
      <c r="M147" s="32">
        <f>INT(RANK('OECD.Stat export (5)'!M147,'OECD.Stat export (5)'!M$8:M$168,'OECD.Stat export (6)'!M$1)/5)+1</f>
        <v>15</v>
      </c>
      <c r="N147" s="32">
        <f>INT(RANK('OECD.Stat export (5)'!N147,'OECD.Stat export (5)'!N$8:N$168,'OECD.Stat export (6)'!N$1)/5)+1</f>
        <v>13</v>
      </c>
      <c r="O147" s="32">
        <f>INT(RANK('OECD.Stat export (5)'!O147,'OECD.Stat export (5)'!O$8:O$168,'OECD.Stat export (6)'!O$1)/5)+1</f>
        <v>8</v>
      </c>
      <c r="P147" s="32">
        <f>INT(RANK('OECD.Stat export (5)'!P147,'OECD.Stat export (5)'!P$8:P$168,'OECD.Stat export (6)'!P$1)/5)+1</f>
        <v>3</v>
      </c>
      <c r="Q147" s="33">
        <f>INT('OECD.Stat export (5)'!Q147*1000000)</f>
        <v>398943</v>
      </c>
      <c r="R147" s="45">
        <f>model!O380</f>
        <v>400624.8</v>
      </c>
      <c r="S147" t="str">
        <f t="shared" si="7"/>
        <v>Slovenia</v>
      </c>
      <c r="T147" t="str">
        <f t="shared" si="6"/>
        <v>2021</v>
      </c>
      <c r="U147" s="47">
        <f t="shared" si="8"/>
        <v>-4.2156398282461116E-3</v>
      </c>
    </row>
    <row r="148" spans="1:21" ht="13.8" x14ac:dyDescent="0.3">
      <c r="A148" s="14" t="s">
        <v>69</v>
      </c>
      <c r="B148" s="17" t="s">
        <v>33</v>
      </c>
      <c r="C148" s="11" t="s">
        <v>31</v>
      </c>
      <c r="D148" s="32">
        <f>INT(RANK('OECD.Stat export (5)'!D148,'OECD.Stat export (5)'!D$8:D$168,'OECD.Stat export (6)'!D$1)/5)+1</f>
        <v>27</v>
      </c>
      <c r="E148" s="32">
        <f>INT(RANK('OECD.Stat export (5)'!E148,'OECD.Stat export (5)'!E$8:E$168,'OECD.Stat export (6)'!E$1)/5)+1</f>
        <v>20</v>
      </c>
      <c r="F148" s="32">
        <f>INT(RANK('OECD.Stat export (5)'!F148,'OECD.Stat export (5)'!F$8:F$168,'OECD.Stat export (6)'!F$1)/5)+1</f>
        <v>17</v>
      </c>
      <c r="G148" s="32">
        <f>INT(RANK('OECD.Stat export (5)'!G148,'OECD.Stat export (5)'!G$8:G$168,'OECD.Stat export (6)'!G$1)/5)+1</f>
        <v>31</v>
      </c>
      <c r="H148" s="32">
        <f>INT(RANK('OECD.Stat export (5)'!H148,'OECD.Stat export (5)'!H$8:H$168,'OECD.Stat export (6)'!H$1)/5)+1</f>
        <v>32</v>
      </c>
      <c r="I148" s="32">
        <f>INT(RANK('OECD.Stat export (5)'!I148,'OECD.Stat export (5)'!I$8:I$168,'OECD.Stat export (6)'!I$1)/5)+1</f>
        <v>23</v>
      </c>
      <c r="J148" s="32">
        <f>INT(RANK('OECD.Stat export (5)'!J148,'OECD.Stat export (5)'!J$8:J$168,'OECD.Stat export (6)'!J$1)/5)+1</f>
        <v>17</v>
      </c>
      <c r="K148" s="32">
        <f>INT(RANK('OECD.Stat export (5)'!K148,'OECD.Stat export (5)'!K$8:K$168,'OECD.Stat export (6)'!K$1)/5)+1</f>
        <v>13</v>
      </c>
      <c r="L148" s="32">
        <f>INT(RANK('OECD.Stat export (5)'!L148,'OECD.Stat export (5)'!L$8:L$168,'OECD.Stat export (6)'!L$1)/5)+1</f>
        <v>11</v>
      </c>
      <c r="M148" s="32">
        <f>INT(RANK('OECD.Stat export (5)'!M148,'OECD.Stat export (5)'!M$8:M$168,'OECD.Stat export (6)'!M$1)/5)+1</f>
        <v>23</v>
      </c>
      <c r="N148" s="32">
        <f>INT(RANK('OECD.Stat export (5)'!N148,'OECD.Stat export (5)'!N$8:N$168,'OECD.Stat export (6)'!N$1)/5)+1</f>
        <v>24</v>
      </c>
      <c r="O148" s="32">
        <f>INT(RANK('OECD.Stat export (5)'!O148,'OECD.Stat export (5)'!O$8:O$168,'OECD.Stat export (6)'!O$1)/5)+1</f>
        <v>33</v>
      </c>
      <c r="P148" s="32">
        <f>INT(RANK('OECD.Stat export (5)'!P148,'OECD.Stat export (5)'!P$8:P$168,'OECD.Stat export (6)'!P$1)/5)+1</f>
        <v>30</v>
      </c>
      <c r="Q148" s="33">
        <f>INT('OECD.Stat export (5)'!Q148*1000000)</f>
        <v>291334</v>
      </c>
      <c r="R148" s="45">
        <f>model!O381</f>
        <v>291391.3</v>
      </c>
      <c r="S148" t="str">
        <f t="shared" si="7"/>
        <v>Spain</v>
      </c>
      <c r="T148" t="str">
        <f t="shared" si="6"/>
        <v>2015</v>
      </c>
      <c r="U148" s="47">
        <f t="shared" si="8"/>
        <v>-1.9668147212473778E-4</v>
      </c>
    </row>
    <row r="149" spans="1:21" ht="13.8" x14ac:dyDescent="0.3">
      <c r="A149" s="16"/>
      <c r="B149" s="17" t="s">
        <v>35</v>
      </c>
      <c r="C149" s="11" t="s">
        <v>31</v>
      </c>
      <c r="D149" s="32">
        <f>INT(RANK('OECD.Stat export (5)'!D149,'OECD.Stat export (5)'!D$8:D$168,'OECD.Stat export (6)'!D$1)/5)+1</f>
        <v>28</v>
      </c>
      <c r="E149" s="32">
        <f>INT(RANK('OECD.Stat export (5)'!E149,'OECD.Stat export (5)'!E$8:E$168,'OECD.Stat export (6)'!E$1)/5)+1</f>
        <v>21</v>
      </c>
      <c r="F149" s="32">
        <f>INT(RANK('OECD.Stat export (5)'!F149,'OECD.Stat export (5)'!F$8:F$168,'OECD.Stat export (6)'!F$1)/5)+1</f>
        <v>17</v>
      </c>
      <c r="G149" s="32">
        <f>INT(RANK('OECD.Stat export (5)'!G149,'OECD.Stat export (5)'!G$8:G$168,'OECD.Stat export (6)'!G$1)/5)+1</f>
        <v>31</v>
      </c>
      <c r="H149" s="32">
        <f>INT(RANK('OECD.Stat export (5)'!H149,'OECD.Stat export (5)'!H$8:H$168,'OECD.Stat export (6)'!H$1)/5)+1</f>
        <v>32</v>
      </c>
      <c r="I149" s="32">
        <f>INT(RANK('OECD.Stat export (5)'!I149,'OECD.Stat export (5)'!I$8:I$168,'OECD.Stat export (6)'!I$1)/5)+1</f>
        <v>23</v>
      </c>
      <c r="J149" s="32">
        <f>INT(RANK('OECD.Stat export (5)'!J149,'OECD.Stat export (5)'!J$8:J$168,'OECD.Stat export (6)'!J$1)/5)+1</f>
        <v>14</v>
      </c>
      <c r="K149" s="32">
        <f>INT(RANK('OECD.Stat export (5)'!K149,'OECD.Stat export (5)'!K$8:K$168,'OECD.Stat export (6)'!K$1)/5)+1</f>
        <v>10</v>
      </c>
      <c r="L149" s="32">
        <f>INT(RANK('OECD.Stat export (5)'!L149,'OECD.Stat export (5)'!L$8:L$168,'OECD.Stat export (6)'!L$1)/5)+1</f>
        <v>6</v>
      </c>
      <c r="M149" s="32">
        <f>INT(RANK('OECD.Stat export (5)'!M149,'OECD.Stat export (5)'!M$8:M$168,'OECD.Stat export (6)'!M$1)/5)+1</f>
        <v>20</v>
      </c>
      <c r="N149" s="32">
        <f>INT(RANK('OECD.Stat export (5)'!N149,'OECD.Stat export (5)'!N$8:N$168,'OECD.Stat export (6)'!N$1)/5)+1</f>
        <v>22</v>
      </c>
      <c r="O149" s="32">
        <f>INT(RANK('OECD.Stat export (5)'!O149,'OECD.Stat export (5)'!O$8:O$168,'OECD.Stat export (6)'!O$1)/5)+1</f>
        <v>32</v>
      </c>
      <c r="P149" s="32">
        <f>INT(RANK('OECD.Stat export (5)'!P149,'OECD.Stat export (5)'!P$8:P$168,'OECD.Stat export (6)'!P$1)/5)+1</f>
        <v>30</v>
      </c>
      <c r="Q149" s="33">
        <f>INT('OECD.Stat export (5)'!Q149*1000000)</f>
        <v>297983</v>
      </c>
      <c r="R149" s="45">
        <f>model!O382</f>
        <v>293288.3</v>
      </c>
      <c r="S149" t="str">
        <f t="shared" si="7"/>
        <v>Spain</v>
      </c>
      <c r="T149" t="str">
        <f t="shared" si="6"/>
        <v>2016</v>
      </c>
      <c r="U149" s="47">
        <f t="shared" si="8"/>
        <v>1.5754925616562058E-2</v>
      </c>
    </row>
    <row r="150" spans="1:21" ht="13.8" x14ac:dyDescent="0.3">
      <c r="A150" s="16"/>
      <c r="B150" s="17" t="s">
        <v>37</v>
      </c>
      <c r="C150" s="11" t="s">
        <v>31</v>
      </c>
      <c r="D150" s="32">
        <f>INT(RANK('OECD.Stat export (5)'!D150,'OECD.Stat export (5)'!D$8:D$168,'OECD.Stat export (6)'!D$1)/5)+1</f>
        <v>28</v>
      </c>
      <c r="E150" s="32">
        <f>INT(RANK('OECD.Stat export (5)'!E150,'OECD.Stat export (5)'!E$8:E$168,'OECD.Stat export (6)'!E$1)/5)+1</f>
        <v>20</v>
      </c>
      <c r="F150" s="32">
        <f>INT(RANK('OECD.Stat export (5)'!F150,'OECD.Stat export (5)'!F$8:F$168,'OECD.Stat export (6)'!F$1)/5)+1</f>
        <v>17</v>
      </c>
      <c r="G150" s="32">
        <f>INT(RANK('OECD.Stat export (5)'!G150,'OECD.Stat export (5)'!G$8:G$168,'OECD.Stat export (6)'!G$1)/5)+1</f>
        <v>29</v>
      </c>
      <c r="H150" s="32">
        <f>INT(RANK('OECD.Stat export (5)'!H150,'OECD.Stat export (5)'!H$8:H$168,'OECD.Stat export (6)'!H$1)/5)+1</f>
        <v>31</v>
      </c>
      <c r="I150" s="32">
        <f>INT(RANK('OECD.Stat export (5)'!I150,'OECD.Stat export (5)'!I$8:I$168,'OECD.Stat export (6)'!I$1)/5)+1</f>
        <v>24</v>
      </c>
      <c r="J150" s="32">
        <f>INT(RANK('OECD.Stat export (5)'!J150,'OECD.Stat export (5)'!J$8:J$168,'OECD.Stat export (6)'!J$1)/5)+1</f>
        <v>12</v>
      </c>
      <c r="K150" s="32">
        <f>INT(RANK('OECD.Stat export (5)'!K150,'OECD.Stat export (5)'!K$8:K$168,'OECD.Stat export (6)'!K$1)/5)+1</f>
        <v>10</v>
      </c>
      <c r="L150" s="32">
        <f>INT(RANK('OECD.Stat export (5)'!L150,'OECD.Stat export (5)'!L$8:L$168,'OECD.Stat export (6)'!L$1)/5)+1</f>
        <v>12</v>
      </c>
      <c r="M150" s="32">
        <f>INT(RANK('OECD.Stat export (5)'!M150,'OECD.Stat export (5)'!M$8:M$168,'OECD.Stat export (6)'!M$1)/5)+1</f>
        <v>19</v>
      </c>
      <c r="N150" s="32">
        <f>INT(RANK('OECD.Stat export (5)'!N150,'OECD.Stat export (5)'!N$8:N$168,'OECD.Stat export (6)'!N$1)/5)+1</f>
        <v>19</v>
      </c>
      <c r="O150" s="32">
        <f>INT(RANK('OECD.Stat export (5)'!O150,'OECD.Stat export (5)'!O$8:O$168,'OECD.Stat export (6)'!O$1)/5)+1</f>
        <v>30</v>
      </c>
      <c r="P150" s="32">
        <f>INT(RANK('OECD.Stat export (5)'!P150,'OECD.Stat export (5)'!P$8:P$168,'OECD.Stat export (6)'!P$1)/5)+1</f>
        <v>29</v>
      </c>
      <c r="Q150" s="33">
        <f>INT('OECD.Stat export (5)'!Q150*1000000)</f>
        <v>306555</v>
      </c>
      <c r="R150" s="45">
        <f>model!O383</f>
        <v>304680.59999999998</v>
      </c>
      <c r="S150" t="str">
        <f t="shared" si="7"/>
        <v>Spain</v>
      </c>
      <c r="T150" t="str">
        <f t="shared" si="6"/>
        <v>2017</v>
      </c>
      <c r="U150" s="47">
        <f t="shared" si="8"/>
        <v>6.1144003523022732E-3</v>
      </c>
    </row>
    <row r="151" spans="1:21" ht="13.8" x14ac:dyDescent="0.3">
      <c r="A151" s="16"/>
      <c r="B151" s="17" t="s">
        <v>38</v>
      </c>
      <c r="C151" s="11" t="s">
        <v>31</v>
      </c>
      <c r="D151" s="32">
        <f>INT(RANK('OECD.Stat export (5)'!D151,'OECD.Stat export (5)'!D$8:D$168,'OECD.Stat export (6)'!D$1)/5)+1</f>
        <v>26</v>
      </c>
      <c r="E151" s="32">
        <f>INT(RANK('OECD.Stat export (5)'!E151,'OECD.Stat export (5)'!E$8:E$168,'OECD.Stat export (6)'!E$1)/5)+1</f>
        <v>20</v>
      </c>
      <c r="F151" s="32">
        <f>INT(RANK('OECD.Stat export (5)'!F151,'OECD.Stat export (5)'!F$8:F$168,'OECD.Stat export (6)'!F$1)/5)+1</f>
        <v>19</v>
      </c>
      <c r="G151" s="32">
        <f>INT(RANK('OECD.Stat export (5)'!G151,'OECD.Stat export (5)'!G$8:G$168,'OECD.Stat export (6)'!G$1)/5)+1</f>
        <v>28</v>
      </c>
      <c r="H151" s="32">
        <f>INT(RANK('OECD.Stat export (5)'!H151,'OECD.Stat export (5)'!H$8:H$168,'OECD.Stat export (6)'!H$1)/5)+1</f>
        <v>31</v>
      </c>
      <c r="I151" s="32">
        <f>INT(RANK('OECD.Stat export (5)'!I151,'OECD.Stat export (5)'!I$8:I$168,'OECD.Stat export (6)'!I$1)/5)+1</f>
        <v>25</v>
      </c>
      <c r="J151" s="32">
        <f>INT(RANK('OECD.Stat export (5)'!J151,'OECD.Stat export (5)'!J$8:J$168,'OECD.Stat export (6)'!J$1)/5)+1</f>
        <v>14</v>
      </c>
      <c r="K151" s="32">
        <f>INT(RANK('OECD.Stat export (5)'!K151,'OECD.Stat export (5)'!K$8:K$168,'OECD.Stat export (6)'!K$1)/5)+1</f>
        <v>10</v>
      </c>
      <c r="L151" s="32">
        <f>INT(RANK('OECD.Stat export (5)'!L151,'OECD.Stat export (5)'!L$8:L$168,'OECD.Stat export (6)'!L$1)/5)+1</f>
        <v>8</v>
      </c>
      <c r="M151" s="32">
        <f>INT(RANK('OECD.Stat export (5)'!M151,'OECD.Stat export (5)'!M$8:M$168,'OECD.Stat export (6)'!M$1)/5)+1</f>
        <v>18</v>
      </c>
      <c r="N151" s="32">
        <f>INT(RANK('OECD.Stat export (5)'!N151,'OECD.Stat export (5)'!N$8:N$168,'OECD.Stat export (6)'!N$1)/5)+1</f>
        <v>18</v>
      </c>
      <c r="O151" s="32">
        <f>INT(RANK('OECD.Stat export (5)'!O151,'OECD.Stat export (5)'!O$8:O$168,'OECD.Stat export (6)'!O$1)/5)+1</f>
        <v>27</v>
      </c>
      <c r="P151" s="32">
        <f>INT(RANK('OECD.Stat export (5)'!P151,'OECD.Stat export (5)'!P$8:P$168,'OECD.Stat export (6)'!P$1)/5)+1</f>
        <v>28</v>
      </c>
      <c r="Q151" s="33">
        <f>INT('OECD.Stat export (5)'!Q151*1000000)</f>
        <v>311983</v>
      </c>
      <c r="R151" s="45">
        <f>model!O384</f>
        <v>311866.59999999998</v>
      </c>
      <c r="S151" t="str">
        <f t="shared" si="7"/>
        <v>Spain</v>
      </c>
      <c r="T151" t="str">
        <f t="shared" si="6"/>
        <v>2018</v>
      </c>
      <c r="U151" s="47">
        <f t="shared" si="8"/>
        <v>3.7309725209393874E-4</v>
      </c>
    </row>
    <row r="152" spans="1:21" ht="13.8" x14ac:dyDescent="0.3">
      <c r="A152" s="16"/>
      <c r="B152" s="17" t="s">
        <v>39</v>
      </c>
      <c r="C152" s="11" t="s">
        <v>31</v>
      </c>
      <c r="D152" s="32">
        <f>INT(RANK('OECD.Stat export (5)'!D152,'OECD.Stat export (5)'!D$8:D$168,'OECD.Stat export (6)'!D$1)/5)+1</f>
        <v>26</v>
      </c>
      <c r="E152" s="32">
        <f>INT(RANK('OECD.Stat export (5)'!E152,'OECD.Stat export (5)'!E$8:E$168,'OECD.Stat export (6)'!E$1)/5)+1</f>
        <v>19</v>
      </c>
      <c r="F152" s="32">
        <f>INT(RANK('OECD.Stat export (5)'!F152,'OECD.Stat export (5)'!F$8:F$168,'OECD.Stat export (6)'!F$1)/5)+1</f>
        <v>17</v>
      </c>
      <c r="G152" s="32">
        <f>INT(RANK('OECD.Stat export (5)'!G152,'OECD.Stat export (5)'!G$8:G$168,'OECD.Stat export (6)'!G$1)/5)+1</f>
        <v>29</v>
      </c>
      <c r="H152" s="32">
        <f>INT(RANK('OECD.Stat export (5)'!H152,'OECD.Stat export (5)'!H$8:H$168,'OECD.Stat export (6)'!H$1)/5)+1</f>
        <v>30</v>
      </c>
      <c r="I152" s="32">
        <f>INT(RANK('OECD.Stat export (5)'!I152,'OECD.Stat export (5)'!I$8:I$168,'OECD.Stat export (6)'!I$1)/5)+1</f>
        <v>25</v>
      </c>
      <c r="J152" s="32">
        <f>INT(RANK('OECD.Stat export (5)'!J152,'OECD.Stat export (5)'!J$8:J$168,'OECD.Stat export (6)'!J$1)/5)+1</f>
        <v>15</v>
      </c>
      <c r="K152" s="32">
        <f>INT(RANK('OECD.Stat export (5)'!K152,'OECD.Stat export (5)'!K$8:K$168,'OECD.Stat export (6)'!K$1)/5)+1</f>
        <v>10</v>
      </c>
      <c r="L152" s="32">
        <f>INT(RANK('OECD.Stat export (5)'!L152,'OECD.Stat export (5)'!L$8:L$168,'OECD.Stat export (6)'!L$1)/5)+1</f>
        <v>5</v>
      </c>
      <c r="M152" s="32">
        <f>INT(RANK('OECD.Stat export (5)'!M152,'OECD.Stat export (5)'!M$8:M$168,'OECD.Stat export (6)'!M$1)/5)+1</f>
        <v>16</v>
      </c>
      <c r="N152" s="32">
        <f>INT(RANK('OECD.Stat export (5)'!N152,'OECD.Stat export (5)'!N$8:N$168,'OECD.Stat export (6)'!N$1)/5)+1</f>
        <v>16</v>
      </c>
      <c r="O152" s="32">
        <f>INT(RANK('OECD.Stat export (5)'!O152,'OECD.Stat export (5)'!O$8:O$168,'OECD.Stat export (6)'!O$1)/5)+1</f>
        <v>24</v>
      </c>
      <c r="P152" s="32">
        <f>INT(RANK('OECD.Stat export (5)'!P152,'OECD.Stat export (5)'!P$8:P$168,'OECD.Stat export (6)'!P$1)/5)+1</f>
        <v>26</v>
      </c>
      <c r="Q152" s="33">
        <f>INT('OECD.Stat export (5)'!Q152*1000000)</f>
        <v>320746</v>
      </c>
      <c r="R152" s="45">
        <f>model!O385</f>
        <v>320052.2</v>
      </c>
      <c r="S152" t="str">
        <f t="shared" si="7"/>
        <v>Spain</v>
      </c>
      <c r="T152" t="str">
        <f t="shared" si="6"/>
        <v>2019</v>
      </c>
      <c r="U152" s="47">
        <f t="shared" si="8"/>
        <v>2.1630823143546246E-3</v>
      </c>
    </row>
    <row r="153" spans="1:21" ht="13.8" x14ac:dyDescent="0.3">
      <c r="A153" s="16"/>
      <c r="B153" s="17" t="s">
        <v>41</v>
      </c>
      <c r="C153" s="11" t="s">
        <v>31</v>
      </c>
      <c r="D153" s="32">
        <f>INT(RANK('OECD.Stat export (5)'!D153,'OECD.Stat export (5)'!D$8:D$168,'OECD.Stat export (6)'!D$1)/5)+1</f>
        <v>24</v>
      </c>
      <c r="E153" s="32">
        <f>INT(RANK('OECD.Stat export (5)'!E153,'OECD.Stat export (5)'!E$8:E$168,'OECD.Stat export (6)'!E$1)/5)+1</f>
        <v>18</v>
      </c>
      <c r="F153" s="32">
        <f>INT(RANK('OECD.Stat export (5)'!F153,'OECD.Stat export (5)'!F$8:F$168,'OECD.Stat export (6)'!F$1)/5)+1</f>
        <v>18</v>
      </c>
      <c r="G153" s="32">
        <f>INT(RANK('OECD.Stat export (5)'!G153,'OECD.Stat export (5)'!G$8:G$168,'OECD.Stat export (6)'!G$1)/5)+1</f>
        <v>29</v>
      </c>
      <c r="H153" s="32">
        <f>INT(RANK('OECD.Stat export (5)'!H153,'OECD.Stat export (5)'!H$8:H$168,'OECD.Stat export (6)'!H$1)/5)+1</f>
        <v>31</v>
      </c>
      <c r="I153" s="32">
        <f>INT(RANK('OECD.Stat export (5)'!I153,'OECD.Stat export (5)'!I$8:I$168,'OECD.Stat export (6)'!I$1)/5)+1</f>
        <v>24</v>
      </c>
      <c r="J153" s="32">
        <f>INT(RANK('OECD.Stat export (5)'!J153,'OECD.Stat export (5)'!J$8:J$168,'OECD.Stat export (6)'!J$1)/5)+1</f>
        <v>18</v>
      </c>
      <c r="K153" s="32">
        <f>INT(RANK('OECD.Stat export (5)'!K153,'OECD.Stat export (5)'!K$8:K$168,'OECD.Stat export (6)'!K$1)/5)+1</f>
        <v>11</v>
      </c>
      <c r="L153" s="32">
        <f>INT(RANK('OECD.Stat export (5)'!L153,'OECD.Stat export (5)'!L$8:L$168,'OECD.Stat export (6)'!L$1)/5)+1</f>
        <v>7</v>
      </c>
      <c r="M153" s="32">
        <f>INT(RANK('OECD.Stat export (5)'!M153,'OECD.Stat export (5)'!M$8:M$168,'OECD.Stat export (6)'!M$1)/5)+1</f>
        <v>20</v>
      </c>
      <c r="N153" s="32">
        <f>INT(RANK('OECD.Stat export (5)'!N153,'OECD.Stat export (5)'!N$8:N$168,'OECD.Stat export (6)'!N$1)/5)+1</f>
        <v>22</v>
      </c>
      <c r="O153" s="32">
        <f>INT(RANK('OECD.Stat export (5)'!O153,'OECD.Stat export (5)'!O$8:O$168,'OECD.Stat export (6)'!O$1)/5)+1</f>
        <v>32</v>
      </c>
      <c r="P153" s="32">
        <f>INT(RANK('OECD.Stat export (5)'!P153,'OECD.Stat export (5)'!P$8:P$168,'OECD.Stat export (6)'!P$1)/5)+1</f>
        <v>29</v>
      </c>
      <c r="Q153" s="33">
        <f>INT('OECD.Stat export (5)'!Q153*1000000)</f>
        <v>301601</v>
      </c>
      <c r="R153" s="45">
        <f>model!O386</f>
        <v>303952.09999999998</v>
      </c>
      <c r="S153" t="str">
        <f t="shared" si="7"/>
        <v>Spain</v>
      </c>
      <c r="T153" t="str">
        <f t="shared" si="6"/>
        <v>2020</v>
      </c>
      <c r="U153" s="47">
        <f t="shared" si="8"/>
        <v>-7.795398556370757E-3</v>
      </c>
    </row>
    <row r="154" spans="1:21" ht="13.8" x14ac:dyDescent="0.3">
      <c r="A154" s="16"/>
      <c r="B154" s="17" t="s">
        <v>42</v>
      </c>
      <c r="C154" s="11" t="s">
        <v>31</v>
      </c>
      <c r="D154" s="32">
        <f>INT(RANK('OECD.Stat export (5)'!D154,'OECD.Stat export (5)'!D$8:D$168,'OECD.Stat export (6)'!D$1)/5)+1</f>
        <v>14</v>
      </c>
      <c r="E154" s="32">
        <f>INT(RANK('OECD.Stat export (5)'!E154,'OECD.Stat export (5)'!E$8:E$168,'OECD.Stat export (6)'!E$1)/5)+1</f>
        <v>16</v>
      </c>
      <c r="F154" s="32">
        <f>INT(RANK('OECD.Stat export (5)'!F154,'OECD.Stat export (5)'!F$8:F$168,'OECD.Stat export (6)'!F$1)/5)+1</f>
        <v>20</v>
      </c>
      <c r="G154" s="32">
        <f>INT(RANK('OECD.Stat export (5)'!G154,'OECD.Stat export (5)'!G$8:G$168,'OECD.Stat export (6)'!G$1)/5)+1</f>
        <v>27</v>
      </c>
      <c r="H154" s="32">
        <f>INT(RANK('OECD.Stat export (5)'!H154,'OECD.Stat export (5)'!H$8:H$168,'OECD.Stat export (6)'!H$1)/5)+1</f>
        <v>30</v>
      </c>
      <c r="I154" s="32">
        <f>INT(RANK('OECD.Stat export (5)'!I154,'OECD.Stat export (5)'!I$8:I$168,'OECD.Stat export (6)'!I$1)/5)+1</f>
        <v>27</v>
      </c>
      <c r="J154" s="32">
        <f>INT(RANK('OECD.Stat export (5)'!J154,'OECD.Stat export (5)'!J$8:J$168,'OECD.Stat export (6)'!J$1)/5)+1</f>
        <v>18</v>
      </c>
      <c r="K154" s="32">
        <f>INT(RANK('OECD.Stat export (5)'!K154,'OECD.Stat export (5)'!K$8:K$168,'OECD.Stat export (6)'!K$1)/5)+1</f>
        <v>12</v>
      </c>
      <c r="L154" s="32">
        <f>INT(RANK('OECD.Stat export (5)'!L154,'OECD.Stat export (5)'!L$8:L$168,'OECD.Stat export (6)'!L$1)/5)+1</f>
        <v>9</v>
      </c>
      <c r="M154" s="32">
        <f>INT(RANK('OECD.Stat export (5)'!M154,'OECD.Stat export (5)'!M$8:M$168,'OECD.Stat export (6)'!M$1)/5)+1</f>
        <v>18</v>
      </c>
      <c r="N154" s="32">
        <f>INT(RANK('OECD.Stat export (5)'!N154,'OECD.Stat export (5)'!N$8:N$168,'OECD.Stat export (6)'!N$1)/5)+1</f>
        <v>19</v>
      </c>
      <c r="O154" s="32">
        <f>INT(RANK('OECD.Stat export (5)'!O154,'OECD.Stat export (5)'!O$8:O$168,'OECD.Stat export (6)'!O$1)/5)+1</f>
        <v>28</v>
      </c>
      <c r="P154" s="32">
        <f>INT(RANK('OECD.Stat export (5)'!P154,'OECD.Stat export (5)'!P$8:P$168,'OECD.Stat export (6)'!P$1)/5)+1</f>
        <v>29</v>
      </c>
      <c r="Q154" s="33">
        <f>INT('OECD.Stat export (5)'!Q154*1000000)</f>
        <v>307482</v>
      </c>
      <c r="R154" s="45">
        <f>model!O387</f>
        <v>305095.09999999998</v>
      </c>
      <c r="S154" t="str">
        <f t="shared" si="7"/>
        <v>Spain</v>
      </c>
      <c r="T154" t="str">
        <f t="shared" si="6"/>
        <v>2021</v>
      </c>
      <c r="U154" s="47">
        <f t="shared" si="8"/>
        <v>7.7627308265200024E-3</v>
      </c>
    </row>
    <row r="155" spans="1:21" ht="13.8" x14ac:dyDescent="0.3">
      <c r="A155" s="14" t="s">
        <v>70</v>
      </c>
      <c r="B155" s="17" t="s">
        <v>33</v>
      </c>
      <c r="C155" s="11" t="s">
        <v>31</v>
      </c>
      <c r="D155" s="32">
        <f>INT(RANK('OECD.Stat export (5)'!D155,'OECD.Stat export (5)'!D$8:D$168,'OECD.Stat export (6)'!D$1)/5)+1</f>
        <v>22</v>
      </c>
      <c r="E155" s="32">
        <f>INT(RANK('OECD.Stat export (5)'!E155,'OECD.Stat export (5)'!E$8:E$168,'OECD.Stat export (6)'!E$1)/5)+1</f>
        <v>11</v>
      </c>
      <c r="F155" s="32">
        <f>INT(RANK('OECD.Stat export (5)'!F155,'OECD.Stat export (5)'!F$8:F$168,'OECD.Stat export (6)'!F$1)/5)+1</f>
        <v>8</v>
      </c>
      <c r="G155" s="32">
        <f>INT(RANK('OECD.Stat export (5)'!G155,'OECD.Stat export (5)'!G$8:G$168,'OECD.Stat export (6)'!G$1)/5)+1</f>
        <v>10</v>
      </c>
      <c r="H155" s="32">
        <f>INT(RANK('OECD.Stat export (5)'!H155,'OECD.Stat export (5)'!H$8:H$168,'OECD.Stat export (6)'!H$1)/5)+1</f>
        <v>11</v>
      </c>
      <c r="I155" s="32">
        <f>INT(RANK('OECD.Stat export (5)'!I155,'OECD.Stat export (5)'!I$8:I$168,'OECD.Stat export (6)'!I$1)/5)+1</f>
        <v>26</v>
      </c>
      <c r="J155" s="32">
        <f>INT(RANK('OECD.Stat export (5)'!J155,'OECD.Stat export (5)'!J$8:J$168,'OECD.Stat export (6)'!J$1)/5)+1</f>
        <v>16</v>
      </c>
      <c r="K155" s="32">
        <f>INT(RANK('OECD.Stat export (5)'!K155,'OECD.Stat export (5)'!K$8:K$168,'OECD.Stat export (6)'!K$1)/5)+1</f>
        <v>18</v>
      </c>
      <c r="L155" s="32">
        <f>INT(RANK('OECD.Stat export (5)'!L155,'OECD.Stat export (5)'!L$8:L$168,'OECD.Stat export (6)'!L$1)/5)+1</f>
        <v>22</v>
      </c>
      <c r="M155" s="32">
        <f>INT(RANK('OECD.Stat export (5)'!M155,'OECD.Stat export (5)'!M$8:M$168,'OECD.Stat export (6)'!M$1)/5)+1</f>
        <v>12</v>
      </c>
      <c r="N155" s="32">
        <f>INT(RANK('OECD.Stat export (5)'!N155,'OECD.Stat export (5)'!N$8:N$168,'OECD.Stat export (6)'!N$1)/5)+1</f>
        <v>11</v>
      </c>
      <c r="O155" s="32">
        <f>INT(RANK('OECD.Stat export (5)'!O155,'OECD.Stat export (5)'!O$8:O$168,'OECD.Stat export (6)'!O$1)/5)+1</f>
        <v>12</v>
      </c>
      <c r="P155" s="32">
        <f>INT(RANK('OECD.Stat export (5)'!P155,'OECD.Stat export (5)'!P$8:P$168,'OECD.Stat export (6)'!P$1)/5)+1</f>
        <v>25</v>
      </c>
      <c r="Q155" s="33">
        <f>INT('OECD.Stat export (5)'!Q155*1000000)</f>
        <v>323190</v>
      </c>
      <c r="R155" s="45">
        <f>model!O388</f>
        <v>322595.40000000002</v>
      </c>
      <c r="S155" t="str">
        <f t="shared" si="7"/>
        <v>Sweden</v>
      </c>
      <c r="T155" t="str">
        <f t="shared" si="6"/>
        <v>2015</v>
      </c>
      <c r="U155" s="47">
        <f t="shared" si="8"/>
        <v>1.8397846468021187E-3</v>
      </c>
    </row>
    <row r="156" spans="1:21" ht="13.8" x14ac:dyDescent="0.3">
      <c r="A156" s="16"/>
      <c r="B156" s="17" t="s">
        <v>35</v>
      </c>
      <c r="C156" s="11" t="s">
        <v>31</v>
      </c>
      <c r="D156" s="32">
        <f>INT(RANK('OECD.Stat export (5)'!D156,'OECD.Stat export (5)'!D$8:D$168,'OECD.Stat export (6)'!D$1)/5)+1</f>
        <v>19</v>
      </c>
      <c r="E156" s="32">
        <f>INT(RANK('OECD.Stat export (5)'!E156,'OECD.Stat export (5)'!E$8:E$168,'OECD.Stat export (6)'!E$1)/5)+1</f>
        <v>12</v>
      </c>
      <c r="F156" s="32">
        <f>INT(RANK('OECD.Stat export (5)'!F156,'OECD.Stat export (5)'!F$8:F$168,'OECD.Stat export (6)'!F$1)/5)+1</f>
        <v>9</v>
      </c>
      <c r="G156" s="32">
        <f>INT(RANK('OECD.Stat export (5)'!G156,'OECD.Stat export (5)'!G$8:G$168,'OECD.Stat export (6)'!G$1)/5)+1</f>
        <v>11</v>
      </c>
      <c r="H156" s="32">
        <f>INT(RANK('OECD.Stat export (5)'!H156,'OECD.Stat export (5)'!H$8:H$168,'OECD.Stat export (6)'!H$1)/5)+1</f>
        <v>12</v>
      </c>
      <c r="I156" s="32">
        <f>INT(RANK('OECD.Stat export (5)'!I156,'OECD.Stat export (5)'!I$8:I$168,'OECD.Stat export (6)'!I$1)/5)+1</f>
        <v>26</v>
      </c>
      <c r="J156" s="32">
        <f>INT(RANK('OECD.Stat export (5)'!J156,'OECD.Stat export (5)'!J$8:J$168,'OECD.Stat export (6)'!J$1)/5)+1</f>
        <v>17</v>
      </c>
      <c r="K156" s="32">
        <f>INT(RANK('OECD.Stat export (5)'!K156,'OECD.Stat export (5)'!K$8:K$168,'OECD.Stat export (6)'!K$1)/5)+1</f>
        <v>16</v>
      </c>
      <c r="L156" s="32">
        <f>INT(RANK('OECD.Stat export (5)'!L156,'OECD.Stat export (5)'!L$8:L$168,'OECD.Stat export (6)'!L$1)/5)+1</f>
        <v>15</v>
      </c>
      <c r="M156" s="32">
        <f>INT(RANK('OECD.Stat export (5)'!M156,'OECD.Stat export (5)'!M$8:M$168,'OECD.Stat export (6)'!M$1)/5)+1</f>
        <v>11</v>
      </c>
      <c r="N156" s="32">
        <f>INT(RANK('OECD.Stat export (5)'!N156,'OECD.Stat export (5)'!N$8:N$168,'OECD.Stat export (6)'!N$1)/5)+1</f>
        <v>11</v>
      </c>
      <c r="O156" s="32">
        <f>INT(RANK('OECD.Stat export (5)'!O156,'OECD.Stat export (5)'!O$8:O$168,'OECD.Stat export (6)'!O$1)/5)+1</f>
        <v>10</v>
      </c>
      <c r="P156" s="32">
        <f>INT(RANK('OECD.Stat export (5)'!P156,'OECD.Stat export (5)'!P$8:P$168,'OECD.Stat export (6)'!P$1)/5)+1</f>
        <v>25</v>
      </c>
      <c r="Q156" s="33">
        <f>INT('OECD.Stat export (5)'!Q156*1000000)</f>
        <v>321976</v>
      </c>
      <c r="R156" s="45">
        <f>model!O389</f>
        <v>322545.40000000002</v>
      </c>
      <c r="S156" t="str">
        <f t="shared" si="7"/>
        <v>Sweden</v>
      </c>
      <c r="T156" t="str">
        <f t="shared" si="6"/>
        <v>2016</v>
      </c>
      <c r="U156" s="47">
        <f t="shared" si="8"/>
        <v>-1.7684547916615625E-3</v>
      </c>
    </row>
    <row r="157" spans="1:21" ht="13.8" x14ac:dyDescent="0.3">
      <c r="A157" s="16"/>
      <c r="B157" s="17" t="s">
        <v>37</v>
      </c>
      <c r="C157" s="11" t="s">
        <v>31</v>
      </c>
      <c r="D157" s="32">
        <f>INT(RANK('OECD.Stat export (5)'!D157,'OECD.Stat export (5)'!D$8:D$168,'OECD.Stat export (6)'!D$1)/5)+1</f>
        <v>20</v>
      </c>
      <c r="E157" s="32">
        <f>INT(RANK('OECD.Stat export (5)'!E157,'OECD.Stat export (5)'!E$8:E$168,'OECD.Stat export (6)'!E$1)/5)+1</f>
        <v>12</v>
      </c>
      <c r="F157" s="32">
        <f>INT(RANK('OECD.Stat export (5)'!F157,'OECD.Stat export (5)'!F$8:F$168,'OECD.Stat export (6)'!F$1)/5)+1</f>
        <v>9</v>
      </c>
      <c r="G157" s="32">
        <f>INT(RANK('OECD.Stat export (5)'!G157,'OECD.Stat export (5)'!G$8:G$168,'OECD.Stat export (6)'!G$1)/5)+1</f>
        <v>10</v>
      </c>
      <c r="H157" s="32">
        <f>INT(RANK('OECD.Stat export (5)'!H157,'OECD.Stat export (5)'!H$8:H$168,'OECD.Stat export (6)'!H$1)/5)+1</f>
        <v>12</v>
      </c>
      <c r="I157" s="32">
        <f>INT(RANK('OECD.Stat export (5)'!I157,'OECD.Stat export (5)'!I$8:I$168,'OECD.Stat export (6)'!I$1)/5)+1</f>
        <v>28</v>
      </c>
      <c r="J157" s="32">
        <f>INT(RANK('OECD.Stat export (5)'!J157,'OECD.Stat export (5)'!J$8:J$168,'OECD.Stat export (6)'!J$1)/5)+1</f>
        <v>21</v>
      </c>
      <c r="K157" s="32">
        <f>INT(RANK('OECD.Stat export (5)'!K157,'OECD.Stat export (5)'!K$8:K$168,'OECD.Stat export (6)'!K$1)/5)+1</f>
        <v>18</v>
      </c>
      <c r="L157" s="32">
        <f>INT(RANK('OECD.Stat export (5)'!L157,'OECD.Stat export (5)'!L$8:L$168,'OECD.Stat export (6)'!L$1)/5)+1</f>
        <v>13</v>
      </c>
      <c r="M157" s="32">
        <f>INT(RANK('OECD.Stat export (5)'!M157,'OECD.Stat export (5)'!M$8:M$168,'OECD.Stat export (6)'!M$1)/5)+1</f>
        <v>10</v>
      </c>
      <c r="N157" s="32">
        <f>INT(RANK('OECD.Stat export (5)'!N157,'OECD.Stat export (5)'!N$8:N$168,'OECD.Stat export (6)'!N$1)/5)+1</f>
        <v>10</v>
      </c>
      <c r="O157" s="32">
        <f>INT(RANK('OECD.Stat export (5)'!O157,'OECD.Stat export (5)'!O$8:O$168,'OECD.Stat export (6)'!O$1)/5)+1</f>
        <v>9</v>
      </c>
      <c r="P157" s="32">
        <f>INT(RANK('OECD.Stat export (5)'!P157,'OECD.Stat export (5)'!P$8:P$168,'OECD.Stat export (6)'!P$1)/5)+1</f>
        <v>24</v>
      </c>
      <c r="Q157" s="33">
        <f>INT('OECD.Stat export (5)'!Q157*1000000)</f>
        <v>327510</v>
      </c>
      <c r="R157" s="45">
        <f>model!O390</f>
        <v>326266.5</v>
      </c>
      <c r="S157" t="str">
        <f t="shared" si="7"/>
        <v>Sweden</v>
      </c>
      <c r="T157" t="str">
        <f t="shared" si="6"/>
        <v>2017</v>
      </c>
      <c r="U157" s="47">
        <f t="shared" si="8"/>
        <v>3.7968306311257673E-3</v>
      </c>
    </row>
    <row r="158" spans="1:21" ht="13.8" x14ac:dyDescent="0.3">
      <c r="A158" s="16"/>
      <c r="B158" s="17" t="s">
        <v>38</v>
      </c>
      <c r="C158" s="11" t="s">
        <v>31</v>
      </c>
      <c r="D158" s="32">
        <f>INT(RANK('OECD.Stat export (5)'!D158,'OECD.Stat export (5)'!D$8:D$168,'OECD.Stat export (6)'!D$1)/5)+1</f>
        <v>17</v>
      </c>
      <c r="E158" s="32">
        <f>INT(RANK('OECD.Stat export (5)'!E158,'OECD.Stat export (5)'!E$8:E$168,'OECD.Stat export (6)'!E$1)/5)+1</f>
        <v>11</v>
      </c>
      <c r="F158" s="32">
        <f>INT(RANK('OECD.Stat export (5)'!F158,'OECD.Stat export (5)'!F$8:F$168,'OECD.Stat export (6)'!F$1)/5)+1</f>
        <v>8</v>
      </c>
      <c r="G158" s="32">
        <f>INT(RANK('OECD.Stat export (5)'!G158,'OECD.Stat export (5)'!G$8:G$168,'OECD.Stat export (6)'!G$1)/5)+1</f>
        <v>9</v>
      </c>
      <c r="H158" s="32">
        <f>INT(RANK('OECD.Stat export (5)'!H158,'OECD.Stat export (5)'!H$8:H$168,'OECD.Stat export (6)'!H$1)/5)+1</f>
        <v>12</v>
      </c>
      <c r="I158" s="32">
        <f>INT(RANK('OECD.Stat export (5)'!I158,'OECD.Stat export (5)'!I$8:I$168,'OECD.Stat export (6)'!I$1)/5)+1</f>
        <v>31</v>
      </c>
      <c r="J158" s="32">
        <f>INT(RANK('OECD.Stat export (5)'!J158,'OECD.Stat export (5)'!J$8:J$168,'OECD.Stat export (6)'!J$1)/5)+1</f>
        <v>14</v>
      </c>
      <c r="K158" s="32">
        <f>INT(RANK('OECD.Stat export (5)'!K158,'OECD.Stat export (5)'!K$8:K$168,'OECD.Stat export (6)'!K$1)/5)+1</f>
        <v>17</v>
      </c>
      <c r="L158" s="32">
        <f>INT(RANK('OECD.Stat export (5)'!L158,'OECD.Stat export (5)'!L$8:L$168,'OECD.Stat export (6)'!L$1)/5)+1</f>
        <v>23</v>
      </c>
      <c r="M158" s="32">
        <f>INT(RANK('OECD.Stat export (5)'!M158,'OECD.Stat export (5)'!M$8:M$168,'OECD.Stat export (6)'!M$1)/5)+1</f>
        <v>9</v>
      </c>
      <c r="N158" s="32">
        <f>INT(RANK('OECD.Stat export (5)'!N158,'OECD.Stat export (5)'!N$8:N$168,'OECD.Stat export (6)'!N$1)/5)+1</f>
        <v>9</v>
      </c>
      <c r="O158" s="32">
        <f>INT(RANK('OECD.Stat export (5)'!O158,'OECD.Stat export (5)'!O$8:O$168,'OECD.Stat export (6)'!O$1)/5)+1</f>
        <v>8</v>
      </c>
      <c r="P158" s="32">
        <f>INT(RANK('OECD.Stat export (5)'!P158,'OECD.Stat export (5)'!P$8:P$168,'OECD.Stat export (6)'!P$1)/5)+1</f>
        <v>22</v>
      </c>
      <c r="Q158" s="33">
        <f>INT('OECD.Stat export (5)'!Q158*1000000)</f>
        <v>330312</v>
      </c>
      <c r="R158" s="45">
        <f>model!O391</f>
        <v>329993.5</v>
      </c>
      <c r="S158" t="str">
        <f t="shared" si="7"/>
        <v>Sweden</v>
      </c>
      <c r="T158" t="str">
        <f t="shared" si="6"/>
        <v>2018</v>
      </c>
      <c r="U158" s="47">
        <f t="shared" si="8"/>
        <v>9.6423987018334181E-4</v>
      </c>
    </row>
    <row r="159" spans="1:21" ht="13.8" x14ac:dyDescent="0.3">
      <c r="A159" s="16"/>
      <c r="B159" s="17" t="s">
        <v>39</v>
      </c>
      <c r="C159" s="11" t="s">
        <v>31</v>
      </c>
      <c r="D159" s="32">
        <f>INT(RANK('OECD.Stat export (5)'!D159,'OECD.Stat export (5)'!D$8:D$168,'OECD.Stat export (6)'!D$1)/5)+1</f>
        <v>17</v>
      </c>
      <c r="E159" s="32">
        <f>INT(RANK('OECD.Stat export (5)'!E159,'OECD.Stat export (5)'!E$8:E$168,'OECD.Stat export (6)'!E$1)/5)+1</f>
        <v>10</v>
      </c>
      <c r="F159" s="32">
        <f>INT(RANK('OECD.Stat export (5)'!F159,'OECD.Stat export (5)'!F$8:F$168,'OECD.Stat export (6)'!F$1)/5)+1</f>
        <v>6</v>
      </c>
      <c r="G159" s="32">
        <f>INT(RANK('OECD.Stat export (5)'!G159,'OECD.Stat export (5)'!G$8:G$168,'OECD.Stat export (6)'!G$1)/5)+1</f>
        <v>10</v>
      </c>
      <c r="H159" s="32">
        <f>INT(RANK('OECD.Stat export (5)'!H159,'OECD.Stat export (5)'!H$8:H$168,'OECD.Stat export (6)'!H$1)/5)+1</f>
        <v>11</v>
      </c>
      <c r="I159" s="32">
        <f>INT(RANK('OECD.Stat export (5)'!I159,'OECD.Stat export (5)'!I$8:I$168,'OECD.Stat export (6)'!I$1)/5)+1</f>
        <v>27</v>
      </c>
      <c r="J159" s="32">
        <f>INT(RANK('OECD.Stat export (5)'!J159,'OECD.Stat export (5)'!J$8:J$168,'OECD.Stat export (6)'!J$1)/5)+1</f>
        <v>14</v>
      </c>
      <c r="K159" s="32">
        <f>INT(RANK('OECD.Stat export (5)'!K159,'OECD.Stat export (5)'!K$8:K$168,'OECD.Stat export (6)'!K$1)/5)+1</f>
        <v>13</v>
      </c>
      <c r="L159" s="32">
        <f>INT(RANK('OECD.Stat export (5)'!L159,'OECD.Stat export (5)'!L$8:L$168,'OECD.Stat export (6)'!L$1)/5)+1</f>
        <v>16</v>
      </c>
      <c r="M159" s="32">
        <f>INT(RANK('OECD.Stat export (5)'!M159,'OECD.Stat export (5)'!M$8:M$168,'OECD.Stat export (6)'!M$1)/5)+1</f>
        <v>7</v>
      </c>
      <c r="N159" s="32">
        <f>INT(RANK('OECD.Stat export (5)'!N159,'OECD.Stat export (5)'!N$8:N$168,'OECD.Stat export (6)'!N$1)/5)+1</f>
        <v>7</v>
      </c>
      <c r="O159" s="32">
        <f>INT(RANK('OECD.Stat export (5)'!O159,'OECD.Stat export (5)'!O$8:O$168,'OECD.Stat export (6)'!O$1)/5)+1</f>
        <v>9</v>
      </c>
      <c r="P159" s="32">
        <f>INT(RANK('OECD.Stat export (5)'!P159,'OECD.Stat export (5)'!P$8:P$168,'OECD.Stat export (6)'!P$1)/5)+1</f>
        <v>23</v>
      </c>
      <c r="Q159" s="33">
        <f>INT('OECD.Stat export (5)'!Q159*1000000)</f>
        <v>329802</v>
      </c>
      <c r="R159" s="45">
        <f>model!O392</f>
        <v>328725.7</v>
      </c>
      <c r="S159" t="str">
        <f t="shared" si="7"/>
        <v>Sweden</v>
      </c>
      <c r="T159" t="str">
        <f t="shared" si="6"/>
        <v>2019</v>
      </c>
      <c r="U159" s="47">
        <f t="shared" si="8"/>
        <v>3.2634732354563899E-3</v>
      </c>
    </row>
    <row r="160" spans="1:21" ht="13.8" x14ac:dyDescent="0.3">
      <c r="A160" s="16"/>
      <c r="B160" s="17" t="s">
        <v>41</v>
      </c>
      <c r="C160" s="11" t="s">
        <v>31</v>
      </c>
      <c r="D160" s="32">
        <f>INT(RANK('OECD.Stat export (5)'!D160,'OECD.Stat export (5)'!D$8:D$168,'OECD.Stat export (6)'!D$1)/5)+1</f>
        <v>15</v>
      </c>
      <c r="E160" s="32">
        <f>INT(RANK('OECD.Stat export (5)'!E160,'OECD.Stat export (5)'!E$8:E$168,'OECD.Stat export (6)'!E$1)/5)+1</f>
        <v>9</v>
      </c>
      <c r="F160" s="32">
        <f>INT(RANK('OECD.Stat export (5)'!F160,'OECD.Stat export (5)'!F$8:F$168,'OECD.Stat export (6)'!F$1)/5)+1</f>
        <v>5</v>
      </c>
      <c r="G160" s="32">
        <f>INT(RANK('OECD.Stat export (5)'!G160,'OECD.Stat export (5)'!G$8:G$168,'OECD.Stat export (6)'!G$1)/5)+1</f>
        <v>9</v>
      </c>
      <c r="H160" s="32">
        <f>INT(RANK('OECD.Stat export (5)'!H160,'OECD.Stat export (5)'!H$8:H$168,'OECD.Stat export (6)'!H$1)/5)+1</f>
        <v>11</v>
      </c>
      <c r="I160" s="32">
        <f>INT(RANK('OECD.Stat export (5)'!I160,'OECD.Stat export (5)'!I$8:I$168,'OECD.Stat export (6)'!I$1)/5)+1</f>
        <v>29</v>
      </c>
      <c r="J160" s="32">
        <f>INT(RANK('OECD.Stat export (5)'!J160,'OECD.Stat export (5)'!J$8:J$168,'OECD.Stat export (6)'!J$1)/5)+1</f>
        <v>25</v>
      </c>
      <c r="K160" s="32">
        <f>INT(RANK('OECD.Stat export (5)'!K160,'OECD.Stat export (5)'!K$8:K$168,'OECD.Stat export (6)'!K$1)/5)+1</f>
        <v>18</v>
      </c>
      <c r="L160" s="32">
        <f>INT(RANK('OECD.Stat export (5)'!L160,'OECD.Stat export (5)'!L$8:L$168,'OECD.Stat export (6)'!L$1)/5)+1</f>
        <v>7</v>
      </c>
      <c r="M160" s="32">
        <f>INT(RANK('OECD.Stat export (5)'!M160,'OECD.Stat export (5)'!M$8:M$168,'OECD.Stat export (6)'!M$1)/5)+1</f>
        <v>7</v>
      </c>
      <c r="N160" s="32">
        <f>INT(RANK('OECD.Stat export (5)'!N160,'OECD.Stat export (5)'!N$8:N$168,'OECD.Stat export (6)'!N$1)/5)+1</f>
        <v>8</v>
      </c>
      <c r="O160" s="32">
        <f>INT(RANK('OECD.Stat export (5)'!O160,'OECD.Stat export (5)'!O$8:O$168,'OECD.Stat export (6)'!O$1)/5)+1</f>
        <v>12</v>
      </c>
      <c r="P160" s="32">
        <f>INT(RANK('OECD.Stat export (5)'!P160,'OECD.Stat export (5)'!P$8:P$168,'OECD.Stat export (6)'!P$1)/5)+1</f>
        <v>26</v>
      </c>
      <c r="Q160" s="33">
        <f>INT('OECD.Stat export (5)'!Q160*1000000)</f>
        <v>320552</v>
      </c>
      <c r="R160" s="45">
        <f>model!O393</f>
        <v>320386.3</v>
      </c>
      <c r="S160" t="str">
        <f t="shared" si="7"/>
        <v>Sweden</v>
      </c>
      <c r="T160" t="str">
        <f t="shared" si="6"/>
        <v>2020</v>
      </c>
      <c r="U160" s="47">
        <f t="shared" si="8"/>
        <v>5.1692081160002637E-4</v>
      </c>
    </row>
    <row r="161" spans="1:21" ht="13.8" x14ac:dyDescent="0.3">
      <c r="A161" s="16"/>
      <c r="B161" s="17" t="s">
        <v>42</v>
      </c>
      <c r="C161" s="11" t="s">
        <v>31</v>
      </c>
      <c r="D161" s="32">
        <f>INT(RANK('OECD.Stat export (5)'!D161,'OECD.Stat export (5)'!D$8:D$168,'OECD.Stat export (6)'!D$1)/5)+1</f>
        <v>13</v>
      </c>
      <c r="E161" s="32">
        <f>INT(RANK('OECD.Stat export (5)'!E161,'OECD.Stat export (5)'!E$8:E$168,'OECD.Stat export (6)'!E$1)/5)+1</f>
        <v>10</v>
      </c>
      <c r="F161" s="32">
        <f>INT(RANK('OECD.Stat export (5)'!F161,'OECD.Stat export (5)'!F$8:F$168,'OECD.Stat export (6)'!F$1)/5)+1</f>
        <v>7</v>
      </c>
      <c r="G161" s="32">
        <f>INT(RANK('OECD.Stat export (5)'!G161,'OECD.Stat export (5)'!G$8:G$168,'OECD.Stat export (6)'!G$1)/5)+1</f>
        <v>6</v>
      </c>
      <c r="H161" s="32">
        <f>INT(RANK('OECD.Stat export (5)'!H161,'OECD.Stat export (5)'!H$8:H$168,'OECD.Stat export (6)'!H$1)/5)+1</f>
        <v>10</v>
      </c>
      <c r="I161" s="32">
        <f>INT(RANK('OECD.Stat export (5)'!I161,'OECD.Stat export (5)'!I$8:I$168,'OECD.Stat export (6)'!I$1)/5)+1</f>
        <v>31</v>
      </c>
      <c r="J161" s="32">
        <f>INT(RANK('OECD.Stat export (5)'!J161,'OECD.Stat export (5)'!J$8:J$168,'OECD.Stat export (6)'!J$1)/5)+1</f>
        <v>20</v>
      </c>
      <c r="K161" s="32">
        <f>INT(RANK('OECD.Stat export (5)'!K161,'OECD.Stat export (5)'!K$8:K$168,'OECD.Stat export (6)'!K$1)/5)+1</f>
        <v>16</v>
      </c>
      <c r="L161" s="32">
        <f>INT(RANK('OECD.Stat export (5)'!L161,'OECD.Stat export (5)'!L$8:L$168,'OECD.Stat export (6)'!L$1)/5)+1</f>
        <v>12</v>
      </c>
      <c r="M161" s="32">
        <f>INT(RANK('OECD.Stat export (5)'!M161,'OECD.Stat export (5)'!M$8:M$168,'OECD.Stat export (6)'!M$1)/5)+1</f>
        <v>4</v>
      </c>
      <c r="N161" s="32">
        <f>INT(RANK('OECD.Stat export (5)'!N161,'OECD.Stat export (5)'!N$8:N$168,'OECD.Stat export (6)'!N$1)/5)+1</f>
        <v>5</v>
      </c>
      <c r="O161" s="32">
        <f>INT(RANK('OECD.Stat export (5)'!O161,'OECD.Stat export (5)'!O$8:O$168,'OECD.Stat export (6)'!O$1)/5)+1</f>
        <v>11</v>
      </c>
      <c r="P161" s="32">
        <f>INT(RANK('OECD.Stat export (5)'!P161,'OECD.Stat export (5)'!P$8:P$168,'OECD.Stat export (6)'!P$1)/5)+1</f>
        <v>26</v>
      </c>
      <c r="Q161" s="33">
        <f>INT('OECD.Stat export (5)'!Q161*1000000)</f>
        <v>318438</v>
      </c>
      <c r="R161" s="45">
        <f>model!O394</f>
        <v>319370.59999999998</v>
      </c>
      <c r="S161" t="str">
        <f t="shared" si="7"/>
        <v>Sweden</v>
      </c>
      <c r="T161" t="str">
        <f t="shared" si="6"/>
        <v>2021</v>
      </c>
      <c r="U161" s="47">
        <f t="shared" si="8"/>
        <v>-2.9286705732355332E-3</v>
      </c>
    </row>
    <row r="162" spans="1:21" ht="13.8" x14ac:dyDescent="0.3">
      <c r="A162" s="14" t="s">
        <v>73</v>
      </c>
      <c r="B162" s="17" t="s">
        <v>33</v>
      </c>
      <c r="C162" s="11" t="s">
        <v>31</v>
      </c>
      <c r="D162" s="32">
        <f>INT(RANK('OECD.Stat export (5)'!D162,'OECD.Stat export (5)'!D$8:D$168,'OECD.Stat export (6)'!D$1)/5)+1</f>
        <v>33</v>
      </c>
      <c r="E162" s="32">
        <f>INT(RANK('OECD.Stat export (5)'!E162,'OECD.Stat export (5)'!E$8:E$168,'OECD.Stat export (6)'!E$1)/5)+1</f>
        <v>32</v>
      </c>
      <c r="F162" s="32">
        <f>INT(RANK('OECD.Stat export (5)'!F162,'OECD.Stat export (5)'!F$8:F$168,'OECD.Stat export (6)'!F$1)/5)+1</f>
        <v>20</v>
      </c>
      <c r="G162" s="32">
        <f>INT(RANK('OECD.Stat export (5)'!G162,'OECD.Stat export (5)'!G$8:G$168,'OECD.Stat export (6)'!G$1)/5)+1</f>
        <v>32</v>
      </c>
      <c r="H162" s="32">
        <f>INT(RANK('OECD.Stat export (5)'!H162,'OECD.Stat export (5)'!H$8:H$168,'OECD.Stat export (6)'!H$1)/5)+1</f>
        <v>31</v>
      </c>
      <c r="I162" s="32">
        <f>INT(RANK('OECD.Stat export (5)'!I162,'OECD.Stat export (5)'!I$8:I$168,'OECD.Stat export (6)'!I$1)/5)+1</f>
        <v>12</v>
      </c>
      <c r="J162" s="32">
        <f>INT(RANK('OECD.Stat export (5)'!J162,'OECD.Stat export (5)'!J$8:J$168,'OECD.Stat export (6)'!J$1)/5)+1</f>
        <v>32</v>
      </c>
      <c r="K162" s="32">
        <f>INT(RANK('OECD.Stat export (5)'!K162,'OECD.Stat export (5)'!K$8:K$168,'OECD.Stat export (6)'!K$1)/5)+1</f>
        <v>29</v>
      </c>
      <c r="L162" s="32">
        <f>INT(RANK('OECD.Stat export (5)'!L162,'OECD.Stat export (5)'!L$8:L$168,'OECD.Stat export (6)'!L$1)/5)+1</f>
        <v>13</v>
      </c>
      <c r="M162" s="32">
        <f>INT(RANK('OECD.Stat export (5)'!M162,'OECD.Stat export (5)'!M$8:M$168,'OECD.Stat export (6)'!M$1)/5)+1</f>
        <v>33</v>
      </c>
      <c r="N162" s="32">
        <f>INT(RANK('OECD.Stat export (5)'!N162,'OECD.Stat export (5)'!N$8:N$168,'OECD.Stat export (6)'!N$1)/5)+1</f>
        <v>32</v>
      </c>
      <c r="O162" s="32">
        <f>INT(RANK('OECD.Stat export (5)'!O162,'OECD.Stat export (5)'!O$8:O$168,'OECD.Stat export (6)'!O$1)/5)+1</f>
        <v>24</v>
      </c>
      <c r="P162" s="32">
        <f>INT(RANK('OECD.Stat export (5)'!P162,'OECD.Stat export (5)'!P$8:P$168,'OECD.Stat export (6)'!P$1)/5)+1</f>
        <v>12</v>
      </c>
      <c r="Q162" s="33">
        <f>INT('OECD.Stat export (5)'!Q162*1000000)</f>
        <v>370003</v>
      </c>
      <c r="R162" s="45">
        <f>model!O395</f>
        <v>368378.1</v>
      </c>
      <c r="S162" t="str">
        <f t="shared" si="7"/>
        <v>Romania</v>
      </c>
      <c r="T162" t="str">
        <f t="shared" si="6"/>
        <v>2015</v>
      </c>
      <c r="U162" s="47">
        <f t="shared" si="8"/>
        <v>4.3915860141675155E-3</v>
      </c>
    </row>
    <row r="163" spans="1:21" ht="13.8" x14ac:dyDescent="0.3">
      <c r="A163" s="16"/>
      <c r="B163" s="17" t="s">
        <v>35</v>
      </c>
      <c r="C163" s="11" t="s">
        <v>31</v>
      </c>
      <c r="D163" s="32">
        <f>INT(RANK('OECD.Stat export (5)'!D163,'OECD.Stat export (5)'!D$8:D$168,'OECD.Stat export (6)'!D$1)/5)+1</f>
        <v>32</v>
      </c>
      <c r="E163" s="32">
        <f>INT(RANK('OECD.Stat export (5)'!E163,'OECD.Stat export (5)'!E$8:E$168,'OECD.Stat export (6)'!E$1)/5)+1</f>
        <v>33</v>
      </c>
      <c r="F163" s="32">
        <f>INT(RANK('OECD.Stat export (5)'!F163,'OECD.Stat export (5)'!F$8:F$168,'OECD.Stat export (6)'!F$1)/5)+1</f>
        <v>21</v>
      </c>
      <c r="G163" s="32">
        <f>INT(RANK('OECD.Stat export (5)'!G163,'OECD.Stat export (5)'!G$8:G$168,'OECD.Stat export (6)'!G$1)/5)+1</f>
        <v>32</v>
      </c>
      <c r="H163" s="32">
        <f>INT(RANK('OECD.Stat export (5)'!H163,'OECD.Stat export (5)'!H$8:H$168,'OECD.Stat export (6)'!H$1)/5)+1</f>
        <v>30</v>
      </c>
      <c r="I163" s="32">
        <f>INT(RANK('OECD.Stat export (5)'!I163,'OECD.Stat export (5)'!I$8:I$168,'OECD.Stat export (6)'!I$1)/5)+1</f>
        <v>12</v>
      </c>
      <c r="J163" s="32">
        <f>INT(RANK('OECD.Stat export (5)'!J163,'OECD.Stat export (5)'!J$8:J$168,'OECD.Stat export (6)'!J$1)/5)+1</f>
        <v>31</v>
      </c>
      <c r="K163" s="32">
        <f>INT(RANK('OECD.Stat export (5)'!K163,'OECD.Stat export (5)'!K$8:K$168,'OECD.Stat export (6)'!K$1)/5)+1</f>
        <v>28</v>
      </c>
      <c r="L163" s="32">
        <f>INT(RANK('OECD.Stat export (5)'!L163,'OECD.Stat export (5)'!L$8:L$168,'OECD.Stat export (6)'!L$1)/5)+1</f>
        <v>15</v>
      </c>
      <c r="M163" s="32">
        <f>INT(RANK('OECD.Stat export (5)'!M163,'OECD.Stat export (5)'!M$8:M$168,'OECD.Stat export (6)'!M$1)/5)+1</f>
        <v>33</v>
      </c>
      <c r="N163" s="32">
        <f>INT(RANK('OECD.Stat export (5)'!N163,'OECD.Stat export (5)'!N$8:N$168,'OECD.Stat export (6)'!N$1)/5)+1</f>
        <v>31</v>
      </c>
      <c r="O163" s="32">
        <f>INT(RANK('OECD.Stat export (5)'!O163,'OECD.Stat export (5)'!O$8:O$168,'OECD.Stat export (6)'!O$1)/5)+1</f>
        <v>25</v>
      </c>
      <c r="P163" s="32">
        <f>INT(RANK('OECD.Stat export (5)'!P163,'OECD.Stat export (5)'!P$8:P$168,'OECD.Stat export (6)'!P$1)/5)+1</f>
        <v>12</v>
      </c>
      <c r="Q163" s="33">
        <f>INT('OECD.Stat export (5)'!Q163*1000000)</f>
        <v>368260</v>
      </c>
      <c r="R163" s="45">
        <f>model!O396</f>
        <v>367507.8</v>
      </c>
      <c r="S163" t="str">
        <f t="shared" si="7"/>
        <v>Romania</v>
      </c>
      <c r="T163" t="str">
        <f t="shared" si="6"/>
        <v>2016</v>
      </c>
      <c r="U163" s="47">
        <f t="shared" si="8"/>
        <v>2.0425786129365437E-3</v>
      </c>
    </row>
    <row r="164" spans="1:21" ht="13.8" x14ac:dyDescent="0.3">
      <c r="A164" s="16"/>
      <c r="B164" s="17" t="s">
        <v>37</v>
      </c>
      <c r="C164" s="11" t="s">
        <v>31</v>
      </c>
      <c r="D164" s="32">
        <f>INT(RANK('OECD.Stat export (5)'!D164,'OECD.Stat export (5)'!D$8:D$168,'OECD.Stat export (6)'!D$1)/5)+1</f>
        <v>32</v>
      </c>
      <c r="E164" s="32">
        <f>INT(RANK('OECD.Stat export (5)'!E164,'OECD.Stat export (5)'!E$8:E$168,'OECD.Stat export (6)'!E$1)/5)+1</f>
        <v>33</v>
      </c>
      <c r="F164" s="32">
        <f>INT(RANK('OECD.Stat export (5)'!F164,'OECD.Stat export (5)'!F$8:F$168,'OECD.Stat export (6)'!F$1)/5)+1</f>
        <v>22</v>
      </c>
      <c r="G164" s="32">
        <f>INT(RANK('OECD.Stat export (5)'!G164,'OECD.Stat export (5)'!G$8:G$168,'OECD.Stat export (6)'!G$1)/5)+1</f>
        <v>31</v>
      </c>
      <c r="H164" s="32">
        <f>INT(RANK('OECD.Stat export (5)'!H164,'OECD.Stat export (5)'!H$8:H$168,'OECD.Stat export (6)'!H$1)/5)+1</f>
        <v>29</v>
      </c>
      <c r="I164" s="32">
        <f>INT(RANK('OECD.Stat export (5)'!I164,'OECD.Stat export (5)'!I$8:I$168,'OECD.Stat export (6)'!I$1)/5)+1</f>
        <v>13</v>
      </c>
      <c r="J164" s="32">
        <f>INT(RANK('OECD.Stat export (5)'!J164,'OECD.Stat export (5)'!J$8:J$168,'OECD.Stat export (6)'!J$1)/5)+1</f>
        <v>27</v>
      </c>
      <c r="K164" s="32">
        <f>INT(RANK('OECD.Stat export (5)'!K164,'OECD.Stat export (5)'!K$8:K$168,'OECD.Stat export (6)'!K$1)/5)+1</f>
        <v>27</v>
      </c>
      <c r="L164" s="32">
        <f>INT(RANK('OECD.Stat export (5)'!L164,'OECD.Stat export (5)'!L$8:L$168,'OECD.Stat export (6)'!L$1)/5)+1</f>
        <v>18</v>
      </c>
      <c r="M164" s="32">
        <f>INT(RANK('OECD.Stat export (5)'!M164,'OECD.Stat export (5)'!M$8:M$168,'OECD.Stat export (6)'!M$1)/5)+1</f>
        <v>31</v>
      </c>
      <c r="N164" s="32">
        <f>INT(RANK('OECD.Stat export (5)'!N164,'OECD.Stat export (5)'!N$8:N$168,'OECD.Stat export (6)'!N$1)/5)+1</f>
        <v>29</v>
      </c>
      <c r="O164" s="32">
        <f>INT(RANK('OECD.Stat export (5)'!O164,'OECD.Stat export (5)'!O$8:O$168,'OECD.Stat export (6)'!O$1)/5)+1</f>
        <v>22</v>
      </c>
      <c r="P164" s="32">
        <f>INT(RANK('OECD.Stat export (5)'!P164,'OECD.Stat export (5)'!P$8:P$168,'OECD.Stat export (6)'!P$1)/5)+1</f>
        <v>8</v>
      </c>
      <c r="Q164" s="33">
        <f>INT('OECD.Stat export (5)'!Q164*1000000)</f>
        <v>378907</v>
      </c>
      <c r="R164" s="45">
        <f>model!O397</f>
        <v>379627.7</v>
      </c>
      <c r="S164" t="str">
        <f t="shared" si="7"/>
        <v>Romania</v>
      </c>
      <c r="T164" t="str">
        <f t="shared" si="6"/>
        <v>2017</v>
      </c>
      <c r="U164" s="47">
        <f t="shared" si="8"/>
        <v>-1.9020498433652891E-3</v>
      </c>
    </row>
    <row r="165" spans="1:21" ht="13.8" x14ac:dyDescent="0.3">
      <c r="A165" s="16"/>
      <c r="B165" s="17" t="s">
        <v>38</v>
      </c>
      <c r="C165" s="11" t="s">
        <v>31</v>
      </c>
      <c r="D165" s="32">
        <f>INT(RANK('OECD.Stat export (5)'!D165,'OECD.Stat export (5)'!D$8:D$168,'OECD.Stat export (6)'!D$1)/5)+1</f>
        <v>31</v>
      </c>
      <c r="E165" s="32">
        <f>INT(RANK('OECD.Stat export (5)'!E165,'OECD.Stat export (5)'!E$8:E$168,'OECD.Stat export (6)'!E$1)/5)+1</f>
        <v>32</v>
      </c>
      <c r="F165" s="32">
        <f>INT(RANK('OECD.Stat export (5)'!F165,'OECD.Stat export (5)'!F$8:F$168,'OECD.Stat export (6)'!F$1)/5)+1</f>
        <v>22</v>
      </c>
      <c r="G165" s="32">
        <f>INT(RANK('OECD.Stat export (5)'!G165,'OECD.Stat export (5)'!G$8:G$168,'OECD.Stat export (6)'!G$1)/5)+1</f>
        <v>30</v>
      </c>
      <c r="H165" s="32">
        <f>INT(RANK('OECD.Stat export (5)'!H165,'OECD.Stat export (5)'!H$8:H$168,'OECD.Stat export (6)'!H$1)/5)+1</f>
        <v>29</v>
      </c>
      <c r="I165" s="32">
        <f>INT(RANK('OECD.Stat export (5)'!I165,'OECD.Stat export (5)'!I$8:I$168,'OECD.Stat export (6)'!I$1)/5)+1</f>
        <v>16</v>
      </c>
      <c r="J165" s="32">
        <f>INT(RANK('OECD.Stat export (5)'!J165,'OECD.Stat export (5)'!J$8:J$168,'OECD.Stat export (6)'!J$1)/5)+1</f>
        <v>31</v>
      </c>
      <c r="K165" s="32">
        <f>INT(RANK('OECD.Stat export (5)'!K165,'OECD.Stat export (5)'!K$8:K$168,'OECD.Stat export (6)'!K$1)/5)+1</f>
        <v>26</v>
      </c>
      <c r="L165" s="32">
        <f>INT(RANK('OECD.Stat export (5)'!L165,'OECD.Stat export (5)'!L$8:L$168,'OECD.Stat export (6)'!L$1)/5)+1</f>
        <v>14</v>
      </c>
      <c r="M165" s="32">
        <f>INT(RANK('OECD.Stat export (5)'!M165,'OECD.Stat export (5)'!M$8:M$168,'OECD.Stat export (6)'!M$1)/5)+1</f>
        <v>30</v>
      </c>
      <c r="N165" s="32">
        <f>INT(RANK('OECD.Stat export (5)'!N165,'OECD.Stat export (5)'!N$8:N$168,'OECD.Stat export (6)'!N$1)/5)+1</f>
        <v>26</v>
      </c>
      <c r="O165" s="32">
        <f>INT(RANK('OECD.Stat export (5)'!O165,'OECD.Stat export (5)'!O$8:O$168,'OECD.Stat export (6)'!O$1)/5)+1</f>
        <v>22</v>
      </c>
      <c r="P165" s="32">
        <f>INT(RANK('OECD.Stat export (5)'!P165,'OECD.Stat export (5)'!P$8:P$168,'OECD.Stat export (6)'!P$1)/5)+1</f>
        <v>8</v>
      </c>
      <c r="Q165" s="33">
        <f>INT('OECD.Stat export (5)'!Q165*1000000)</f>
        <v>383134</v>
      </c>
      <c r="R165" s="45">
        <f>model!O398</f>
        <v>380473.5</v>
      </c>
      <c r="S165" t="str">
        <f t="shared" si="7"/>
        <v>Romania</v>
      </c>
      <c r="T165" t="str">
        <f t="shared" si="6"/>
        <v>2018</v>
      </c>
      <c r="U165" s="47">
        <f t="shared" si="8"/>
        <v>6.9440456863656061E-3</v>
      </c>
    </row>
    <row r="166" spans="1:21" ht="13.8" x14ac:dyDescent="0.3">
      <c r="A166" s="16"/>
      <c r="B166" s="17" t="s">
        <v>39</v>
      </c>
      <c r="C166" s="11" t="s">
        <v>31</v>
      </c>
      <c r="D166" s="32">
        <f>INT(RANK('OECD.Stat export (5)'!D166,'OECD.Stat export (5)'!D$8:D$168,'OECD.Stat export (6)'!D$1)/5)+1</f>
        <v>31</v>
      </c>
      <c r="E166" s="32">
        <f>INT(RANK('OECD.Stat export (5)'!E166,'OECD.Stat export (5)'!E$8:E$168,'OECD.Stat export (6)'!E$1)/5)+1</f>
        <v>32</v>
      </c>
      <c r="F166" s="32">
        <f>INT(RANK('OECD.Stat export (5)'!F166,'OECD.Stat export (5)'!F$8:F$168,'OECD.Stat export (6)'!F$1)/5)+1</f>
        <v>23</v>
      </c>
      <c r="G166" s="32">
        <f>INT(RANK('OECD.Stat export (5)'!G166,'OECD.Stat export (5)'!G$8:G$168,'OECD.Stat export (6)'!G$1)/5)+1</f>
        <v>30</v>
      </c>
      <c r="H166" s="32">
        <f>INT(RANK('OECD.Stat export (5)'!H166,'OECD.Stat export (5)'!H$8:H$168,'OECD.Stat export (6)'!H$1)/5)+1</f>
        <v>28</v>
      </c>
      <c r="I166" s="32">
        <f>INT(RANK('OECD.Stat export (5)'!I166,'OECD.Stat export (5)'!I$8:I$168,'OECD.Stat export (6)'!I$1)/5)+1</f>
        <v>15</v>
      </c>
      <c r="J166" s="32">
        <f>INT(RANK('OECD.Stat export (5)'!J166,'OECD.Stat export (5)'!J$8:J$168,'OECD.Stat export (6)'!J$1)/5)+1</f>
        <v>31</v>
      </c>
      <c r="K166" s="32">
        <f>INT(RANK('OECD.Stat export (5)'!K166,'OECD.Stat export (5)'!K$8:K$168,'OECD.Stat export (6)'!K$1)/5)+1</f>
        <v>25</v>
      </c>
      <c r="L166" s="32">
        <f>INT(RANK('OECD.Stat export (5)'!L166,'OECD.Stat export (5)'!L$8:L$168,'OECD.Stat export (6)'!L$1)/5)+1</f>
        <v>12</v>
      </c>
      <c r="M166" s="32">
        <f>INT(RANK('OECD.Stat export (5)'!M166,'OECD.Stat export (5)'!M$8:M$168,'OECD.Stat export (6)'!M$1)/5)+1</f>
        <v>26</v>
      </c>
      <c r="N166" s="32">
        <f>INT(RANK('OECD.Stat export (5)'!N166,'OECD.Stat export (5)'!N$8:N$168,'OECD.Stat export (6)'!N$1)/5)+1</f>
        <v>23</v>
      </c>
      <c r="O166" s="32">
        <f>INT(RANK('OECD.Stat export (5)'!O166,'OECD.Stat export (5)'!O$8:O$168,'OECD.Stat export (6)'!O$1)/5)+1</f>
        <v>21</v>
      </c>
      <c r="P166" s="32">
        <f>INT(RANK('OECD.Stat export (5)'!P166,'OECD.Stat export (5)'!P$8:P$168,'OECD.Stat export (6)'!P$1)/5)+1</f>
        <v>7</v>
      </c>
      <c r="Q166" s="33">
        <f>INT('OECD.Stat export (5)'!Q166*1000000)</f>
        <v>384251</v>
      </c>
      <c r="R166" s="45">
        <f>model!O399</f>
        <v>383049.1</v>
      </c>
      <c r="S166" t="str">
        <f t="shared" si="7"/>
        <v>Romania</v>
      </c>
      <c r="T166" t="str">
        <f t="shared" si="6"/>
        <v>2019</v>
      </c>
      <c r="U166" s="47">
        <f t="shared" si="8"/>
        <v>3.1279033756581591E-3</v>
      </c>
    </row>
    <row r="167" spans="1:21" ht="13.8" x14ac:dyDescent="0.3">
      <c r="A167" s="16"/>
      <c r="B167" s="17" t="s">
        <v>41</v>
      </c>
      <c r="C167" s="11" t="s">
        <v>31</v>
      </c>
      <c r="D167" s="32">
        <f>INT(RANK('OECD.Stat export (5)'!D167,'OECD.Stat export (5)'!D$8:D$168,'OECD.Stat export (6)'!D$1)/5)+1</f>
        <v>31</v>
      </c>
      <c r="E167" s="32">
        <f>INT(RANK('OECD.Stat export (5)'!E167,'OECD.Stat export (5)'!E$8:E$168,'OECD.Stat export (6)'!E$1)/5)+1</f>
        <v>32</v>
      </c>
      <c r="F167" s="32">
        <f>INT(RANK('OECD.Stat export (5)'!F167,'OECD.Stat export (5)'!F$8:F$168,'OECD.Stat export (6)'!F$1)/5)+1</f>
        <v>24</v>
      </c>
      <c r="G167" s="32">
        <f>INT(RANK('OECD.Stat export (5)'!G167,'OECD.Stat export (5)'!G$8:G$168,'OECD.Stat export (6)'!G$1)/5)+1</f>
        <v>29</v>
      </c>
      <c r="H167" s="32">
        <f>INT(RANK('OECD.Stat export (5)'!H167,'OECD.Stat export (5)'!H$8:H$168,'OECD.Stat export (6)'!H$1)/5)+1</f>
        <v>29</v>
      </c>
      <c r="I167" s="32">
        <f>INT(RANK('OECD.Stat export (5)'!I167,'OECD.Stat export (5)'!I$8:I$168,'OECD.Stat export (6)'!I$1)/5)+1</f>
        <v>17</v>
      </c>
      <c r="J167" s="32">
        <f>INT(RANK('OECD.Stat export (5)'!J167,'OECD.Stat export (5)'!J$8:J$168,'OECD.Stat export (6)'!J$1)/5)+1</f>
        <v>31</v>
      </c>
      <c r="K167" s="32">
        <f>INT(RANK('OECD.Stat export (5)'!K167,'OECD.Stat export (5)'!K$8:K$168,'OECD.Stat export (6)'!K$1)/5)+1</f>
        <v>28</v>
      </c>
      <c r="L167" s="32">
        <f>INT(RANK('OECD.Stat export (5)'!L167,'OECD.Stat export (5)'!L$8:L$168,'OECD.Stat export (6)'!L$1)/5)+1</f>
        <v>14</v>
      </c>
      <c r="M167" s="32">
        <f>INT(RANK('OECD.Stat export (5)'!M167,'OECD.Stat export (5)'!M$8:M$168,'OECD.Stat export (6)'!M$1)/5)+1</f>
        <v>25</v>
      </c>
      <c r="N167" s="32">
        <f>INT(RANK('OECD.Stat export (5)'!N167,'OECD.Stat export (5)'!N$8:N$168,'OECD.Stat export (6)'!N$1)/5)+1</f>
        <v>22</v>
      </c>
      <c r="O167" s="32">
        <f>INT(RANK('OECD.Stat export (5)'!O167,'OECD.Stat export (5)'!O$8:O$168,'OECD.Stat export (6)'!O$1)/5)+1</f>
        <v>23</v>
      </c>
      <c r="P167" s="32">
        <f>INT(RANK('OECD.Stat export (5)'!P167,'OECD.Stat export (5)'!P$8:P$168,'OECD.Stat export (6)'!P$1)/5)+1</f>
        <v>9</v>
      </c>
      <c r="Q167" s="33">
        <f>INT('OECD.Stat export (5)'!Q167*1000000)</f>
        <v>377000</v>
      </c>
      <c r="R167" s="45">
        <f>model!O400</f>
        <v>375952.5</v>
      </c>
      <c r="S167" t="str">
        <f t="shared" si="7"/>
        <v>Romania</v>
      </c>
      <c r="T167" t="str">
        <f t="shared" si="6"/>
        <v>2020</v>
      </c>
      <c r="U167" s="47">
        <f t="shared" si="8"/>
        <v>2.7785145888594162E-3</v>
      </c>
    </row>
    <row r="168" spans="1:21" ht="13.8" x14ac:dyDescent="0.3">
      <c r="A168" s="16"/>
      <c r="B168" s="17" t="s">
        <v>42</v>
      </c>
      <c r="C168" s="11" t="s">
        <v>31</v>
      </c>
      <c r="D168" s="32">
        <f>INT(RANK('OECD.Stat export (5)'!D168,'OECD.Stat export (5)'!D$8:D$168,'OECD.Stat export (6)'!D$1)/5)+1</f>
        <v>30</v>
      </c>
      <c r="E168" s="32">
        <f>INT(RANK('OECD.Stat export (5)'!E168,'OECD.Stat export (5)'!E$8:E$168,'OECD.Stat export (6)'!E$1)/5)+1</f>
        <v>31</v>
      </c>
      <c r="F168" s="32">
        <f>INT(RANK('OECD.Stat export (5)'!F168,'OECD.Stat export (5)'!F$8:F$168,'OECD.Stat export (6)'!F$1)/5)+1</f>
        <v>26</v>
      </c>
      <c r="G168" s="32">
        <f>INT(RANK('OECD.Stat export (5)'!G168,'OECD.Stat export (5)'!G$8:G$168,'OECD.Stat export (6)'!G$1)/5)+1</f>
        <v>27</v>
      </c>
      <c r="H168" s="32">
        <f>INT(RANK('OECD.Stat export (5)'!H168,'OECD.Stat export (5)'!H$8:H$168,'OECD.Stat export (6)'!H$1)/5)+1</f>
        <v>28</v>
      </c>
      <c r="I168" s="32">
        <f>INT(RANK('OECD.Stat export (5)'!I168,'OECD.Stat export (5)'!I$8:I$168,'OECD.Stat export (6)'!I$1)/5)+1</f>
        <v>21</v>
      </c>
      <c r="J168" s="32">
        <f>INT(RANK('OECD.Stat export (5)'!J168,'OECD.Stat export (5)'!J$8:J$168,'OECD.Stat export (6)'!J$1)/5)+1</f>
        <v>32</v>
      </c>
      <c r="K168" s="32">
        <f>INT(RANK('OECD.Stat export (5)'!K168,'OECD.Stat export (5)'!K$8:K$168,'OECD.Stat export (6)'!K$1)/5)+1</f>
        <v>26</v>
      </c>
      <c r="L168" s="32">
        <f>INT(RANK('OECD.Stat export (5)'!L168,'OECD.Stat export (5)'!L$8:L$168,'OECD.Stat export (6)'!L$1)/5)+1</f>
        <v>13</v>
      </c>
      <c r="M168" s="32">
        <f>INT(RANK('OECD.Stat export (5)'!M168,'OECD.Stat export (5)'!M$8:M$168,'OECD.Stat export (6)'!M$1)/5)+1</f>
        <v>22</v>
      </c>
      <c r="N168" s="32">
        <f>INT(RANK('OECD.Stat export (5)'!N168,'OECD.Stat export (5)'!N$8:N$168,'OECD.Stat export (6)'!N$1)/5)+1</f>
        <v>20</v>
      </c>
      <c r="O168" s="32">
        <f>INT(RANK('OECD.Stat export (5)'!O168,'OECD.Stat export (5)'!O$8:O$168,'OECD.Stat export (6)'!O$1)/5)+1</f>
        <v>21</v>
      </c>
      <c r="P168" s="32">
        <f>INT(RANK('OECD.Stat export (5)'!P168,'OECD.Stat export (5)'!P$8:P$168,'OECD.Stat export (6)'!P$1)/5)+1</f>
        <v>6</v>
      </c>
      <c r="Q168" s="33">
        <f>INT('OECD.Stat export (5)'!Q168*1000000)</f>
        <v>386242</v>
      </c>
      <c r="R168" s="45">
        <f>model!O401</f>
        <v>385192.8</v>
      </c>
      <c r="S168" t="str">
        <f t="shared" si="7"/>
        <v>Romania</v>
      </c>
      <c r="T168" t="str">
        <f t="shared" si="6"/>
        <v>2021</v>
      </c>
      <c r="U168" s="47">
        <f t="shared" si="8"/>
        <v>2.7164316671931372E-3</v>
      </c>
    </row>
    <row r="169" spans="1:21" x14ac:dyDescent="0.25">
      <c r="A169" s="23" t="s">
        <v>74</v>
      </c>
      <c r="R169" s="45"/>
      <c r="U169" s="47"/>
    </row>
    <row r="170" spans="1:21" x14ac:dyDescent="0.25">
      <c r="A170" s="24" t="s">
        <v>75</v>
      </c>
      <c r="R170" s="45"/>
      <c r="U170" s="47"/>
    </row>
    <row r="171" spans="1:21" x14ac:dyDescent="0.25">
      <c r="A171" s="25" t="s">
        <v>76</v>
      </c>
      <c r="B171" s="24" t="s">
        <v>77</v>
      </c>
      <c r="R171" s="45"/>
      <c r="U171" s="47"/>
    </row>
    <row r="172" spans="1:21" x14ac:dyDescent="0.25">
      <c r="A172" s="25" t="s">
        <v>78</v>
      </c>
      <c r="B172" s="24" t="s">
        <v>79</v>
      </c>
      <c r="R172" s="45"/>
      <c r="U172" s="47"/>
    </row>
    <row r="173" spans="1:21" x14ac:dyDescent="0.25">
      <c r="A173" s="25" t="s">
        <v>80</v>
      </c>
      <c r="B173" s="24" t="s">
        <v>81</v>
      </c>
      <c r="R173" s="45"/>
      <c r="U173" s="47"/>
    </row>
    <row r="174" spans="1:21" x14ac:dyDescent="0.25">
      <c r="A174" s="25" t="s">
        <v>82</v>
      </c>
      <c r="B174" s="24" t="s">
        <v>83</v>
      </c>
      <c r="R174" s="45"/>
      <c r="U174" s="47"/>
    </row>
    <row r="175" spans="1:21" x14ac:dyDescent="0.25">
      <c r="A175" s="25" t="s">
        <v>84</v>
      </c>
      <c r="B175" s="24" t="s">
        <v>85</v>
      </c>
      <c r="R175" s="45"/>
      <c r="U175" s="47"/>
    </row>
  </sheetData>
  <mergeCells count="25">
    <mergeCell ref="A162:A168"/>
    <mergeCell ref="A120:A126"/>
    <mergeCell ref="A127:A133"/>
    <mergeCell ref="A134:A140"/>
    <mergeCell ref="A141:A147"/>
    <mergeCell ref="A148:A154"/>
    <mergeCell ref="A155:A161"/>
    <mergeCell ref="A78:A84"/>
    <mergeCell ref="A85:A91"/>
    <mergeCell ref="A92:A98"/>
    <mergeCell ref="A99:A105"/>
    <mergeCell ref="A106:A112"/>
    <mergeCell ref="A113:A119"/>
    <mergeCell ref="A36:A42"/>
    <mergeCell ref="A43:A49"/>
    <mergeCell ref="A50:A56"/>
    <mergeCell ref="A57:A63"/>
    <mergeCell ref="A64:A70"/>
    <mergeCell ref="A71:A77"/>
    <mergeCell ref="A5:C5"/>
    <mergeCell ref="A6:C6"/>
    <mergeCell ref="A8:A14"/>
    <mergeCell ref="A15:A21"/>
    <mergeCell ref="A22:A28"/>
    <mergeCell ref="A29:A35"/>
  </mergeCells>
  <conditionalFormatting sqref="D8:P16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:Q16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8:U16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4" r:id="rId1" display="http://stats.oecd.org/OECDStat_Metadata/ShowMetadata.ashx?Dataset=MSTI_PUB&amp;ShowOnWeb=true&amp;Lang=en"/>
    <hyperlink ref="A8" r:id="rId2" display="http://stats.oecd.org/OECDStat_Metadata/ShowMetadata.ashx?Dataset=MSTI_PUB&amp;Coords=[COU].[AUT]&amp;ShowOnWeb=true&amp;Lang=en"/>
    <hyperlink ref="A15" r:id="rId3" display="http://stats.oecd.org/OECDStat_Metadata/ShowMetadata.ashx?Dataset=MSTI_PUB&amp;Coords=[COU].[BEL]&amp;ShowOnWeb=true&amp;Lang=en"/>
    <hyperlink ref="A22" r:id="rId4" display="http://stats.oecd.org/OECDStat_Metadata/ShowMetadata.ashx?Dataset=MSTI_PUB&amp;Coords=[COU].[CZE]&amp;ShowOnWeb=true&amp;Lang=en"/>
    <hyperlink ref="A29" r:id="rId5" display="http://stats.oecd.org/OECDStat_Metadata/ShowMetadata.ashx?Dataset=MSTI_PUB&amp;Coords=[COU].[DNK]&amp;ShowOnWeb=true&amp;Lang=en"/>
    <hyperlink ref="A36" r:id="rId6" display="http://stats.oecd.org/OECDStat_Metadata/ShowMetadata.ashx?Dataset=MSTI_PUB&amp;Coords=[COU].[EST]&amp;ShowOnWeb=true&amp;Lang=en"/>
    <hyperlink ref="A43" r:id="rId7" display="http://stats.oecd.org/OECDStat_Metadata/ShowMetadata.ashx?Dataset=MSTI_PUB&amp;Coords=[COU].[FIN]&amp;ShowOnWeb=true&amp;Lang=en"/>
    <hyperlink ref="A50" r:id="rId8" display="http://stats.oecd.org/OECDStat_Metadata/ShowMetadata.ashx?Dataset=MSTI_PUB&amp;Coords=[COU].[FRA]&amp;ShowOnWeb=true&amp;Lang=en"/>
    <hyperlink ref="A57" r:id="rId9" display="http://stats.oecd.org/OECDStat_Metadata/ShowMetadata.ashx?Dataset=MSTI_PUB&amp;Coords=[COU].[DEU]&amp;ShowOnWeb=true&amp;Lang=en"/>
    <hyperlink ref="A64" r:id="rId10" display="http://stats.oecd.org/OECDStat_Metadata/ShowMetadata.ashx?Dataset=MSTI_PUB&amp;Coords=[COU].[GRC]&amp;ShowOnWeb=true&amp;Lang=en"/>
    <hyperlink ref="A71" r:id="rId11" display="http://stats.oecd.org/OECDStat_Metadata/ShowMetadata.ashx?Dataset=MSTI_PUB&amp;Coords=[COU].[HUN]&amp;ShowOnWeb=true&amp;Lang=en"/>
    <hyperlink ref="A78" r:id="rId12" display="http://stats.oecd.org/OECDStat_Metadata/ShowMetadata.ashx?Dataset=MSTI_PUB&amp;Coords=[COU].[IRL]&amp;ShowOnWeb=true&amp;Lang=en"/>
    <hyperlink ref="A85" r:id="rId13" display="http://stats.oecd.org/OECDStat_Metadata/ShowMetadata.ashx?Dataset=MSTI_PUB&amp;Coords=[COU].[ITA]&amp;ShowOnWeb=true&amp;Lang=en"/>
    <hyperlink ref="A99" r:id="rId14" display="http://stats.oecd.org/OECDStat_Metadata/ShowMetadata.ashx?Dataset=MSTI_PUB&amp;Coords=[COU].[LTU]&amp;ShowOnWeb=true&amp;Lang=en"/>
    <hyperlink ref="A106" r:id="rId15" display="http://stats.oecd.org/OECDStat_Metadata/ShowMetadata.ashx?Dataset=MSTI_PUB&amp;Coords=[COU].[LUX]&amp;ShowOnWeb=true&amp;Lang=en"/>
    <hyperlink ref="A113" r:id="rId16" display="http://stats.oecd.org/OECDStat_Metadata/ShowMetadata.ashx?Dataset=MSTI_PUB&amp;Coords=[COU].[NLD]&amp;ShowOnWeb=true&amp;Lang=en"/>
    <hyperlink ref="A120" r:id="rId17" display="http://stats.oecd.org/OECDStat_Metadata/ShowMetadata.ashx?Dataset=MSTI_PUB&amp;Coords=[COU].[POL]&amp;ShowOnWeb=true&amp;Lang=en"/>
    <hyperlink ref="A127" r:id="rId18" display="http://stats.oecd.org/OECDStat_Metadata/ShowMetadata.ashx?Dataset=MSTI_PUB&amp;Coords=[COU].[PRT]&amp;ShowOnWeb=true&amp;Lang=en"/>
    <hyperlink ref="A134" r:id="rId19" display="http://stats.oecd.org/OECDStat_Metadata/ShowMetadata.ashx?Dataset=MSTI_PUB&amp;Coords=[COU].[SVK]&amp;ShowOnWeb=true&amp;Lang=en"/>
    <hyperlink ref="A141" r:id="rId20" display="http://stats.oecd.org/OECDStat_Metadata/ShowMetadata.ashx?Dataset=MSTI_PUB&amp;Coords=[COU].[SVN]&amp;ShowOnWeb=true&amp;Lang=en"/>
    <hyperlink ref="A148" r:id="rId21" display="http://stats.oecd.org/OECDStat_Metadata/ShowMetadata.ashx?Dataset=MSTI_PUB&amp;Coords=[COU].[ESP]&amp;ShowOnWeb=true&amp;Lang=en"/>
    <hyperlink ref="A155" r:id="rId22" display="http://stats.oecd.org/OECDStat_Metadata/ShowMetadata.ashx?Dataset=MSTI_PUB&amp;Coords=[COU].[SWE]&amp;ShowOnWeb=true&amp;Lang=en"/>
    <hyperlink ref="A162" r:id="rId23" display="http://stats.oecd.org/OECDStat_Metadata/ShowMetadata.ashx?Dataset=MSTI_PUB&amp;Coords=[COU].[ROU]&amp;ShowOnWeb=true&amp;Lang=en"/>
    <hyperlink ref="A169" r:id="rId24" display="https://stats-1.oecd.org/index.aspx?DatasetCode=MSTI_PUB"/>
  </hyperlinks>
  <pageMargins left="0.78740157499999996" right="0.78740157499999996" top="0.984251969" bottom="0.984251969" header="0.4921259845" footer="0.4921259845"/>
  <pageSetup orientation="portrait" horizontalDpi="0" verticalDpi="0"/>
  <legacy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5"/>
  <sheetViews>
    <sheetView showGridLines="0" topLeftCell="C1" zoomScale="70" zoomScaleNormal="47" workbookViewId="0">
      <selection activeCell="AA1" sqref="AA1"/>
    </sheetView>
  </sheetViews>
  <sheetFormatPr baseColWidth="10" defaultRowHeight="13.2" x14ac:dyDescent="0.25"/>
  <cols>
    <col min="1" max="2" width="26.6640625" customWidth="1"/>
    <col min="3" max="3" width="2.44140625" customWidth="1"/>
  </cols>
  <sheetData>
    <row r="1" spans="1:17" x14ac:dyDescent="0.25">
      <c r="B1" t="s">
        <v>91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</row>
    <row r="2" spans="1:17" x14ac:dyDescent="0.25">
      <c r="B2" t="s">
        <v>90</v>
      </c>
      <c r="D2" t="s">
        <v>88</v>
      </c>
      <c r="E2" t="s">
        <v>88</v>
      </c>
      <c r="F2" t="s">
        <v>88</v>
      </c>
      <c r="G2" t="s">
        <v>88</v>
      </c>
      <c r="H2" t="s">
        <v>88</v>
      </c>
      <c r="I2" t="s">
        <v>88</v>
      </c>
      <c r="J2" t="s">
        <v>88</v>
      </c>
      <c r="K2" t="s">
        <v>88</v>
      </c>
      <c r="L2" t="s">
        <v>88</v>
      </c>
      <c r="M2" t="s">
        <v>88</v>
      </c>
      <c r="N2" t="s">
        <v>88</v>
      </c>
      <c r="O2" t="s">
        <v>88</v>
      </c>
      <c r="P2" t="s">
        <v>88</v>
      </c>
      <c r="Q2" t="s">
        <v>89</v>
      </c>
    </row>
    <row r="3" spans="1:17" ht="25.2" customHeight="1" x14ac:dyDescent="0.25">
      <c r="A3" s="1"/>
      <c r="B3" s="1"/>
      <c r="D3" t="s">
        <v>86</v>
      </c>
      <c r="E3" t="s">
        <v>86</v>
      </c>
      <c r="F3" t="s">
        <v>86</v>
      </c>
      <c r="G3" t="s">
        <v>86</v>
      </c>
      <c r="H3" t="s">
        <v>86</v>
      </c>
      <c r="I3" t="s">
        <v>86</v>
      </c>
      <c r="J3" t="s">
        <v>86</v>
      </c>
      <c r="K3" t="s">
        <v>86</v>
      </c>
      <c r="L3" t="s">
        <v>86</v>
      </c>
      <c r="M3" t="s">
        <v>86</v>
      </c>
      <c r="N3" t="s">
        <v>86</v>
      </c>
      <c r="O3" t="s">
        <v>86</v>
      </c>
      <c r="P3" t="s">
        <v>86</v>
      </c>
      <c r="Q3" t="s">
        <v>86</v>
      </c>
    </row>
    <row r="4" spans="1:17" ht="23.4" x14ac:dyDescent="0.25">
      <c r="A4" s="2" t="s">
        <v>1</v>
      </c>
      <c r="D4">
        <f>COUNT(D8:D168)</f>
        <v>161</v>
      </c>
      <c r="E4">
        <f>COUNT(E8:E168)</f>
        <v>161</v>
      </c>
      <c r="F4">
        <f>COUNT(F8:F168)</f>
        <v>161</v>
      </c>
      <c r="G4">
        <f>COUNT(G8:G168)</f>
        <v>161</v>
      </c>
      <c r="H4">
        <f>COUNT(H8:H168)</f>
        <v>161</v>
      </c>
      <c r="I4">
        <f>COUNT(I8:I168)</f>
        <v>161</v>
      </c>
      <c r="J4">
        <f>COUNT(J8:J168)</f>
        <v>161</v>
      </c>
      <c r="K4">
        <f>COUNT(K8:K168)</f>
        <v>161</v>
      </c>
      <c r="L4">
        <f>COUNT(L8:L168)</f>
        <v>161</v>
      </c>
      <c r="M4">
        <f>COUNT(M8:M168)</f>
        <v>161</v>
      </c>
      <c r="N4">
        <f>COUNT(N8:N168)</f>
        <v>161</v>
      </c>
      <c r="O4">
        <f>COUNT(O8:O168)</f>
        <v>161</v>
      </c>
      <c r="P4">
        <f>COUNT(P8:P168)</f>
        <v>161</v>
      </c>
      <c r="Q4">
        <f>COUNT(Q8:Q168)</f>
        <v>161</v>
      </c>
    </row>
    <row r="5" spans="1:17" ht="81.599999999999994" x14ac:dyDescent="0.25">
      <c r="A5" s="3" t="s">
        <v>2</v>
      </c>
      <c r="B5" s="5"/>
      <c r="C5" s="4"/>
      <c r="D5" s="26" t="s">
        <v>7</v>
      </c>
      <c r="E5" s="26" t="s">
        <v>8</v>
      </c>
      <c r="F5" s="26" t="s">
        <v>9</v>
      </c>
      <c r="G5" s="26" t="s">
        <v>11</v>
      </c>
      <c r="H5" s="26" t="s">
        <v>12</v>
      </c>
      <c r="I5" s="26" t="s">
        <v>13</v>
      </c>
      <c r="J5" s="26" t="s">
        <v>15</v>
      </c>
      <c r="K5" s="26" t="s">
        <v>16</v>
      </c>
      <c r="L5" s="26" t="s">
        <v>17</v>
      </c>
      <c r="M5" s="26" t="s">
        <v>18</v>
      </c>
      <c r="N5" s="26" t="s">
        <v>19</v>
      </c>
      <c r="O5" s="26" t="s">
        <v>21</v>
      </c>
      <c r="P5" s="26" t="s">
        <v>22</v>
      </c>
      <c r="Q5" s="26" t="s">
        <v>3</v>
      </c>
    </row>
    <row r="6" spans="1:17" ht="20.399999999999999" x14ac:dyDescent="0.25">
      <c r="A6" s="3" t="s">
        <v>23</v>
      </c>
      <c r="B6" s="5"/>
      <c r="C6" s="4"/>
      <c r="D6" s="26" t="s">
        <v>27</v>
      </c>
      <c r="E6" s="26" t="s">
        <v>27</v>
      </c>
      <c r="F6" s="26" t="s">
        <v>27</v>
      </c>
      <c r="G6" s="26" t="s">
        <v>27</v>
      </c>
      <c r="H6" s="26" t="s">
        <v>27</v>
      </c>
      <c r="I6" s="26" t="s">
        <v>27</v>
      </c>
      <c r="J6" s="26" t="s">
        <v>27</v>
      </c>
      <c r="K6" s="26" t="s">
        <v>27</v>
      </c>
      <c r="L6" s="26" t="s">
        <v>27</v>
      </c>
      <c r="M6" s="26" t="s">
        <v>27</v>
      </c>
      <c r="N6" s="26" t="s">
        <v>27</v>
      </c>
      <c r="O6" s="26" t="s">
        <v>28</v>
      </c>
      <c r="P6" s="26" t="s">
        <v>28</v>
      </c>
      <c r="Q6" s="26" t="s">
        <v>24</v>
      </c>
    </row>
    <row r="7" spans="1:17" ht="13.8" x14ac:dyDescent="0.3">
      <c r="A7" s="10" t="s">
        <v>29</v>
      </c>
      <c r="B7" s="10" t="s">
        <v>30</v>
      </c>
      <c r="C7" s="11" t="s">
        <v>31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ht="13.8" x14ac:dyDescent="0.3">
      <c r="A8" s="14" t="s">
        <v>32</v>
      </c>
      <c r="B8" s="17" t="s">
        <v>33</v>
      </c>
      <c r="C8" s="11" t="s">
        <v>31</v>
      </c>
      <c r="D8" s="19">
        <f>'OECD.Stat export (3)'!E6/'OECD.Stat export (3)'!$P6</f>
        <v>1.0172592466625312</v>
      </c>
      <c r="E8" s="19">
        <f>'OECD.Stat export (3)'!F6/'OECD.Stat export (3)'!$P6</f>
        <v>1.0600771486800133</v>
      </c>
      <c r="F8" s="19">
        <f>'OECD.Stat export (3)'!G6/'OECD.Stat export (3)'!$P6</f>
        <v>4.281790201748209E-2</v>
      </c>
      <c r="G8" s="19">
        <f>'OECD.Stat export (3)'!H6/'OECD.Stat export (3)'!$P6</f>
        <v>1.267603417988882</v>
      </c>
      <c r="H8" s="19">
        <f>'OECD.Stat export (3)'!I6/'OECD.Stat export (3)'!$P6</f>
        <v>1.1240178577739963</v>
      </c>
      <c r="I8" s="19">
        <f>'OECD.Stat export (3)'!J6/'OECD.Stat export (3)'!$P6</f>
        <v>-0.14358556021488567</v>
      </c>
      <c r="J8" s="19">
        <f>'OECD.Stat export (3)'!K6/'OECD.Stat export (3)'!$P6</f>
        <v>0.10405109971946293</v>
      </c>
      <c r="K8" s="19">
        <f>'OECD.Stat export (3)'!L6/'OECD.Stat export (3)'!$P6</f>
        <v>0.17243465898852531</v>
      </c>
      <c r="L8" s="19">
        <f>'OECD.Stat export (3)'!M6/'OECD.Stat export (3)'!$P6</f>
        <v>6.838355926906238E-2</v>
      </c>
      <c r="M8" s="19">
        <f>'OECD.Stat export (3)'!N6/'OECD.Stat export (3)'!$P6</f>
        <v>49.942056293452623</v>
      </c>
      <c r="N8" s="19">
        <f>'OECD.Stat export (3)'!O6/'OECD.Stat export (3)'!$P6</f>
        <v>32.38611853487685</v>
      </c>
      <c r="O8" s="19">
        <f>'OECD.Stat export (3)'!Q6/'OECD.Stat export (3)'!$P6</f>
        <v>0.49661400594865135</v>
      </c>
      <c r="P8" s="19">
        <f>'OECD.Stat export (3)'!R6/'OECD.Stat export (3)'!$P6</f>
        <v>0.37225481512932529</v>
      </c>
      <c r="Q8" s="19">
        <f>'OECD.Stat export (3)'!R6/'OECD.Stat export (3)'!$P6</f>
        <v>0.37225481512932529</v>
      </c>
    </row>
    <row r="9" spans="1:17" ht="13.8" x14ac:dyDescent="0.3">
      <c r="A9" s="16"/>
      <c r="B9" s="17" t="s">
        <v>35</v>
      </c>
      <c r="C9" s="11" t="s">
        <v>31</v>
      </c>
      <c r="D9" s="19">
        <f>'OECD.Stat export (3)'!E7/'OECD.Stat export (3)'!$P7</f>
        <v>1.0451023475807129</v>
      </c>
      <c r="E9" s="19">
        <f>'OECD.Stat export (3)'!F7/'OECD.Stat export (3)'!$P7</f>
        <v>1.0380266249616983</v>
      </c>
      <c r="F9" s="19">
        <f>'OECD.Stat export (3)'!G7/'OECD.Stat export (3)'!$P7</f>
        <v>-7.0757226190145406E-3</v>
      </c>
      <c r="G9" s="19">
        <f>'OECD.Stat export (3)'!H7/'OECD.Stat export (3)'!$P7</f>
        <v>1.2826873307027638</v>
      </c>
      <c r="H9" s="19">
        <f>'OECD.Stat export (3)'!I7/'OECD.Stat export (3)'!$P7</f>
        <v>1.0498386905842074</v>
      </c>
      <c r="I9" s="19">
        <f>'OECD.Stat export (3)'!J7/'OECD.Stat export (3)'!$P7</f>
        <v>-0.23284864011855641</v>
      </c>
      <c r="J9" s="19">
        <f>'OECD.Stat export (3)'!K7/'OECD.Stat export (3)'!$P7</f>
        <v>0.11089780207935965</v>
      </c>
      <c r="K9" s="19">
        <f>'OECD.Stat export (3)'!L7/'OECD.Stat export (3)'!$P7</f>
        <v>0.19316243243843167</v>
      </c>
      <c r="L9" s="19">
        <f>'OECD.Stat export (3)'!M7/'OECD.Stat export (3)'!$P7</f>
        <v>8.2264630359072041E-2</v>
      </c>
      <c r="M9" s="19">
        <f>'OECD.Stat export (3)'!N7/'OECD.Stat export (3)'!$P7</f>
        <v>52.665087456568486</v>
      </c>
      <c r="N9" s="19">
        <f>'OECD.Stat export (3)'!O7/'OECD.Stat export (3)'!$P7</f>
        <v>34.099296953182368</v>
      </c>
      <c r="O9" s="19">
        <f>'OECD.Stat export (3)'!Q7/'OECD.Stat export (3)'!$P7</f>
        <v>0.49673070546417158</v>
      </c>
      <c r="P9" s="19">
        <f>'OECD.Stat export (3)'!R7/'OECD.Stat export (3)'!$P7</f>
        <v>0.37132975262837636</v>
      </c>
      <c r="Q9" s="19">
        <f>'OECD.Stat export (3)'!R7/'OECD.Stat export (3)'!$P7</f>
        <v>0.37132975262837636</v>
      </c>
    </row>
    <row r="10" spans="1:17" ht="13.8" x14ac:dyDescent="0.3">
      <c r="A10" s="16"/>
      <c r="B10" s="17" t="s">
        <v>37</v>
      </c>
      <c r="C10" s="11" t="s">
        <v>31</v>
      </c>
      <c r="D10" s="19">
        <f>'OECD.Stat export (3)'!E8/'OECD.Stat export (3)'!$P8</f>
        <v>1.1403276260469923</v>
      </c>
      <c r="E10" s="19">
        <f>'OECD.Stat export (3)'!F8/'OECD.Stat export (3)'!$P8</f>
        <v>1.2474523882860324</v>
      </c>
      <c r="F10" s="19">
        <f>'OECD.Stat export (3)'!G8/'OECD.Stat export (3)'!$P8</f>
        <v>0.10712476223904008</v>
      </c>
      <c r="G10" s="19">
        <f>'OECD.Stat export (3)'!H8/'OECD.Stat export (3)'!$P8</f>
        <v>1.3651483802351612</v>
      </c>
      <c r="H10" s="19">
        <f>'OECD.Stat export (3)'!I8/'OECD.Stat export (3)'!$P8</f>
        <v>1.103563367694617</v>
      </c>
      <c r="I10" s="19">
        <f>'OECD.Stat export (3)'!J8/'OECD.Stat export (3)'!$P8</f>
        <v>-0.261585012540544</v>
      </c>
      <c r="J10" s="19">
        <f>'OECD.Stat export (3)'!K8/'OECD.Stat export (3)'!$P8</f>
        <v>0.16137855842697382</v>
      </c>
      <c r="K10" s="19">
        <f>'OECD.Stat export (3)'!L8/'OECD.Stat export (3)'!$P8</f>
        <v>0.2180792826847486</v>
      </c>
      <c r="L10" s="19">
        <f>'OECD.Stat export (3)'!M8/'OECD.Stat export (3)'!$P8</f>
        <v>5.6700724257774775E-2</v>
      </c>
      <c r="M10" s="19">
        <f>'OECD.Stat export (3)'!N8/'OECD.Stat export (3)'!$P8</f>
        <v>54.188360666058713</v>
      </c>
      <c r="N10" s="19">
        <f>'OECD.Stat export (3)'!O8/'OECD.Stat export (3)'!$P8</f>
        <v>35.197763199912387</v>
      </c>
      <c r="O10" s="19">
        <f>'OECD.Stat export (3)'!Q8/'OECD.Stat export (3)'!$P8</f>
        <v>0.50177752930532815</v>
      </c>
      <c r="P10" s="19">
        <f>'OECD.Stat export (3)'!R8/'OECD.Stat export (3)'!$P8</f>
        <v>0.37508614197971973</v>
      </c>
      <c r="Q10" s="19">
        <f>'OECD.Stat export (3)'!R8/'OECD.Stat export (3)'!$P8</f>
        <v>0.37508614197971973</v>
      </c>
    </row>
    <row r="11" spans="1:17" ht="13.8" x14ac:dyDescent="0.3">
      <c r="A11" s="16"/>
      <c r="B11" s="17" t="s">
        <v>38</v>
      </c>
      <c r="C11" s="11" t="s">
        <v>31</v>
      </c>
      <c r="D11" s="19">
        <f>'OECD.Stat export (3)'!E9/'OECD.Stat export (3)'!$P9</f>
        <v>1.1646002227727168</v>
      </c>
      <c r="E11" s="19">
        <f>'OECD.Stat export (3)'!F9/'OECD.Stat export (3)'!$P9</f>
        <v>1.1840979706613945</v>
      </c>
      <c r="F11" s="19">
        <f>'OECD.Stat export (3)'!G9/'OECD.Stat export (3)'!$P9</f>
        <v>1.9497747888677572E-2</v>
      </c>
      <c r="G11" s="19">
        <f>'OECD.Stat export (3)'!H9/'OECD.Stat export (3)'!$P9</f>
        <v>1.5009855460245514</v>
      </c>
      <c r="H11" s="19">
        <f>'OECD.Stat export (3)'!I9/'OECD.Stat export (3)'!$P9</f>
        <v>1.1957054545935952</v>
      </c>
      <c r="I11" s="19">
        <f>'OECD.Stat export (3)'!J9/'OECD.Stat export (3)'!$P9</f>
        <v>-0.30528009143095602</v>
      </c>
      <c r="J11" s="19">
        <f>'OECD.Stat export (3)'!K9/'OECD.Stat export (3)'!$P9</f>
        <v>9.2833220766427305E-2</v>
      </c>
      <c r="K11" s="19">
        <f>'OECD.Stat export (3)'!L9/'OECD.Stat export (3)'!$P9</f>
        <v>0.20234143449200115</v>
      </c>
      <c r="L11" s="19">
        <f>'OECD.Stat export (3)'!M9/'OECD.Stat export (3)'!$P9</f>
        <v>0.10950821372557383</v>
      </c>
      <c r="M11" s="19">
        <f>'OECD.Stat export (3)'!N9/'OECD.Stat export (3)'!$P9</f>
        <v>56.956110561921207</v>
      </c>
      <c r="N11" s="19">
        <f>'OECD.Stat export (3)'!O9/'OECD.Stat export (3)'!$P9</f>
        <v>37.100346304469582</v>
      </c>
      <c r="O11" s="19">
        <f>'OECD.Stat export (3)'!Q9/'OECD.Stat export (3)'!$P9</f>
        <v>0.50793944628397392</v>
      </c>
      <c r="P11" s="19">
        <f>'OECD.Stat export (3)'!R9/'OECD.Stat export (3)'!$P9</f>
        <v>0.3801891146651501</v>
      </c>
      <c r="Q11" s="19">
        <f>'OECD.Stat export (3)'!R9/'OECD.Stat export (3)'!$P9</f>
        <v>0.3801891146651501</v>
      </c>
    </row>
    <row r="12" spans="1:17" ht="13.8" x14ac:dyDescent="0.3">
      <c r="A12" s="16"/>
      <c r="B12" s="17" t="s">
        <v>39</v>
      </c>
      <c r="C12" s="11" t="s">
        <v>31</v>
      </c>
      <c r="D12" s="19">
        <f>'OECD.Stat export (3)'!E10/'OECD.Stat export (3)'!$P10</f>
        <v>1.2091622035233023</v>
      </c>
      <c r="E12" s="19">
        <f>'OECD.Stat export (3)'!F10/'OECD.Stat export (3)'!$P10</f>
        <v>1.3398466282187478</v>
      </c>
      <c r="F12" s="19">
        <f>'OECD.Stat export (3)'!G10/'OECD.Stat export (3)'!$P10</f>
        <v>0.13068442469544542</v>
      </c>
      <c r="G12" s="19">
        <f>'OECD.Stat export (3)'!H10/'OECD.Stat export (3)'!$P10</f>
        <v>1.441015002753548</v>
      </c>
      <c r="H12" s="19">
        <f>'OECD.Stat export (3)'!I10/'OECD.Stat export (3)'!$P10</f>
        <v>1.0872107404256335</v>
      </c>
      <c r="I12" s="19">
        <f>'OECD.Stat export (3)'!J10/'OECD.Stat export (3)'!$P10</f>
        <v>-0.35380426232791451</v>
      </c>
      <c r="J12" s="19">
        <f>'OECD.Stat export (3)'!K10/'OECD.Stat export (3)'!$P10</f>
        <v>0.15584132309081797</v>
      </c>
      <c r="K12" s="19">
        <f>'OECD.Stat export (3)'!L10/'OECD.Stat export (3)'!$P10</f>
        <v>0.18881595530432252</v>
      </c>
      <c r="L12" s="19">
        <f>'OECD.Stat export (3)'!M10/'OECD.Stat export (3)'!$P10</f>
        <v>3.2974632213504558E-2</v>
      </c>
      <c r="M12" s="19">
        <f>'OECD.Stat export (3)'!N10/'OECD.Stat export (3)'!$P10</f>
        <v>59.719331646740791</v>
      </c>
      <c r="N12" s="19">
        <f>'OECD.Stat export (3)'!O10/'OECD.Stat export (3)'!$P10</f>
        <v>38.862898976764981</v>
      </c>
      <c r="O12" s="19">
        <f>'OECD.Stat export (3)'!Q10/'OECD.Stat export (3)'!$P10</f>
        <v>0.511063996635304</v>
      </c>
      <c r="P12" s="19">
        <f>'OECD.Stat export (3)'!R10/'OECD.Stat export (3)'!$P10</f>
        <v>0.38361313867490415</v>
      </c>
      <c r="Q12" s="19">
        <f>'OECD.Stat export (3)'!R10/'OECD.Stat export (3)'!$P10</f>
        <v>0.38361313867490415</v>
      </c>
    </row>
    <row r="13" spans="1:17" ht="13.8" x14ac:dyDescent="0.3">
      <c r="A13" s="16"/>
      <c r="B13" s="17" t="s">
        <v>41</v>
      </c>
      <c r="C13" s="11" t="s">
        <v>31</v>
      </c>
      <c r="D13" s="19">
        <f>'OECD.Stat export (3)'!E11/'OECD.Stat export (3)'!$P11</f>
        <v>1.1911522268246224</v>
      </c>
      <c r="E13" s="19">
        <f>'OECD.Stat export (3)'!F11/'OECD.Stat export (3)'!$P11</f>
        <v>1.4740267714645707</v>
      </c>
      <c r="F13" s="19">
        <f>'OECD.Stat export (3)'!G11/'OECD.Stat export (3)'!$P11</f>
        <v>0.28287454463994832</v>
      </c>
      <c r="G13" s="19">
        <f>'OECD.Stat export (3)'!H11/'OECD.Stat export (3)'!$P11</f>
        <v>1.4144428312929069</v>
      </c>
      <c r="H13" s="19">
        <f>'OECD.Stat export (3)'!I11/'OECD.Stat export (3)'!$P11</f>
        <v>1.0118707348843679</v>
      </c>
      <c r="I13" s="19">
        <f>'OECD.Stat export (3)'!J11/'OECD.Stat export (3)'!$P11</f>
        <v>-0.40257209640853919</v>
      </c>
      <c r="J13" s="19">
        <f>'OECD.Stat export (3)'!K11/'OECD.Stat export (3)'!$P11</f>
        <v>0.10535081601171715</v>
      </c>
      <c r="K13" s="19">
        <f>'OECD.Stat export (3)'!L11/'OECD.Stat export (3)'!$P11</f>
        <v>0.13126184485656081</v>
      </c>
      <c r="L13" s="19">
        <f>'OECD.Stat export (3)'!M11/'OECD.Stat export (3)'!$P11</f>
        <v>2.5911028844843663E-2</v>
      </c>
      <c r="M13" s="19">
        <f>'OECD.Stat export (3)'!N11/'OECD.Stat export (3)'!$P11</f>
        <v>57.253300563043773</v>
      </c>
      <c r="N13" s="19">
        <f>'OECD.Stat export (3)'!O11/'OECD.Stat export (3)'!$P11</f>
        <v>36.490181349910983</v>
      </c>
      <c r="O13" s="19">
        <f>'OECD.Stat export (3)'!Q11/'OECD.Stat export (3)'!$P11</f>
        <v>0.50049639171544313</v>
      </c>
      <c r="P13" s="19">
        <f>'OECD.Stat export (3)'!R11/'OECD.Stat export (3)'!$P11</f>
        <v>0.37232214426701599</v>
      </c>
      <c r="Q13" s="19">
        <f>'OECD.Stat export (3)'!R11/'OECD.Stat export (3)'!$P11</f>
        <v>0.37232214426701599</v>
      </c>
    </row>
    <row r="14" spans="1:17" ht="13.8" x14ac:dyDescent="0.3">
      <c r="A14" s="16"/>
      <c r="B14" s="17" t="s">
        <v>42</v>
      </c>
      <c r="C14" s="11" t="s">
        <v>31</v>
      </c>
      <c r="D14" s="19">
        <f>'OECD.Stat export (3)'!E12/'OECD.Stat export (3)'!$P12</f>
        <v>1.5526815527418807</v>
      </c>
      <c r="E14" s="19">
        <f>'OECD.Stat export (3)'!F12/'OECD.Stat export (3)'!$P12</f>
        <v>1.6029875105010098</v>
      </c>
      <c r="F14" s="19">
        <f>'OECD.Stat export (3)'!G12/'OECD.Stat export (3)'!$P12</f>
        <v>5.0305957759129064E-2</v>
      </c>
      <c r="G14" s="19">
        <f>'OECD.Stat export (3)'!H12/'OECD.Stat export (3)'!$P12</f>
        <v>2.1572691765197418</v>
      </c>
      <c r="H14" s="19">
        <f>'OECD.Stat export (3)'!I12/'OECD.Stat export (3)'!$P12</f>
        <v>1.6622450198402059</v>
      </c>
      <c r="I14" s="19">
        <f>'OECD.Stat export (3)'!J12/'OECD.Stat export (3)'!$P12</f>
        <v>-0.49502415667953592</v>
      </c>
      <c r="J14" s="19">
        <f>'OECD.Stat export (3)'!K12/'OECD.Stat export (3)'!$P12</f>
        <v>9.2946416251094788E-2</v>
      </c>
      <c r="K14" s="19">
        <f>'OECD.Stat export (3)'!L12/'OECD.Stat export (3)'!$P12</f>
        <v>0.14382327671725026</v>
      </c>
      <c r="L14" s="19">
        <f>'OECD.Stat export (3)'!M12/'OECD.Stat export (3)'!$P12</f>
        <v>5.0876860466155464E-2</v>
      </c>
      <c r="M14" s="19">
        <f>'OECD.Stat export (3)'!N12/'OECD.Stat export (3)'!$P12</f>
        <v>59.976264665217521</v>
      </c>
      <c r="N14" s="19">
        <f>'OECD.Stat export (3)'!O12/'OECD.Stat export (3)'!$P12</f>
        <v>38.369724306568827</v>
      </c>
      <c r="O14" s="19">
        <f>'OECD.Stat export (3)'!Q12/'OECD.Stat export (3)'!$P12</f>
        <v>0.50862395315568854</v>
      </c>
      <c r="P14" s="19">
        <f>'OECD.Stat export (3)'!R12/'OECD.Stat export (3)'!$P12</f>
        <v>0.37815499477206549</v>
      </c>
      <c r="Q14" s="19">
        <f>'OECD.Stat export (3)'!R12/'OECD.Stat export (3)'!$P12</f>
        <v>0.37815499477206549</v>
      </c>
    </row>
    <row r="15" spans="1:17" ht="13.8" x14ac:dyDescent="0.3">
      <c r="A15" s="14" t="s">
        <v>45</v>
      </c>
      <c r="B15" s="17" t="s">
        <v>33</v>
      </c>
      <c r="C15" s="11" t="s">
        <v>31</v>
      </c>
      <c r="D15" s="19">
        <f>'OECD.Stat export (3)'!E13/'OECD.Stat export (3)'!$P13</f>
        <v>1.1259604961859144</v>
      </c>
      <c r="E15" s="19">
        <f>'OECD.Stat export (3)'!F13/'OECD.Stat export (3)'!$P13</f>
        <v>1.4106451156643605</v>
      </c>
      <c r="F15" s="19">
        <f>'OECD.Stat export (3)'!G13/'OECD.Stat export (3)'!$P13</f>
        <v>0.28468461947844598</v>
      </c>
      <c r="G15" s="19">
        <f>'OECD.Stat export (3)'!H13/'OECD.Stat export (3)'!$P13</f>
        <v>1.216173303175448</v>
      </c>
      <c r="H15" s="19">
        <f>'OECD.Stat export (3)'!I13/'OECD.Stat export (3)'!$P13</f>
        <v>0.81502279661167287</v>
      </c>
      <c r="I15" s="19">
        <f>'OECD.Stat export (3)'!J13/'OECD.Stat export (3)'!$P13</f>
        <v>-0.40115050656377504</v>
      </c>
      <c r="J15" s="19">
        <f>'OECD.Stat export (3)'!K13/'OECD.Stat export (3)'!$P13</f>
        <v>0.1350966596593933</v>
      </c>
      <c r="K15" s="19">
        <f>'OECD.Stat export (3)'!L13/'OECD.Stat export (3)'!$P13</f>
        <v>0.20528165983679261</v>
      </c>
      <c r="L15" s="19">
        <f>'OECD.Stat export (3)'!M13/'OECD.Stat export (3)'!$P13</f>
        <v>7.0185000177399315E-2</v>
      </c>
      <c r="M15" s="19">
        <f>'OECD.Stat export (3)'!N13/'OECD.Stat export (3)'!$P13</f>
        <v>46.201685890620098</v>
      </c>
      <c r="N15" s="19">
        <f>'OECD.Stat export (3)'!O13/'OECD.Stat export (3)'!$P13</f>
        <v>28.623550175757405</v>
      </c>
      <c r="O15" s="19">
        <f>'OECD.Stat export (3)'!Q13/'OECD.Stat export (3)'!$P13</f>
        <v>0.40956182366507005</v>
      </c>
      <c r="P15" s="19">
        <f>'OECD.Stat export (3)'!R13/'OECD.Stat export (3)'!$P13</f>
        <v>0.27894270001773996</v>
      </c>
      <c r="Q15" s="19">
        <f>'OECD.Stat export (3)'!R13/'OECD.Stat export (3)'!$P13</f>
        <v>0.27894270001773996</v>
      </c>
    </row>
    <row r="16" spans="1:17" ht="13.8" x14ac:dyDescent="0.3">
      <c r="A16" s="16"/>
      <c r="B16" s="17" t="s">
        <v>35</v>
      </c>
      <c r="C16" s="11" t="s">
        <v>31</v>
      </c>
      <c r="D16" s="19">
        <f>'OECD.Stat export (3)'!E14/'OECD.Stat export (3)'!$P14</f>
        <v>1.7557483814314712</v>
      </c>
      <c r="E16" s="19">
        <f>'OECD.Stat export (3)'!F14/'OECD.Stat export (3)'!$P14</f>
        <v>2.2506927490071482</v>
      </c>
      <c r="F16" s="19">
        <f>'OECD.Stat export (3)'!G14/'OECD.Stat export (3)'!$P14</f>
        <v>0.49494436757567734</v>
      </c>
      <c r="G16" s="19">
        <f>'OECD.Stat export (3)'!H14/'OECD.Stat export (3)'!$P14</f>
        <v>1.2398104673020915</v>
      </c>
      <c r="H16" s="19">
        <f>'OECD.Stat export (3)'!I14/'OECD.Stat export (3)'!$P14</f>
        <v>0.82056197767187367</v>
      </c>
      <c r="I16" s="19">
        <f>'OECD.Stat export (3)'!J14/'OECD.Stat export (3)'!$P14</f>
        <v>-0.41924848963021794</v>
      </c>
      <c r="J16" s="19">
        <f>'OECD.Stat export (3)'!K14/'OECD.Stat export (3)'!$P14</f>
        <v>0.190019101579737</v>
      </c>
      <c r="K16" s="19">
        <f>'OECD.Stat export (3)'!L14/'OECD.Stat export (3)'!$P14</f>
        <v>0.22108749686700205</v>
      </c>
      <c r="L16" s="19">
        <f>'OECD.Stat export (3)'!M14/'OECD.Stat export (3)'!$P14</f>
        <v>3.1068395287265023E-2</v>
      </c>
      <c r="M16" s="19">
        <f>'OECD.Stat export (3)'!N14/'OECD.Stat export (3)'!$P14</f>
        <v>48.599202675513013</v>
      </c>
      <c r="N16" s="19">
        <f>'OECD.Stat export (3)'!O14/'OECD.Stat export (3)'!$P14</f>
        <v>30.073493561532345</v>
      </c>
      <c r="O16" s="19">
        <f>'OECD.Stat export (3)'!Q14/'OECD.Stat export (3)'!$P14</f>
        <v>0.41261141999823497</v>
      </c>
      <c r="P16" s="19">
        <f>'OECD.Stat export (3)'!R14/'OECD.Stat export (3)'!$P14</f>
        <v>0.28076074485923574</v>
      </c>
      <c r="Q16" s="19">
        <f>'OECD.Stat export (3)'!R14/'OECD.Stat export (3)'!$P14</f>
        <v>0.28076074485923574</v>
      </c>
    </row>
    <row r="17" spans="1:17" ht="13.8" x14ac:dyDescent="0.3">
      <c r="A17" s="16"/>
      <c r="B17" s="17" t="s">
        <v>37</v>
      </c>
      <c r="C17" s="11" t="s">
        <v>31</v>
      </c>
      <c r="D17" s="19">
        <f>'OECD.Stat export (3)'!E15/'OECD.Stat export (3)'!$P15</f>
        <v>2.1810093692307695</v>
      </c>
      <c r="E17" s="19">
        <f>'OECD.Stat export (3)'!F15/'OECD.Stat export (3)'!$P15</f>
        <v>2.5880837764395603</v>
      </c>
      <c r="F17" s="19">
        <f>'OECD.Stat export (3)'!G15/'OECD.Stat export (3)'!$P15</f>
        <v>0.40707440720879118</v>
      </c>
      <c r="G17" s="19">
        <f>'OECD.Stat export (3)'!H15/'OECD.Stat export (3)'!$P15</f>
        <v>1.3071804660219779</v>
      </c>
      <c r="H17" s="19">
        <f>'OECD.Stat export (3)'!I15/'OECD.Stat export (3)'!$P15</f>
        <v>0.84959897239560433</v>
      </c>
      <c r="I17" s="19">
        <f>'OECD.Stat export (3)'!J15/'OECD.Stat export (3)'!$P15</f>
        <v>-0.45758149362637363</v>
      </c>
      <c r="J17" s="19">
        <f>'OECD.Stat export (3)'!K15/'OECD.Stat export (3)'!$P15</f>
        <v>0.16855139199999999</v>
      </c>
      <c r="K17" s="19">
        <f>'OECD.Stat export (3)'!L15/'OECD.Stat export (3)'!$P15</f>
        <v>0.2280311745934066</v>
      </c>
      <c r="L17" s="19">
        <f>'OECD.Stat export (3)'!M15/'OECD.Stat export (3)'!$P15</f>
        <v>5.9479782593406597E-2</v>
      </c>
      <c r="M17" s="19">
        <f>'OECD.Stat export (3)'!N15/'OECD.Stat export (3)'!$P15</f>
        <v>50.44294751809565</v>
      </c>
      <c r="N17" s="19">
        <f>'OECD.Stat export (3)'!O15/'OECD.Stat export (3)'!$P15</f>
        <v>31.167591415605365</v>
      </c>
      <c r="O17" s="19">
        <f>'OECD.Stat export (3)'!Q15/'OECD.Stat export (3)'!$P15</f>
        <v>0.41745054945054944</v>
      </c>
      <c r="P17" s="19">
        <f>'OECD.Stat export (3)'!R15/'OECD.Stat export (3)'!$P15</f>
        <v>0.28371868131868133</v>
      </c>
      <c r="Q17" s="19">
        <f>'OECD.Stat export (3)'!R15/'OECD.Stat export (3)'!$P15</f>
        <v>0.28371868131868133</v>
      </c>
    </row>
    <row r="18" spans="1:17" ht="13.8" x14ac:dyDescent="0.3">
      <c r="A18" s="16"/>
      <c r="B18" s="17" t="s">
        <v>38</v>
      </c>
      <c r="C18" s="11" t="s">
        <v>31</v>
      </c>
      <c r="D18" s="19">
        <f>'OECD.Stat export (3)'!E16/'OECD.Stat export (3)'!$P16</f>
        <v>2.5003512433709636</v>
      </c>
      <c r="E18" s="19">
        <f>'OECD.Stat export (3)'!F16/'OECD.Stat export (3)'!$P16</f>
        <v>2.9396829682331318</v>
      </c>
      <c r="F18" s="19">
        <f>'OECD.Stat export (3)'!G16/'OECD.Stat export (3)'!$P16</f>
        <v>0.43933172486216854</v>
      </c>
      <c r="G18" s="19">
        <f>'OECD.Stat export (3)'!H16/'OECD.Stat export (3)'!$P16</f>
        <v>1.3540224505994576</v>
      </c>
      <c r="H18" s="19">
        <f>'OECD.Stat export (3)'!I16/'OECD.Stat export (3)'!$P16</f>
        <v>0.86195267217992477</v>
      </c>
      <c r="I18" s="19">
        <f>'OECD.Stat export (3)'!J16/'OECD.Stat export (3)'!$P16</f>
        <v>-0.49206977841953264</v>
      </c>
      <c r="J18" s="19">
        <f>'OECD.Stat export (3)'!K16/'OECD.Stat export (3)'!$P16</f>
        <v>0.19933518823838275</v>
      </c>
      <c r="K18" s="19">
        <f>'OECD.Stat export (3)'!L16/'OECD.Stat export (3)'!$P16</f>
        <v>0.23160776187975846</v>
      </c>
      <c r="L18" s="19">
        <f>'OECD.Stat export (3)'!M16/'OECD.Stat export (3)'!$P16</f>
        <v>3.2272573641375688E-2</v>
      </c>
      <c r="M18" s="19">
        <f>'OECD.Stat export (3)'!N16/'OECD.Stat export (3)'!$P16</f>
        <v>52.530841509649079</v>
      </c>
      <c r="N18" s="19">
        <f>'OECD.Stat export (3)'!O16/'OECD.Stat export (3)'!$P16</f>
        <v>32.426128478065806</v>
      </c>
      <c r="O18" s="19">
        <f>'OECD.Stat export (3)'!Q16/'OECD.Stat export (3)'!$P16</f>
        <v>0.42165047694057933</v>
      </c>
      <c r="P18" s="19">
        <f>'OECD.Stat export (3)'!R16/'OECD.Stat export (3)'!$P16</f>
        <v>0.28661065896560778</v>
      </c>
      <c r="Q18" s="19">
        <f>'OECD.Stat export (3)'!R16/'OECD.Stat export (3)'!$P16</f>
        <v>0.28661065896560778</v>
      </c>
    </row>
    <row r="19" spans="1:17" ht="13.8" x14ac:dyDescent="0.3">
      <c r="A19" s="16"/>
      <c r="B19" s="17" t="s">
        <v>39</v>
      </c>
      <c r="C19" s="11" t="s">
        <v>31</v>
      </c>
      <c r="D19" s="19">
        <f>'OECD.Stat export (3)'!E17/'OECD.Stat export (3)'!$P17</f>
        <v>2.9836997132909739</v>
      </c>
      <c r="E19" s="19">
        <f>'OECD.Stat export (3)'!F17/'OECD.Stat export (3)'!$P17</f>
        <v>3.5000495218905043</v>
      </c>
      <c r="F19" s="19">
        <f>'OECD.Stat export (3)'!G17/'OECD.Stat export (3)'!$P17</f>
        <v>0.51634980859953084</v>
      </c>
      <c r="G19" s="19">
        <f>'OECD.Stat export (3)'!H17/'OECD.Stat export (3)'!$P17</f>
        <v>1.5205782537209502</v>
      </c>
      <c r="H19" s="19">
        <f>'OECD.Stat export (3)'!I17/'OECD.Stat export (3)'!$P17</f>
        <v>0.96436684028200892</v>
      </c>
      <c r="I19" s="19">
        <f>'OECD.Stat export (3)'!J17/'OECD.Stat export (3)'!$P17</f>
        <v>-0.55621141343894154</v>
      </c>
      <c r="J19" s="19">
        <f>'OECD.Stat export (3)'!K17/'OECD.Stat export (3)'!$P17</f>
        <v>0.26025248620419533</v>
      </c>
      <c r="K19" s="19">
        <f>'OECD.Stat export (3)'!L17/'OECD.Stat export (3)'!$P17</f>
        <v>0.22029341500565758</v>
      </c>
      <c r="L19" s="19">
        <f>'OECD.Stat export (3)'!M17/'OECD.Stat export (3)'!$P17</f>
        <v>-3.9959071198537734E-2</v>
      </c>
      <c r="M19" s="19">
        <f>'OECD.Stat export (3)'!N17/'OECD.Stat export (3)'!$P17</f>
        <v>55.800825987723385</v>
      </c>
      <c r="N19" s="19">
        <f>'OECD.Stat export (3)'!O17/'OECD.Stat export (3)'!$P17</f>
        <v>34.517738453163204</v>
      </c>
      <c r="O19" s="19">
        <f>'OECD.Stat export (3)'!Q17/'OECD.Stat export (3)'!$P17</f>
        <v>0.4260858212202977</v>
      </c>
      <c r="P19" s="19">
        <f>'OECD.Stat export (3)'!R17/'OECD.Stat export (3)'!$P17</f>
        <v>0.28930281138480285</v>
      </c>
      <c r="Q19" s="19">
        <f>'OECD.Stat export (3)'!R17/'OECD.Stat export (3)'!$P17</f>
        <v>0.28930281138480285</v>
      </c>
    </row>
    <row r="20" spans="1:17" ht="13.8" x14ac:dyDescent="0.3">
      <c r="A20" s="16"/>
      <c r="B20" s="17" t="s">
        <v>41</v>
      </c>
      <c r="C20" s="11" t="s">
        <v>31</v>
      </c>
      <c r="D20" s="19">
        <f>'OECD.Stat export (3)'!E18/'OECD.Stat export (3)'!$P18</f>
        <v>3.2882791605162858</v>
      </c>
      <c r="E20" s="19">
        <f>'OECD.Stat export (3)'!F18/'OECD.Stat export (3)'!$P18</f>
        <v>4.1148899669958423</v>
      </c>
      <c r="F20" s="19">
        <f>'OECD.Stat export (3)'!G18/'OECD.Stat export (3)'!$P18</f>
        <v>0.82661080647955654</v>
      </c>
      <c r="G20" s="19">
        <f>'OECD.Stat export (3)'!H18/'OECD.Stat export (3)'!$P18</f>
        <v>1.4924847224532223</v>
      </c>
      <c r="H20" s="19">
        <f>'OECD.Stat export (3)'!I18/'OECD.Stat export (3)'!$P18</f>
        <v>0.94192023536036029</v>
      </c>
      <c r="I20" s="19">
        <f>'OECD.Stat export (3)'!J18/'OECD.Stat export (3)'!$P18</f>
        <v>-0.5505644870928621</v>
      </c>
      <c r="J20" s="19">
        <f>'OECD.Stat export (3)'!K18/'OECD.Stat export (3)'!$P18</f>
        <v>0.18827968988218988</v>
      </c>
      <c r="K20" s="19">
        <f>'OECD.Stat export (3)'!L18/'OECD.Stat export (3)'!$P18</f>
        <v>0.13245646283783782</v>
      </c>
      <c r="L20" s="19">
        <f>'OECD.Stat export (3)'!M18/'OECD.Stat export (3)'!$P18</f>
        <v>-5.5823227044352039E-2</v>
      </c>
      <c r="M20" s="19">
        <f>'OECD.Stat export (3)'!N18/'OECD.Stat export (3)'!$P18</f>
        <v>54.539032525403421</v>
      </c>
      <c r="N20" s="19">
        <f>'OECD.Stat export (3)'!O18/'OECD.Stat export (3)'!$P18</f>
        <v>33.393129307962489</v>
      </c>
      <c r="O20" s="19">
        <f>'OECD.Stat export (3)'!Q18/'OECD.Stat export (3)'!$P18</f>
        <v>0.42432432432432432</v>
      </c>
      <c r="P20" s="19">
        <f>'OECD.Stat export (3)'!R18/'OECD.Stat export (3)'!$P18</f>
        <v>0.2866944237014033</v>
      </c>
      <c r="Q20" s="19">
        <f>'OECD.Stat export (3)'!R18/'OECD.Stat export (3)'!$P18</f>
        <v>0.2866944237014033</v>
      </c>
    </row>
    <row r="21" spans="1:17" ht="13.8" x14ac:dyDescent="0.3">
      <c r="A21" s="16"/>
      <c r="B21" s="17" t="s">
        <v>42</v>
      </c>
      <c r="C21" s="11" t="s">
        <v>31</v>
      </c>
      <c r="D21" s="19">
        <f>'OECD.Stat export (3)'!E19/'OECD.Stat export (3)'!$P19</f>
        <v>4.0190020698757767</v>
      </c>
      <c r="E21" s="19">
        <f>'OECD.Stat export (3)'!F19/'OECD.Stat export (3)'!$P19</f>
        <v>5.5098362119565216</v>
      </c>
      <c r="F21" s="19">
        <f>'OECD.Stat export (3)'!G19/'OECD.Stat export (3)'!$P19</f>
        <v>1.4908341420807454</v>
      </c>
      <c r="G21" s="19">
        <f>'OECD.Stat export (3)'!H19/'OECD.Stat export (3)'!$P19</f>
        <v>1.4137150709109731</v>
      </c>
      <c r="H21" s="19">
        <f>'OECD.Stat export (3)'!I19/'OECD.Stat export (3)'!$P19</f>
        <v>0.86524301328502418</v>
      </c>
      <c r="I21" s="19">
        <f>'OECD.Stat export (3)'!J19/'OECD.Stat export (3)'!$P19</f>
        <v>-0.54847205762594897</v>
      </c>
      <c r="J21" s="19">
        <f>'OECD.Stat export (3)'!K19/'OECD.Stat export (3)'!$P19</f>
        <v>0.19984276224982747</v>
      </c>
      <c r="K21" s="19">
        <f>'OECD.Stat export (3)'!L19/'OECD.Stat export (3)'!$P19</f>
        <v>0.12207706927191167</v>
      </c>
      <c r="L21" s="19">
        <f>'OECD.Stat export (3)'!M19/'OECD.Stat export (3)'!$P19</f>
        <v>-7.7765692977915801E-2</v>
      </c>
      <c r="M21" s="19">
        <f>'OECD.Stat export (3)'!N19/'OECD.Stat export (3)'!$P19</f>
        <v>58.806119249133459</v>
      </c>
      <c r="N21" s="19">
        <f>'OECD.Stat export (3)'!O19/'OECD.Stat export (3)'!$P19</f>
        <v>36.246290877271647</v>
      </c>
      <c r="O21" s="19">
        <f>'OECD.Stat export (3)'!Q19/'OECD.Stat export (3)'!$P19</f>
        <v>0.43040027605244996</v>
      </c>
      <c r="P21" s="19">
        <f>'OECD.Stat export (3)'!R19/'OECD.Stat export (3)'!$P19</f>
        <v>0.29111442992364045</v>
      </c>
      <c r="Q21" s="19">
        <f>'OECD.Stat export (3)'!R19/'OECD.Stat export (3)'!$P19</f>
        <v>0.29111442992364045</v>
      </c>
    </row>
    <row r="22" spans="1:17" ht="13.8" x14ac:dyDescent="0.3">
      <c r="A22" s="14" t="s">
        <v>48</v>
      </c>
      <c r="B22" s="17" t="s">
        <v>33</v>
      </c>
      <c r="C22" s="11" t="s">
        <v>31</v>
      </c>
      <c r="D22" s="19">
        <f>'OECD.Stat export (3)'!E20/'OECD.Stat export (3)'!$P20</f>
        <v>0.38229297429503079</v>
      </c>
      <c r="E22" s="19">
        <f>'OECD.Stat export (3)'!F20/'OECD.Stat export (3)'!$P20</f>
        <v>0.22426036821600651</v>
      </c>
      <c r="F22" s="19">
        <f>'OECD.Stat export (3)'!G20/'OECD.Stat export (3)'!$P20</f>
        <v>-0.15803260607902425</v>
      </c>
      <c r="G22" s="19">
        <f>'OECD.Stat export (3)'!H20/'OECD.Stat export (3)'!$P20</f>
        <v>2.3796411047314878</v>
      </c>
      <c r="H22" s="19">
        <f>'OECD.Stat export (3)'!I20/'OECD.Stat export (3)'!$P20</f>
        <v>2.2890398029316676</v>
      </c>
      <c r="I22" s="19">
        <f>'OECD.Stat export (3)'!J20/'OECD.Stat export (3)'!$P20</f>
        <v>-9.0601301799820205E-2</v>
      </c>
      <c r="J22" s="19">
        <f>'OECD.Stat export (3)'!K20/'OECD.Stat export (3)'!$P20</f>
        <v>3.7053705787246108E-2</v>
      </c>
      <c r="K22" s="19">
        <f>'OECD.Stat export (3)'!L20/'OECD.Stat export (3)'!$P20</f>
        <v>7.0075444596015043E-2</v>
      </c>
      <c r="L22" s="19">
        <f>'OECD.Stat export (3)'!M20/'OECD.Stat export (3)'!$P20</f>
        <v>3.3021738808768943E-2</v>
      </c>
      <c r="M22" s="19">
        <f>'OECD.Stat export (3)'!N20/'OECD.Stat export (3)'!$P20</f>
        <v>33.9093092426981</v>
      </c>
      <c r="N22" s="19">
        <f>'OECD.Stat export (3)'!O20/'OECD.Stat export (3)'!$P20</f>
        <v>23.506446130072138</v>
      </c>
      <c r="O22" s="19">
        <f>'OECD.Stat export (3)'!Q20/'OECD.Stat export (3)'!$P20</f>
        <v>0.49150540712450091</v>
      </c>
      <c r="P22" s="19">
        <f>'OECD.Stat export (3)'!R20/'OECD.Stat export (3)'!$P20</f>
        <v>0.39392894317354687</v>
      </c>
      <c r="Q22" s="19">
        <f>'OECD.Stat export (3)'!R20/'OECD.Stat export (3)'!$P20</f>
        <v>0.39392894317354687</v>
      </c>
    </row>
    <row r="23" spans="1:17" ht="13.8" x14ac:dyDescent="0.3">
      <c r="A23" s="16"/>
      <c r="B23" s="17" t="s">
        <v>35</v>
      </c>
      <c r="C23" s="11" t="s">
        <v>31</v>
      </c>
      <c r="D23" s="19">
        <f>'OECD.Stat export (3)'!E21/'OECD.Stat export (3)'!$P21</f>
        <v>0.39578632954873716</v>
      </c>
      <c r="E23" s="19">
        <f>'OECD.Stat export (3)'!F21/'OECD.Stat export (3)'!$P21</f>
        <v>0.23121428860785948</v>
      </c>
      <c r="F23" s="19">
        <f>'OECD.Stat export (3)'!G21/'OECD.Stat export (3)'!$P21</f>
        <v>-0.16457204094087768</v>
      </c>
      <c r="G23" s="19">
        <f>'OECD.Stat export (3)'!H21/'OECD.Stat export (3)'!$P21</f>
        <v>2.206166829968792</v>
      </c>
      <c r="H23" s="19">
        <f>'OECD.Stat export (3)'!I21/'OECD.Stat export (3)'!$P21</f>
        <v>2.2397686667012455</v>
      </c>
      <c r="I23" s="19">
        <f>'OECD.Stat export (3)'!J21/'OECD.Stat export (3)'!$P21</f>
        <v>3.3601836732453191E-2</v>
      </c>
      <c r="J23" s="19">
        <f>'OECD.Stat export (3)'!K21/'OECD.Stat export (3)'!$P21</f>
        <v>4.8184992376920491E-2</v>
      </c>
      <c r="K23" s="19">
        <f>'OECD.Stat export (3)'!L21/'OECD.Stat export (3)'!$P21</f>
        <v>7.4748890422633218E-2</v>
      </c>
      <c r="L23" s="19">
        <f>'OECD.Stat export (3)'!M21/'OECD.Stat export (3)'!$P21</f>
        <v>2.6563898045712731E-2</v>
      </c>
      <c r="M23" s="19">
        <f>'OECD.Stat export (3)'!N21/'OECD.Stat export (3)'!$P21</f>
        <v>36.101285600747502</v>
      </c>
      <c r="N23" s="19">
        <f>'OECD.Stat export (3)'!O21/'OECD.Stat export (3)'!$P21</f>
        <v>24.905812711705998</v>
      </c>
      <c r="O23" s="19">
        <f>'OECD.Stat export (3)'!Q21/'OECD.Stat export (3)'!$P21</f>
        <v>0.49826403152059145</v>
      </c>
      <c r="P23" s="19">
        <f>'OECD.Stat export (3)'!R21/'OECD.Stat export (3)'!$P21</f>
        <v>0.39871119413354156</v>
      </c>
      <c r="Q23" s="19">
        <f>'OECD.Stat export (3)'!R21/'OECD.Stat export (3)'!$P21</f>
        <v>0.39871119413354156</v>
      </c>
    </row>
    <row r="24" spans="1:17" ht="13.8" x14ac:dyDescent="0.3">
      <c r="A24" s="16"/>
      <c r="B24" s="17" t="s">
        <v>37</v>
      </c>
      <c r="C24" s="11" t="s">
        <v>31</v>
      </c>
      <c r="D24" s="19">
        <f>'OECD.Stat export (3)'!E22/'OECD.Stat export (3)'!$P22</f>
        <v>0.43068369358552966</v>
      </c>
      <c r="E24" s="19">
        <f>'OECD.Stat export (3)'!F22/'OECD.Stat export (3)'!$P22</f>
        <v>0.24242909786519243</v>
      </c>
      <c r="F24" s="19">
        <f>'OECD.Stat export (3)'!G22/'OECD.Stat export (3)'!$P22</f>
        <v>-0.18825459572033726</v>
      </c>
      <c r="G24" s="19">
        <f>'OECD.Stat export (3)'!H22/'OECD.Stat export (3)'!$P22</f>
        <v>2.6841551921209694</v>
      </c>
      <c r="H24" s="19">
        <f>'OECD.Stat export (3)'!I22/'OECD.Stat export (3)'!$P22</f>
        <v>2.6433309200052957</v>
      </c>
      <c r="I24" s="19">
        <f>'OECD.Stat export (3)'!J22/'OECD.Stat export (3)'!$P22</f>
        <v>-4.0824272115673542E-2</v>
      </c>
      <c r="J24" s="19">
        <f>'OECD.Stat export (3)'!K22/'OECD.Stat export (3)'!$P22</f>
        <v>6.7464536089717336E-2</v>
      </c>
      <c r="K24" s="19">
        <f>'OECD.Stat export (3)'!L22/'OECD.Stat export (3)'!$P22</f>
        <v>0.103813236683115</v>
      </c>
      <c r="L24" s="19">
        <f>'OECD.Stat export (3)'!M22/'OECD.Stat export (3)'!$P22</f>
        <v>3.6348700593397662E-2</v>
      </c>
      <c r="M24" s="19">
        <f>'OECD.Stat export (3)'!N22/'OECD.Stat export (3)'!$P22</f>
        <v>38.842896268388692</v>
      </c>
      <c r="N24" s="19">
        <f>'OECD.Stat export (3)'!O22/'OECD.Stat export (3)'!$P22</f>
        <v>26.773556031141997</v>
      </c>
      <c r="O24" s="19">
        <f>'OECD.Stat export (3)'!Q22/'OECD.Stat export (3)'!$P22</f>
        <v>0.50482089566615163</v>
      </c>
      <c r="P24" s="19">
        <f>'OECD.Stat export (3)'!R22/'OECD.Stat export (3)'!$P22</f>
        <v>0.4030157723773472</v>
      </c>
      <c r="Q24" s="19">
        <f>'OECD.Stat export (3)'!R22/'OECD.Stat export (3)'!$P22</f>
        <v>0.4030157723773472</v>
      </c>
    </row>
    <row r="25" spans="1:17" ht="13.8" x14ac:dyDescent="0.3">
      <c r="A25" s="16"/>
      <c r="B25" s="17" t="s">
        <v>38</v>
      </c>
      <c r="C25" s="11" t="s">
        <v>31</v>
      </c>
      <c r="D25" s="19">
        <f>'OECD.Stat export (3)'!E23/'OECD.Stat export (3)'!$P23</f>
        <v>0.48787504684075456</v>
      </c>
      <c r="E25" s="19">
        <f>'OECD.Stat export (3)'!F23/'OECD.Stat export (3)'!$P23</f>
        <v>0.27852608938279366</v>
      </c>
      <c r="F25" s="19">
        <f>'OECD.Stat export (3)'!G23/'OECD.Stat export (3)'!$P23</f>
        <v>-0.20934895745796098</v>
      </c>
      <c r="G25" s="19">
        <f>'OECD.Stat export (3)'!H23/'OECD.Stat export (3)'!$P23</f>
        <v>3.2178323994982319</v>
      </c>
      <c r="H25" s="19">
        <f>'OECD.Stat export (3)'!I23/'OECD.Stat export (3)'!$P23</f>
        <v>3.2666520460775632</v>
      </c>
      <c r="I25" s="19">
        <f>'OECD.Stat export (3)'!J23/'OECD.Stat export (3)'!$P23</f>
        <v>4.8819646579331438E-2</v>
      </c>
      <c r="J25" s="19">
        <f>'OECD.Stat export (3)'!K23/'OECD.Stat export (3)'!$P23</f>
        <v>0.15216256579114529</v>
      </c>
      <c r="K25" s="19">
        <f>'OECD.Stat export (3)'!L23/'OECD.Stat export (3)'!$P23</f>
        <v>9.9066524975932643E-2</v>
      </c>
      <c r="L25" s="19">
        <f>'OECD.Stat export (3)'!M23/'OECD.Stat export (3)'!$P23</f>
        <v>-5.3096040815212631E-2</v>
      </c>
      <c r="M25" s="19">
        <f>'OECD.Stat export (3)'!N23/'OECD.Stat export (3)'!$P23</f>
        <v>41.157370409125733</v>
      </c>
      <c r="N25" s="19">
        <f>'OECD.Stat export (3)'!O23/'OECD.Stat export (3)'!$P23</f>
        <v>28.058517657832123</v>
      </c>
      <c r="O25" s="19">
        <f>'OECD.Stat export (3)'!Q23/'OECD.Stat export (3)'!$P23</f>
        <v>0.50977703706701116</v>
      </c>
      <c r="P25" s="19">
        <f>'OECD.Stat export (3)'!R23/'OECD.Stat export (3)'!$P23</f>
        <v>0.40636676663752547</v>
      </c>
      <c r="Q25" s="19">
        <f>'OECD.Stat export (3)'!R23/'OECD.Stat export (3)'!$P23</f>
        <v>0.40636676663752547</v>
      </c>
    </row>
    <row r="26" spans="1:17" ht="13.8" x14ac:dyDescent="0.3">
      <c r="A26" s="16"/>
      <c r="B26" s="17" t="s">
        <v>39</v>
      </c>
      <c r="C26" s="11" t="s">
        <v>31</v>
      </c>
      <c r="D26" s="19">
        <f>'OECD.Stat export (3)'!E24/'OECD.Stat export (3)'!$P24</f>
        <v>0.51525067886212839</v>
      </c>
      <c r="E26" s="19">
        <f>'OECD.Stat export (3)'!F24/'OECD.Stat export (3)'!$P24</f>
        <v>0.29761943399600571</v>
      </c>
      <c r="F26" s="19">
        <f>'OECD.Stat export (3)'!G24/'OECD.Stat export (3)'!$P24</f>
        <v>-0.2176312448661227</v>
      </c>
      <c r="G26" s="19">
        <f>'OECD.Stat export (3)'!H24/'OECD.Stat export (3)'!$P24</f>
        <v>3.2986010058369208</v>
      </c>
      <c r="H26" s="19">
        <f>'OECD.Stat export (3)'!I24/'OECD.Stat export (3)'!$P24</f>
        <v>3.4043291597480771</v>
      </c>
      <c r="I26" s="19">
        <f>'OECD.Stat export (3)'!J24/'OECD.Stat export (3)'!$P24</f>
        <v>0.10572815391115593</v>
      </c>
      <c r="J26" s="19">
        <f>'OECD.Stat export (3)'!K24/'OECD.Stat export (3)'!$P24</f>
        <v>7.2369074460575E-2</v>
      </c>
      <c r="K26" s="19">
        <f>'OECD.Stat export (3)'!L24/'OECD.Stat export (3)'!$P24</f>
        <v>0.11299937971702799</v>
      </c>
      <c r="L26" s="19">
        <f>'OECD.Stat export (3)'!M24/'OECD.Stat export (3)'!$P24</f>
        <v>4.0630305256452982E-2</v>
      </c>
      <c r="M26" s="19">
        <f>'OECD.Stat export (3)'!N24/'OECD.Stat export (3)'!$P24</f>
        <v>44.223088154552059</v>
      </c>
      <c r="N26" s="19">
        <f>'OECD.Stat export (3)'!O24/'OECD.Stat export (3)'!$P24</f>
        <v>30.048604206936538</v>
      </c>
      <c r="O26" s="19">
        <f>'OECD.Stat export (3)'!Q24/'OECD.Stat export (3)'!$P24</f>
        <v>0.50896795335861955</v>
      </c>
      <c r="P26" s="19">
        <f>'OECD.Stat export (3)'!R24/'OECD.Stat export (3)'!$P24</f>
        <v>0.40509276876398165</v>
      </c>
      <c r="Q26" s="19">
        <f>'OECD.Stat export (3)'!R24/'OECD.Stat export (3)'!$P24</f>
        <v>0.40509276876398165</v>
      </c>
    </row>
    <row r="27" spans="1:17" ht="13.8" x14ac:dyDescent="0.3">
      <c r="A27" s="16"/>
      <c r="B27" s="17" t="s">
        <v>41</v>
      </c>
      <c r="C27" s="11" t="s">
        <v>31</v>
      </c>
      <c r="D27" s="19">
        <f>'OECD.Stat export (3)'!E25/'OECD.Stat export (3)'!$P25</f>
        <v>0.56191029447704255</v>
      </c>
      <c r="E27" s="19">
        <f>'OECD.Stat export (3)'!F25/'OECD.Stat export (3)'!$P25</f>
        <v>0.31455674371072195</v>
      </c>
      <c r="F27" s="19">
        <f>'OECD.Stat export (3)'!G25/'OECD.Stat export (3)'!$P25</f>
        <v>-0.24735355076632065</v>
      </c>
      <c r="G27" s="19">
        <f>'OECD.Stat export (3)'!H25/'OECD.Stat export (3)'!$P25</f>
        <v>3.5608848849385826</v>
      </c>
      <c r="H27" s="19">
        <f>'OECD.Stat export (3)'!I25/'OECD.Stat export (3)'!$P25</f>
        <v>3.5568014721282073</v>
      </c>
      <c r="I27" s="19">
        <f>'OECD.Stat export (3)'!J25/'OECD.Stat export (3)'!$P25</f>
        <v>-4.0834128103750828E-3</v>
      </c>
      <c r="J27" s="19">
        <f>'OECD.Stat export (3)'!K25/'OECD.Stat export (3)'!$P25</f>
        <v>3.8446505027263621E-2</v>
      </c>
      <c r="K27" s="19">
        <f>'OECD.Stat export (3)'!L25/'OECD.Stat export (3)'!$P25</f>
        <v>8.1300003598078721E-2</v>
      </c>
      <c r="L27" s="19">
        <f>'OECD.Stat export (3)'!M25/'OECD.Stat export (3)'!$P25</f>
        <v>4.2853498570815093E-2</v>
      </c>
      <c r="M27" s="19">
        <f>'OECD.Stat export (3)'!N25/'OECD.Stat export (3)'!$P25</f>
        <v>42.813741339545643</v>
      </c>
      <c r="N27" s="19">
        <f>'OECD.Stat export (3)'!O25/'OECD.Stat export (3)'!$P25</f>
        <v>28.570753308579175</v>
      </c>
      <c r="O27" s="19">
        <f>'OECD.Stat export (3)'!Q25/'OECD.Stat export (3)'!$P25</f>
        <v>0.4987967931305668</v>
      </c>
      <c r="P27" s="19">
        <f>'OECD.Stat export (3)'!R25/'OECD.Stat export (3)'!$P25</f>
        <v>0.39402382488851795</v>
      </c>
      <c r="Q27" s="19">
        <f>'OECD.Stat export (3)'!R25/'OECD.Stat export (3)'!$P25</f>
        <v>0.39402382488851795</v>
      </c>
    </row>
    <row r="28" spans="1:17" ht="13.8" x14ac:dyDescent="0.3">
      <c r="A28" s="16"/>
      <c r="B28" s="17" t="s">
        <v>42</v>
      </c>
      <c r="C28" s="11" t="s">
        <v>31</v>
      </c>
      <c r="D28" s="19">
        <f>'OECD.Stat export (3)'!E26/'OECD.Stat export (3)'!$P26</f>
        <v>0.68423438061180597</v>
      </c>
      <c r="E28" s="19">
        <f>'OECD.Stat export (3)'!F26/'OECD.Stat export (3)'!$P26</f>
        <v>0.362854024384065</v>
      </c>
      <c r="F28" s="19">
        <f>'OECD.Stat export (3)'!G26/'OECD.Stat export (3)'!$P26</f>
        <v>-0.32138035622774086</v>
      </c>
      <c r="G28" s="19">
        <f>'OECD.Stat export (3)'!H26/'OECD.Stat export (3)'!$P26</f>
        <v>3.7130046016224258</v>
      </c>
      <c r="H28" s="19">
        <f>'OECD.Stat export (3)'!I26/'OECD.Stat export (3)'!$P26</f>
        <v>3.6925144241816215</v>
      </c>
      <c r="I28" s="19">
        <f>'OECD.Stat export (3)'!J26/'OECD.Stat export (3)'!$P26</f>
        <v>-2.0490177440804298E-2</v>
      </c>
      <c r="J28" s="19">
        <f>'OECD.Stat export (3)'!K26/'OECD.Stat export (3)'!$P26</f>
        <v>5.1614167163831971E-2</v>
      </c>
      <c r="K28" s="19">
        <f>'OECD.Stat export (3)'!L26/'OECD.Stat export (3)'!$P26</f>
        <v>8.1412408198917971E-2</v>
      </c>
      <c r="L28" s="19">
        <f>'OECD.Stat export (3)'!M26/'OECD.Stat export (3)'!$P26</f>
        <v>2.9798241035086003E-2</v>
      </c>
      <c r="M28" s="19">
        <f>'OECD.Stat export (3)'!N26/'OECD.Stat export (3)'!$P26</f>
        <v>44.801666875141834</v>
      </c>
      <c r="N28" s="19">
        <f>'OECD.Stat export (3)'!O26/'OECD.Stat export (3)'!$P26</f>
        <v>29.948428079960816</v>
      </c>
      <c r="O28" s="19">
        <f>'OECD.Stat export (3)'!Q26/'OECD.Stat export (3)'!$P26</f>
        <v>0.50084451106137484</v>
      </c>
      <c r="P28" s="19">
        <f>'OECD.Stat export (3)'!R26/'OECD.Stat export (3)'!$P26</f>
        <v>0.39400778550578208</v>
      </c>
      <c r="Q28" s="19">
        <f>'OECD.Stat export (3)'!R26/'OECD.Stat export (3)'!$P26</f>
        <v>0.39400778550578208</v>
      </c>
    </row>
    <row r="29" spans="1:17" ht="13.8" x14ac:dyDescent="0.3">
      <c r="A29" s="14" t="s">
        <v>50</v>
      </c>
      <c r="B29" s="17" t="s">
        <v>33</v>
      </c>
      <c r="C29" s="11" t="s">
        <v>31</v>
      </c>
      <c r="D29" s="19">
        <f>'OECD.Stat export (3)'!E27/'OECD.Stat export (3)'!$P27</f>
        <v>0.68511572615276317</v>
      </c>
      <c r="E29" s="19">
        <f>'OECD.Stat export (3)'!F27/'OECD.Stat export (3)'!$P27</f>
        <v>2.2202121161562829</v>
      </c>
      <c r="F29" s="19">
        <f>'OECD.Stat export (3)'!G27/'OECD.Stat export (3)'!$P27</f>
        <v>1.5350963900035197</v>
      </c>
      <c r="G29" s="19">
        <f>'OECD.Stat export (3)'!H27/'OECD.Stat export (3)'!$P27</f>
        <v>1.4220680922210489</v>
      </c>
      <c r="H29" s="19">
        <f>'OECD.Stat export (3)'!I27/'OECD.Stat export (3)'!$P27</f>
        <v>1.1272062243928196</v>
      </c>
      <c r="I29" s="19">
        <f>'OECD.Stat export (3)'!J27/'OECD.Stat export (3)'!$P27</f>
        <v>-0.29486186782822948</v>
      </c>
      <c r="J29" s="19">
        <f>'OECD.Stat export (3)'!K27/'OECD.Stat export (3)'!$P27</f>
        <v>0.10320848257655756</v>
      </c>
      <c r="K29" s="19">
        <f>'OECD.Stat export (3)'!L27/'OECD.Stat export (3)'!$P27</f>
        <v>9.5769498064061945E-2</v>
      </c>
      <c r="L29" s="19">
        <f>'OECD.Stat export (3)'!M27/'OECD.Stat export (3)'!$P27</f>
        <v>-7.4389845124955998E-3</v>
      </c>
      <c r="M29" s="19">
        <f>'OECD.Stat export (3)'!N27/'OECD.Stat export (3)'!$P27</f>
        <v>49.058142343623373</v>
      </c>
      <c r="N29" s="19">
        <f>'OECD.Stat export (3)'!O27/'OECD.Stat export (3)'!$P27</f>
        <v>28.565298066971312</v>
      </c>
      <c r="O29" s="19">
        <f>'OECD.Stat export (3)'!Q27/'OECD.Stat export (3)'!$P27</f>
        <v>0.49788771559310102</v>
      </c>
      <c r="P29" s="19">
        <f>'OECD.Stat export (3)'!R27/'OECD.Stat export (3)'!$P27</f>
        <v>0.32920767335445267</v>
      </c>
      <c r="Q29" s="19">
        <f>'OECD.Stat export (3)'!R27/'OECD.Stat export (3)'!$P27</f>
        <v>0.32920767335445267</v>
      </c>
    </row>
    <row r="30" spans="1:17" ht="13.8" x14ac:dyDescent="0.3">
      <c r="A30" s="16"/>
      <c r="B30" s="17" t="s">
        <v>35</v>
      </c>
      <c r="C30" s="11" t="s">
        <v>31</v>
      </c>
      <c r="D30" s="19">
        <f>'OECD.Stat export (3)'!E28/'OECD.Stat export (3)'!$P28</f>
        <v>0.67625712009076622</v>
      </c>
      <c r="E30" s="19">
        <f>'OECD.Stat export (3)'!F28/'OECD.Stat export (3)'!$P28</f>
        <v>2.3429748055507069</v>
      </c>
      <c r="F30" s="19">
        <f>'OECD.Stat export (3)'!G28/'OECD.Stat export (3)'!$P28</f>
        <v>1.6667176854599408</v>
      </c>
      <c r="G30" s="19">
        <f>'OECD.Stat export (3)'!H28/'OECD.Stat export (3)'!$P28</f>
        <v>1.4236067434107174</v>
      </c>
      <c r="H30" s="19">
        <f>'OECD.Stat export (3)'!I28/'OECD.Stat export (3)'!$P28</f>
        <v>1.1352968319078374</v>
      </c>
      <c r="I30" s="19">
        <f>'OECD.Stat export (3)'!J28/'OECD.Stat export (3)'!$P28</f>
        <v>-0.28830991150288005</v>
      </c>
      <c r="J30" s="19">
        <f>'OECD.Stat export (3)'!K28/'OECD.Stat export (3)'!$P28</f>
        <v>0.12164946622447199</v>
      </c>
      <c r="K30" s="19">
        <f>'OECD.Stat export (3)'!L28/'OECD.Stat export (3)'!$P28</f>
        <v>7.626064513876768E-2</v>
      </c>
      <c r="L30" s="19">
        <f>'OECD.Stat export (3)'!M28/'OECD.Stat export (3)'!$P28</f>
        <v>-4.5388821085704315E-2</v>
      </c>
      <c r="M30" s="19">
        <f>'OECD.Stat export (3)'!N28/'OECD.Stat export (3)'!$P28</f>
        <v>51.967020438403566</v>
      </c>
      <c r="N30" s="19">
        <f>'OECD.Stat export (3)'!O28/'OECD.Stat export (3)'!$P28</f>
        <v>30.488605100316807</v>
      </c>
      <c r="O30" s="19">
        <f>'OECD.Stat export (3)'!Q28/'OECD.Stat export (3)'!$P28</f>
        <v>0.50208622796299529</v>
      </c>
      <c r="P30" s="19">
        <f>'OECD.Stat export (3)'!R28/'OECD.Stat export (3)'!$P28</f>
        <v>0.33453237912375633</v>
      </c>
      <c r="Q30" s="19">
        <f>'OECD.Stat export (3)'!R28/'OECD.Stat export (3)'!$P28</f>
        <v>0.33453237912375633</v>
      </c>
    </row>
    <row r="31" spans="1:17" ht="13.8" x14ac:dyDescent="0.3">
      <c r="A31" s="16"/>
      <c r="B31" s="17" t="s">
        <v>37</v>
      </c>
      <c r="C31" s="11" t="s">
        <v>31</v>
      </c>
      <c r="D31" s="19">
        <f>'OECD.Stat export (3)'!E29/'OECD.Stat export (3)'!$P29</f>
        <v>0.73352004631396361</v>
      </c>
      <c r="E31" s="19">
        <f>'OECD.Stat export (3)'!F29/'OECD.Stat export (3)'!$P29</f>
        <v>2.4125888183868169</v>
      </c>
      <c r="F31" s="19">
        <f>'OECD.Stat export (3)'!G29/'OECD.Stat export (3)'!$P29</f>
        <v>1.6790687720728534</v>
      </c>
      <c r="G31" s="19">
        <f>'OECD.Stat export (3)'!H29/'OECD.Stat export (3)'!$P29</f>
        <v>1.5174840983521249</v>
      </c>
      <c r="H31" s="19">
        <f>'OECD.Stat export (3)'!I29/'OECD.Stat export (3)'!$P29</f>
        <v>1.2229949549002601</v>
      </c>
      <c r="I31" s="19">
        <f>'OECD.Stat export (3)'!J29/'OECD.Stat export (3)'!$P29</f>
        <v>-0.29448914345186472</v>
      </c>
      <c r="J31" s="19">
        <f>'OECD.Stat export (3)'!K29/'OECD.Stat export (3)'!$P29</f>
        <v>0.13025242324371206</v>
      </c>
      <c r="K31" s="19">
        <f>'OECD.Stat export (3)'!L29/'OECD.Stat export (3)'!$P29</f>
        <v>9.0663960624457932E-2</v>
      </c>
      <c r="L31" s="19">
        <f>'OECD.Stat export (3)'!M29/'OECD.Stat export (3)'!$P29</f>
        <v>-3.9588462619254118E-2</v>
      </c>
      <c r="M31" s="19">
        <f>'OECD.Stat export (3)'!N29/'OECD.Stat export (3)'!$P29</f>
        <v>55.356490089551087</v>
      </c>
      <c r="N31" s="19">
        <f>'OECD.Stat export (3)'!O29/'OECD.Stat export (3)'!$P29</f>
        <v>32.490712532153864</v>
      </c>
      <c r="O31" s="19">
        <f>'OECD.Stat export (3)'!Q29/'OECD.Stat export (3)'!$P29</f>
        <v>0.50683382480485684</v>
      </c>
      <c r="P31" s="19">
        <f>'OECD.Stat export (3)'!R29/'OECD.Stat export (3)'!$P29</f>
        <v>0.34013720728534258</v>
      </c>
      <c r="Q31" s="19">
        <f>'OECD.Stat export (3)'!R29/'OECD.Stat export (3)'!$P29</f>
        <v>0.34013720728534258</v>
      </c>
    </row>
    <row r="32" spans="1:17" ht="13.8" x14ac:dyDescent="0.3">
      <c r="A32" s="16"/>
      <c r="B32" s="17" t="s">
        <v>38</v>
      </c>
      <c r="C32" s="11" t="s">
        <v>31</v>
      </c>
      <c r="D32" s="19">
        <f>'OECD.Stat export (3)'!E30/'OECD.Stat export (3)'!$P30</f>
        <v>0.79474814704867103</v>
      </c>
      <c r="E32" s="19">
        <f>'OECD.Stat export (3)'!F30/'OECD.Stat export (3)'!$P30</f>
        <v>2.7068229829133585</v>
      </c>
      <c r="F32" s="19">
        <f>'OECD.Stat export (3)'!G30/'OECD.Stat export (3)'!$P30</f>
        <v>1.9120748358646877</v>
      </c>
      <c r="G32" s="19">
        <f>'OECD.Stat export (3)'!H30/'OECD.Stat export (3)'!$P30</f>
        <v>1.5603553322402486</v>
      </c>
      <c r="H32" s="19">
        <f>'OECD.Stat export (3)'!I30/'OECD.Stat export (3)'!$P30</f>
        <v>1.2465448700379704</v>
      </c>
      <c r="I32" s="19">
        <f>'OECD.Stat export (3)'!J30/'OECD.Stat export (3)'!$P30</f>
        <v>-0.31381046220227821</v>
      </c>
      <c r="J32" s="19">
        <f>'OECD.Stat export (3)'!K30/'OECD.Stat export (3)'!$P30</f>
        <v>0.12861441888160166</v>
      </c>
      <c r="K32" s="19">
        <f>'OECD.Stat export (3)'!L30/'OECD.Stat export (3)'!$P30</f>
        <v>7.9178660165688641E-2</v>
      </c>
      <c r="L32" s="19">
        <f>'OECD.Stat export (3)'!M30/'OECD.Stat export (3)'!$P30</f>
        <v>-4.9435758715913013E-2</v>
      </c>
      <c r="M32" s="19">
        <f>'OECD.Stat export (3)'!N30/'OECD.Stat export (3)'!$P30</f>
        <v>57.479350220649636</v>
      </c>
      <c r="N32" s="19">
        <f>'OECD.Stat export (3)'!O30/'OECD.Stat export (3)'!$P30</f>
        <v>33.956141077367619</v>
      </c>
      <c r="O32" s="19">
        <f>'OECD.Stat export (3)'!Q30/'OECD.Stat export (3)'!$P30</f>
        <v>0.51144822229892994</v>
      </c>
      <c r="P32" s="19">
        <f>'OECD.Stat export (3)'!R30/'OECD.Stat export (3)'!$P30</f>
        <v>0.34466033828098031</v>
      </c>
      <c r="Q32" s="19">
        <f>'OECD.Stat export (3)'!R30/'OECD.Stat export (3)'!$P30</f>
        <v>0.34466033828098031</v>
      </c>
    </row>
    <row r="33" spans="1:17" ht="13.8" x14ac:dyDescent="0.3">
      <c r="A33" s="16"/>
      <c r="B33" s="17" t="s">
        <v>39</v>
      </c>
      <c r="C33" s="11" t="s">
        <v>31</v>
      </c>
      <c r="D33" s="19">
        <f>'OECD.Stat export (3)'!E31/'OECD.Stat export (3)'!$P31</f>
        <v>0.79595998384046762</v>
      </c>
      <c r="E33" s="19">
        <f>'OECD.Stat export (3)'!F31/'OECD.Stat export (3)'!$P31</f>
        <v>3.2493440875021489</v>
      </c>
      <c r="F33" s="19">
        <f>'OECD.Stat export (3)'!G31/'OECD.Stat export (3)'!$P31</f>
        <v>2.4533841036616812</v>
      </c>
      <c r="G33" s="19">
        <f>'OECD.Stat export (3)'!H31/'OECD.Stat export (3)'!$P31</f>
        <v>1.5653740103145952</v>
      </c>
      <c r="H33" s="19">
        <f>'OECD.Stat export (3)'!I31/'OECD.Stat export (3)'!$P31</f>
        <v>1.2137404509197181</v>
      </c>
      <c r="I33" s="19">
        <f>'OECD.Stat export (3)'!J31/'OECD.Stat export (3)'!$P31</f>
        <v>-0.35163355939487706</v>
      </c>
      <c r="J33" s="19">
        <f>'OECD.Stat export (3)'!K31/'OECD.Stat export (3)'!$P31</f>
        <v>0.10397805587072376</v>
      </c>
      <c r="K33" s="19">
        <f>'OECD.Stat export (3)'!L31/'OECD.Stat export (3)'!$P31</f>
        <v>5.797723259412068E-2</v>
      </c>
      <c r="L33" s="19">
        <f>'OECD.Stat export (3)'!M31/'OECD.Stat export (3)'!$P31</f>
        <v>-4.6000823276603063E-2</v>
      </c>
      <c r="M33" s="19">
        <f>'OECD.Stat export (3)'!N31/'OECD.Stat export (3)'!$P31</f>
        <v>59.883836279877258</v>
      </c>
      <c r="N33" s="19">
        <f>'OECD.Stat export (3)'!O31/'OECD.Stat export (3)'!$P31</f>
        <v>35.472224532321299</v>
      </c>
      <c r="O33" s="19">
        <f>'OECD.Stat export (3)'!Q31/'OECD.Stat export (3)'!$P31</f>
        <v>0.51664701596464668</v>
      </c>
      <c r="P33" s="19">
        <f>'OECD.Stat export (3)'!R31/'OECD.Stat export (3)'!$P31</f>
        <v>0.34880410360610109</v>
      </c>
      <c r="Q33" s="19">
        <f>'OECD.Stat export (3)'!R31/'OECD.Stat export (3)'!$P31</f>
        <v>0.34880410360610109</v>
      </c>
    </row>
    <row r="34" spans="1:17" ht="13.8" x14ac:dyDescent="0.3">
      <c r="A34" s="16"/>
      <c r="B34" s="17" t="s">
        <v>41</v>
      </c>
      <c r="C34" s="11" t="s">
        <v>31</v>
      </c>
      <c r="D34" s="19">
        <f>'OECD.Stat export (3)'!E32/'OECD.Stat export (3)'!$P32</f>
        <v>0.95074657958833619</v>
      </c>
      <c r="E34" s="19">
        <f>'OECD.Stat export (3)'!F32/'OECD.Stat export (3)'!$P32</f>
        <v>3.5720237111492281</v>
      </c>
      <c r="F34" s="19">
        <f>'OECD.Stat export (3)'!G32/'OECD.Stat export (3)'!$P32</f>
        <v>2.621277131560892</v>
      </c>
      <c r="G34" s="19">
        <f>'OECD.Stat export (3)'!H32/'OECD.Stat export (3)'!$P32</f>
        <v>1.7309467571183534</v>
      </c>
      <c r="H34" s="19">
        <f>'OECD.Stat export (3)'!I32/'OECD.Stat export (3)'!$P32</f>
        <v>1.2746399005145799</v>
      </c>
      <c r="I34" s="19">
        <f>'OECD.Stat export (3)'!J32/'OECD.Stat export (3)'!$P32</f>
        <v>-0.45630685660377357</v>
      </c>
      <c r="J34" s="19">
        <f>'OECD.Stat export (3)'!K32/'OECD.Stat export (3)'!$P32</f>
        <v>4.5228011663807889E-2</v>
      </c>
      <c r="K34" s="19">
        <f>'OECD.Stat export (3)'!L32/'OECD.Stat export (3)'!$P32</f>
        <v>5.0191923327615781E-2</v>
      </c>
      <c r="L34" s="19">
        <f>'OECD.Stat export (3)'!M32/'OECD.Stat export (3)'!$P32</f>
        <v>4.9639116638078903E-3</v>
      </c>
      <c r="M34" s="19">
        <f>'OECD.Stat export (3)'!N32/'OECD.Stat export (3)'!$P32</f>
        <v>60.840940163759868</v>
      </c>
      <c r="N34" s="19">
        <f>'OECD.Stat export (3)'!O32/'OECD.Stat export (3)'!$P32</f>
        <v>35.517462618758664</v>
      </c>
      <c r="O34" s="19">
        <f>'OECD.Stat export (3)'!Q32/'OECD.Stat export (3)'!$P32</f>
        <v>0.51000550893842889</v>
      </c>
      <c r="P34" s="19">
        <f>'OECD.Stat export (3)'!R32/'OECD.Stat export (3)'!$P32</f>
        <v>0.34133020854021784</v>
      </c>
      <c r="Q34" s="19">
        <f>'OECD.Stat export (3)'!R32/'OECD.Stat export (3)'!$P32</f>
        <v>0.34133020854021784</v>
      </c>
    </row>
    <row r="35" spans="1:17" ht="13.8" x14ac:dyDescent="0.3">
      <c r="A35" s="16"/>
      <c r="B35" s="17" t="s">
        <v>42</v>
      </c>
      <c r="C35" s="11" t="s">
        <v>31</v>
      </c>
      <c r="D35" s="19">
        <f>'OECD.Stat export (3)'!E33/'OECD.Stat export (3)'!$P33</f>
        <v>1.146178375811411</v>
      </c>
      <c r="E35" s="19">
        <f>'OECD.Stat export (3)'!F33/'OECD.Stat export (3)'!$P33</f>
        <v>3.6841843168773489</v>
      </c>
      <c r="F35" s="19">
        <f>'OECD.Stat export (3)'!G33/'OECD.Stat export (3)'!$P33</f>
        <v>2.5380059410659381</v>
      </c>
      <c r="G35" s="19">
        <f>'OECD.Stat export (3)'!H33/'OECD.Stat export (3)'!$P33</f>
        <v>1.921383811923471</v>
      </c>
      <c r="H35" s="19">
        <f>'OECD.Stat export (3)'!I33/'OECD.Stat export (3)'!$P33</f>
        <v>1.4861855141783396</v>
      </c>
      <c r="I35" s="19">
        <f>'OECD.Stat export (3)'!J33/'OECD.Stat export (3)'!$P33</f>
        <v>-0.43519829774513152</v>
      </c>
      <c r="J35" s="19">
        <f>'OECD.Stat export (3)'!K33/'OECD.Stat export (3)'!$P33</f>
        <v>0.12621817321489578</v>
      </c>
      <c r="K35" s="19">
        <f>'OECD.Stat export (3)'!L33/'OECD.Stat export (3)'!$P33</f>
        <v>6.7678093611206011E-2</v>
      </c>
      <c r="L35" s="19">
        <f>'OECD.Stat export (3)'!M33/'OECD.Stat export (3)'!$P33</f>
        <v>-5.8540079603689781E-2</v>
      </c>
      <c r="M35" s="19">
        <f>'OECD.Stat export (3)'!N33/'OECD.Stat export (3)'!$P33</f>
        <v>64.897769112826097</v>
      </c>
      <c r="N35" s="19">
        <f>'OECD.Stat export (3)'!O33/'OECD.Stat export (3)'!$P33</f>
        <v>38.560659687560467</v>
      </c>
      <c r="O35" s="19">
        <f>'OECD.Stat export (3)'!Q33/'OECD.Stat export (3)'!$P33</f>
        <v>0.52038610728076529</v>
      </c>
      <c r="P35" s="19">
        <f>'OECD.Stat export (3)'!R33/'OECD.Stat export (3)'!$P33</f>
        <v>0.34711247370219167</v>
      </c>
      <c r="Q35" s="19">
        <f>'OECD.Stat export (3)'!R33/'OECD.Stat export (3)'!$P33</f>
        <v>0.34711247370219167</v>
      </c>
    </row>
    <row r="36" spans="1:17" ht="13.8" x14ac:dyDescent="0.3">
      <c r="A36" s="14" t="s">
        <v>51</v>
      </c>
      <c r="B36" s="17" t="s">
        <v>33</v>
      </c>
      <c r="C36" s="11" t="s">
        <v>31</v>
      </c>
      <c r="D36" s="19">
        <f>'OECD.Stat export (3)'!E34/'OECD.Stat export (3)'!$P34</f>
        <v>0.30173704561029469</v>
      </c>
      <c r="E36" s="19">
        <f>'OECD.Stat export (3)'!F34/'OECD.Stat export (3)'!$P34</f>
        <v>5.1283450849006318E-2</v>
      </c>
      <c r="F36" s="19">
        <f>'OECD.Stat export (3)'!G34/'OECD.Stat export (3)'!$P34</f>
        <v>-0.25045359476128837</v>
      </c>
      <c r="G36" s="19">
        <f>'OECD.Stat export (3)'!H34/'OECD.Stat export (3)'!$P34</f>
        <v>1.5502699170029697</v>
      </c>
      <c r="H36" s="19">
        <f>'OECD.Stat export (3)'!I34/'OECD.Stat export (3)'!$P34</f>
        <v>1.4774329642884336</v>
      </c>
      <c r="I36" s="19">
        <f>'OECD.Stat export (3)'!J34/'OECD.Stat export (3)'!$P34</f>
        <v>-7.2836952714535899E-2</v>
      </c>
      <c r="J36" s="19">
        <f>'OECD.Stat export (3)'!K34/'OECD.Stat export (3)'!$P34</f>
        <v>3.195892027716439E-2</v>
      </c>
      <c r="K36" s="19">
        <f>'OECD.Stat export (3)'!L34/'OECD.Stat export (3)'!$P34</f>
        <v>1.9497477347140791E-2</v>
      </c>
      <c r="L36" s="19">
        <f>'OECD.Stat export (3)'!M34/'OECD.Stat export (3)'!$P34</f>
        <v>-1.2461442930023605E-2</v>
      </c>
      <c r="M36" s="19">
        <f>'OECD.Stat export (3)'!N34/'OECD.Stat export (3)'!$P34</f>
        <v>29.22274808218625</v>
      </c>
      <c r="N36" s="19">
        <f>'OECD.Stat export (3)'!O34/'OECD.Stat export (3)'!$P34</f>
        <v>18.834184912226608</v>
      </c>
      <c r="O36" s="19">
        <f>'OECD.Stat export (3)'!Q34/'OECD.Stat export (3)'!$P34</f>
        <v>0.47430137820756874</v>
      </c>
      <c r="P36" s="19">
        <f>'OECD.Stat export (3)'!R34/'OECD.Stat export (3)'!$P34</f>
        <v>0.35841011193177491</v>
      </c>
      <c r="Q36" s="19">
        <f>'OECD.Stat export (3)'!R34/'OECD.Stat export (3)'!$P34</f>
        <v>0.35841011193177491</v>
      </c>
    </row>
    <row r="37" spans="1:17" ht="13.8" x14ac:dyDescent="0.3">
      <c r="A37" s="16"/>
      <c r="B37" s="17" t="s">
        <v>35</v>
      </c>
      <c r="C37" s="11" t="s">
        <v>31</v>
      </c>
      <c r="D37" s="19">
        <f>'OECD.Stat export (3)'!E35/'OECD.Stat export (3)'!$P35</f>
        <v>0.35697991640702176</v>
      </c>
      <c r="E37" s="19">
        <f>'OECD.Stat export (3)'!F35/'OECD.Stat export (3)'!$P35</f>
        <v>6.3679680826810539E-2</v>
      </c>
      <c r="F37" s="19">
        <f>'OECD.Stat export (3)'!G35/'OECD.Stat export (3)'!$P35</f>
        <v>-0.29330023558021123</v>
      </c>
      <c r="G37" s="19">
        <f>'OECD.Stat export (3)'!H35/'OECD.Stat export (3)'!$P35</f>
        <v>1.5863667801504673</v>
      </c>
      <c r="H37" s="19">
        <f>'OECD.Stat export (3)'!I35/'OECD.Stat export (3)'!$P35</f>
        <v>1.5777571578387413</v>
      </c>
      <c r="I37" s="19">
        <f>'OECD.Stat export (3)'!J35/'OECD.Stat export (3)'!$P35</f>
        <v>-8.6096223117258144E-3</v>
      </c>
      <c r="J37" s="19">
        <f>'OECD.Stat export (3)'!K35/'OECD.Stat export (3)'!$P35</f>
        <v>3.7336947336423738E-2</v>
      </c>
      <c r="K37" s="19">
        <f>'OECD.Stat export (3)'!L35/'OECD.Stat export (3)'!$P35</f>
        <v>2.2050897484611292E-2</v>
      </c>
      <c r="L37" s="19">
        <f>'OECD.Stat export (3)'!M35/'OECD.Stat export (3)'!$P35</f>
        <v>-1.5286049851812448E-2</v>
      </c>
      <c r="M37" s="19">
        <f>'OECD.Stat export (3)'!N35/'OECD.Stat export (3)'!$P35</f>
        <v>31.310152102529752</v>
      </c>
      <c r="N37" s="19">
        <f>'OECD.Stat export (3)'!O35/'OECD.Stat export (3)'!$P35</f>
        <v>19.659194512130252</v>
      </c>
      <c r="O37" s="19">
        <f>'OECD.Stat export (3)'!Q35/'OECD.Stat export (3)'!$P35</f>
        <v>0.47473212250170987</v>
      </c>
      <c r="P37" s="19">
        <f>'OECD.Stat export (3)'!R35/'OECD.Stat export (3)'!$P35</f>
        <v>0.36074169769739339</v>
      </c>
      <c r="Q37" s="19">
        <f>'OECD.Stat export (3)'!R35/'OECD.Stat export (3)'!$P35</f>
        <v>0.36074169769739339</v>
      </c>
    </row>
    <row r="38" spans="1:17" ht="13.8" x14ac:dyDescent="0.3">
      <c r="A38" s="16"/>
      <c r="B38" s="17" t="s">
        <v>37</v>
      </c>
      <c r="C38" s="11" t="s">
        <v>31</v>
      </c>
      <c r="D38" s="19">
        <f>'OECD.Stat export (3)'!E36/'OECD.Stat export (3)'!$P36</f>
        <v>0.37701998175737311</v>
      </c>
      <c r="E38" s="19">
        <f>'OECD.Stat export (3)'!F36/'OECD.Stat export (3)'!$P36</f>
        <v>7.7291859227728799E-2</v>
      </c>
      <c r="F38" s="19">
        <f>'OECD.Stat export (3)'!G36/'OECD.Stat export (3)'!$P36</f>
        <v>-0.29972812252964426</v>
      </c>
      <c r="G38" s="19">
        <f>'OECD.Stat export (3)'!H36/'OECD.Stat export (3)'!$P36</f>
        <v>1.4708631096077835</v>
      </c>
      <c r="H38" s="19">
        <f>'OECD.Stat export (3)'!I36/'OECD.Stat export (3)'!$P36</f>
        <v>1.3306104857099423</v>
      </c>
      <c r="I38" s="19">
        <f>'OECD.Stat export (3)'!J36/'OECD.Stat export (3)'!$P36</f>
        <v>-0.14025262389784129</v>
      </c>
      <c r="J38" s="19">
        <f>'OECD.Stat export (3)'!K36/'OECD.Stat export (3)'!$P36</f>
        <v>4.1454273335360295E-2</v>
      </c>
      <c r="K38" s="19">
        <f>'OECD.Stat export (3)'!L36/'OECD.Stat export (3)'!$P36</f>
        <v>3.2828712374581938E-2</v>
      </c>
      <c r="L38" s="19">
        <f>'OECD.Stat export (3)'!M36/'OECD.Stat export (3)'!$P36</f>
        <v>-8.6255609607783518E-3</v>
      </c>
      <c r="M38" s="19">
        <f>'OECD.Stat export (3)'!N36/'OECD.Stat export (3)'!$P36</f>
        <v>33.867803542285571</v>
      </c>
      <c r="N38" s="19">
        <f>'OECD.Stat export (3)'!O36/'OECD.Stat export (3)'!$P36</f>
        <v>21.548621398199757</v>
      </c>
      <c r="O38" s="19">
        <f>'OECD.Stat export (3)'!Q36/'OECD.Stat export (3)'!$P36</f>
        <v>0.4876102158710855</v>
      </c>
      <c r="P38" s="19">
        <f>'OECD.Stat export (3)'!R36/'OECD.Stat export (3)'!$P36</f>
        <v>0.37465795074490726</v>
      </c>
      <c r="Q38" s="19">
        <f>'OECD.Stat export (3)'!R36/'OECD.Stat export (3)'!$P36</f>
        <v>0.37465795074490726</v>
      </c>
    </row>
    <row r="39" spans="1:17" ht="13.8" x14ac:dyDescent="0.3">
      <c r="A39" s="16"/>
      <c r="B39" s="17" t="s">
        <v>38</v>
      </c>
      <c r="C39" s="11" t="s">
        <v>31</v>
      </c>
      <c r="D39" s="19">
        <f>'OECD.Stat export (3)'!E37/'OECD.Stat export (3)'!$P37</f>
        <v>0.44590435232838532</v>
      </c>
      <c r="E39" s="19">
        <f>'OECD.Stat export (3)'!F37/'OECD.Stat export (3)'!$P37</f>
        <v>8.3464279189437302E-2</v>
      </c>
      <c r="F39" s="19">
        <f>'OECD.Stat export (3)'!G37/'OECD.Stat export (3)'!$P37</f>
        <v>-0.36244007313894805</v>
      </c>
      <c r="G39" s="19">
        <f>'OECD.Stat export (3)'!H37/'OECD.Stat export (3)'!$P37</f>
        <v>1.5526143156148773</v>
      </c>
      <c r="H39" s="19">
        <f>'OECD.Stat export (3)'!I37/'OECD.Stat export (3)'!$P37</f>
        <v>1.4438776476670661</v>
      </c>
      <c r="I39" s="19">
        <f>'OECD.Stat export (3)'!J37/'OECD.Stat export (3)'!$P37</f>
        <v>-0.10873666794781119</v>
      </c>
      <c r="J39" s="19">
        <f>'OECD.Stat export (3)'!K37/'OECD.Stat export (3)'!$P37</f>
        <v>5.3434183664573622E-2</v>
      </c>
      <c r="K39" s="19">
        <f>'OECD.Stat export (3)'!L37/'OECD.Stat export (3)'!$P37</f>
        <v>6.3969235854155732E-2</v>
      </c>
      <c r="L39" s="19">
        <f>'OECD.Stat export (3)'!M37/'OECD.Stat export (3)'!$P37</f>
        <v>1.0535052189582096E-2</v>
      </c>
      <c r="M39" s="19">
        <f>'OECD.Stat export (3)'!N37/'OECD.Stat export (3)'!$P37</f>
        <v>36.488637420733696</v>
      </c>
      <c r="N39" s="19">
        <f>'OECD.Stat export (3)'!O37/'OECD.Stat export (3)'!$P37</f>
        <v>23.41493158757358</v>
      </c>
      <c r="O39" s="19">
        <f>'OECD.Stat export (3)'!Q37/'OECD.Stat export (3)'!$P37</f>
        <v>0.49236885135918818</v>
      </c>
      <c r="P39" s="19">
        <f>'OECD.Stat export (3)'!R37/'OECD.Stat export (3)'!$P37</f>
        <v>0.37903683707404789</v>
      </c>
      <c r="Q39" s="19">
        <f>'OECD.Stat export (3)'!R37/'OECD.Stat export (3)'!$P37</f>
        <v>0.37903683707404789</v>
      </c>
    </row>
    <row r="40" spans="1:17" ht="13.8" x14ac:dyDescent="0.3">
      <c r="A40" s="16"/>
      <c r="B40" s="17" t="s">
        <v>39</v>
      </c>
      <c r="C40" s="11" t="s">
        <v>31</v>
      </c>
      <c r="D40" s="19">
        <f>'OECD.Stat export (3)'!E38/'OECD.Stat export (3)'!$P38</f>
        <v>0.44024686523452244</v>
      </c>
      <c r="E40" s="19">
        <f>'OECD.Stat export (3)'!F38/'OECD.Stat export (3)'!$P38</f>
        <v>8.3235536903126461E-2</v>
      </c>
      <c r="F40" s="19">
        <f>'OECD.Stat export (3)'!G38/'OECD.Stat export (3)'!$P38</f>
        <v>-0.35701132833139598</v>
      </c>
      <c r="G40" s="19">
        <f>'OECD.Stat export (3)'!H38/'OECD.Stat export (3)'!$P38</f>
        <v>1.3086262971573497</v>
      </c>
      <c r="H40" s="19">
        <f>'OECD.Stat export (3)'!I38/'OECD.Stat export (3)'!$P38</f>
        <v>1.2755153628417446</v>
      </c>
      <c r="I40" s="19">
        <f>'OECD.Stat export (3)'!J38/'OECD.Stat export (3)'!$P38</f>
        <v>-3.3110934315605141E-2</v>
      </c>
      <c r="J40" s="19">
        <f>'OECD.Stat export (3)'!K38/'OECD.Stat export (3)'!$P38</f>
        <v>3.2743270783955558E-2</v>
      </c>
      <c r="K40" s="19">
        <f>'OECD.Stat export (3)'!L38/'OECD.Stat export (3)'!$P38</f>
        <v>4.7900515541733975E-2</v>
      </c>
      <c r="L40" s="19">
        <f>'OECD.Stat export (3)'!M38/'OECD.Stat export (3)'!$P38</f>
        <v>1.5157244757778417E-2</v>
      </c>
      <c r="M40" s="19">
        <f>'OECD.Stat export (3)'!N38/'OECD.Stat export (3)'!$P38</f>
        <v>39.068183685380582</v>
      </c>
      <c r="N40" s="19">
        <f>'OECD.Stat export (3)'!O38/'OECD.Stat export (3)'!$P38</f>
        <v>24.782727876443065</v>
      </c>
      <c r="O40" s="19">
        <f>'OECD.Stat export (3)'!Q38/'OECD.Stat export (3)'!$P38</f>
        <v>0.48833051981428877</v>
      </c>
      <c r="P40" s="19">
        <f>'OECD.Stat export (3)'!R38/'OECD.Stat export (3)'!$P38</f>
        <v>0.37412280040907597</v>
      </c>
      <c r="Q40" s="19">
        <f>'OECD.Stat export (3)'!R38/'OECD.Stat export (3)'!$P38</f>
        <v>0.37412280040907597</v>
      </c>
    </row>
    <row r="41" spans="1:17" ht="13.8" x14ac:dyDescent="0.3">
      <c r="A41" s="16"/>
      <c r="B41" s="17" t="s">
        <v>41</v>
      </c>
      <c r="C41" s="11" t="s">
        <v>31</v>
      </c>
      <c r="D41" s="19">
        <f>'OECD.Stat export (3)'!E39/'OECD.Stat export (3)'!$P39</f>
        <v>0.48448737780205869</v>
      </c>
      <c r="E41" s="19">
        <f>'OECD.Stat export (3)'!F39/'OECD.Stat export (3)'!$P39</f>
        <v>8.0117131679169604E-2</v>
      </c>
      <c r="F41" s="19">
        <f>'OECD.Stat export (3)'!G39/'OECD.Stat export (3)'!$P39</f>
        <v>-0.40437024612288913</v>
      </c>
      <c r="G41" s="19">
        <f>'OECD.Stat export (3)'!H39/'OECD.Stat export (3)'!$P39</f>
        <v>1.2877846968407445</v>
      </c>
      <c r="H41" s="19">
        <f>'OECD.Stat export (3)'!I39/'OECD.Stat export (3)'!$P39</f>
        <v>1.628793650936986</v>
      </c>
      <c r="I41" s="19">
        <f>'OECD.Stat export (3)'!J39/'OECD.Stat export (3)'!$P39</f>
        <v>0.34100895409624132</v>
      </c>
      <c r="J41" s="19">
        <f>'OECD.Stat export (3)'!K39/'OECD.Stat export (3)'!$P39</f>
        <v>3.9244969293898896E-2</v>
      </c>
      <c r="K41" s="19">
        <f>'OECD.Stat export (3)'!L39/'OECD.Stat export (3)'!$P39</f>
        <v>1.4156861859794161E-2</v>
      </c>
      <c r="L41" s="19">
        <f>'OECD.Stat export (3)'!M39/'OECD.Stat export (3)'!$P39</f>
        <v>-2.508810743410473E-2</v>
      </c>
      <c r="M41" s="19">
        <f>'OECD.Stat export (3)'!N39/'OECD.Stat export (3)'!$P39</f>
        <v>39.45681209559632</v>
      </c>
      <c r="N41" s="19">
        <f>'OECD.Stat export (3)'!O39/'OECD.Stat export (3)'!$P39</f>
        <v>25.073838139424964</v>
      </c>
      <c r="O41" s="19">
        <f>'OECD.Stat export (3)'!Q39/'OECD.Stat export (3)'!$P39</f>
        <v>0.48467560755452266</v>
      </c>
      <c r="P41" s="19">
        <f>'OECD.Stat export (3)'!R39/'OECD.Stat export (3)'!$P39</f>
        <v>0.36757867921638004</v>
      </c>
      <c r="Q41" s="19">
        <f>'OECD.Stat export (3)'!R39/'OECD.Stat export (3)'!$P39</f>
        <v>0.36757867921638004</v>
      </c>
    </row>
    <row r="42" spans="1:17" ht="13.8" x14ac:dyDescent="0.3">
      <c r="A42" s="16"/>
      <c r="B42" s="17" t="s">
        <v>42</v>
      </c>
      <c r="C42" s="11" t="s">
        <v>31</v>
      </c>
      <c r="D42" s="19">
        <f>'OECD.Stat export (3)'!E40/'OECD.Stat export (3)'!$P40</f>
        <v>0.5983274591975748</v>
      </c>
      <c r="E42" s="19">
        <f>'OECD.Stat export (3)'!F40/'OECD.Stat export (3)'!$P40</f>
        <v>9.7693969781996112E-2</v>
      </c>
      <c r="F42" s="19">
        <f>'OECD.Stat export (3)'!G40/'OECD.Stat export (3)'!$P40</f>
        <v>-0.50063348941557873</v>
      </c>
      <c r="G42" s="19">
        <f>'OECD.Stat export (3)'!H40/'OECD.Stat export (3)'!$P40</f>
        <v>1.6480211026804645</v>
      </c>
      <c r="H42" s="19">
        <f>'OECD.Stat export (3)'!I40/'OECD.Stat export (3)'!$P40</f>
        <v>1.9585291571558747</v>
      </c>
      <c r="I42" s="19">
        <f>'OECD.Stat export (3)'!J40/'OECD.Stat export (3)'!$P40</f>
        <v>0.3105080544754103</v>
      </c>
      <c r="J42" s="19">
        <f>'OECD.Stat export (3)'!K40/'OECD.Stat export (3)'!$P40</f>
        <v>4.8969771470330846E-2</v>
      </c>
      <c r="K42" s="19">
        <f>'OECD.Stat export (3)'!L40/'OECD.Stat export (3)'!$P40</f>
        <v>2.2169240971138319E-2</v>
      </c>
      <c r="L42" s="19">
        <f>'OECD.Stat export (3)'!M40/'OECD.Stat export (3)'!$P40</f>
        <v>-2.6800530499192527E-2</v>
      </c>
      <c r="M42" s="19">
        <f>'OECD.Stat export (3)'!N40/'OECD.Stat export (3)'!$P40</f>
        <v>43.49406995021495</v>
      </c>
      <c r="N42" s="19">
        <f>'OECD.Stat export (3)'!O40/'OECD.Stat export (3)'!$P40</f>
        <v>27.804135304559619</v>
      </c>
      <c r="O42" s="19">
        <f>'OECD.Stat export (3)'!Q40/'OECD.Stat export (3)'!$P40</f>
        <v>0.48624584795181297</v>
      </c>
      <c r="P42" s="19">
        <f>'OECD.Stat export (3)'!R40/'OECD.Stat export (3)'!$P40</f>
        <v>0.36695109942808263</v>
      </c>
      <c r="Q42" s="19">
        <f>'OECD.Stat export (3)'!R40/'OECD.Stat export (3)'!$P40</f>
        <v>0.36695109942808263</v>
      </c>
    </row>
    <row r="43" spans="1:17" ht="13.8" x14ac:dyDescent="0.3">
      <c r="A43" s="14" t="s">
        <v>52</v>
      </c>
      <c r="B43" s="17" t="s">
        <v>33</v>
      </c>
      <c r="C43" s="11" t="s">
        <v>31</v>
      </c>
      <c r="D43" s="19">
        <f>'OECD.Stat export (3)'!E41/'OECD.Stat export (3)'!$P41</f>
        <v>0.39990241310099445</v>
      </c>
      <c r="E43" s="19">
        <f>'OECD.Stat export (3)'!F41/'OECD.Stat export (3)'!$P41</f>
        <v>0.17096335297874282</v>
      </c>
      <c r="F43" s="19">
        <f>'OECD.Stat export (3)'!G41/'OECD.Stat export (3)'!$P41</f>
        <v>-0.22893906012225163</v>
      </c>
      <c r="G43" s="19">
        <f>'OECD.Stat export (3)'!H41/'OECD.Stat export (3)'!$P41</f>
        <v>0.97907437952741538</v>
      </c>
      <c r="H43" s="19">
        <f>'OECD.Stat export (3)'!I41/'OECD.Stat export (3)'!$P41</f>
        <v>0.58093100884955751</v>
      </c>
      <c r="I43" s="19">
        <f>'OECD.Stat export (3)'!J41/'OECD.Stat export (3)'!$P41</f>
        <v>-0.39814337067785782</v>
      </c>
      <c r="J43" s="19">
        <f>'OECD.Stat export (3)'!K41/'OECD.Stat export (3)'!$P41</f>
        <v>0.15578512726940974</v>
      </c>
      <c r="K43" s="19">
        <f>'OECD.Stat export (3)'!L41/'OECD.Stat export (3)'!$P41</f>
        <v>0.11544508329531977</v>
      </c>
      <c r="L43" s="19">
        <f>'OECD.Stat export (3)'!M41/'OECD.Stat export (3)'!$P41</f>
        <v>-4.0340043974089954E-2</v>
      </c>
      <c r="M43" s="19">
        <f>'OECD.Stat export (3)'!N41/'OECD.Stat export (3)'!$P41</f>
        <v>42.490211049216676</v>
      </c>
      <c r="N43" s="19">
        <f>'OECD.Stat export (3)'!O41/'OECD.Stat export (3)'!$P41</f>
        <v>24.057517890174072</v>
      </c>
      <c r="O43" s="19">
        <f>'OECD.Stat export (3)'!Q41/'OECD.Stat export (3)'!$P41</f>
        <v>0.46050542833683061</v>
      </c>
      <c r="P43" s="19">
        <f>'OECD.Stat export (3)'!R41/'OECD.Stat export (3)'!$P41</f>
        <v>0.32037222881123983</v>
      </c>
      <c r="Q43" s="19">
        <f>'OECD.Stat export (3)'!R41/'OECD.Stat export (3)'!$P41</f>
        <v>0.32037222881123983</v>
      </c>
    </row>
    <row r="44" spans="1:17" ht="13.8" x14ac:dyDescent="0.3">
      <c r="A44" s="16"/>
      <c r="B44" s="17" t="s">
        <v>35</v>
      </c>
      <c r="C44" s="11" t="s">
        <v>31</v>
      </c>
      <c r="D44" s="19">
        <f>'OECD.Stat export (3)'!E42/'OECD.Stat export (3)'!$P42</f>
        <v>0.39159693101377541</v>
      </c>
      <c r="E44" s="19">
        <f>'OECD.Stat export (3)'!F42/'OECD.Stat export (3)'!$P42</f>
        <v>0.16800535675941258</v>
      </c>
      <c r="F44" s="19">
        <f>'OECD.Stat export (3)'!G42/'OECD.Stat export (3)'!$P42</f>
        <v>-0.22359157425436282</v>
      </c>
      <c r="G44" s="19">
        <f>'OECD.Stat export (3)'!H42/'OECD.Stat export (3)'!$P42</f>
        <v>1.0264615271231781</v>
      </c>
      <c r="H44" s="19">
        <f>'OECD.Stat export (3)'!I42/'OECD.Stat export (3)'!$P42</f>
        <v>0.60040834149182032</v>
      </c>
      <c r="I44" s="19">
        <f>'OECD.Stat export (3)'!J42/'OECD.Stat export (3)'!$P42</f>
        <v>-0.42605318563135769</v>
      </c>
      <c r="J44" s="19">
        <f>'OECD.Stat export (3)'!K42/'OECD.Stat export (3)'!$P42</f>
        <v>0.16379129037541171</v>
      </c>
      <c r="K44" s="19">
        <f>'OECD.Stat export (3)'!L42/'OECD.Stat export (3)'!$P42</f>
        <v>5.9014119338343676E-2</v>
      </c>
      <c r="L44" s="19">
        <f>'OECD.Stat export (3)'!M42/'OECD.Stat export (3)'!$P42</f>
        <v>-0.10477717103706803</v>
      </c>
      <c r="M44" s="19">
        <f>'OECD.Stat export (3)'!N42/'OECD.Stat export (3)'!$P42</f>
        <v>44.934488245492147</v>
      </c>
      <c r="N44" s="19">
        <f>'OECD.Stat export (3)'!O42/'OECD.Stat export (3)'!$P42</f>
        <v>25.509728620027293</v>
      </c>
      <c r="O44" s="19">
        <f>'OECD.Stat export (3)'!Q42/'OECD.Stat export (3)'!$P42</f>
        <v>0.46133969028078536</v>
      </c>
      <c r="P44" s="19">
        <f>'OECD.Stat export (3)'!R42/'OECD.Stat export (3)'!$P42</f>
        <v>0.32132913580696232</v>
      </c>
      <c r="Q44" s="19">
        <f>'OECD.Stat export (3)'!R42/'OECD.Stat export (3)'!$P42</f>
        <v>0.32132913580696232</v>
      </c>
    </row>
    <row r="45" spans="1:17" ht="13.8" x14ac:dyDescent="0.3">
      <c r="A45" s="16"/>
      <c r="B45" s="17" t="s">
        <v>37</v>
      </c>
      <c r="C45" s="11" t="s">
        <v>31</v>
      </c>
      <c r="D45" s="19">
        <f>'OECD.Stat export (3)'!E43/'OECD.Stat export (3)'!$P43</f>
        <v>0.38203015758323955</v>
      </c>
      <c r="E45" s="19">
        <f>'OECD.Stat export (3)'!F43/'OECD.Stat export (3)'!$P43</f>
        <v>0.1525844299408155</v>
      </c>
      <c r="F45" s="19">
        <f>'OECD.Stat export (3)'!G43/'OECD.Stat export (3)'!$P43</f>
        <v>-0.22944572764242405</v>
      </c>
      <c r="G45" s="19">
        <f>'OECD.Stat export (3)'!H43/'OECD.Stat export (3)'!$P43</f>
        <v>1.1537335826585817</v>
      </c>
      <c r="H45" s="19">
        <f>'OECD.Stat export (3)'!I43/'OECD.Stat export (3)'!$P43</f>
        <v>0.66926229929922665</v>
      </c>
      <c r="I45" s="19">
        <f>'OECD.Stat export (3)'!J43/'OECD.Stat export (3)'!$P43</f>
        <v>-0.48447128335935513</v>
      </c>
      <c r="J45" s="19">
        <f>'OECD.Stat export (3)'!K43/'OECD.Stat export (3)'!$P43</f>
        <v>0.17568533568134781</v>
      </c>
      <c r="K45" s="19">
        <f>'OECD.Stat export (3)'!L43/'OECD.Stat export (3)'!$P43</f>
        <v>7.3074472059838066E-2</v>
      </c>
      <c r="L45" s="19">
        <f>'OECD.Stat export (3)'!M43/'OECD.Stat export (3)'!$P43</f>
        <v>-0.10261086362150974</v>
      </c>
      <c r="M45" s="19">
        <f>'OECD.Stat export (3)'!N43/'OECD.Stat export (3)'!$P43</f>
        <v>47.570270354252933</v>
      </c>
      <c r="N45" s="19">
        <f>'OECD.Stat export (3)'!O43/'OECD.Stat export (3)'!$P43</f>
        <v>27.549644333688498</v>
      </c>
      <c r="O45" s="19">
        <f>'OECD.Stat export (3)'!Q43/'OECD.Stat export (3)'!$P43</f>
        <v>0.46508841363784909</v>
      </c>
      <c r="P45" s="19">
        <f>'OECD.Stat export (3)'!R43/'OECD.Stat export (3)'!$P43</f>
        <v>0.32397153335027778</v>
      </c>
      <c r="Q45" s="19">
        <f>'OECD.Stat export (3)'!R43/'OECD.Stat export (3)'!$P43</f>
        <v>0.32397153335027778</v>
      </c>
    </row>
    <row r="46" spans="1:17" ht="13.8" x14ac:dyDescent="0.3">
      <c r="A46" s="16"/>
      <c r="B46" s="17" t="s">
        <v>38</v>
      </c>
      <c r="C46" s="11" t="s">
        <v>31</v>
      </c>
      <c r="D46" s="19">
        <f>'OECD.Stat export (3)'!E44/'OECD.Stat export (3)'!$P44</f>
        <v>0.4137482491570284</v>
      </c>
      <c r="E46" s="19">
        <f>'OECD.Stat export (3)'!F44/'OECD.Stat export (3)'!$P44</f>
        <v>0.15617762989014175</v>
      </c>
      <c r="F46" s="19">
        <f>'OECD.Stat export (3)'!G44/'OECD.Stat export (3)'!$P44</f>
        <v>-0.25757061926688662</v>
      </c>
      <c r="G46" s="19">
        <f>'OECD.Stat export (3)'!H44/'OECD.Stat export (3)'!$P44</f>
        <v>1.3253376527319531</v>
      </c>
      <c r="H46" s="19">
        <f>'OECD.Stat export (3)'!I44/'OECD.Stat export (3)'!$P44</f>
        <v>0.73591258710706653</v>
      </c>
      <c r="I46" s="19">
        <f>'OECD.Stat export (3)'!J44/'OECD.Stat export (3)'!$P44</f>
        <v>-0.58942506562488672</v>
      </c>
      <c r="J46" s="19">
        <f>'OECD.Stat export (3)'!K44/'OECD.Stat export (3)'!$P44</f>
        <v>8.7659358435154641E-2</v>
      </c>
      <c r="K46" s="19">
        <f>'OECD.Stat export (3)'!L44/'OECD.Stat export (3)'!$P44</f>
        <v>2.2946234182952031E-2</v>
      </c>
      <c r="L46" s="19">
        <f>'OECD.Stat export (3)'!M44/'OECD.Stat export (3)'!$P44</f>
        <v>-6.4713124252202603E-2</v>
      </c>
      <c r="M46" s="19">
        <f>'OECD.Stat export (3)'!N44/'OECD.Stat export (3)'!$P44</f>
        <v>49.573255772986293</v>
      </c>
      <c r="N46" s="19">
        <f>'OECD.Stat export (3)'!O44/'OECD.Stat export (3)'!$P44</f>
        <v>28.67902729870853</v>
      </c>
      <c r="O46" s="19">
        <f>'OECD.Stat export (3)'!Q44/'OECD.Stat export (3)'!$P44</f>
        <v>0.47607048330372359</v>
      </c>
      <c r="P46" s="19">
        <f>'OECD.Stat export (3)'!R44/'OECD.Stat export (3)'!$P44</f>
        <v>0.33180450309996012</v>
      </c>
      <c r="Q46" s="19">
        <f>'OECD.Stat export (3)'!R44/'OECD.Stat export (3)'!$P44</f>
        <v>0.33180450309996012</v>
      </c>
    </row>
    <row r="47" spans="1:17" ht="13.8" x14ac:dyDescent="0.3">
      <c r="A47" s="16"/>
      <c r="B47" s="17" t="s">
        <v>39</v>
      </c>
      <c r="C47" s="11" t="s">
        <v>31</v>
      </c>
      <c r="D47" s="19">
        <f>'OECD.Stat export (3)'!E45/'OECD.Stat export (3)'!$P45</f>
        <v>0.39459223522167486</v>
      </c>
      <c r="E47" s="19">
        <f>'OECD.Stat export (3)'!F45/'OECD.Stat export (3)'!$P45</f>
        <v>0.13389622446392349</v>
      </c>
      <c r="F47" s="19">
        <f>'OECD.Stat export (3)'!G45/'OECD.Stat export (3)'!$P45</f>
        <v>-0.26069601075775134</v>
      </c>
      <c r="G47" s="19">
        <f>'OECD.Stat export (3)'!H45/'OECD.Stat export (3)'!$P45</f>
        <v>1.218329177774558</v>
      </c>
      <c r="H47" s="19">
        <f>'OECD.Stat export (3)'!I45/'OECD.Stat export (3)'!$P45</f>
        <v>0.73302608247609391</v>
      </c>
      <c r="I47" s="19">
        <f>'OECD.Stat export (3)'!J45/'OECD.Stat export (3)'!$P45</f>
        <v>-0.48530309529846416</v>
      </c>
      <c r="J47" s="19">
        <f>'OECD.Stat export (3)'!K45/'OECD.Stat export (3)'!$P45</f>
        <v>0.13719906313387423</v>
      </c>
      <c r="K47" s="19">
        <f>'OECD.Stat export (3)'!L45/'OECD.Stat export (3)'!$P45</f>
        <v>4.4201544479860903E-2</v>
      </c>
      <c r="L47" s="19">
        <f>'OECD.Stat export (3)'!M45/'OECD.Stat export (3)'!$P45</f>
        <v>-9.2997518654013317E-2</v>
      </c>
      <c r="M47" s="19">
        <f>'OECD.Stat export (3)'!N45/'OECD.Stat export (3)'!$P45</f>
        <v>51.811356163041687</v>
      </c>
      <c r="N47" s="19">
        <f>'OECD.Stat export (3)'!O45/'OECD.Stat export (3)'!$P45</f>
        <v>29.999187017824902</v>
      </c>
      <c r="O47" s="19">
        <f>'OECD.Stat export (3)'!Q45/'OECD.Stat export (3)'!$P45</f>
        <v>0.48433425094175603</v>
      </c>
      <c r="P47" s="19">
        <f>'OECD.Stat export (3)'!R45/'OECD.Stat export (3)'!$P45</f>
        <v>0.33635178209214717</v>
      </c>
      <c r="Q47" s="19">
        <f>'OECD.Stat export (3)'!R45/'OECD.Stat export (3)'!$P45</f>
        <v>0.33635178209214717</v>
      </c>
    </row>
    <row r="48" spans="1:17" ht="13.8" x14ac:dyDescent="0.3">
      <c r="A48" s="16"/>
      <c r="B48" s="17" t="s">
        <v>41</v>
      </c>
      <c r="C48" s="11" t="s">
        <v>31</v>
      </c>
      <c r="D48" s="19">
        <f>'OECD.Stat export (3)'!E46/'OECD.Stat export (3)'!$P46</f>
        <v>0.42818095973384923</v>
      </c>
      <c r="E48" s="19">
        <f>'OECD.Stat export (3)'!F46/'OECD.Stat export (3)'!$P46</f>
        <v>0.17052027356392502</v>
      </c>
      <c r="F48" s="19">
        <f>'OECD.Stat export (3)'!G46/'OECD.Stat export (3)'!$P46</f>
        <v>-0.25766068616992427</v>
      </c>
      <c r="G48" s="19">
        <f>'OECD.Stat export (3)'!H46/'OECD.Stat export (3)'!$P46</f>
        <v>1.1361328716075723</v>
      </c>
      <c r="H48" s="19">
        <f>'OECD.Stat export (3)'!I46/'OECD.Stat export (3)'!$P46</f>
        <v>0.6617401296400095</v>
      </c>
      <c r="I48" s="19">
        <f>'OECD.Stat export (3)'!J46/'OECD.Stat export (3)'!$P46</f>
        <v>-0.47439274196756293</v>
      </c>
      <c r="J48" s="19">
        <f>'OECD.Stat export (3)'!K46/'OECD.Stat export (3)'!$P46</f>
        <v>0.119146345489721</v>
      </c>
      <c r="K48" s="19">
        <f>'OECD.Stat export (3)'!L46/'OECD.Stat export (3)'!$P46</f>
        <v>8.2805129911222811E-2</v>
      </c>
      <c r="L48" s="19">
        <f>'OECD.Stat export (3)'!M46/'OECD.Stat export (3)'!$P46</f>
        <v>-3.6341215578498197E-2</v>
      </c>
      <c r="M48" s="19">
        <f>'OECD.Stat export (3)'!N46/'OECD.Stat export (3)'!$P46</f>
        <v>52.289303157394002</v>
      </c>
      <c r="N48" s="19">
        <f>'OECD.Stat export (3)'!O46/'OECD.Stat export (3)'!$P46</f>
        <v>29.904082231495472</v>
      </c>
      <c r="O48" s="19">
        <f>'OECD.Stat export (3)'!Q46/'OECD.Stat export (3)'!$P46</f>
        <v>0.47440649465709589</v>
      </c>
      <c r="P48" s="19">
        <f>'OECD.Stat export (3)'!R46/'OECD.Stat export (3)'!$P46</f>
        <v>0.32547417144303614</v>
      </c>
      <c r="Q48" s="19">
        <f>'OECD.Stat export (3)'!R46/'OECD.Stat export (3)'!$P46</f>
        <v>0.32547417144303614</v>
      </c>
    </row>
    <row r="49" spans="1:17" ht="13.8" x14ac:dyDescent="0.3">
      <c r="A49" s="16"/>
      <c r="B49" s="17" t="s">
        <v>42</v>
      </c>
      <c r="C49" s="11" t="s">
        <v>31</v>
      </c>
      <c r="D49" s="19">
        <f>'OECD.Stat export (3)'!E47/'OECD.Stat export (3)'!$P47</f>
        <v>0.47773218442659926</v>
      </c>
      <c r="E49" s="19">
        <f>'OECD.Stat export (3)'!F47/'OECD.Stat export (3)'!$P47</f>
        <v>0.22143260218352431</v>
      </c>
      <c r="F49" s="19">
        <f>'OECD.Stat export (3)'!G47/'OECD.Stat export (3)'!$P47</f>
        <v>-0.25629958224307497</v>
      </c>
      <c r="G49" s="19">
        <f>'OECD.Stat export (3)'!H47/'OECD.Stat export (3)'!$P47</f>
        <v>1.3603016206803213</v>
      </c>
      <c r="H49" s="19">
        <f>'OECD.Stat export (3)'!I47/'OECD.Stat export (3)'!$P47</f>
        <v>0.79049778273030769</v>
      </c>
      <c r="I49" s="19">
        <f>'OECD.Stat export (3)'!J47/'OECD.Stat export (3)'!$P47</f>
        <v>-0.56980383795001355</v>
      </c>
      <c r="J49" s="19">
        <f>'OECD.Stat export (3)'!K47/'OECD.Stat export (3)'!$P47</f>
        <v>6.3284286023639807E-2</v>
      </c>
      <c r="K49" s="19">
        <f>'OECD.Stat export (3)'!L47/'OECD.Stat export (3)'!$P47</f>
        <v>0.12679226491022286</v>
      </c>
      <c r="L49" s="19">
        <f>'OECD.Stat export (3)'!M47/'OECD.Stat export (3)'!$P47</f>
        <v>6.350797888658305E-2</v>
      </c>
      <c r="M49" s="19">
        <f>'OECD.Stat export (3)'!N47/'OECD.Stat export (3)'!$P47</f>
        <v>54.687859801550125</v>
      </c>
      <c r="N49" s="19">
        <f>'OECD.Stat export (3)'!O47/'OECD.Stat export (3)'!$P47</f>
        <v>31.377213394961473</v>
      </c>
      <c r="O49" s="19">
        <f>'OECD.Stat export (3)'!Q47/'OECD.Stat export (3)'!$P47</f>
        <v>0.48636650726337632</v>
      </c>
      <c r="P49" s="19">
        <f>'OECD.Stat export (3)'!R47/'OECD.Stat export (3)'!$P47</f>
        <v>0.33083100243616348</v>
      </c>
      <c r="Q49" s="19">
        <f>'OECD.Stat export (3)'!R47/'OECD.Stat export (3)'!$P47</f>
        <v>0.33083100243616348</v>
      </c>
    </row>
    <row r="50" spans="1:17" ht="13.8" x14ac:dyDescent="0.3">
      <c r="A50" s="14" t="s">
        <v>53</v>
      </c>
      <c r="B50" s="17" t="s">
        <v>33</v>
      </c>
      <c r="C50" s="11" t="s">
        <v>31</v>
      </c>
      <c r="D50" s="19">
        <f>'OECD.Stat export (3)'!E48/'OECD.Stat export (3)'!$P48</f>
        <v>0.39093422485393736</v>
      </c>
      <c r="E50" s="19">
        <f>'OECD.Stat export (3)'!F48/'OECD.Stat export (3)'!$P48</f>
        <v>0.46100961750349195</v>
      </c>
      <c r="F50" s="19">
        <f>'OECD.Stat export (3)'!G48/'OECD.Stat export (3)'!$P48</f>
        <v>7.0075392649554674E-2</v>
      </c>
      <c r="G50" s="19">
        <f>'OECD.Stat export (3)'!H48/'OECD.Stat export (3)'!$P48</f>
        <v>0.761994235757949</v>
      </c>
      <c r="H50" s="19">
        <f>'OECD.Stat export (3)'!I48/'OECD.Stat export (3)'!$P48</f>
        <v>0.50649744523212326</v>
      </c>
      <c r="I50" s="19">
        <f>'OECD.Stat export (3)'!J48/'OECD.Stat export (3)'!$P48</f>
        <v>-0.25549679052582569</v>
      </c>
      <c r="J50" s="19">
        <f>'OECD.Stat export (3)'!K48/'OECD.Stat export (3)'!$P48</f>
        <v>0.5914730328922666</v>
      </c>
      <c r="K50" s="19">
        <f>'OECD.Stat export (3)'!L48/'OECD.Stat export (3)'!$P48</f>
        <v>0.96109415722203029</v>
      </c>
      <c r="L50" s="19">
        <f>'OECD.Stat export (3)'!M48/'OECD.Stat export (3)'!$P48</f>
        <v>0.36962112432976374</v>
      </c>
      <c r="M50" s="19">
        <f>'OECD.Stat export (3)'!N48/'OECD.Stat export (3)'!$P48</f>
        <v>40.82989331060903</v>
      </c>
      <c r="N50" s="19">
        <f>'OECD.Stat export (3)'!O48/'OECD.Stat export (3)'!$P48</f>
        <v>23.585141884747301</v>
      </c>
      <c r="O50" s="19">
        <f>'OECD.Stat export (3)'!Q48/'OECD.Stat export (3)'!$P48</f>
        <v>0.41139364082846458</v>
      </c>
      <c r="P50" s="19">
        <f>'OECD.Stat export (3)'!R48/'OECD.Stat export (3)'!$P48</f>
        <v>0.27928387978552438</v>
      </c>
      <c r="Q50" s="19">
        <f>'OECD.Stat export (3)'!R48/'OECD.Stat export (3)'!$P48</f>
        <v>0.27928387978552438</v>
      </c>
    </row>
    <row r="51" spans="1:17" ht="13.8" x14ac:dyDescent="0.3">
      <c r="A51" s="16"/>
      <c r="B51" s="17" t="s">
        <v>35</v>
      </c>
      <c r="C51" s="11" t="s">
        <v>31</v>
      </c>
      <c r="D51" s="19">
        <f>'OECD.Stat export (3)'!E49/'OECD.Stat export (3)'!$P49</f>
        <v>0.37753547422603284</v>
      </c>
      <c r="E51" s="19">
        <f>'OECD.Stat export (3)'!F49/'OECD.Stat export (3)'!$P49</f>
        <v>0.46101698738609326</v>
      </c>
      <c r="F51" s="19">
        <f>'OECD.Stat export (3)'!G49/'OECD.Stat export (3)'!$P49</f>
        <v>8.3481513160060444E-2</v>
      </c>
      <c r="G51" s="19">
        <f>'OECD.Stat export (3)'!H49/'OECD.Stat export (3)'!$P49</f>
        <v>0.75013973620026642</v>
      </c>
      <c r="H51" s="19">
        <f>'OECD.Stat export (3)'!I49/'OECD.Stat export (3)'!$P49</f>
        <v>0.49283271770585507</v>
      </c>
      <c r="I51" s="19">
        <f>'OECD.Stat export (3)'!J49/'OECD.Stat export (3)'!$P49</f>
        <v>-0.25730701849441123</v>
      </c>
      <c r="J51" s="19">
        <f>'OECD.Stat export (3)'!K49/'OECD.Stat export (3)'!$P49</f>
        <v>0.64874364420702968</v>
      </c>
      <c r="K51" s="19">
        <f>'OECD.Stat export (3)'!L49/'OECD.Stat export (3)'!$P49</f>
        <v>0.95583496812856317</v>
      </c>
      <c r="L51" s="19">
        <f>'OECD.Stat export (3)'!M49/'OECD.Stat export (3)'!$P49</f>
        <v>0.30709132392153343</v>
      </c>
      <c r="M51" s="19">
        <f>'OECD.Stat export (3)'!N49/'OECD.Stat export (3)'!$P49</f>
        <v>42.855944562242222</v>
      </c>
      <c r="N51" s="19">
        <f>'OECD.Stat export (3)'!O49/'OECD.Stat export (3)'!$P49</f>
        <v>24.673067604429082</v>
      </c>
      <c r="O51" s="19">
        <f>'OECD.Stat export (3)'!Q49/'OECD.Stat export (3)'!$P49</f>
        <v>0.41248821654621359</v>
      </c>
      <c r="P51" s="19">
        <f>'OECD.Stat export (3)'!R49/'OECD.Stat export (3)'!$P49</f>
        <v>0.28006464066077119</v>
      </c>
      <c r="Q51" s="19">
        <f>'OECD.Stat export (3)'!R49/'OECD.Stat export (3)'!$P49</f>
        <v>0.28006464066077119</v>
      </c>
    </row>
    <row r="52" spans="1:17" ht="13.8" x14ac:dyDescent="0.3">
      <c r="A52" s="16"/>
      <c r="B52" s="17" t="s">
        <v>37</v>
      </c>
      <c r="C52" s="11" t="s">
        <v>31</v>
      </c>
      <c r="D52" s="19">
        <f>'OECD.Stat export (3)'!E50/'OECD.Stat export (3)'!$P50</f>
        <v>0.41119267287979022</v>
      </c>
      <c r="E52" s="19">
        <f>'OECD.Stat export (3)'!F50/'OECD.Stat export (3)'!$P50</f>
        <v>0.4781468434650456</v>
      </c>
      <c r="F52" s="19">
        <f>'OECD.Stat export (3)'!G50/'OECD.Stat export (3)'!$P50</f>
        <v>6.6954170585255379E-2</v>
      </c>
      <c r="G52" s="19">
        <f>'OECD.Stat export (3)'!H50/'OECD.Stat export (3)'!$P50</f>
        <v>0.79566527269205556</v>
      </c>
      <c r="H52" s="19">
        <f>'OECD.Stat export (3)'!I50/'OECD.Stat export (3)'!$P50</f>
        <v>0.51753696541808214</v>
      </c>
      <c r="I52" s="19">
        <f>'OECD.Stat export (3)'!J50/'OECD.Stat export (3)'!$P50</f>
        <v>-0.27812830727397342</v>
      </c>
      <c r="J52" s="19">
        <f>'OECD.Stat export (3)'!K50/'OECD.Stat export (3)'!$P50</f>
        <v>0.64070077129149527</v>
      </c>
      <c r="K52" s="19">
        <f>'OECD.Stat export (3)'!L50/'OECD.Stat export (3)'!$P50</f>
        <v>0.93423014863817866</v>
      </c>
      <c r="L52" s="19">
        <f>'OECD.Stat export (3)'!M50/'OECD.Stat export (3)'!$P50</f>
        <v>0.29352937734668338</v>
      </c>
      <c r="M52" s="19">
        <f>'OECD.Stat export (3)'!N50/'OECD.Stat export (3)'!$P50</f>
        <v>44.4455967697631</v>
      </c>
      <c r="N52" s="19">
        <f>'OECD.Stat export (3)'!O50/'OECD.Stat export (3)'!$P50</f>
        <v>25.507188998512277</v>
      </c>
      <c r="O52" s="19">
        <f>'OECD.Stat export (3)'!Q50/'OECD.Stat export (3)'!$P50</f>
        <v>0.41541510221109723</v>
      </c>
      <c r="P52" s="19">
        <f>'OECD.Stat export (3)'!R50/'OECD.Stat export (3)'!$P50</f>
        <v>0.28280886822814233</v>
      </c>
      <c r="Q52" s="19">
        <f>'OECD.Stat export (3)'!R50/'OECD.Stat export (3)'!$P50</f>
        <v>0.28280886822814233</v>
      </c>
    </row>
    <row r="53" spans="1:17" ht="13.8" x14ac:dyDescent="0.3">
      <c r="A53" s="16"/>
      <c r="B53" s="17" t="s">
        <v>38</v>
      </c>
      <c r="C53" s="11" t="s">
        <v>31</v>
      </c>
      <c r="D53" s="19">
        <f>'OECD.Stat export (3)'!E51/'OECD.Stat export (3)'!$P51</f>
        <v>0.43162749464039496</v>
      </c>
      <c r="E53" s="19">
        <f>'OECD.Stat export (3)'!F51/'OECD.Stat export (3)'!$P51</f>
        <v>0.51121064202582689</v>
      </c>
      <c r="F53" s="19">
        <f>'OECD.Stat export (3)'!G51/'OECD.Stat export (3)'!$P51</f>
        <v>7.9583147385431957E-2</v>
      </c>
      <c r="G53" s="19">
        <f>'OECD.Stat export (3)'!H51/'OECD.Stat export (3)'!$P51</f>
        <v>0.81222065471689719</v>
      </c>
      <c r="H53" s="19">
        <f>'OECD.Stat export (3)'!I51/'OECD.Stat export (3)'!$P51</f>
        <v>0.55089143732301438</v>
      </c>
      <c r="I53" s="19">
        <f>'OECD.Stat export (3)'!J51/'OECD.Stat export (3)'!$P51</f>
        <v>-0.26132921739388276</v>
      </c>
      <c r="J53" s="19">
        <f>'OECD.Stat export (3)'!K51/'OECD.Stat export (3)'!$P51</f>
        <v>0.52191832224347279</v>
      </c>
      <c r="K53" s="19">
        <f>'OECD.Stat export (3)'!L51/'OECD.Stat export (3)'!$P51</f>
        <v>0.99801913181811452</v>
      </c>
      <c r="L53" s="19">
        <f>'OECD.Stat export (3)'!M51/'OECD.Stat export (3)'!$P51</f>
        <v>0.47610080957464157</v>
      </c>
      <c r="M53" s="19">
        <f>'OECD.Stat export (3)'!N51/'OECD.Stat export (3)'!$P51</f>
        <v>46.336933985271244</v>
      </c>
      <c r="N53" s="19">
        <f>'OECD.Stat export (3)'!O51/'OECD.Stat export (3)'!$P51</f>
        <v>26.732419704403327</v>
      </c>
      <c r="O53" s="19">
        <f>'OECD.Stat export (3)'!Q51/'OECD.Stat export (3)'!$P51</f>
        <v>0.41747097807232131</v>
      </c>
      <c r="P53" s="19">
        <f>'OECD.Stat export (3)'!R51/'OECD.Stat export (3)'!$P51</f>
        <v>0.28562321161173626</v>
      </c>
      <c r="Q53" s="19">
        <f>'OECD.Stat export (3)'!R51/'OECD.Stat export (3)'!$P51</f>
        <v>0.28562321161173626</v>
      </c>
    </row>
    <row r="54" spans="1:17" ht="13.8" x14ac:dyDescent="0.3">
      <c r="A54" s="16"/>
      <c r="B54" s="17" t="s">
        <v>39</v>
      </c>
      <c r="C54" s="11" t="s">
        <v>31</v>
      </c>
      <c r="D54" s="19">
        <f>'OECD.Stat export (3)'!E52/'OECD.Stat export (3)'!$P52</f>
        <v>0.426242909196895</v>
      </c>
      <c r="E54" s="19">
        <f>'OECD.Stat export (3)'!F52/'OECD.Stat export (3)'!$P52</f>
        <v>0.53439800162332873</v>
      </c>
      <c r="F54" s="19">
        <f>'OECD.Stat export (3)'!G52/'OECD.Stat export (3)'!$P52</f>
        <v>0.1081550924264337</v>
      </c>
      <c r="G54" s="19">
        <f>'OECD.Stat export (3)'!H52/'OECD.Stat export (3)'!$P52</f>
        <v>0.81144580776836572</v>
      </c>
      <c r="H54" s="19">
        <f>'OECD.Stat export (3)'!I52/'OECD.Stat export (3)'!$P52</f>
        <v>0.53819525989492634</v>
      </c>
      <c r="I54" s="19">
        <f>'OECD.Stat export (3)'!J52/'OECD.Stat export (3)'!$P52</f>
        <v>-0.27325054787343939</v>
      </c>
      <c r="J54" s="19">
        <f>'OECD.Stat export (3)'!K52/'OECD.Stat export (3)'!$P52</f>
        <v>0.54481956819456334</v>
      </c>
      <c r="K54" s="19">
        <f>'OECD.Stat export (3)'!L52/'OECD.Stat export (3)'!$P52</f>
        <v>1.053708993639503</v>
      </c>
      <c r="L54" s="19">
        <f>'OECD.Stat export (3)'!M52/'OECD.Stat export (3)'!$P52</f>
        <v>0.50888942544493965</v>
      </c>
      <c r="M54" s="19">
        <f>'OECD.Stat export (3)'!N52/'OECD.Stat export (3)'!$P52</f>
        <v>50.221997110694637</v>
      </c>
      <c r="N54" s="19">
        <f>'OECD.Stat export (3)'!O52/'OECD.Stat export (3)'!$P52</f>
        <v>29.164683348401315</v>
      </c>
      <c r="O54" s="19">
        <f>'OECD.Stat export (3)'!Q52/'OECD.Stat export (3)'!$P52</f>
        <v>0.42051592337888494</v>
      </c>
      <c r="P54" s="19">
        <f>'OECD.Stat export (3)'!R52/'OECD.Stat export (3)'!$P52</f>
        <v>0.28880493491927628</v>
      </c>
      <c r="Q54" s="19">
        <f>'OECD.Stat export (3)'!R52/'OECD.Stat export (3)'!$P52</f>
        <v>0.28880493491927628</v>
      </c>
    </row>
    <row r="55" spans="1:17" ht="13.8" x14ac:dyDescent="0.3">
      <c r="A55" s="16"/>
      <c r="B55" s="17" t="s">
        <v>41</v>
      </c>
      <c r="C55" s="11" t="s">
        <v>31</v>
      </c>
      <c r="D55" s="19">
        <f>'OECD.Stat export (3)'!E53/'OECD.Stat export (3)'!$P53</f>
        <v>0.48489716385800841</v>
      </c>
      <c r="E55" s="19">
        <f>'OECD.Stat export (3)'!F53/'OECD.Stat export (3)'!$P53</f>
        <v>0.56912235199400041</v>
      </c>
      <c r="F55" s="19">
        <f>'OECD.Stat export (3)'!G53/'OECD.Stat export (3)'!$P53</f>
        <v>8.4225188135992002E-2</v>
      </c>
      <c r="G55" s="19">
        <f>'OECD.Stat export (3)'!H53/'OECD.Stat export (3)'!$P53</f>
        <v>0.77312914684430323</v>
      </c>
      <c r="H55" s="19">
        <f>'OECD.Stat export (3)'!I53/'OECD.Stat export (3)'!$P53</f>
        <v>0.45869894057702487</v>
      </c>
      <c r="I55" s="19">
        <f>'OECD.Stat export (3)'!J53/'OECD.Stat export (3)'!$P53</f>
        <v>-0.31443020626727841</v>
      </c>
      <c r="J55" s="19">
        <f>'OECD.Stat export (3)'!K53/'OECD.Stat export (3)'!$P53</f>
        <v>0.31192823778013057</v>
      </c>
      <c r="K55" s="19">
        <f>'OECD.Stat export (3)'!L53/'OECD.Stat export (3)'!$P53</f>
        <v>0.58192590481442275</v>
      </c>
      <c r="L55" s="19">
        <f>'OECD.Stat export (3)'!M53/'OECD.Stat export (3)'!$P53</f>
        <v>0.26999766703429212</v>
      </c>
      <c r="M55" s="19">
        <f>'OECD.Stat export (3)'!N53/'OECD.Stat export (3)'!$P53</f>
        <v>47.823919577592058</v>
      </c>
      <c r="N55" s="19">
        <f>'OECD.Stat export (3)'!O53/'OECD.Stat export (3)'!$P53</f>
        <v>27.012794222030173</v>
      </c>
      <c r="O55" s="19">
        <f>'OECD.Stat export (3)'!Q53/'OECD.Stat export (3)'!$P53</f>
        <v>0.41612258102464561</v>
      </c>
      <c r="P55" s="19">
        <f>'OECD.Stat export (3)'!R53/'OECD.Stat export (3)'!$P53</f>
        <v>0.28443915063819775</v>
      </c>
      <c r="Q55" s="19">
        <f>'OECD.Stat export (3)'!R53/'OECD.Stat export (3)'!$P53</f>
        <v>0.28443915063819775</v>
      </c>
    </row>
    <row r="56" spans="1:17" ht="13.8" x14ac:dyDescent="0.3">
      <c r="A56" s="16"/>
      <c r="B56" s="17" t="s">
        <v>42</v>
      </c>
      <c r="C56" s="11" t="s">
        <v>31</v>
      </c>
      <c r="D56" s="19">
        <f>'OECD.Stat export (3)'!E54/'OECD.Stat export (3)'!$P54</f>
        <v>0.5361038819649061</v>
      </c>
      <c r="E56" s="19">
        <f>'OECD.Stat export (3)'!F54/'OECD.Stat export (3)'!$P54</f>
        <v>0.58869537953882456</v>
      </c>
      <c r="F56" s="19">
        <f>'OECD.Stat export (3)'!G54/'OECD.Stat export (3)'!$P54</f>
        <v>5.2591497573918525E-2</v>
      </c>
      <c r="G56" s="19">
        <f>'OECD.Stat export (3)'!H54/'OECD.Stat export (3)'!$P54</f>
        <v>0.91448591636981991</v>
      </c>
      <c r="H56" s="19">
        <f>'OECD.Stat export (3)'!I54/'OECD.Stat export (3)'!$P54</f>
        <v>0.52178863695266575</v>
      </c>
      <c r="I56" s="19">
        <f>'OECD.Stat export (3)'!J54/'OECD.Stat export (3)'!$P54</f>
        <v>-0.3926972794171541</v>
      </c>
      <c r="J56" s="19">
        <f>'OECD.Stat export (3)'!K54/'OECD.Stat export (3)'!$P54</f>
        <v>0.29277844673615083</v>
      </c>
      <c r="K56" s="19">
        <f>'OECD.Stat export (3)'!L54/'OECD.Stat export (3)'!$P54</f>
        <v>0.62792896031780931</v>
      </c>
      <c r="L56" s="19">
        <f>'OECD.Stat export (3)'!M54/'OECD.Stat export (3)'!$P54</f>
        <v>0.33515051358165854</v>
      </c>
      <c r="M56" s="19">
        <f>'OECD.Stat export (3)'!N54/'OECD.Stat export (3)'!$P54</f>
        <v>50.99893319754387</v>
      </c>
      <c r="N56" s="19">
        <f>'OECD.Stat export (3)'!O54/'OECD.Stat export (3)'!$P54</f>
        <v>29.09625085365774</v>
      </c>
      <c r="O56" s="19">
        <f>'OECD.Stat export (3)'!Q54/'OECD.Stat export (3)'!$P54</f>
        <v>0.42521658824046793</v>
      </c>
      <c r="P56" s="19">
        <f>'OECD.Stat export (3)'!R54/'OECD.Stat export (3)'!$P54</f>
        <v>0.2920239822918041</v>
      </c>
      <c r="Q56" s="19">
        <f>'OECD.Stat export (3)'!R54/'OECD.Stat export (3)'!$P54</f>
        <v>0.2920239822918041</v>
      </c>
    </row>
    <row r="57" spans="1:17" ht="13.8" x14ac:dyDescent="0.3">
      <c r="A57" s="14" t="s">
        <v>55</v>
      </c>
      <c r="B57" s="17" t="s">
        <v>33</v>
      </c>
      <c r="C57" s="11" t="s">
        <v>31</v>
      </c>
      <c r="D57" s="19">
        <f>'OECD.Stat export (3)'!E55/'OECD.Stat export (3)'!$P55</f>
        <v>0.58290588207425909</v>
      </c>
      <c r="E57" s="19">
        <f>'OECD.Stat export (3)'!F55/'OECD.Stat export (3)'!$P55</f>
        <v>0.9296946995360339</v>
      </c>
      <c r="F57" s="19">
        <f>'OECD.Stat export (3)'!G55/'OECD.Stat export (3)'!$P55</f>
        <v>0.34678881746177481</v>
      </c>
      <c r="G57" s="19">
        <f>'OECD.Stat export (3)'!H55/'OECD.Stat export (3)'!$P55</f>
        <v>1.4636480161347583</v>
      </c>
      <c r="H57" s="19">
        <f>'OECD.Stat export (3)'!I55/'OECD.Stat export (3)'!$P55</f>
        <v>1.366495681650691</v>
      </c>
      <c r="I57" s="19">
        <f>'OECD.Stat export (3)'!J55/'OECD.Stat export (3)'!$P55</f>
        <v>-9.7152334484067238E-2</v>
      </c>
      <c r="J57" s="19">
        <f>'OECD.Stat export (3)'!K55/'OECD.Stat export (3)'!$P55</f>
        <v>0.40450052332684511</v>
      </c>
      <c r="K57" s="19">
        <f>'OECD.Stat export (3)'!L55/'OECD.Stat export (3)'!$P55</f>
        <v>0.60497784645047559</v>
      </c>
      <c r="L57" s="19">
        <f>'OECD.Stat export (3)'!M55/'OECD.Stat export (3)'!$P55</f>
        <v>0.20047732312363045</v>
      </c>
      <c r="M57" s="19">
        <f>'OECD.Stat export (3)'!N55/'OECD.Stat export (3)'!$P55</f>
        <v>47.609557158717294</v>
      </c>
      <c r="N57" s="19">
        <f>'OECD.Stat export (3)'!O55/'OECD.Stat export (3)'!$P55</f>
        <v>30.293955965416899</v>
      </c>
      <c r="O57" s="19">
        <f>'OECD.Stat export (3)'!Q55/'OECD.Stat export (3)'!$P55</f>
        <v>0.5278930551985016</v>
      </c>
      <c r="P57" s="19">
        <f>'OECD.Stat export (3)'!R55/'OECD.Stat export (3)'!$P55</f>
        <v>0.38359836938558156</v>
      </c>
      <c r="Q57" s="19">
        <f>'OECD.Stat export (3)'!R55/'OECD.Stat export (3)'!$P55</f>
        <v>0.38359836938558156</v>
      </c>
    </row>
    <row r="58" spans="1:17" ht="13.8" x14ac:dyDescent="0.3">
      <c r="A58" s="16"/>
      <c r="B58" s="17" t="s">
        <v>35</v>
      </c>
      <c r="C58" s="11" t="s">
        <v>31</v>
      </c>
      <c r="D58" s="19">
        <f>'OECD.Stat export (3)'!E56/'OECD.Stat export (3)'!$P56</f>
        <v>0.61374051173663313</v>
      </c>
      <c r="E58" s="19">
        <f>'OECD.Stat export (3)'!F56/'OECD.Stat export (3)'!$P56</f>
        <v>0.92832122608653411</v>
      </c>
      <c r="F58" s="19">
        <f>'OECD.Stat export (3)'!G56/'OECD.Stat export (3)'!$P56</f>
        <v>0.31458071434990104</v>
      </c>
      <c r="G58" s="19">
        <f>'OECD.Stat export (3)'!H56/'OECD.Stat export (3)'!$P56</f>
        <v>1.4724048903568956</v>
      </c>
      <c r="H58" s="19">
        <f>'OECD.Stat export (3)'!I56/'OECD.Stat export (3)'!$P56</f>
        <v>1.3967328496035167</v>
      </c>
      <c r="I58" s="19">
        <f>'OECD.Stat export (3)'!J56/'OECD.Stat export (3)'!$P56</f>
        <v>-7.5672040753378911E-2</v>
      </c>
      <c r="J58" s="19">
        <f>'OECD.Stat export (3)'!K56/'OECD.Stat export (3)'!$P56</f>
        <v>0.35181088614312256</v>
      </c>
      <c r="K58" s="19">
        <f>'OECD.Stat export (3)'!L56/'OECD.Stat export (3)'!$P56</f>
        <v>0.61589292123765915</v>
      </c>
      <c r="L58" s="19">
        <f>'OECD.Stat export (3)'!M56/'OECD.Stat export (3)'!$P56</f>
        <v>0.26408203509453665</v>
      </c>
      <c r="M58" s="19">
        <f>'OECD.Stat export (3)'!N56/'OECD.Stat export (3)'!$P56</f>
        <v>50.579483717454494</v>
      </c>
      <c r="N58" s="19">
        <f>'OECD.Stat export (3)'!O56/'OECD.Stat export (3)'!$P56</f>
        <v>32.262996455294051</v>
      </c>
      <c r="O58" s="19">
        <f>'OECD.Stat export (3)'!Q56/'OECD.Stat export (3)'!$P56</f>
        <v>0.53019465931583865</v>
      </c>
      <c r="P58" s="19">
        <f>'OECD.Stat export (3)'!R56/'OECD.Stat export (3)'!$P56</f>
        <v>0.38416981384109095</v>
      </c>
      <c r="Q58" s="19">
        <f>'OECD.Stat export (3)'!R56/'OECD.Stat export (3)'!$P56</f>
        <v>0.38416981384109095</v>
      </c>
    </row>
    <row r="59" spans="1:17" ht="13.8" x14ac:dyDescent="0.3">
      <c r="A59" s="16"/>
      <c r="B59" s="17" t="s">
        <v>37</v>
      </c>
      <c r="C59" s="11" t="s">
        <v>31</v>
      </c>
      <c r="D59" s="19">
        <f>'OECD.Stat export (3)'!E57/'OECD.Stat export (3)'!$P57</f>
        <v>0.66979690349274712</v>
      </c>
      <c r="E59" s="19">
        <f>'OECD.Stat export (3)'!F57/'OECD.Stat export (3)'!$P57</f>
        <v>1.0174463273648935</v>
      </c>
      <c r="F59" s="19">
        <f>'OECD.Stat export (3)'!G57/'OECD.Stat export (3)'!$P57</f>
        <v>0.34764942387214631</v>
      </c>
      <c r="G59" s="19">
        <f>'OECD.Stat export (3)'!H57/'OECD.Stat export (3)'!$P57</f>
        <v>1.6385545370628016</v>
      </c>
      <c r="H59" s="19">
        <f>'OECD.Stat export (3)'!I57/'OECD.Stat export (3)'!$P57</f>
        <v>1.5765871928572293</v>
      </c>
      <c r="I59" s="19">
        <f>'OECD.Stat export (3)'!J57/'OECD.Stat export (3)'!$P57</f>
        <v>-6.1967344205572428E-2</v>
      </c>
      <c r="J59" s="19">
        <f>'OECD.Stat export (3)'!K57/'OECD.Stat export (3)'!$P57</f>
        <v>0.32955723430562445</v>
      </c>
      <c r="K59" s="19">
        <f>'OECD.Stat export (3)'!L57/'OECD.Stat export (3)'!$P57</f>
        <v>0.59637374602272042</v>
      </c>
      <c r="L59" s="19">
        <f>'OECD.Stat export (3)'!M57/'OECD.Stat export (3)'!$P57</f>
        <v>0.26681651171709597</v>
      </c>
      <c r="M59" s="19">
        <f>'OECD.Stat export (3)'!N57/'OECD.Stat export (3)'!$P57</f>
        <v>53.071478373935172</v>
      </c>
      <c r="N59" s="19">
        <f>'OECD.Stat export (3)'!O57/'OECD.Stat export (3)'!$P57</f>
        <v>33.888662271943694</v>
      </c>
      <c r="O59" s="19">
        <f>'OECD.Stat export (3)'!Q57/'OECD.Stat export (3)'!$P57</f>
        <v>0.53549003714143995</v>
      </c>
      <c r="P59" s="19">
        <f>'OECD.Stat export (3)'!R57/'OECD.Stat export (3)'!$P57</f>
        <v>0.38731141948050379</v>
      </c>
      <c r="Q59" s="19">
        <f>'OECD.Stat export (3)'!R57/'OECD.Stat export (3)'!$P57</f>
        <v>0.38731141948050379</v>
      </c>
    </row>
    <row r="60" spans="1:17" ht="13.8" x14ac:dyDescent="0.3">
      <c r="A60" s="16"/>
      <c r="B60" s="17" t="s">
        <v>38</v>
      </c>
      <c r="C60" s="11" t="s">
        <v>31</v>
      </c>
      <c r="D60" s="19">
        <f>'OECD.Stat export (3)'!E58/'OECD.Stat export (3)'!$P58</f>
        <v>0.7215514913637131</v>
      </c>
      <c r="E60" s="19">
        <f>'OECD.Stat export (3)'!F58/'OECD.Stat export (3)'!$P58</f>
        <v>1.1709694858273225</v>
      </c>
      <c r="F60" s="19">
        <f>'OECD.Stat export (3)'!G58/'OECD.Stat export (3)'!$P58</f>
        <v>0.44941799446360942</v>
      </c>
      <c r="G60" s="19">
        <f>'OECD.Stat export (3)'!H58/'OECD.Stat export (3)'!$P58</f>
        <v>1.773895990640002</v>
      </c>
      <c r="H60" s="19">
        <f>'OECD.Stat export (3)'!I58/'OECD.Stat export (3)'!$P58</f>
        <v>1.7115171945215064</v>
      </c>
      <c r="I60" s="19">
        <f>'OECD.Stat export (3)'!J58/'OECD.Stat export (3)'!$P58</f>
        <v>-6.2378796118495651E-2</v>
      </c>
      <c r="J60" s="19">
        <f>'OECD.Stat export (3)'!K58/'OECD.Stat export (3)'!$P58</f>
        <v>0.35064570746387475</v>
      </c>
      <c r="K60" s="19">
        <f>'OECD.Stat export (3)'!L58/'OECD.Stat export (3)'!$P58</f>
        <v>0.6194852718741708</v>
      </c>
      <c r="L60" s="19">
        <f>'OECD.Stat export (3)'!M58/'OECD.Stat export (3)'!$P58</f>
        <v>0.26883956441029599</v>
      </c>
      <c r="M60" s="19">
        <f>'OECD.Stat export (3)'!N58/'OECD.Stat export (3)'!$P58</f>
        <v>55.195722049176538</v>
      </c>
      <c r="N60" s="19">
        <f>'OECD.Stat export (3)'!O58/'OECD.Stat export (3)'!$P58</f>
        <v>35.178656290736498</v>
      </c>
      <c r="O60" s="19">
        <f>'OECD.Stat export (3)'!Q58/'OECD.Stat export (3)'!$P58</f>
        <v>0.54119122862036528</v>
      </c>
      <c r="P60" s="19">
        <f>'OECD.Stat export (3)'!R58/'OECD.Stat export (3)'!$P58</f>
        <v>0.39110558946276508</v>
      </c>
      <c r="Q60" s="19">
        <f>'OECD.Stat export (3)'!R58/'OECD.Stat export (3)'!$P58</f>
        <v>0.39110558946276508</v>
      </c>
    </row>
    <row r="61" spans="1:17" ht="13.8" x14ac:dyDescent="0.3">
      <c r="A61" s="16"/>
      <c r="B61" s="17" t="s">
        <v>39</v>
      </c>
      <c r="C61" s="11" t="s">
        <v>31</v>
      </c>
      <c r="D61" s="19">
        <f>'OECD.Stat export (3)'!E59/'OECD.Stat export (3)'!$P59</f>
        <v>0.73750356249022186</v>
      </c>
      <c r="E61" s="19">
        <f>'OECD.Stat export (3)'!F59/'OECD.Stat export (3)'!$P59</f>
        <v>1.1016247092655218</v>
      </c>
      <c r="F61" s="19">
        <f>'OECD.Stat export (3)'!G59/'OECD.Stat export (3)'!$P59</f>
        <v>0.3641211467753</v>
      </c>
      <c r="G61" s="19">
        <f>'OECD.Stat export (3)'!H59/'OECD.Stat export (3)'!$P59</f>
        <v>1.6784519596476237</v>
      </c>
      <c r="H61" s="19">
        <f>'OECD.Stat export (3)'!I59/'OECD.Stat export (3)'!$P59</f>
        <v>1.6534862644506756</v>
      </c>
      <c r="I61" s="19">
        <f>'OECD.Stat export (3)'!J59/'OECD.Stat export (3)'!$P59</f>
        <v>-2.4965695196947996E-2</v>
      </c>
      <c r="J61" s="19">
        <f>'OECD.Stat export (3)'!K59/'OECD.Stat export (3)'!$P59</f>
        <v>0.37472392474697025</v>
      </c>
      <c r="K61" s="19">
        <f>'OECD.Stat export (3)'!L59/'OECD.Stat export (3)'!$P59</f>
        <v>0.65360496371535504</v>
      </c>
      <c r="L61" s="19">
        <f>'OECD.Stat export (3)'!M59/'OECD.Stat export (3)'!$P59</f>
        <v>0.27888103896838484</v>
      </c>
      <c r="M61" s="19">
        <f>'OECD.Stat export (3)'!N59/'OECD.Stat export (3)'!$P59</f>
        <v>57.397204591000445</v>
      </c>
      <c r="N61" s="19">
        <f>'OECD.Stat export (3)'!O59/'OECD.Stat export (3)'!$P59</f>
        <v>36.186666401235968</v>
      </c>
      <c r="O61" s="19">
        <f>'OECD.Stat export (3)'!Q59/'OECD.Stat export (3)'!$P59</f>
        <v>0.54479920089538225</v>
      </c>
      <c r="P61" s="19">
        <f>'OECD.Stat export (3)'!R59/'OECD.Stat export (3)'!$P59</f>
        <v>0.39239165754034638</v>
      </c>
      <c r="Q61" s="19">
        <f>'OECD.Stat export (3)'!R59/'OECD.Stat export (3)'!$P59</f>
        <v>0.39239165754034638</v>
      </c>
    </row>
    <row r="62" spans="1:17" ht="13.8" x14ac:dyDescent="0.3">
      <c r="A62" s="16"/>
      <c r="B62" s="17" t="s">
        <v>41</v>
      </c>
      <c r="C62" s="11" t="s">
        <v>31</v>
      </c>
      <c r="D62" s="19">
        <f>'OECD.Stat export (3)'!E60/'OECD.Stat export (3)'!$P60</f>
        <v>0.83023551264414808</v>
      </c>
      <c r="E62" s="19">
        <f>'OECD.Stat export (3)'!F60/'OECD.Stat export (3)'!$P60</f>
        <v>1.2015298113659048</v>
      </c>
      <c r="F62" s="19">
        <f>'OECD.Stat export (3)'!G60/'OECD.Stat export (3)'!$P60</f>
        <v>0.37129429872175657</v>
      </c>
      <c r="G62" s="19">
        <f>'OECD.Stat export (3)'!H60/'OECD.Stat export (3)'!$P60</f>
        <v>1.6584496566659852</v>
      </c>
      <c r="H62" s="19">
        <f>'OECD.Stat export (3)'!I60/'OECD.Stat export (3)'!$P60</f>
        <v>1.5557654914082322</v>
      </c>
      <c r="I62" s="19">
        <f>'OECD.Stat export (3)'!J60/'OECD.Stat export (3)'!$P60</f>
        <v>-0.10268416525775304</v>
      </c>
      <c r="J62" s="19">
        <f>'OECD.Stat export (3)'!K60/'OECD.Stat export (3)'!$P60</f>
        <v>0.27896231782927094</v>
      </c>
      <c r="K62" s="19">
        <f>'OECD.Stat export (3)'!L60/'OECD.Stat export (3)'!$P60</f>
        <v>0.43117218303050708</v>
      </c>
      <c r="L62" s="19">
        <f>'OECD.Stat export (3)'!M60/'OECD.Stat export (3)'!$P60</f>
        <v>0.15220986520123617</v>
      </c>
      <c r="M62" s="19">
        <f>'OECD.Stat export (3)'!N60/'OECD.Stat export (3)'!$P60</f>
        <v>56.476934308865218</v>
      </c>
      <c r="N62" s="19">
        <f>'OECD.Stat export (3)'!O60/'OECD.Stat export (3)'!$P60</f>
        <v>35.19382520755871</v>
      </c>
      <c r="O62" s="19">
        <f>'OECD.Stat export (3)'!Q60/'OECD.Stat export (3)'!$P60</f>
        <v>0.54000149062463054</v>
      </c>
      <c r="P62" s="19">
        <f>'OECD.Stat export (3)'!R60/'OECD.Stat export (3)'!$P60</f>
        <v>0.38588236110378543</v>
      </c>
      <c r="Q62" s="19">
        <f>'OECD.Stat export (3)'!R60/'OECD.Stat export (3)'!$P60</f>
        <v>0.38588236110378543</v>
      </c>
    </row>
    <row r="63" spans="1:17" ht="13.8" x14ac:dyDescent="0.3">
      <c r="A63" s="16"/>
      <c r="B63" s="17" t="s">
        <v>42</v>
      </c>
      <c r="C63" s="11" t="s">
        <v>31</v>
      </c>
      <c r="D63" s="19">
        <f>'OECD.Stat export (3)'!E61/'OECD.Stat export (3)'!$P61</f>
        <v>0.99391453372758309</v>
      </c>
      <c r="E63" s="19">
        <f>'OECD.Stat export (3)'!F61/'OECD.Stat export (3)'!$P61</f>
        <v>1.4346273671450551</v>
      </c>
      <c r="F63" s="19">
        <f>'OECD.Stat export (3)'!G61/'OECD.Stat export (3)'!$P61</f>
        <v>0.44071283341747197</v>
      </c>
      <c r="G63" s="19">
        <f>'OECD.Stat export (3)'!H61/'OECD.Stat export (3)'!$P61</f>
        <v>1.9015766508846579</v>
      </c>
      <c r="H63" s="19">
        <f>'OECD.Stat export (3)'!I61/'OECD.Stat export (3)'!$P61</f>
        <v>1.7509698242703975</v>
      </c>
      <c r="I63" s="19">
        <f>'OECD.Stat export (3)'!J61/'OECD.Stat export (3)'!$P61</f>
        <v>-0.15060682661426031</v>
      </c>
      <c r="J63" s="19">
        <f>'OECD.Stat export (3)'!K61/'OECD.Stat export (3)'!$P61</f>
        <v>0.2668972748810039</v>
      </c>
      <c r="K63" s="19">
        <f>'OECD.Stat export (3)'!L61/'OECD.Stat export (3)'!$P61</f>
        <v>0.38557036655608445</v>
      </c>
      <c r="L63" s="19">
        <f>'OECD.Stat export (3)'!M61/'OECD.Stat export (3)'!$P61</f>
        <v>0.11867309167508053</v>
      </c>
      <c r="M63" s="19">
        <f>'OECD.Stat export (3)'!N61/'OECD.Stat export (3)'!$P61</f>
        <v>58.784138861201619</v>
      </c>
      <c r="N63" s="19">
        <f>'OECD.Stat export (3)'!O61/'OECD.Stat export (3)'!$P61</f>
        <v>36.852154371412929</v>
      </c>
      <c r="O63" s="19">
        <f>'OECD.Stat export (3)'!Q61/'OECD.Stat export (3)'!$P61</f>
        <v>0.54055546513023578</v>
      </c>
      <c r="P63" s="19">
        <f>'OECD.Stat export (3)'!R61/'OECD.Stat export (3)'!$P61</f>
        <v>0.38361803923332732</v>
      </c>
      <c r="Q63" s="19">
        <f>'OECD.Stat export (3)'!R61/'OECD.Stat export (3)'!$P61</f>
        <v>0.38361803923332732</v>
      </c>
    </row>
    <row r="64" spans="1:17" ht="13.8" x14ac:dyDescent="0.3">
      <c r="A64" s="14" t="s">
        <v>56</v>
      </c>
      <c r="B64" s="17" t="s">
        <v>33</v>
      </c>
      <c r="C64" s="11" t="s">
        <v>31</v>
      </c>
      <c r="D64" s="19">
        <f>'OECD.Stat export (3)'!E62/'OECD.Stat export (3)'!$P62</f>
        <v>0.28463884846305004</v>
      </c>
      <c r="E64" s="19">
        <f>'OECD.Stat export (3)'!F62/'OECD.Stat export (3)'!$P62</f>
        <v>0.10397819481389368</v>
      </c>
      <c r="F64" s="19">
        <f>'OECD.Stat export (3)'!G62/'OECD.Stat export (3)'!$P62</f>
        <v>-0.18066065364915637</v>
      </c>
      <c r="G64" s="19">
        <f>'OECD.Stat export (3)'!H62/'OECD.Stat export (3)'!$P62</f>
        <v>0.26558844245290969</v>
      </c>
      <c r="H64" s="19">
        <f>'OECD.Stat export (3)'!I62/'OECD.Stat export (3)'!$P62</f>
        <v>0.10813114273547367</v>
      </c>
      <c r="I64" s="19">
        <f>'OECD.Stat export (3)'!J62/'OECD.Stat export (3)'!$P62</f>
        <v>-0.15745729971743602</v>
      </c>
      <c r="J64" s="19">
        <f>'OECD.Stat export (3)'!K62/'OECD.Stat export (3)'!$P62</f>
        <v>2.8615749578224089E-2</v>
      </c>
      <c r="K64" s="19">
        <f>'OECD.Stat export (3)'!L62/'OECD.Stat export (3)'!$P62</f>
        <v>1.262775254063613E-2</v>
      </c>
      <c r="L64" s="19">
        <f>'OECD.Stat export (3)'!M62/'OECD.Stat export (3)'!$P62</f>
        <v>-1.5987997037587957E-2</v>
      </c>
      <c r="M64" s="19">
        <f>'OECD.Stat export (3)'!N62/'OECD.Stat export (3)'!$P62</f>
        <v>26.760280797629253</v>
      </c>
      <c r="N64" s="19">
        <f>'OECD.Stat export (3)'!O62/'OECD.Stat export (3)'!$P62</f>
        <v>14.458255174247975</v>
      </c>
      <c r="O64" s="19">
        <f>'OECD.Stat export (3)'!Q62/'OECD.Stat export (3)'!$P62</f>
        <v>0.3994647586081469</v>
      </c>
      <c r="P64" s="19">
        <f>'OECD.Stat export (3)'!R62/'OECD.Stat export (3)'!$P62</f>
        <v>0.30353855571508204</v>
      </c>
      <c r="Q64" s="19">
        <f>'OECD.Stat export (3)'!R62/'OECD.Stat export (3)'!$P62</f>
        <v>0.30353855571508204</v>
      </c>
    </row>
    <row r="65" spans="1:17" ht="13.8" x14ac:dyDescent="0.3">
      <c r="A65" s="16"/>
      <c r="B65" s="17" t="s">
        <v>35</v>
      </c>
      <c r="C65" s="11" t="s">
        <v>31</v>
      </c>
      <c r="D65" s="19">
        <f>'OECD.Stat export (3)'!E63/'OECD.Stat export (3)'!$P63</f>
        <v>0.29110903130007959</v>
      </c>
      <c r="E65" s="19">
        <f>'OECD.Stat export (3)'!F63/'OECD.Stat export (3)'!$P63</f>
        <v>0.10837743939552963</v>
      </c>
      <c r="F65" s="19">
        <f>'OECD.Stat export (3)'!G63/'OECD.Stat export (3)'!$P63</f>
        <v>-0.18273159190454993</v>
      </c>
      <c r="G65" s="19">
        <f>'OECD.Stat export (3)'!H63/'OECD.Stat export (3)'!$P63</f>
        <v>0.25809171704955997</v>
      </c>
      <c r="H65" s="19">
        <f>'OECD.Stat export (3)'!I63/'OECD.Stat export (3)'!$P63</f>
        <v>0.11896073108531485</v>
      </c>
      <c r="I65" s="19">
        <f>'OECD.Stat export (3)'!J63/'OECD.Stat export (3)'!$P63</f>
        <v>-0.13913098596424511</v>
      </c>
      <c r="J65" s="19">
        <f>'OECD.Stat export (3)'!K63/'OECD.Stat export (3)'!$P63</f>
        <v>2.3937145293248994E-2</v>
      </c>
      <c r="K65" s="19">
        <f>'OECD.Stat export (3)'!L63/'OECD.Stat export (3)'!$P63</f>
        <v>9.2479555685845358E-3</v>
      </c>
      <c r="L65" s="19">
        <f>'OECD.Stat export (3)'!M63/'OECD.Stat export (3)'!$P63</f>
        <v>-1.468918972466446E-2</v>
      </c>
      <c r="M65" s="19">
        <f>'OECD.Stat export (3)'!N63/'OECD.Stat export (3)'!$P63</f>
        <v>27.511803201957708</v>
      </c>
      <c r="N65" s="19">
        <f>'OECD.Stat export (3)'!O63/'OECD.Stat export (3)'!$P63</f>
        <v>14.767095290999825</v>
      </c>
      <c r="O65" s="19">
        <f>'OECD.Stat export (3)'!Q63/'OECD.Stat export (3)'!$P63</f>
        <v>0.41476639848685676</v>
      </c>
      <c r="P65" s="19">
        <f>'OECD.Stat export (3)'!R63/'OECD.Stat export (3)'!$P63</f>
        <v>0.31718315338216602</v>
      </c>
      <c r="Q65" s="19">
        <f>'OECD.Stat export (3)'!R63/'OECD.Stat export (3)'!$P63</f>
        <v>0.31718315338216602</v>
      </c>
    </row>
    <row r="66" spans="1:17" ht="13.8" x14ac:dyDescent="0.3">
      <c r="A66" s="16"/>
      <c r="B66" s="17" t="s">
        <v>37</v>
      </c>
      <c r="C66" s="11" t="s">
        <v>31</v>
      </c>
      <c r="D66" s="19">
        <f>'OECD.Stat export (3)'!E64/'OECD.Stat export (3)'!$P64</f>
        <v>0.32157007279058214</v>
      </c>
      <c r="E66" s="19">
        <f>'OECD.Stat export (3)'!F64/'OECD.Stat export (3)'!$P64</f>
        <v>0.12424119342188261</v>
      </c>
      <c r="F66" s="19">
        <f>'OECD.Stat export (3)'!G64/'OECD.Stat export (3)'!$P64</f>
        <v>-0.1973288793686995</v>
      </c>
      <c r="G66" s="19">
        <f>'OECD.Stat export (3)'!H64/'OECD.Stat export (3)'!$P64</f>
        <v>0.27325877598680687</v>
      </c>
      <c r="H66" s="19">
        <f>'OECD.Stat export (3)'!I64/'OECD.Stat export (3)'!$P64</f>
        <v>0.11161543152158389</v>
      </c>
      <c r="I66" s="19">
        <f>'OECD.Stat export (3)'!J64/'OECD.Stat export (3)'!$P64</f>
        <v>-0.16164334446522299</v>
      </c>
      <c r="J66" s="19">
        <f>'OECD.Stat export (3)'!K64/'OECD.Stat export (3)'!$P64</f>
        <v>2.7654492440877875E-2</v>
      </c>
      <c r="K66" s="19">
        <f>'OECD.Stat export (3)'!L64/'OECD.Stat export (3)'!$P64</f>
        <v>8.3429248714607072E-3</v>
      </c>
      <c r="L66" s="19">
        <f>'OECD.Stat export (3)'!M64/'OECD.Stat export (3)'!$P64</f>
        <v>-1.9311567569417171E-2</v>
      </c>
      <c r="M66" s="19">
        <f>'OECD.Stat export (3)'!N64/'OECD.Stat export (3)'!$P64</f>
        <v>28.604829152030629</v>
      </c>
      <c r="N66" s="19">
        <f>'OECD.Stat export (3)'!O64/'OECD.Stat export (3)'!$P64</f>
        <v>15.654770607985096</v>
      </c>
      <c r="O66" s="19">
        <f>'OECD.Stat export (3)'!Q64/'OECD.Stat export (3)'!$P64</f>
        <v>0.41345941416431609</v>
      </c>
      <c r="P66" s="19">
        <f>'OECD.Stat export (3)'!R64/'OECD.Stat export (3)'!$P64</f>
        <v>0.3160464534164078</v>
      </c>
      <c r="Q66" s="19">
        <f>'OECD.Stat export (3)'!R64/'OECD.Stat export (3)'!$P64</f>
        <v>0.3160464534164078</v>
      </c>
    </row>
    <row r="67" spans="1:17" ht="13.8" x14ac:dyDescent="0.3">
      <c r="A67" s="16"/>
      <c r="B67" s="17" t="s">
        <v>38</v>
      </c>
      <c r="C67" s="11" t="s">
        <v>31</v>
      </c>
      <c r="D67" s="19">
        <f>'OECD.Stat export (3)'!E65/'OECD.Stat export (3)'!$P65</f>
        <v>0.34973480052477957</v>
      </c>
      <c r="E67" s="19">
        <f>'OECD.Stat export (3)'!F65/'OECD.Stat export (3)'!$P65</f>
        <v>0.1615420542487776</v>
      </c>
      <c r="F67" s="19">
        <f>'OECD.Stat export (3)'!G65/'OECD.Stat export (3)'!$P65</f>
        <v>-0.18819274627600197</v>
      </c>
      <c r="G67" s="19">
        <f>'OECD.Stat export (3)'!H65/'OECD.Stat export (3)'!$P65</f>
        <v>0.32948484280138229</v>
      </c>
      <c r="H67" s="19">
        <f>'OECD.Stat export (3)'!I65/'OECD.Stat export (3)'!$P65</f>
        <v>0.14821244228137312</v>
      </c>
      <c r="I67" s="19">
        <f>'OECD.Stat export (3)'!J65/'OECD.Stat export (3)'!$P65</f>
        <v>-0.1812724005200092</v>
      </c>
      <c r="J67" s="19">
        <f>'OECD.Stat export (3)'!K65/'OECD.Stat export (3)'!$P65</f>
        <v>1.2512200491815482E-2</v>
      </c>
      <c r="K67" s="19">
        <f>'OECD.Stat export (3)'!L65/'OECD.Stat export (3)'!$P65</f>
        <v>3.64032063320894E-3</v>
      </c>
      <c r="L67" s="19">
        <f>'OECD.Stat export (3)'!M65/'OECD.Stat export (3)'!$P65</f>
        <v>-8.8718798586065427E-3</v>
      </c>
      <c r="M67" s="19">
        <f>'OECD.Stat export (3)'!N65/'OECD.Stat export (3)'!$P65</f>
        <v>29.617518625281903</v>
      </c>
      <c r="N67" s="19">
        <f>'OECD.Stat export (3)'!O65/'OECD.Stat export (3)'!$P65</f>
        <v>16.198247758378059</v>
      </c>
      <c r="O67" s="19">
        <f>'OECD.Stat export (3)'!Q65/'OECD.Stat export (3)'!$P65</f>
        <v>0.42012051370707615</v>
      </c>
      <c r="P67" s="19">
        <f>'OECD.Stat export (3)'!R65/'OECD.Stat export (3)'!$P65</f>
        <v>0.32077566828011883</v>
      </c>
      <c r="Q67" s="19">
        <f>'OECD.Stat export (3)'!R65/'OECD.Stat export (3)'!$P65</f>
        <v>0.32077566828011883</v>
      </c>
    </row>
    <row r="68" spans="1:17" ht="13.8" x14ac:dyDescent="0.3">
      <c r="A68" s="16"/>
      <c r="B68" s="17" t="s">
        <v>39</v>
      </c>
      <c r="C68" s="11" t="s">
        <v>31</v>
      </c>
      <c r="D68" s="19">
        <f>'OECD.Stat export (3)'!E66/'OECD.Stat export (3)'!$P66</f>
        <v>0.30466774107439154</v>
      </c>
      <c r="E68" s="19">
        <f>'OECD.Stat export (3)'!F66/'OECD.Stat export (3)'!$P66</f>
        <v>0.20198309136930181</v>
      </c>
      <c r="F68" s="19">
        <f>'OECD.Stat export (3)'!G66/'OECD.Stat export (3)'!$P66</f>
        <v>-0.10268464970508971</v>
      </c>
      <c r="G68" s="19">
        <f>'OECD.Stat export (3)'!H66/'OECD.Stat export (3)'!$P66</f>
        <v>0.31972500388469366</v>
      </c>
      <c r="H68" s="19">
        <f>'OECD.Stat export (3)'!I66/'OECD.Stat export (3)'!$P66</f>
        <v>0.14554163673478296</v>
      </c>
      <c r="I68" s="19">
        <f>'OECD.Stat export (3)'!J66/'OECD.Stat export (3)'!$P66</f>
        <v>-0.17418336714991076</v>
      </c>
      <c r="J68" s="19">
        <f>'OECD.Stat export (3)'!K66/'OECD.Stat export (3)'!$P66</f>
        <v>1.6293422807824903E-2</v>
      </c>
      <c r="K68" s="19">
        <f>'OECD.Stat export (3)'!L66/'OECD.Stat export (3)'!$P66</f>
        <v>5.2077585494507053E-3</v>
      </c>
      <c r="L68" s="19">
        <f>'OECD.Stat export (3)'!M66/'OECD.Stat export (3)'!$P66</f>
        <v>-1.1085664258374196E-2</v>
      </c>
      <c r="M68" s="19">
        <f>'OECD.Stat export (3)'!N66/'OECD.Stat export (3)'!$P66</f>
        <v>31.155800521756149</v>
      </c>
      <c r="N68" s="19">
        <f>'OECD.Stat export (3)'!O66/'OECD.Stat export (3)'!$P66</f>
        <v>17.163707219349579</v>
      </c>
      <c r="O68" s="19">
        <f>'OECD.Stat export (3)'!Q66/'OECD.Stat export (3)'!$P66</f>
        <v>0.42581177040741991</v>
      </c>
      <c r="P68" s="19">
        <f>'OECD.Stat export (3)'!R66/'OECD.Stat export (3)'!$P66</f>
        <v>0.3252481960191263</v>
      </c>
      <c r="Q68" s="19">
        <f>'OECD.Stat export (3)'!R66/'OECD.Stat export (3)'!$P66</f>
        <v>0.3252481960191263</v>
      </c>
    </row>
    <row r="69" spans="1:17" ht="13.8" x14ac:dyDescent="0.3">
      <c r="A69" s="16"/>
      <c r="B69" s="17" t="s">
        <v>41</v>
      </c>
      <c r="C69" s="11" t="s">
        <v>31</v>
      </c>
      <c r="D69" s="19">
        <f>'OECD.Stat export (3)'!E67/'OECD.Stat export (3)'!$P67</f>
        <v>0.34112956492397595</v>
      </c>
      <c r="E69" s="19">
        <f>'OECD.Stat export (3)'!F67/'OECD.Stat export (3)'!$P67</f>
        <v>0.30673864088632241</v>
      </c>
      <c r="F69" s="19">
        <f>'OECD.Stat export (3)'!G67/'OECD.Stat export (3)'!$P67</f>
        <v>-3.4390924037653557E-2</v>
      </c>
      <c r="G69" s="19">
        <f>'OECD.Stat export (3)'!H67/'OECD.Stat export (3)'!$P67</f>
        <v>0.35198150550680041</v>
      </c>
      <c r="H69" s="19">
        <f>'OECD.Stat export (3)'!I67/'OECD.Stat export (3)'!$P67</f>
        <v>0.15033276441101118</v>
      </c>
      <c r="I69" s="19">
        <f>'OECD.Stat export (3)'!J67/'OECD.Stat export (3)'!$P67</f>
        <v>-0.20164874109578923</v>
      </c>
      <c r="J69" s="19">
        <f>'OECD.Stat export (3)'!K67/'OECD.Stat export (3)'!$P67</f>
        <v>5.5168395087576965E-3</v>
      </c>
      <c r="K69" s="19">
        <f>'OECD.Stat export (3)'!L67/'OECD.Stat export (3)'!$P67</f>
        <v>1.332383108428307E-2</v>
      </c>
      <c r="L69" s="19">
        <f>'OECD.Stat export (3)'!M67/'OECD.Stat export (3)'!$P67</f>
        <v>7.8069915755253731E-3</v>
      </c>
      <c r="M69" s="19">
        <f>'OECD.Stat export (3)'!N67/'OECD.Stat export (3)'!$P67</f>
        <v>28.413784683532505</v>
      </c>
      <c r="N69" s="19">
        <f>'OECD.Stat export (3)'!O67/'OECD.Stat export (3)'!$P67</f>
        <v>15.522718209596309</v>
      </c>
      <c r="O69" s="19">
        <f>'OECD.Stat export (3)'!Q67/'OECD.Stat export (3)'!$P67</f>
        <v>0.41906691027781134</v>
      </c>
      <c r="P69" s="19">
        <f>'OECD.Stat export (3)'!R67/'OECD.Stat export (3)'!$P67</f>
        <v>0.31759062782803338</v>
      </c>
      <c r="Q69" s="19">
        <f>'OECD.Stat export (3)'!R67/'OECD.Stat export (3)'!$P67</f>
        <v>0.31759062782803338</v>
      </c>
    </row>
    <row r="70" spans="1:17" ht="13.8" x14ac:dyDescent="0.3">
      <c r="A70" s="16"/>
      <c r="B70" s="17" t="s">
        <v>42</v>
      </c>
      <c r="C70" s="11" t="s">
        <v>31</v>
      </c>
      <c r="D70" s="19">
        <f>'OECD.Stat export (3)'!E68/'OECD.Stat export (3)'!$P68</f>
        <v>0.40889192229358856</v>
      </c>
      <c r="E70" s="19">
        <f>'OECD.Stat export (3)'!F68/'OECD.Stat export (3)'!$P68</f>
        <v>0.31960193917357876</v>
      </c>
      <c r="F70" s="19">
        <f>'OECD.Stat export (3)'!G68/'OECD.Stat export (3)'!$P68</f>
        <v>-8.9289983120009769E-2</v>
      </c>
      <c r="G70" s="19">
        <f>'OECD.Stat export (3)'!H68/'OECD.Stat export (3)'!$P68</f>
        <v>0.45839290952067729</v>
      </c>
      <c r="H70" s="19">
        <f>'OECD.Stat export (3)'!I68/'OECD.Stat export (3)'!$P68</f>
        <v>0.17945145774001733</v>
      </c>
      <c r="I70" s="19">
        <f>'OECD.Stat export (3)'!J68/'OECD.Stat export (3)'!$P68</f>
        <v>-0.27894145178065993</v>
      </c>
      <c r="J70" s="19">
        <f>'OECD.Stat export (3)'!K68/'OECD.Stat export (3)'!$P68</f>
        <v>2.027103647989471E-2</v>
      </c>
      <c r="K70" s="19">
        <f>'OECD.Stat export (3)'!L68/'OECD.Stat export (3)'!$P68</f>
        <v>1.0108187100702614E-2</v>
      </c>
      <c r="L70" s="19">
        <f>'OECD.Stat export (3)'!M68/'OECD.Stat export (3)'!$P68</f>
        <v>-1.0162849379192098E-2</v>
      </c>
      <c r="M70" s="19">
        <f>'OECD.Stat export (3)'!N68/'OECD.Stat export (3)'!$P68</f>
        <v>31.289247760906466</v>
      </c>
      <c r="N70" s="19">
        <f>'OECD.Stat export (3)'!O68/'OECD.Stat export (3)'!$P68</f>
        <v>17.494052254469825</v>
      </c>
      <c r="O70" s="19">
        <f>'OECD.Stat export (3)'!Q68/'OECD.Stat export (3)'!$P68</f>
        <v>0.43277818159322545</v>
      </c>
      <c r="P70" s="19">
        <f>'OECD.Stat export (3)'!R68/'OECD.Stat export (3)'!$P68</f>
        <v>0.3299615945839009</v>
      </c>
      <c r="Q70" s="19">
        <f>'OECD.Stat export (3)'!R68/'OECD.Stat export (3)'!$P68</f>
        <v>0.3299615945839009</v>
      </c>
    </row>
    <row r="71" spans="1:17" ht="13.8" x14ac:dyDescent="0.3">
      <c r="A71" s="14" t="s">
        <v>57</v>
      </c>
      <c r="B71" s="17" t="s">
        <v>33</v>
      </c>
      <c r="C71" s="11" t="s">
        <v>31</v>
      </c>
      <c r="D71" s="19">
        <f>'OECD.Stat export (3)'!E69/'OECD.Stat export (3)'!$P69</f>
        <v>0.40108005138256236</v>
      </c>
      <c r="E71" s="19">
        <f>'OECD.Stat export (3)'!F69/'OECD.Stat export (3)'!$P69</f>
        <v>0.47721654738765346</v>
      </c>
      <c r="F71" s="19">
        <f>'OECD.Stat export (3)'!G69/'OECD.Stat export (3)'!$P69</f>
        <v>7.613649600509112E-2</v>
      </c>
      <c r="G71" s="19">
        <f>'OECD.Stat export (3)'!H69/'OECD.Stat export (3)'!$P69</f>
        <v>1.3676951007352616</v>
      </c>
      <c r="H71" s="19">
        <f>'OECD.Stat export (3)'!I69/'OECD.Stat export (3)'!$P69</f>
        <v>1.4139867856720514</v>
      </c>
      <c r="I71" s="19">
        <f>'OECD.Stat export (3)'!J69/'OECD.Stat export (3)'!$P69</f>
        <v>4.6291684936789777E-2</v>
      </c>
      <c r="J71" s="19">
        <f>'OECD.Stat export (3)'!K69/'OECD.Stat export (3)'!$P69</f>
        <v>8.2090776842248137E-2</v>
      </c>
      <c r="K71" s="19">
        <f>'OECD.Stat export (3)'!L69/'OECD.Stat export (3)'!$P69</f>
        <v>1.2223957200975147E-2</v>
      </c>
      <c r="L71" s="19">
        <f>'OECD.Stat export (3)'!M69/'OECD.Stat export (3)'!$P69</f>
        <v>-6.986681964127299E-2</v>
      </c>
      <c r="M71" s="19">
        <f>'OECD.Stat export (3)'!N69/'OECD.Stat export (3)'!$P69</f>
        <v>26.798854228279044</v>
      </c>
      <c r="N71" s="19">
        <f>'OECD.Stat export (3)'!O69/'OECD.Stat export (3)'!$P69</f>
        <v>16.844171013805713</v>
      </c>
      <c r="O71" s="19">
        <f>'OECD.Stat export (3)'!Q69/'OECD.Stat export (3)'!$P69</f>
        <v>0.43815693707261627</v>
      </c>
      <c r="P71" s="19">
        <f>'OECD.Stat export (3)'!R69/'OECD.Stat export (3)'!$P69</f>
        <v>0.32825417137896995</v>
      </c>
      <c r="Q71" s="19">
        <f>'OECD.Stat export (3)'!R69/'OECD.Stat export (3)'!$P69</f>
        <v>0.32825417137896995</v>
      </c>
    </row>
    <row r="72" spans="1:17" ht="13.8" x14ac:dyDescent="0.3">
      <c r="A72" s="16"/>
      <c r="B72" s="17" t="s">
        <v>35</v>
      </c>
      <c r="C72" s="11" t="s">
        <v>31</v>
      </c>
      <c r="D72" s="19">
        <f>'OECD.Stat export (3)'!E70/'OECD.Stat export (3)'!$P70</f>
        <v>0.39322984977720149</v>
      </c>
      <c r="E72" s="19">
        <f>'OECD.Stat export (3)'!F70/'OECD.Stat export (3)'!$P70</f>
        <v>0.47159679898854939</v>
      </c>
      <c r="F72" s="19">
        <f>'OECD.Stat export (3)'!G70/'OECD.Stat export (3)'!$P70</f>
        <v>7.8366949211347889E-2</v>
      </c>
      <c r="G72" s="19">
        <f>'OECD.Stat export (3)'!H70/'OECD.Stat export (3)'!$P70</f>
        <v>1.3917214626458487</v>
      </c>
      <c r="H72" s="19">
        <f>'OECD.Stat export (3)'!I70/'OECD.Stat export (3)'!$P70</f>
        <v>1.4471917485826151</v>
      </c>
      <c r="I72" s="19">
        <f>'OECD.Stat export (3)'!J70/'OECD.Stat export (3)'!$P70</f>
        <v>5.5470285936766305E-2</v>
      </c>
      <c r="J72" s="19">
        <f>'OECD.Stat export (3)'!K70/'OECD.Stat export (3)'!$P70</f>
        <v>7.696657955662016E-2</v>
      </c>
      <c r="K72" s="19">
        <f>'OECD.Stat export (3)'!L70/'OECD.Stat export (3)'!$P70</f>
        <v>1.2316997219183204E-2</v>
      </c>
      <c r="L72" s="19">
        <f>'OECD.Stat export (3)'!M70/'OECD.Stat export (3)'!$P70</f>
        <v>-6.464958233743695E-2</v>
      </c>
      <c r="M72" s="19">
        <f>'OECD.Stat export (3)'!N70/'OECD.Stat export (3)'!$P70</f>
        <v>27.94192675136965</v>
      </c>
      <c r="N72" s="19">
        <f>'OECD.Stat export (3)'!O70/'OECD.Stat export (3)'!$P70</f>
        <v>17.401807075566971</v>
      </c>
      <c r="O72" s="19">
        <f>'OECD.Stat export (3)'!Q70/'OECD.Stat export (3)'!$P70</f>
        <v>0.4557699732311612</v>
      </c>
      <c r="P72" s="19">
        <f>'OECD.Stat export (3)'!R70/'OECD.Stat export (3)'!$P70</f>
        <v>0.34230651385267796</v>
      </c>
      <c r="Q72" s="19">
        <f>'OECD.Stat export (3)'!R70/'OECD.Stat export (3)'!$P70</f>
        <v>0.34230651385267796</v>
      </c>
    </row>
    <row r="73" spans="1:17" ht="13.8" x14ac:dyDescent="0.3">
      <c r="A73" s="16"/>
      <c r="B73" s="17" t="s">
        <v>37</v>
      </c>
      <c r="C73" s="11" t="s">
        <v>31</v>
      </c>
      <c r="D73" s="19">
        <f>'OECD.Stat export (3)'!E71/'OECD.Stat export (3)'!$P71</f>
        <v>0.43667290487114485</v>
      </c>
      <c r="E73" s="19">
        <f>'OECD.Stat export (3)'!F71/'OECD.Stat export (3)'!$P71</f>
        <v>0.52163207228141173</v>
      </c>
      <c r="F73" s="19">
        <f>'OECD.Stat export (3)'!G71/'OECD.Stat export (3)'!$P71</f>
        <v>8.495916741026685E-2</v>
      </c>
      <c r="G73" s="19">
        <f>'OECD.Stat export (3)'!H71/'OECD.Stat export (3)'!$P71</f>
        <v>1.5570204838267725</v>
      </c>
      <c r="H73" s="19">
        <f>'OECD.Stat export (3)'!I71/'OECD.Stat export (3)'!$P71</f>
        <v>1.6263490248127139</v>
      </c>
      <c r="I73" s="19">
        <f>'OECD.Stat export (3)'!J71/'OECD.Stat export (3)'!$P71</f>
        <v>6.9328540985941406E-2</v>
      </c>
      <c r="J73" s="19">
        <f>'OECD.Stat export (3)'!K71/'OECD.Stat export (3)'!$P71</f>
        <v>9.9728677337048363E-2</v>
      </c>
      <c r="K73" s="19">
        <f>'OECD.Stat export (3)'!L71/'OECD.Stat export (3)'!$P71</f>
        <v>1.6952203246312872E-2</v>
      </c>
      <c r="L73" s="19">
        <f>'OECD.Stat export (3)'!M71/'OECD.Stat export (3)'!$P71</f>
        <v>-8.2776474090735491E-2</v>
      </c>
      <c r="M73" s="19">
        <f>'OECD.Stat export (3)'!N71/'OECD.Stat export (3)'!$P71</f>
        <v>29.496163747522111</v>
      </c>
      <c r="N73" s="19">
        <f>'OECD.Stat export (3)'!O71/'OECD.Stat export (3)'!$P71</f>
        <v>18.391724031575098</v>
      </c>
      <c r="O73" s="19">
        <f>'OECD.Stat export (3)'!Q71/'OECD.Stat export (3)'!$P71</f>
        <v>0.46577879408244777</v>
      </c>
      <c r="P73" s="19">
        <f>'OECD.Stat export (3)'!R71/'OECD.Stat export (3)'!$P71</f>
        <v>0.35423774459371843</v>
      </c>
      <c r="Q73" s="19">
        <f>'OECD.Stat export (3)'!R71/'OECD.Stat export (3)'!$P71</f>
        <v>0.35423774459371843</v>
      </c>
    </row>
    <row r="74" spans="1:17" ht="13.8" x14ac:dyDescent="0.3">
      <c r="A74" s="16"/>
      <c r="B74" s="17" t="s">
        <v>38</v>
      </c>
      <c r="C74" s="11" t="s">
        <v>31</v>
      </c>
      <c r="D74" s="19">
        <f>'OECD.Stat export (3)'!E72/'OECD.Stat export (3)'!$P72</f>
        <v>0.53432931071803125</v>
      </c>
      <c r="E74" s="19">
        <f>'OECD.Stat export (3)'!F72/'OECD.Stat export (3)'!$P72</f>
        <v>0.60388713479856504</v>
      </c>
      <c r="F74" s="19">
        <f>'OECD.Stat export (3)'!G72/'OECD.Stat export (3)'!$P72</f>
        <v>6.9557824080533862E-2</v>
      </c>
      <c r="G74" s="19">
        <f>'OECD.Stat export (3)'!H72/'OECD.Stat export (3)'!$P72</f>
        <v>1.7628164678784775</v>
      </c>
      <c r="H74" s="19">
        <f>'OECD.Stat export (3)'!I72/'OECD.Stat export (3)'!$P72</f>
        <v>1.7938218477215229</v>
      </c>
      <c r="I74" s="19">
        <f>'OECD.Stat export (3)'!J72/'OECD.Stat export (3)'!$P72</f>
        <v>3.1005379843045473E-2</v>
      </c>
      <c r="J74" s="19">
        <f>'OECD.Stat export (3)'!K72/'OECD.Stat export (3)'!$P72</f>
        <v>0.15235567707397751</v>
      </c>
      <c r="K74" s="19">
        <f>'OECD.Stat export (3)'!L72/'OECD.Stat export (3)'!$P72</f>
        <v>6.6851747786623866E-2</v>
      </c>
      <c r="L74" s="19">
        <f>'OECD.Stat export (3)'!M72/'OECD.Stat export (3)'!$P72</f>
        <v>-8.5503929287353647E-2</v>
      </c>
      <c r="M74" s="19">
        <f>'OECD.Stat export (3)'!N72/'OECD.Stat export (3)'!$P72</f>
        <v>31.908661917428905</v>
      </c>
      <c r="N74" s="19">
        <f>'OECD.Stat export (3)'!O72/'OECD.Stat export (3)'!$P72</f>
        <v>19.866441717337946</v>
      </c>
      <c r="O74" s="19">
        <f>'OECD.Stat export (3)'!Q72/'OECD.Stat export (3)'!$P72</f>
        <v>0.47737440008576487</v>
      </c>
      <c r="P74" s="19">
        <f>'OECD.Stat export (3)'!R72/'OECD.Stat export (3)'!$P72</f>
        <v>0.36443022622531035</v>
      </c>
      <c r="Q74" s="19">
        <f>'OECD.Stat export (3)'!R72/'OECD.Stat export (3)'!$P72</f>
        <v>0.36443022622531035</v>
      </c>
    </row>
    <row r="75" spans="1:17" ht="13.8" x14ac:dyDescent="0.3">
      <c r="A75" s="16"/>
      <c r="B75" s="17" t="s">
        <v>39</v>
      </c>
      <c r="C75" s="11" t="s">
        <v>31</v>
      </c>
      <c r="D75" s="19">
        <f>'OECD.Stat export (3)'!E73/'OECD.Stat export (3)'!$P73</f>
        <v>0.50490338057756001</v>
      </c>
      <c r="E75" s="19">
        <f>'OECD.Stat export (3)'!F73/'OECD.Stat export (3)'!$P73</f>
        <v>0.59724715424739039</v>
      </c>
      <c r="F75" s="19">
        <f>'OECD.Stat export (3)'!G73/'OECD.Stat export (3)'!$P73</f>
        <v>9.2343773669830473E-2</v>
      </c>
      <c r="G75" s="19">
        <f>'OECD.Stat export (3)'!H73/'OECD.Stat export (3)'!$P73</f>
        <v>1.915622809966615</v>
      </c>
      <c r="H75" s="19">
        <f>'OECD.Stat export (3)'!I73/'OECD.Stat export (3)'!$P73</f>
        <v>1.9146842858986481</v>
      </c>
      <c r="I75" s="19">
        <f>'OECD.Stat export (3)'!J73/'OECD.Stat export (3)'!$P73</f>
        <v>-9.3852406796689344E-4</v>
      </c>
      <c r="J75" s="19">
        <f>'OECD.Stat export (3)'!K73/'OECD.Stat export (3)'!$P73</f>
        <v>9.1833186011746226E-2</v>
      </c>
      <c r="K75" s="19">
        <f>'OECD.Stat export (3)'!L73/'OECD.Stat export (3)'!$P73</f>
        <v>1.2276965402505193E-2</v>
      </c>
      <c r="L75" s="19">
        <f>'OECD.Stat export (3)'!M73/'OECD.Stat export (3)'!$P73</f>
        <v>-7.955622060924103E-2</v>
      </c>
      <c r="M75" s="19">
        <f>'OECD.Stat export (3)'!N73/'OECD.Stat export (3)'!$P73</f>
        <v>34.638671963541313</v>
      </c>
      <c r="N75" s="19">
        <f>'OECD.Stat export (3)'!O73/'OECD.Stat export (3)'!$P73</f>
        <v>21.464909384052181</v>
      </c>
      <c r="O75" s="19">
        <f>'OECD.Stat export (3)'!Q73/'OECD.Stat export (3)'!$P73</f>
        <v>0.48288939879165194</v>
      </c>
      <c r="P75" s="19">
        <f>'OECD.Stat export (3)'!R73/'OECD.Stat export (3)'!$P73</f>
        <v>0.371743355195644</v>
      </c>
      <c r="Q75" s="19">
        <f>'OECD.Stat export (3)'!R73/'OECD.Stat export (3)'!$P73</f>
        <v>0.371743355195644</v>
      </c>
    </row>
    <row r="76" spans="1:17" ht="13.8" x14ac:dyDescent="0.3">
      <c r="A76" s="16"/>
      <c r="B76" s="17" t="s">
        <v>41</v>
      </c>
      <c r="C76" s="11" t="s">
        <v>31</v>
      </c>
      <c r="D76" s="19">
        <f>'OECD.Stat export (3)'!E74/'OECD.Stat export (3)'!$P74</f>
        <v>0.62981889312665895</v>
      </c>
      <c r="E76" s="19">
        <f>'OECD.Stat export (3)'!F74/'OECD.Stat export (3)'!$P74</f>
        <v>0.6792218489173858</v>
      </c>
      <c r="F76" s="19">
        <f>'OECD.Stat export (3)'!G74/'OECD.Stat export (3)'!$P74</f>
        <v>4.9402955790726892E-2</v>
      </c>
      <c r="G76" s="19">
        <f>'OECD.Stat export (3)'!H74/'OECD.Stat export (3)'!$P74</f>
        <v>1.8902979371904984</v>
      </c>
      <c r="H76" s="19">
        <f>'OECD.Stat export (3)'!I74/'OECD.Stat export (3)'!$P74</f>
        <v>1.9040788051546702</v>
      </c>
      <c r="I76" s="19">
        <f>'OECD.Stat export (3)'!J74/'OECD.Stat export (3)'!$P74</f>
        <v>1.3780867964171831E-2</v>
      </c>
      <c r="J76" s="19">
        <f>'OECD.Stat export (3)'!K74/'OECD.Stat export (3)'!$P74</f>
        <v>0.12108493018927199</v>
      </c>
      <c r="K76" s="19">
        <f>'OECD.Stat export (3)'!L74/'OECD.Stat export (3)'!$P74</f>
        <v>1.1397832894656276E-2</v>
      </c>
      <c r="L76" s="19">
        <f>'OECD.Stat export (3)'!M74/'OECD.Stat export (3)'!$P74</f>
        <v>-0.1096870972946157</v>
      </c>
      <c r="M76" s="19">
        <f>'OECD.Stat export (3)'!N74/'OECD.Stat export (3)'!$P74</f>
        <v>34.156840043926096</v>
      </c>
      <c r="N76" s="19">
        <f>'OECD.Stat export (3)'!O74/'OECD.Stat export (3)'!$P74</f>
        <v>20.839975814135457</v>
      </c>
      <c r="O76" s="19">
        <f>'OECD.Stat export (3)'!Q74/'OECD.Stat export (3)'!$P74</f>
        <v>0.47856393007846959</v>
      </c>
      <c r="P76" s="19">
        <f>'OECD.Stat export (3)'!R74/'OECD.Stat export (3)'!$P74</f>
        <v>0.36847542373958386</v>
      </c>
      <c r="Q76" s="19">
        <f>'OECD.Stat export (3)'!R74/'OECD.Stat export (3)'!$P74</f>
        <v>0.36847542373958386</v>
      </c>
    </row>
    <row r="77" spans="1:17" ht="13.8" x14ac:dyDescent="0.3">
      <c r="A77" s="16"/>
      <c r="B77" s="17" t="s">
        <v>42</v>
      </c>
      <c r="C77" s="11" t="s">
        <v>31</v>
      </c>
      <c r="D77" s="19">
        <f>'OECD.Stat export (3)'!E75/'OECD.Stat export (3)'!$P75</f>
        <v>0.6174818494872909</v>
      </c>
      <c r="E77" s="19">
        <f>'OECD.Stat export (3)'!F75/'OECD.Stat export (3)'!$P75</f>
        <v>0.69899283009459123</v>
      </c>
      <c r="F77" s="19">
        <f>'OECD.Stat export (3)'!G75/'OECD.Stat export (3)'!$P75</f>
        <v>8.1510980607300332E-2</v>
      </c>
      <c r="G77" s="19">
        <f>'OECD.Stat export (3)'!H75/'OECD.Stat export (3)'!$P75</f>
        <v>2.1813101174874157</v>
      </c>
      <c r="H77" s="19">
        <f>'OECD.Stat export (3)'!I75/'OECD.Stat export (3)'!$P75</f>
        <v>2.1149481968438164</v>
      </c>
      <c r="I77" s="19">
        <f>'OECD.Stat export (3)'!J75/'OECD.Stat export (3)'!$P75</f>
        <v>-6.6361920643599401E-2</v>
      </c>
      <c r="J77" s="19">
        <f>'OECD.Stat export (3)'!K75/'OECD.Stat export (3)'!$P75</f>
        <v>0.1513509406027318</v>
      </c>
      <c r="K77" s="19">
        <f>'OECD.Stat export (3)'!L75/'OECD.Stat export (3)'!$P75</f>
        <v>2.2641089585866619E-2</v>
      </c>
      <c r="L77" s="19">
        <f>'OECD.Stat export (3)'!M75/'OECD.Stat export (3)'!$P75</f>
        <v>-0.12870985101686519</v>
      </c>
      <c r="M77" s="19">
        <f>'OECD.Stat export (3)'!N75/'OECD.Stat export (3)'!$P75</f>
        <v>36.677803167340606</v>
      </c>
      <c r="N77" s="19">
        <f>'OECD.Stat export (3)'!O75/'OECD.Stat export (3)'!$P75</f>
        <v>22.502461990908653</v>
      </c>
      <c r="O77" s="19">
        <f>'OECD.Stat export (3)'!Q75/'OECD.Stat export (3)'!$P75</f>
        <v>0.48559083209501119</v>
      </c>
      <c r="P77" s="19">
        <f>'OECD.Stat export (3)'!R75/'OECD.Stat export (3)'!$P75</f>
        <v>0.37450833125154753</v>
      </c>
      <c r="Q77" s="19">
        <f>'OECD.Stat export (3)'!R75/'OECD.Stat export (3)'!$P75</f>
        <v>0.37450833125154753</v>
      </c>
    </row>
    <row r="78" spans="1:17" ht="13.8" x14ac:dyDescent="0.3">
      <c r="A78" s="14" t="s">
        <v>58</v>
      </c>
      <c r="B78" s="17" t="s">
        <v>33</v>
      </c>
      <c r="C78" s="11" t="s">
        <v>31</v>
      </c>
      <c r="D78" s="19">
        <f>'OECD.Stat export (3)'!E76/'OECD.Stat export (3)'!$P76</f>
        <v>1.3539092006789935</v>
      </c>
      <c r="E78" s="19">
        <f>'OECD.Stat export (3)'!F76/'OECD.Stat export (3)'!$P76</f>
        <v>7.1038130007562117</v>
      </c>
      <c r="F78" s="19">
        <f>'OECD.Stat export (3)'!G76/'OECD.Stat export (3)'!$P76</f>
        <v>5.7499038000772185</v>
      </c>
      <c r="G78" s="19">
        <f>'OECD.Stat export (3)'!H76/'OECD.Stat export (3)'!$P76</f>
        <v>1.7757203452977817</v>
      </c>
      <c r="H78" s="19">
        <f>'OECD.Stat export (3)'!I76/'OECD.Stat export (3)'!$P76</f>
        <v>2.6186882883819127</v>
      </c>
      <c r="I78" s="19">
        <f>'OECD.Stat export (3)'!J76/'OECD.Stat export (3)'!$P76</f>
        <v>0.84296794308413114</v>
      </c>
      <c r="J78" s="19">
        <f>'OECD.Stat export (3)'!K76/'OECD.Stat export (3)'!$P76</f>
        <v>2.8338626575432841</v>
      </c>
      <c r="K78" s="19">
        <f>'OECD.Stat export (3)'!L76/'OECD.Stat export (3)'!$P76</f>
        <v>1.3678980466048933</v>
      </c>
      <c r="L78" s="19">
        <f>'OECD.Stat export (3)'!M76/'OECD.Stat export (3)'!$P76</f>
        <v>-1.4659646109383908</v>
      </c>
      <c r="M78" s="19">
        <f>'OECD.Stat export (3)'!N76/'OECD.Stat export (3)'!$P76</f>
        <v>69.165900651709308</v>
      </c>
      <c r="N78" s="19">
        <f>'OECD.Stat export (3)'!O76/'OECD.Stat export (3)'!$P76</f>
        <v>52.77501618800823</v>
      </c>
      <c r="O78" s="19">
        <f>'OECD.Stat export (3)'!Q76/'OECD.Stat export (3)'!$P76</f>
        <v>0.42807329059560584</v>
      </c>
      <c r="P78" s="19">
        <f>'OECD.Stat export (3)'!R76/'OECD.Stat export (3)'!$P76</f>
        <v>0.31468940257546518</v>
      </c>
      <c r="Q78" s="19">
        <f>'OECD.Stat export (3)'!R76/'OECD.Stat export (3)'!$P76</f>
        <v>0.31468940257546518</v>
      </c>
    </row>
    <row r="79" spans="1:17" ht="13.8" x14ac:dyDescent="0.3">
      <c r="A79" s="16"/>
      <c r="B79" s="17" t="s">
        <v>35</v>
      </c>
      <c r="C79" s="11" t="s">
        <v>31</v>
      </c>
      <c r="D79" s="19">
        <f>'OECD.Stat export (3)'!E77/'OECD.Stat export (3)'!$P77</f>
        <v>1.4476403391960488</v>
      </c>
      <c r="E79" s="19">
        <f>'OECD.Stat export (3)'!F77/'OECD.Stat export (3)'!$P77</f>
        <v>6.9931393682535727</v>
      </c>
      <c r="F79" s="19">
        <f>'OECD.Stat export (3)'!G77/'OECD.Stat export (3)'!$P77</f>
        <v>5.545499029057523</v>
      </c>
      <c r="G79" s="19">
        <f>'OECD.Stat export (3)'!H77/'OECD.Stat export (3)'!$P77</f>
        <v>1.6535795185253972</v>
      </c>
      <c r="H79" s="19">
        <f>'OECD.Stat export (3)'!I77/'OECD.Stat export (3)'!$P77</f>
        <v>3.5397898757084132</v>
      </c>
      <c r="I79" s="19">
        <f>'OECD.Stat export (3)'!J77/'OECD.Stat export (3)'!$P77</f>
        <v>1.886210357183016</v>
      </c>
      <c r="J79" s="19">
        <f>'OECD.Stat export (3)'!K77/'OECD.Stat export (3)'!$P77</f>
        <v>3.9035822193079213</v>
      </c>
      <c r="K79" s="19">
        <f>'OECD.Stat export (3)'!L77/'OECD.Stat export (3)'!$P77</f>
        <v>1.509122313062514</v>
      </c>
      <c r="L79" s="19">
        <f>'OECD.Stat export (3)'!M77/'OECD.Stat export (3)'!$P77</f>
        <v>-2.3944599062454071</v>
      </c>
      <c r="M79" s="19">
        <f>'OECD.Stat export (3)'!N77/'OECD.Stat export (3)'!$P77</f>
        <v>71.633128804720329</v>
      </c>
      <c r="N79" s="19">
        <f>'OECD.Stat export (3)'!O77/'OECD.Stat export (3)'!$P77</f>
        <v>54.69173091613677</v>
      </c>
      <c r="O79" s="19">
        <f>'OECD.Stat export (3)'!Q77/'OECD.Stat export (3)'!$P77</f>
        <v>0.43847181108251565</v>
      </c>
      <c r="P79" s="19">
        <f>'OECD.Stat export (3)'!R77/'OECD.Stat export (3)'!$P77</f>
        <v>0.32579552637884995</v>
      </c>
      <c r="Q79" s="19">
        <f>'OECD.Stat export (3)'!R77/'OECD.Stat export (3)'!$P77</f>
        <v>0.32579552637884995</v>
      </c>
    </row>
    <row r="80" spans="1:17" ht="13.8" x14ac:dyDescent="0.3">
      <c r="A80" s="16"/>
      <c r="B80" s="17" t="s">
        <v>37</v>
      </c>
      <c r="C80" s="11" t="s">
        <v>31</v>
      </c>
      <c r="D80" s="19">
        <f>'OECD.Stat export (3)'!E78/'OECD.Stat export (3)'!$P78</f>
        <v>2.069513602198958</v>
      </c>
      <c r="E80" s="19">
        <f>'OECD.Stat export (3)'!F78/'OECD.Stat export (3)'!$P78</f>
        <v>8.2915110790198412</v>
      </c>
      <c r="F80" s="19">
        <f>'OECD.Stat export (3)'!G78/'OECD.Stat export (3)'!$P78</f>
        <v>6.2219974768208823</v>
      </c>
      <c r="G80" s="19">
        <f>'OECD.Stat export (3)'!H78/'OECD.Stat export (3)'!$P78</f>
        <v>1.6571323989150977</v>
      </c>
      <c r="H80" s="19">
        <f>'OECD.Stat export (3)'!I78/'OECD.Stat export (3)'!$P78</f>
        <v>3.3529587589215533</v>
      </c>
      <c r="I80" s="19">
        <f>'OECD.Stat export (3)'!J78/'OECD.Stat export (3)'!$P78</f>
        <v>1.6958263600064554</v>
      </c>
      <c r="J80" s="19">
        <f>'OECD.Stat export (3)'!K78/'OECD.Stat export (3)'!$P78</f>
        <v>3.6449251483932095</v>
      </c>
      <c r="K80" s="19">
        <f>'OECD.Stat export (3)'!L78/'OECD.Stat export (3)'!$P78</f>
        <v>1.5192520038939878</v>
      </c>
      <c r="L80" s="19">
        <f>'OECD.Stat export (3)'!M78/'OECD.Stat export (3)'!$P78</f>
        <v>-2.1256731444992218</v>
      </c>
      <c r="M80" s="19">
        <f>'OECD.Stat export (3)'!N78/'OECD.Stat export (3)'!$P78</f>
        <v>78.051654251486852</v>
      </c>
      <c r="N80" s="19">
        <f>'OECD.Stat export (3)'!O78/'OECD.Stat export (3)'!$P78</f>
        <v>60.757714109284251</v>
      </c>
      <c r="O80" s="19">
        <f>'OECD.Stat export (3)'!Q78/'OECD.Stat export (3)'!$P78</f>
        <v>0.44675034228568755</v>
      </c>
      <c r="P80" s="19">
        <f>'OECD.Stat export (3)'!R78/'OECD.Stat export (3)'!$P78</f>
        <v>0.33108641216923235</v>
      </c>
      <c r="Q80" s="19">
        <f>'OECD.Stat export (3)'!R78/'OECD.Stat export (3)'!$P78</f>
        <v>0.33108641216923235</v>
      </c>
    </row>
    <row r="81" spans="1:17" ht="13.8" x14ac:dyDescent="0.3">
      <c r="A81" s="16"/>
      <c r="B81" s="17" t="s">
        <v>38</v>
      </c>
      <c r="C81" s="11" t="s">
        <v>31</v>
      </c>
      <c r="D81" s="19">
        <f>'OECD.Stat export (3)'!E79/'OECD.Stat export (3)'!$P79</f>
        <v>2.7486006375276402</v>
      </c>
      <c r="E81" s="19">
        <f>'OECD.Stat export (3)'!F79/'OECD.Stat export (3)'!$P79</f>
        <v>11.248440626689588</v>
      </c>
      <c r="F81" s="19">
        <f>'OECD.Stat export (3)'!G79/'OECD.Stat export (3)'!$P79</f>
        <v>8.4998399891619467</v>
      </c>
      <c r="G81" s="19">
        <f>'OECD.Stat export (3)'!H79/'OECD.Stat export (3)'!$P79</f>
        <v>2.0929403890671456</v>
      </c>
      <c r="H81" s="19">
        <f>'OECD.Stat export (3)'!I79/'OECD.Stat export (3)'!$P79</f>
        <v>3.5787253430198249</v>
      </c>
      <c r="I81" s="19">
        <f>'OECD.Stat export (3)'!J79/'OECD.Stat export (3)'!$P79</f>
        <v>1.4857849539526795</v>
      </c>
      <c r="J81" s="19">
        <f>'OECD.Stat export (3)'!K79/'OECD.Stat export (3)'!$P79</f>
        <v>5.1797180526398519</v>
      </c>
      <c r="K81" s="19">
        <f>'OECD.Stat export (3)'!L79/'OECD.Stat export (3)'!$P79</f>
        <v>1.3539411951318465</v>
      </c>
      <c r="L81" s="19">
        <f>'OECD.Stat export (3)'!M79/'OECD.Stat export (3)'!$P79</f>
        <v>-3.8257768575080049</v>
      </c>
      <c r="M81" s="19">
        <f>'OECD.Stat export (3)'!N79/'OECD.Stat export (3)'!$P79</f>
        <v>84.824335541333127</v>
      </c>
      <c r="N81" s="19">
        <f>'OECD.Stat export (3)'!O79/'OECD.Stat export (3)'!$P79</f>
        <v>66.216184337294465</v>
      </c>
      <c r="O81" s="19">
        <f>'OECD.Stat export (3)'!Q79/'OECD.Stat export (3)'!$P79</f>
        <v>0.4552856283478019</v>
      </c>
      <c r="P81" s="19">
        <f>'OECD.Stat export (3)'!R79/'OECD.Stat export (3)'!$P79</f>
        <v>0.3363548758479315</v>
      </c>
      <c r="Q81" s="19">
        <f>'OECD.Stat export (3)'!R79/'OECD.Stat export (3)'!$P79</f>
        <v>0.3363548758479315</v>
      </c>
    </row>
    <row r="82" spans="1:17" ht="13.8" x14ac:dyDescent="0.3">
      <c r="A82" s="16"/>
      <c r="B82" s="17" t="s">
        <v>39</v>
      </c>
      <c r="C82" s="11" t="s">
        <v>31</v>
      </c>
      <c r="D82" s="19">
        <f>'OECD.Stat export (3)'!E80/'OECD.Stat export (3)'!$P80</f>
        <v>1.6210358526075705</v>
      </c>
      <c r="E82" s="19">
        <f>'OECD.Stat export (3)'!F80/'OECD.Stat export (3)'!$P80</f>
        <v>11.20260367659102</v>
      </c>
      <c r="F82" s="19">
        <f>'OECD.Stat export (3)'!G80/'OECD.Stat export (3)'!$P80</f>
        <v>9.5815678239834501</v>
      </c>
      <c r="G82" s="19">
        <f>'OECD.Stat export (3)'!H80/'OECD.Stat export (3)'!$P80</f>
        <v>2.3205359383565387</v>
      </c>
      <c r="H82" s="19">
        <f>'OECD.Stat export (3)'!I80/'OECD.Stat export (3)'!$P80</f>
        <v>4.1443465258881718</v>
      </c>
      <c r="I82" s="19">
        <f>'OECD.Stat export (3)'!J80/'OECD.Stat export (3)'!$P80</f>
        <v>1.8238105875316333</v>
      </c>
      <c r="J82" s="19">
        <f>'OECD.Stat export (3)'!K80/'OECD.Stat export (3)'!$P80</f>
        <v>5.0296424194969411</v>
      </c>
      <c r="K82" s="19">
        <f>'OECD.Stat export (3)'!L80/'OECD.Stat export (3)'!$P80</f>
        <v>1.2048017806559665</v>
      </c>
      <c r="L82" s="19">
        <f>'OECD.Stat export (3)'!M80/'OECD.Stat export (3)'!$P80</f>
        <v>-3.8248406388409748</v>
      </c>
      <c r="M82" s="19">
        <f>'OECD.Stat export (3)'!N80/'OECD.Stat export (3)'!$P80</f>
        <v>89.846272207583951</v>
      </c>
      <c r="N82" s="19">
        <f>'OECD.Stat export (3)'!O80/'OECD.Stat export (3)'!$P80</f>
        <v>69.811647572620032</v>
      </c>
      <c r="O82" s="19">
        <f>'OECD.Stat export (3)'!Q80/'OECD.Stat export (3)'!$P80</f>
        <v>0.46201564264132805</v>
      </c>
      <c r="P82" s="19">
        <f>'OECD.Stat export (3)'!R80/'OECD.Stat export (3)'!$P80</f>
        <v>0.33954297931085436</v>
      </c>
      <c r="Q82" s="19">
        <f>'OECD.Stat export (3)'!R80/'OECD.Stat export (3)'!$P80</f>
        <v>0.33954297931085436</v>
      </c>
    </row>
    <row r="83" spans="1:17" ht="13.8" x14ac:dyDescent="0.3">
      <c r="A83" s="16"/>
      <c r="B83" s="17" t="s">
        <v>41</v>
      </c>
      <c r="C83" s="11" t="s">
        <v>31</v>
      </c>
      <c r="D83" s="19">
        <f>'OECD.Stat export (3)'!E81/'OECD.Stat export (3)'!$P81</f>
        <v>1.9212398905212229</v>
      </c>
      <c r="E83" s="19">
        <f>'OECD.Stat export (3)'!F81/'OECD.Stat export (3)'!$P81</f>
        <v>14.177587442870205</v>
      </c>
      <c r="F83" s="19">
        <f>'OECD.Stat export (3)'!G81/'OECD.Stat export (3)'!$P81</f>
        <v>12.256347552348982</v>
      </c>
      <c r="G83" s="19">
        <f>'OECD.Stat export (3)'!H81/'OECD.Stat export (3)'!$P81</f>
        <v>2.3718009166468219</v>
      </c>
      <c r="H83" s="19">
        <f>'OECD.Stat export (3)'!I81/'OECD.Stat export (3)'!$P81</f>
        <v>4.1693128961839045</v>
      </c>
      <c r="I83" s="19">
        <f>'OECD.Stat export (3)'!J81/'OECD.Stat export (3)'!$P81</f>
        <v>1.7975119795370826</v>
      </c>
      <c r="J83" s="19">
        <f>'OECD.Stat export (3)'!K81/'OECD.Stat export (3)'!$P81</f>
        <v>3.3817858575924551</v>
      </c>
      <c r="K83" s="19">
        <f>'OECD.Stat export (3)'!L81/'OECD.Stat export (3)'!$P81</f>
        <v>0.89150776093773787</v>
      </c>
      <c r="L83" s="19">
        <f>'OECD.Stat export (3)'!M81/'OECD.Stat export (3)'!$P81</f>
        <v>-2.4902780966547171</v>
      </c>
      <c r="M83" s="19">
        <f>'OECD.Stat export (3)'!N81/'OECD.Stat export (3)'!$P81</f>
        <v>94.028901162819864</v>
      </c>
      <c r="N83" s="19">
        <f>'OECD.Stat export (3)'!O81/'OECD.Stat export (3)'!$P81</f>
        <v>73.863457490520901</v>
      </c>
      <c r="O83" s="19">
        <f>'OECD.Stat export (3)'!Q81/'OECD.Stat export (3)'!$P81</f>
        <v>0.44415010015649986</v>
      </c>
      <c r="P83" s="19">
        <f>'OECD.Stat export (3)'!R81/'OECD.Stat export (3)'!$P81</f>
        <v>0.32178291171159679</v>
      </c>
      <c r="Q83" s="19">
        <f>'OECD.Stat export (3)'!R81/'OECD.Stat export (3)'!$P81</f>
        <v>0.32178291171159679</v>
      </c>
    </row>
    <row r="84" spans="1:17" ht="13.8" x14ac:dyDescent="0.3">
      <c r="A84" s="16"/>
      <c r="B84" s="29" t="s">
        <v>42</v>
      </c>
      <c r="C84" s="11" t="s">
        <v>31</v>
      </c>
      <c r="D84" s="19">
        <f>'OECD.Stat export (3)'!E82/'OECD.Stat export (3)'!$P82</f>
        <v>1.9065770523338252</v>
      </c>
      <c r="E84" s="19">
        <f>'OECD.Stat export (3)'!F82/'OECD.Stat export (3)'!$P82</f>
        <v>14.069384572636187</v>
      </c>
      <c r="F84" s="19">
        <f>'OECD.Stat export (3)'!G82/'OECD.Stat export (3)'!$P82</f>
        <v>12.162807520302362</v>
      </c>
      <c r="G84" s="19">
        <f>'OECD.Stat export (3)'!H82/'OECD.Stat export (3)'!$P82</f>
        <v>2.353699411871133</v>
      </c>
      <c r="H84" s="19">
        <f>'OECD.Stat export (3)'!I82/'OECD.Stat export (3)'!$P82</f>
        <v>4.1374928404735325</v>
      </c>
      <c r="I84" s="19">
        <f>'OECD.Stat export (3)'!J82/'OECD.Stat export (3)'!$P82</f>
        <v>1.7837934286023991</v>
      </c>
      <c r="J84" s="19">
        <f>'OECD.Stat export (3)'!K82/'OECD.Stat export (3)'!$P82</f>
        <v>3.3559761817373199</v>
      </c>
      <c r="K84" s="19">
        <f>'OECD.Stat export (3)'!L82/'OECD.Stat export (3)'!$P82</f>
        <v>0.88470380370890223</v>
      </c>
      <c r="L84" s="19">
        <f>'OECD.Stat export (3)'!M82/'OECD.Stat export (3)'!$P82</f>
        <v>-2.4712723780284174</v>
      </c>
      <c r="M84" s="19">
        <f>'OECD.Stat export (3)'!N82/'OECD.Stat export (3)'!$P82</f>
        <v>106.85212222938502</v>
      </c>
      <c r="N84" s="19">
        <f>'OECD.Stat export (3)'!O82/'OECD.Stat export (3)'!$P82</f>
        <v>84.209442744304226</v>
      </c>
      <c r="O84" s="19">
        <f>'OECD.Stat export (3)'!Q82/'OECD.Stat export (3)'!$P82</f>
        <v>0.46738916416876292</v>
      </c>
      <c r="P84" s="19">
        <f>'OECD.Stat export (3)'!R82/'OECD.Stat export (3)'!$P82</f>
        <v>0.33573181262189589</v>
      </c>
      <c r="Q84" s="19">
        <f>'OECD.Stat export (3)'!R82/'OECD.Stat export (3)'!$P82</f>
        <v>0.33573181262189589</v>
      </c>
    </row>
    <row r="85" spans="1:17" ht="13.8" x14ac:dyDescent="0.3">
      <c r="A85" s="14" t="s">
        <v>59</v>
      </c>
      <c r="B85" s="17" t="s">
        <v>33</v>
      </c>
      <c r="C85" s="11" t="s">
        <v>31</v>
      </c>
      <c r="D85" s="19">
        <f>'OECD.Stat export (3)'!E83/'OECD.Stat export (3)'!$P83</f>
        <v>0.39008956544622581</v>
      </c>
      <c r="E85" s="19">
        <f>'OECD.Stat export (3)'!F83/'OECD.Stat export (3)'!$P83</f>
        <v>0.34909965583367647</v>
      </c>
      <c r="F85" s="19">
        <f>'OECD.Stat export (3)'!G83/'OECD.Stat export (3)'!$P83</f>
        <v>-4.0989909612549308E-2</v>
      </c>
      <c r="G85" s="19">
        <f>'OECD.Stat export (3)'!H83/'OECD.Stat export (3)'!$P83</f>
        <v>0.48680010181040551</v>
      </c>
      <c r="H85" s="19">
        <f>'OECD.Stat export (3)'!I83/'OECD.Stat export (3)'!$P83</f>
        <v>0.25774293983357022</v>
      </c>
      <c r="I85" s="19">
        <f>'OECD.Stat export (3)'!J83/'OECD.Stat export (3)'!$P83</f>
        <v>-0.22905716197683532</v>
      </c>
      <c r="J85" s="19">
        <f>'OECD.Stat export (3)'!K83/'OECD.Stat export (3)'!$P83</f>
        <v>5.8867575743488255E-2</v>
      </c>
      <c r="K85" s="19">
        <f>'OECD.Stat export (3)'!L83/'OECD.Stat export (3)'!$P83</f>
        <v>0.10392327051815055</v>
      </c>
      <c r="L85" s="19">
        <f>'OECD.Stat export (3)'!M83/'OECD.Stat export (3)'!$P83</f>
        <v>4.5055694774662293E-2</v>
      </c>
      <c r="M85" s="19">
        <f>'OECD.Stat export (3)'!N83/'OECD.Stat export (3)'!$P83</f>
        <v>37.206331821840763</v>
      </c>
      <c r="N85" s="19">
        <f>'OECD.Stat export (3)'!O83/'OECD.Stat export (3)'!$P83</f>
        <v>22.719973911551961</v>
      </c>
      <c r="O85" s="19">
        <f>'OECD.Stat export (3)'!Q83/'OECD.Stat export (3)'!$P83</f>
        <v>0.40704570510181043</v>
      </c>
      <c r="P85" s="19">
        <f>'OECD.Stat export (3)'!R83/'OECD.Stat export (3)'!$P83</f>
        <v>0.29922330548434656</v>
      </c>
      <c r="Q85" s="19">
        <f>'OECD.Stat export (3)'!R83/'OECD.Stat export (3)'!$P83</f>
        <v>0.29922330548434656</v>
      </c>
    </row>
    <row r="86" spans="1:17" ht="13.8" x14ac:dyDescent="0.3">
      <c r="A86" s="16"/>
      <c r="B86" s="17" t="s">
        <v>35</v>
      </c>
      <c r="C86" s="11" t="s">
        <v>31</v>
      </c>
      <c r="D86" s="19">
        <f>'OECD.Stat export (3)'!E84/'OECD.Stat export (3)'!$P84</f>
        <v>0.40353261830618548</v>
      </c>
      <c r="E86" s="19">
        <f>'OECD.Stat export (3)'!F84/'OECD.Stat export (3)'!$P84</f>
        <v>0.37604887559219635</v>
      </c>
      <c r="F86" s="19">
        <f>'OECD.Stat export (3)'!G84/'OECD.Stat export (3)'!$P84</f>
        <v>-2.7483742713989141E-2</v>
      </c>
      <c r="G86" s="19">
        <f>'OECD.Stat export (3)'!H84/'OECD.Stat export (3)'!$P84</f>
        <v>0.48423193533415843</v>
      </c>
      <c r="H86" s="19">
        <f>'OECD.Stat export (3)'!I84/'OECD.Stat export (3)'!$P84</f>
        <v>0.258536370718221</v>
      </c>
      <c r="I86" s="19">
        <f>'OECD.Stat export (3)'!J84/'OECD.Stat export (3)'!$P84</f>
        <v>-0.22569556461593743</v>
      </c>
      <c r="J86" s="19">
        <f>'OECD.Stat export (3)'!K84/'OECD.Stat export (3)'!$P84</f>
        <v>5.1907749321303098E-2</v>
      </c>
      <c r="K86" s="19">
        <f>'OECD.Stat export (3)'!L84/'OECD.Stat export (3)'!$P84</f>
        <v>0.10251165131281274</v>
      </c>
      <c r="L86" s="19">
        <f>'OECD.Stat export (3)'!M84/'OECD.Stat export (3)'!$P84</f>
        <v>5.0603901991509638E-2</v>
      </c>
      <c r="M86" s="19">
        <f>'OECD.Stat export (3)'!N84/'OECD.Stat export (3)'!$P84</f>
        <v>40.267222623189475</v>
      </c>
      <c r="N86" s="19">
        <f>'OECD.Stat export (3)'!O84/'OECD.Stat export (3)'!$P84</f>
        <v>24.729939931050886</v>
      </c>
      <c r="O86" s="19">
        <f>'OECD.Stat export (3)'!Q84/'OECD.Stat export (3)'!$P84</f>
        <v>0.41335136537847339</v>
      </c>
      <c r="P86" s="19">
        <f>'OECD.Stat export (3)'!R84/'OECD.Stat export (3)'!$P84</f>
        <v>0.30523894123283296</v>
      </c>
      <c r="Q86" s="19">
        <f>'OECD.Stat export (3)'!R84/'OECD.Stat export (3)'!$P84</f>
        <v>0.30523894123283296</v>
      </c>
    </row>
    <row r="87" spans="1:17" ht="13.8" x14ac:dyDescent="0.3">
      <c r="A87" s="16"/>
      <c r="B87" s="17" t="s">
        <v>37</v>
      </c>
      <c r="C87" s="11" t="s">
        <v>31</v>
      </c>
      <c r="D87" s="19">
        <f>'OECD.Stat export (3)'!E85/'OECD.Stat export (3)'!$P85</f>
        <v>0.43680481431545121</v>
      </c>
      <c r="E87" s="19">
        <f>'OECD.Stat export (3)'!F85/'OECD.Stat export (3)'!$P85</f>
        <v>0.44705380620409546</v>
      </c>
      <c r="F87" s="19">
        <f>'OECD.Stat export (3)'!G85/'OECD.Stat export (3)'!$P85</f>
        <v>1.0248991888644268E-2</v>
      </c>
      <c r="G87" s="19">
        <f>'OECD.Stat export (3)'!H85/'OECD.Stat export (3)'!$P85</f>
        <v>0.5311365875974754</v>
      </c>
      <c r="H87" s="19">
        <f>'OECD.Stat export (3)'!I85/'OECD.Stat export (3)'!$P85</f>
        <v>0.28152838902842059</v>
      </c>
      <c r="I87" s="19">
        <f>'OECD.Stat export (3)'!J85/'OECD.Stat export (3)'!$P85</f>
        <v>-0.24960819856905483</v>
      </c>
      <c r="J87" s="19">
        <f>'OECD.Stat export (3)'!K85/'OECD.Stat export (3)'!$P85</f>
        <v>5.0732353409785956E-2</v>
      </c>
      <c r="K87" s="19">
        <f>'OECD.Stat export (3)'!L85/'OECD.Stat export (3)'!$P85</f>
        <v>0.10074939477320036</v>
      </c>
      <c r="L87" s="19">
        <f>'OECD.Stat export (3)'!M85/'OECD.Stat export (3)'!$P85</f>
        <v>5.0017041363414401E-2</v>
      </c>
      <c r="M87" s="19">
        <f>'OECD.Stat export (3)'!N85/'OECD.Stat export (3)'!$P85</f>
        <v>41.951466331212465</v>
      </c>
      <c r="N87" s="19">
        <f>'OECD.Stat export (3)'!O85/'OECD.Stat export (3)'!$P85</f>
        <v>25.893544754600239</v>
      </c>
      <c r="O87" s="19">
        <f>'OECD.Stat export (3)'!Q85/'OECD.Stat export (3)'!$P85</f>
        <v>0.41895560670174309</v>
      </c>
      <c r="P87" s="19">
        <f>'OECD.Stat export (3)'!R85/'OECD.Stat export (3)'!$P85</f>
        <v>0.31047476513400318</v>
      </c>
      <c r="Q87" s="19">
        <f>'OECD.Stat export (3)'!R85/'OECD.Stat export (3)'!$P85</f>
        <v>0.31047476513400318</v>
      </c>
    </row>
    <row r="88" spans="1:17" ht="13.8" x14ac:dyDescent="0.3">
      <c r="A88" s="16"/>
      <c r="B88" s="17" t="s">
        <v>38</v>
      </c>
      <c r="C88" s="11" t="s">
        <v>31</v>
      </c>
      <c r="D88" s="19">
        <f>'OECD.Stat export (3)'!E86/'OECD.Stat export (3)'!$P86</f>
        <v>0.50044195156086124</v>
      </c>
      <c r="E88" s="19">
        <f>'OECD.Stat export (3)'!F86/'OECD.Stat export (3)'!$P86</f>
        <v>0.48905584785193701</v>
      </c>
      <c r="F88" s="19">
        <f>'OECD.Stat export (3)'!G86/'OECD.Stat export (3)'!$P86</f>
        <v>-1.1386103708924266E-2</v>
      </c>
      <c r="G88" s="19">
        <f>'OECD.Stat export (3)'!H86/'OECD.Stat export (3)'!$P86</f>
        <v>0.56599858049474594</v>
      </c>
      <c r="H88" s="19">
        <f>'OECD.Stat export (3)'!I86/'OECD.Stat export (3)'!$P86</f>
        <v>0.31564417228928543</v>
      </c>
      <c r="I88" s="19">
        <f>'OECD.Stat export (3)'!J86/'OECD.Stat export (3)'!$P86</f>
        <v>-0.25035440820546051</v>
      </c>
      <c r="J88" s="19">
        <f>'OECD.Stat export (3)'!K86/'OECD.Stat export (3)'!$P86</f>
        <v>5.6977340222989718E-2</v>
      </c>
      <c r="K88" s="19">
        <f>'OECD.Stat export (3)'!L86/'OECD.Stat export (3)'!$P86</f>
        <v>0.11240247912394034</v>
      </c>
      <c r="L88" s="19">
        <f>'OECD.Stat export (3)'!M86/'OECD.Stat export (3)'!$P86</f>
        <v>5.5425138900950618E-2</v>
      </c>
      <c r="M88" s="19">
        <f>'OECD.Stat export (3)'!N86/'OECD.Stat export (3)'!$P86</f>
        <v>43.427663143043596</v>
      </c>
      <c r="N88" s="19">
        <f>'OECD.Stat export (3)'!O86/'OECD.Stat export (3)'!$P86</f>
        <v>26.856139605783174</v>
      </c>
      <c r="O88" s="19">
        <f>'OECD.Stat export (3)'!Q86/'OECD.Stat export (3)'!$P86</f>
        <v>0.42372221813979277</v>
      </c>
      <c r="P88" s="19">
        <f>'OECD.Stat export (3)'!R86/'OECD.Stat export (3)'!$P86</f>
        <v>0.31464397132798461</v>
      </c>
      <c r="Q88" s="19">
        <f>'OECD.Stat export (3)'!R86/'OECD.Stat export (3)'!$P86</f>
        <v>0.31464397132798461</v>
      </c>
    </row>
    <row r="89" spans="1:17" ht="13.8" x14ac:dyDescent="0.3">
      <c r="A89" s="16"/>
      <c r="B89" s="17" t="s">
        <v>39</v>
      </c>
      <c r="C89" s="11" t="s">
        <v>31</v>
      </c>
      <c r="D89" s="19">
        <f>'OECD.Stat export (3)'!E87/'OECD.Stat export (3)'!$P87</f>
        <v>0.51839245751233487</v>
      </c>
      <c r="E89" s="19">
        <f>'OECD.Stat export (3)'!F87/'OECD.Stat export (3)'!$P87</f>
        <v>0.59118921359940124</v>
      </c>
      <c r="F89" s="19">
        <f>'OECD.Stat export (3)'!G87/'OECD.Stat export (3)'!$P87</f>
        <v>7.2796756087066442E-2</v>
      </c>
      <c r="G89" s="19">
        <f>'OECD.Stat export (3)'!H87/'OECD.Stat export (3)'!$P87</f>
        <v>0.54325158026824449</v>
      </c>
      <c r="H89" s="19">
        <f>'OECD.Stat export (3)'!I87/'OECD.Stat export (3)'!$P87</f>
        <v>0.3015735841490999</v>
      </c>
      <c r="I89" s="19">
        <f>'OECD.Stat export (3)'!J87/'OECD.Stat export (3)'!$P87</f>
        <v>-0.24167799611914462</v>
      </c>
      <c r="J89" s="19">
        <f>'OECD.Stat export (3)'!K87/'OECD.Stat export (3)'!$P87</f>
        <v>6.3955951722024951E-2</v>
      </c>
      <c r="K89" s="19">
        <f>'OECD.Stat export (3)'!L87/'OECD.Stat export (3)'!$P87</f>
        <v>0.11577521754052882</v>
      </c>
      <c r="L89" s="19">
        <f>'OECD.Stat export (3)'!M87/'OECD.Stat export (3)'!$P87</f>
        <v>5.1819265818503879E-2</v>
      </c>
      <c r="M89" s="19">
        <f>'OECD.Stat export (3)'!N87/'OECD.Stat export (3)'!$P87</f>
        <v>45.799526931395924</v>
      </c>
      <c r="N89" s="19">
        <f>'OECD.Stat export (3)'!O87/'OECD.Stat export (3)'!$P87</f>
        <v>28.3721939682612</v>
      </c>
      <c r="O89" s="19">
        <f>'OECD.Stat export (3)'!Q87/'OECD.Stat export (3)'!$P87</f>
        <v>0.42699287282078591</v>
      </c>
      <c r="P89" s="19">
        <f>'OECD.Stat export (3)'!R87/'OECD.Stat export (3)'!$P87</f>
        <v>0.31747506659233105</v>
      </c>
      <c r="Q89" s="19">
        <f>'OECD.Stat export (3)'!R87/'OECD.Stat export (3)'!$P87</f>
        <v>0.31747506659233105</v>
      </c>
    </row>
    <row r="90" spans="1:17" ht="13.8" x14ac:dyDescent="0.3">
      <c r="A90" s="16"/>
      <c r="B90" s="17" t="s">
        <v>41</v>
      </c>
      <c r="C90" s="11" t="s">
        <v>31</v>
      </c>
      <c r="D90" s="19">
        <f>'OECD.Stat export (3)'!E88/'OECD.Stat export (3)'!$P88</f>
        <v>0.53512021825774025</v>
      </c>
      <c r="E90" s="19">
        <f>'OECD.Stat export (3)'!F88/'OECD.Stat export (3)'!$P88</f>
        <v>0.6337345632573953</v>
      </c>
      <c r="F90" s="19">
        <f>'OECD.Stat export (3)'!G88/'OECD.Stat export (3)'!$P88</f>
        <v>9.8614344999655115E-2</v>
      </c>
      <c r="G90" s="19">
        <f>'OECD.Stat export (3)'!H88/'OECD.Stat export (3)'!$P88</f>
        <v>0.5550652722711894</v>
      </c>
      <c r="H90" s="19">
        <f>'OECD.Stat export (3)'!I88/'OECD.Stat export (3)'!$P88</f>
        <v>0.30389894974503229</v>
      </c>
      <c r="I90" s="19">
        <f>'OECD.Stat export (3)'!J88/'OECD.Stat export (3)'!$P88</f>
        <v>-0.25116632252615712</v>
      </c>
      <c r="J90" s="19">
        <f>'OECD.Stat export (3)'!K88/'OECD.Stat export (3)'!$P88</f>
        <v>6.0114079937549317E-2</v>
      </c>
      <c r="K90" s="19">
        <f>'OECD.Stat export (3)'!L88/'OECD.Stat export (3)'!$P88</f>
        <v>9.4303259044161314E-2</v>
      </c>
      <c r="L90" s="19">
        <f>'OECD.Stat export (3)'!M88/'OECD.Stat export (3)'!$P88</f>
        <v>3.4189179106612004E-2</v>
      </c>
      <c r="M90" s="19">
        <f>'OECD.Stat export (3)'!N88/'OECD.Stat export (3)'!$P88</f>
        <v>43.140246575853858</v>
      </c>
      <c r="N90" s="19">
        <f>'OECD.Stat export (3)'!O88/'OECD.Stat export (3)'!$P88</f>
        <v>26.269853654400737</v>
      </c>
      <c r="O90" s="19">
        <f>'OECD.Stat export (3)'!Q88/'OECD.Stat export (3)'!$P88</f>
        <v>0.41982775589723226</v>
      </c>
      <c r="P90" s="19">
        <f>'OECD.Stat export (3)'!R88/'OECD.Stat export (3)'!$P88</f>
        <v>0.31047007935880372</v>
      </c>
      <c r="Q90" s="19">
        <f>'OECD.Stat export (3)'!R88/'OECD.Stat export (3)'!$P88</f>
        <v>0.31047007935880372</v>
      </c>
    </row>
    <row r="91" spans="1:17" ht="13.8" x14ac:dyDescent="0.3">
      <c r="A91" s="16"/>
      <c r="B91" s="17" t="s">
        <v>42</v>
      </c>
      <c r="C91" s="11" t="s">
        <v>31</v>
      </c>
      <c r="D91" s="19">
        <f>'OECD.Stat export (3)'!E89/'OECD.Stat export (3)'!$P89</f>
        <v>0.56988410434409109</v>
      </c>
      <c r="E91" s="19">
        <f>'OECD.Stat export (3)'!F89/'OECD.Stat export (3)'!$P89</f>
        <v>0.64609696639113046</v>
      </c>
      <c r="F91" s="19">
        <f>'OECD.Stat export (3)'!G89/'OECD.Stat export (3)'!$P89</f>
        <v>7.6212862047039406E-2</v>
      </c>
      <c r="G91" s="19">
        <f>'OECD.Stat export (3)'!H89/'OECD.Stat export (3)'!$P89</f>
        <v>0.65320792632565128</v>
      </c>
      <c r="H91" s="19">
        <f>'OECD.Stat export (3)'!I89/'OECD.Stat export (3)'!$P89</f>
        <v>0.35512661760229447</v>
      </c>
      <c r="I91" s="19">
        <f>'OECD.Stat export (3)'!J89/'OECD.Stat export (3)'!$P89</f>
        <v>-0.29808130872335675</v>
      </c>
      <c r="J91" s="19">
        <f>'OECD.Stat export (3)'!K89/'OECD.Stat export (3)'!$P89</f>
        <v>6.3121696948583883E-2</v>
      </c>
      <c r="K91" s="19">
        <f>'OECD.Stat export (3)'!L89/'OECD.Stat export (3)'!$P89</f>
        <v>3.4159604875095548E-2</v>
      </c>
      <c r="L91" s="19">
        <f>'OECD.Stat export (3)'!M89/'OECD.Stat export (3)'!$P89</f>
        <v>-2.8962092073488328E-2</v>
      </c>
      <c r="M91" s="19">
        <f>'OECD.Stat export (3)'!N89/'OECD.Stat export (3)'!$P89</f>
        <v>46.674614118489281</v>
      </c>
      <c r="N91" s="19">
        <f>'OECD.Stat export (3)'!O89/'OECD.Stat export (3)'!$P89</f>
        <v>28.6045255613591</v>
      </c>
      <c r="O91" s="19">
        <f>'OECD.Stat export (3)'!Q89/'OECD.Stat export (3)'!$P89</f>
        <v>0.42433353851981631</v>
      </c>
      <c r="P91" s="19">
        <f>'OECD.Stat export (3)'!R89/'OECD.Stat export (3)'!$P89</f>
        <v>0.31422111436553413</v>
      </c>
      <c r="Q91" s="19">
        <f>'OECD.Stat export (3)'!R89/'OECD.Stat export (3)'!$P89</f>
        <v>0.31422111436553413</v>
      </c>
    </row>
    <row r="92" spans="1:17" ht="13.8" x14ac:dyDescent="0.3">
      <c r="A92" s="20" t="s">
        <v>61</v>
      </c>
      <c r="B92" s="17" t="s">
        <v>33</v>
      </c>
      <c r="C92" s="11" t="s">
        <v>31</v>
      </c>
      <c r="D92" s="19">
        <f>'OECD.Stat export (3)'!E90/'OECD.Stat export (3)'!$P90</f>
        <v>0.28498193406911293</v>
      </c>
      <c r="E92" s="19">
        <f>'OECD.Stat export (3)'!F90/'OECD.Stat export (3)'!$P90</f>
        <v>0.18384940826262711</v>
      </c>
      <c r="F92" s="19">
        <f>'OECD.Stat export (3)'!G90/'OECD.Stat export (3)'!$P90</f>
        <v>-0.10113252580648587</v>
      </c>
      <c r="G92" s="19">
        <f>'OECD.Stat export (3)'!H90/'OECD.Stat export (3)'!$P90</f>
        <v>0.82253183436309774</v>
      </c>
      <c r="H92" s="19">
        <f>'OECD.Stat export (3)'!I90/'OECD.Stat export (3)'!$P90</f>
        <v>0.73325649252293379</v>
      </c>
      <c r="I92" s="19">
        <f>'OECD.Stat export (3)'!J90/'OECD.Stat export (3)'!$P90</f>
        <v>-8.9275341840163891E-2</v>
      </c>
      <c r="J92" s="19">
        <f>'OECD.Stat export (3)'!K90/'OECD.Stat export (3)'!$P90</f>
        <v>8.4274321768986485E-2</v>
      </c>
      <c r="K92" s="19">
        <f>'OECD.Stat export (3)'!L90/'OECD.Stat export (3)'!$P90</f>
        <v>5.0819384690233664E-3</v>
      </c>
      <c r="L92" s="19">
        <f>'OECD.Stat export (3)'!M90/'OECD.Stat export (3)'!$P90</f>
        <v>-7.9192383299963129E-2</v>
      </c>
      <c r="M92" s="19">
        <f>'OECD.Stat export (3)'!N90/'OECD.Stat export (3)'!$P90</f>
        <v>24.975479748415548</v>
      </c>
      <c r="N92" s="19">
        <f>'OECD.Stat export (3)'!O90/'OECD.Stat export (3)'!$P90</f>
        <v>15.582784819147044</v>
      </c>
      <c r="O92" s="19">
        <f>'OECD.Stat export (3)'!Q90/'OECD.Stat export (3)'!$P90</f>
        <v>0.44960003803140924</v>
      </c>
      <c r="P92" s="19">
        <f>'OECD.Stat export (3)'!R90/'OECD.Stat export (3)'!$P90</f>
        <v>0.3465834695872631</v>
      </c>
      <c r="Q92" s="19">
        <f>'OECD.Stat export (3)'!R90/'OECD.Stat export (3)'!$P90</f>
        <v>0.3465834695872631</v>
      </c>
    </row>
    <row r="93" spans="1:17" ht="13.8" x14ac:dyDescent="0.3">
      <c r="A93" s="22"/>
      <c r="B93" s="17" t="s">
        <v>35</v>
      </c>
      <c r="C93" s="11" t="s">
        <v>31</v>
      </c>
      <c r="D93" s="19">
        <f>'OECD.Stat export (3)'!E91/'OECD.Stat export (3)'!$P91</f>
        <v>0.32020511315556582</v>
      </c>
      <c r="E93" s="19">
        <f>'OECD.Stat export (3)'!F91/'OECD.Stat export (3)'!$P91</f>
        <v>0.22855390749324517</v>
      </c>
      <c r="F93" s="19">
        <f>'OECD.Stat export (3)'!G91/'OECD.Stat export (3)'!$P91</f>
        <v>-9.1651205662320642E-2</v>
      </c>
      <c r="G93" s="19">
        <f>'OECD.Stat export (3)'!H91/'OECD.Stat export (3)'!$P91</f>
        <v>0.79741889607612371</v>
      </c>
      <c r="H93" s="19">
        <f>'OECD.Stat export (3)'!I91/'OECD.Stat export (3)'!$P91</f>
        <v>0.67130053977414816</v>
      </c>
      <c r="I93" s="19">
        <f>'OECD.Stat export (3)'!J91/'OECD.Stat export (3)'!$P91</f>
        <v>-0.12611835630197546</v>
      </c>
      <c r="J93" s="19">
        <f>'OECD.Stat export (3)'!K91/'OECD.Stat export (3)'!$P91</f>
        <v>2.3237240333214587E-2</v>
      </c>
      <c r="K93" s="19">
        <f>'OECD.Stat export (3)'!L91/'OECD.Stat export (3)'!$P91</f>
        <v>7.2057924666392419E-3</v>
      </c>
      <c r="L93" s="19">
        <f>'OECD.Stat export (3)'!M91/'OECD.Stat export (3)'!$P91</f>
        <v>-1.6031447866575343E-2</v>
      </c>
      <c r="M93" s="19">
        <f>'OECD.Stat export (3)'!N91/'OECD.Stat export (3)'!$P91</f>
        <v>26.724459824711303</v>
      </c>
      <c r="N93" s="19">
        <f>'OECD.Stat export (3)'!O91/'OECD.Stat export (3)'!$P91</f>
        <v>16.317854644739551</v>
      </c>
      <c r="O93" s="19">
        <f>'OECD.Stat export (3)'!Q91/'OECD.Stat export (3)'!$P91</f>
        <v>0.45234563919037962</v>
      </c>
      <c r="P93" s="19">
        <f>'OECD.Stat export (3)'!R91/'OECD.Stat export (3)'!$P91</f>
        <v>0.3467017941774212</v>
      </c>
      <c r="Q93" s="19">
        <f>'OECD.Stat export (3)'!R91/'OECD.Stat export (3)'!$P91</f>
        <v>0.3467017941774212</v>
      </c>
    </row>
    <row r="94" spans="1:17" ht="13.8" x14ac:dyDescent="0.3">
      <c r="A94" s="22"/>
      <c r="B94" s="17" t="s">
        <v>37</v>
      </c>
      <c r="C94" s="11" t="s">
        <v>31</v>
      </c>
      <c r="D94" s="19">
        <f>'OECD.Stat export (3)'!E92/'OECD.Stat export (3)'!$P92</f>
        <v>0.34605461004562732</v>
      </c>
      <c r="E94" s="19">
        <f>'OECD.Stat export (3)'!F92/'OECD.Stat export (3)'!$P92</f>
        <v>0.25154107048197394</v>
      </c>
      <c r="F94" s="19">
        <f>'OECD.Stat export (3)'!G92/'OECD.Stat export (3)'!$P92</f>
        <v>-9.4513539563653326E-2</v>
      </c>
      <c r="G94" s="19">
        <f>'OECD.Stat export (3)'!H92/'OECD.Stat export (3)'!$P92</f>
        <v>0.87018198626287435</v>
      </c>
      <c r="H94" s="19">
        <f>'OECD.Stat export (3)'!I92/'OECD.Stat export (3)'!$P92</f>
        <v>0.6871270537301607</v>
      </c>
      <c r="I94" s="19">
        <f>'OECD.Stat export (3)'!J92/'OECD.Stat export (3)'!$P92</f>
        <v>-0.18305493253271365</v>
      </c>
      <c r="J94" s="19">
        <f>'OECD.Stat export (3)'!K92/'OECD.Stat export (3)'!$P92</f>
        <v>0.28972456511895189</v>
      </c>
      <c r="K94" s="19">
        <f>'OECD.Stat export (3)'!L92/'OECD.Stat export (3)'!$P92</f>
        <v>0.10123847353364966</v>
      </c>
      <c r="L94" s="19">
        <f>'OECD.Stat export (3)'!M92/'OECD.Stat export (3)'!$P92</f>
        <v>-0.18848609158530222</v>
      </c>
      <c r="M94" s="19">
        <f>'OECD.Stat export (3)'!N92/'OECD.Stat export (3)'!$P92</f>
        <v>28.689617469192282</v>
      </c>
      <c r="N94" s="19">
        <f>'OECD.Stat export (3)'!O92/'OECD.Stat export (3)'!$P92</f>
        <v>17.656603739448517</v>
      </c>
      <c r="O94" s="19">
        <f>'OECD.Stat export (3)'!Q92/'OECD.Stat export (3)'!$P92</f>
        <v>0.45642019758258323</v>
      </c>
      <c r="P94" s="19">
        <f>'OECD.Stat export (3)'!R92/'OECD.Stat export (3)'!$P92</f>
        <v>0.34934778789828569</v>
      </c>
      <c r="Q94" s="19">
        <f>'OECD.Stat export (3)'!R92/'OECD.Stat export (3)'!$P92</f>
        <v>0.34934778789828569</v>
      </c>
    </row>
    <row r="95" spans="1:17" ht="13.8" x14ac:dyDescent="0.3">
      <c r="A95" s="22"/>
      <c r="B95" s="17" t="s">
        <v>38</v>
      </c>
      <c r="C95" s="11" t="s">
        <v>31</v>
      </c>
      <c r="D95" s="19">
        <f>'OECD.Stat export (3)'!E93/'OECD.Stat export (3)'!$P93</f>
        <v>0.36697798312783908</v>
      </c>
      <c r="E95" s="19">
        <f>'OECD.Stat export (3)'!F93/'OECD.Stat export (3)'!$P93</f>
        <v>0.27282415262816351</v>
      </c>
      <c r="F95" s="19">
        <f>'OECD.Stat export (3)'!G93/'OECD.Stat export (3)'!$P93</f>
        <v>-9.4153830499675545E-2</v>
      </c>
      <c r="G95" s="19">
        <f>'OECD.Stat export (3)'!H93/'OECD.Stat export (3)'!$P93</f>
        <v>0.95188796365996109</v>
      </c>
      <c r="H95" s="19">
        <f>'OECD.Stat export (3)'!I93/'OECD.Stat export (3)'!$P93</f>
        <v>0.73502247423750811</v>
      </c>
      <c r="I95" s="19">
        <f>'OECD.Stat export (3)'!J93/'OECD.Stat export (3)'!$P93</f>
        <v>-0.21686548942245296</v>
      </c>
      <c r="J95" s="19">
        <f>'OECD.Stat export (3)'!K93/'OECD.Stat export (3)'!$P93</f>
        <v>0.54115031953277093</v>
      </c>
      <c r="K95" s="19">
        <f>'OECD.Stat export (3)'!L93/'OECD.Stat export (3)'!$P93</f>
        <v>0.25166795587280988</v>
      </c>
      <c r="L95" s="19">
        <f>'OECD.Stat export (3)'!M93/'OECD.Stat export (3)'!$P93</f>
        <v>-0.28948236365996105</v>
      </c>
      <c r="M95" s="19">
        <f>'OECD.Stat export (3)'!N93/'OECD.Stat export (3)'!$P93</f>
        <v>30.891884185072449</v>
      </c>
      <c r="N95" s="19">
        <f>'OECD.Stat export (3)'!O93/'OECD.Stat export (3)'!$P93</f>
        <v>19.188001866954703</v>
      </c>
      <c r="O95" s="19">
        <f>'OECD.Stat export (3)'!Q93/'OECD.Stat export (3)'!$P93</f>
        <v>0.46734691758598312</v>
      </c>
      <c r="P95" s="19">
        <f>'OECD.Stat export (3)'!R93/'OECD.Stat export (3)'!$P93</f>
        <v>0.35925399091499027</v>
      </c>
      <c r="Q95" s="19">
        <f>'OECD.Stat export (3)'!R93/'OECD.Stat export (3)'!$P93</f>
        <v>0.35925399091499027</v>
      </c>
    </row>
    <row r="96" spans="1:17" ht="13.8" x14ac:dyDescent="0.3">
      <c r="A96" s="22"/>
      <c r="B96" s="17" t="s">
        <v>39</v>
      </c>
      <c r="C96" s="11" t="s">
        <v>31</v>
      </c>
      <c r="D96" s="19">
        <f>'OECD.Stat export (3)'!E94/'OECD.Stat export (3)'!$P94</f>
        <v>0.37513245692529956</v>
      </c>
      <c r="E96" s="19">
        <f>'OECD.Stat export (3)'!F94/'OECD.Stat export (3)'!$P94</f>
        <v>0.2871707265569301</v>
      </c>
      <c r="F96" s="19">
        <f>'OECD.Stat export (3)'!G94/'OECD.Stat export (3)'!$P94</f>
        <v>-8.7961730368369448E-2</v>
      </c>
      <c r="G96" s="19">
        <f>'OECD.Stat export (3)'!H94/'OECD.Stat export (3)'!$P94</f>
        <v>0.93338684645732661</v>
      </c>
      <c r="H96" s="19">
        <f>'OECD.Stat export (3)'!I94/'OECD.Stat export (3)'!$P94</f>
        <v>0.74146890373554497</v>
      </c>
      <c r="I96" s="19">
        <f>'OECD.Stat export (3)'!J94/'OECD.Stat export (3)'!$P94</f>
        <v>-0.19191794272178164</v>
      </c>
      <c r="J96" s="19">
        <f>'OECD.Stat export (3)'!K94/'OECD.Stat export (3)'!$P94</f>
        <v>0.4057806404807055</v>
      </c>
      <c r="K96" s="19">
        <f>'OECD.Stat export (3)'!L94/'OECD.Stat export (3)'!$P94</f>
        <v>3.3515772103943783E-2</v>
      </c>
      <c r="L96" s="19">
        <f>'OECD.Stat export (3)'!M94/'OECD.Stat export (3)'!$P94</f>
        <v>-0.3722648683767617</v>
      </c>
      <c r="M96" s="19">
        <f>'OECD.Stat export (3)'!N94/'OECD.Stat export (3)'!$P94</f>
        <v>32.938582308707929</v>
      </c>
      <c r="N96" s="19">
        <f>'OECD.Stat export (3)'!O94/'OECD.Stat export (3)'!$P94</f>
        <v>20.478347357122402</v>
      </c>
      <c r="O96" s="19">
        <f>'OECD.Stat export (3)'!Q94/'OECD.Stat export (3)'!$P94</f>
        <v>0.47011050518730563</v>
      </c>
      <c r="P96" s="19">
        <f>'OECD.Stat export (3)'!R94/'OECD.Stat export (3)'!$P94</f>
        <v>0.36166379889279043</v>
      </c>
      <c r="Q96" s="19">
        <f>'OECD.Stat export (3)'!R94/'OECD.Stat export (3)'!$P94</f>
        <v>0.36166379889279043</v>
      </c>
    </row>
    <row r="97" spans="1:17" ht="13.8" x14ac:dyDescent="0.3">
      <c r="A97" s="22"/>
      <c r="B97" s="17" t="s">
        <v>41</v>
      </c>
      <c r="C97" s="11" t="s">
        <v>31</v>
      </c>
      <c r="D97" s="19">
        <f>'OECD.Stat export (3)'!E95/'OECD.Stat export (3)'!$P95</f>
        <v>0.40246115580133862</v>
      </c>
      <c r="E97" s="19">
        <f>'OECD.Stat export (3)'!F95/'OECD.Stat export (3)'!$P95</f>
        <v>0.27088679720737369</v>
      </c>
      <c r="F97" s="19">
        <f>'OECD.Stat export (3)'!G95/'OECD.Stat export (3)'!$P95</f>
        <v>-0.13157435859396494</v>
      </c>
      <c r="G97" s="19">
        <f>'OECD.Stat export (3)'!H95/'OECD.Stat export (3)'!$P95</f>
        <v>1.1183806307976953</v>
      </c>
      <c r="H97" s="19">
        <f>'OECD.Stat export (3)'!I95/'OECD.Stat export (3)'!$P95</f>
        <v>0.94407284796431934</v>
      </c>
      <c r="I97" s="19">
        <f>'OECD.Stat export (3)'!J95/'OECD.Stat export (3)'!$P95</f>
        <v>-0.1743077828333762</v>
      </c>
      <c r="J97" s="19">
        <f>'OECD.Stat export (3)'!K95/'OECD.Stat export (3)'!$P95</f>
        <v>0.18824976865770968</v>
      </c>
      <c r="K97" s="19">
        <f>'OECD.Stat export (3)'!L95/'OECD.Stat export (3)'!$P95</f>
        <v>4.7520237912990052E-2</v>
      </c>
      <c r="L97" s="19">
        <f>'OECD.Stat export (3)'!M95/'OECD.Stat export (3)'!$P95</f>
        <v>-0.14072953074471964</v>
      </c>
      <c r="M97" s="19">
        <f>'OECD.Stat export (3)'!N95/'OECD.Stat export (3)'!$P95</f>
        <v>33.008225641881452</v>
      </c>
      <c r="N97" s="19">
        <f>'OECD.Stat export (3)'!O95/'OECD.Stat export (3)'!$P95</f>
        <v>20.175427092070599</v>
      </c>
      <c r="O97" s="19">
        <f>'OECD.Stat export (3)'!Q95/'OECD.Stat export (3)'!$P95</f>
        <v>0.46210502177552931</v>
      </c>
      <c r="P97" s="19">
        <f>'OECD.Stat export (3)'!R95/'OECD.Stat export (3)'!$P95</f>
        <v>0.35204882622415345</v>
      </c>
      <c r="Q97" s="19">
        <f>'OECD.Stat export (3)'!R95/'OECD.Stat export (3)'!$P95</f>
        <v>0.35204882622415345</v>
      </c>
    </row>
    <row r="98" spans="1:17" ht="13.8" x14ac:dyDescent="0.3">
      <c r="A98" s="22"/>
      <c r="B98" s="17" t="s">
        <v>42</v>
      </c>
      <c r="C98" s="11" t="s">
        <v>31</v>
      </c>
      <c r="D98" s="19">
        <f>'OECD.Stat export (3)'!E96/'OECD.Stat export (3)'!$P96</f>
        <v>0.49720881480903217</v>
      </c>
      <c r="E98" s="19">
        <f>'OECD.Stat export (3)'!F96/'OECD.Stat export (3)'!$P96</f>
        <v>0.35820201400627616</v>
      </c>
      <c r="F98" s="19">
        <f>'OECD.Stat export (3)'!G96/'OECD.Stat export (3)'!$P96</f>
        <v>-0.13900680080275601</v>
      </c>
      <c r="G98" s="19">
        <f>'OECD.Stat export (3)'!H96/'OECD.Stat export (3)'!$P96</f>
        <v>1.2769550109319481</v>
      </c>
      <c r="H98" s="19">
        <f>'OECD.Stat export (3)'!I96/'OECD.Stat export (3)'!$P96</f>
        <v>1.0179580300295326</v>
      </c>
      <c r="I98" s="19">
        <f>'OECD.Stat export (3)'!J96/'OECD.Stat export (3)'!$P96</f>
        <v>-0.25899698090241546</v>
      </c>
      <c r="J98" s="19">
        <f>'OECD.Stat export (3)'!K96/'OECD.Stat export (3)'!$P96</f>
        <v>0.43194456756273059</v>
      </c>
      <c r="K98" s="19">
        <f>'OECD.Stat export (3)'!L96/'OECD.Stat export (3)'!$P96</f>
        <v>1.9605124340617938E-2</v>
      </c>
      <c r="L98" s="19">
        <f>'OECD.Stat export (3)'!M96/'OECD.Stat export (3)'!$P96</f>
        <v>-0.41233944322211263</v>
      </c>
      <c r="M98" s="19">
        <f>'OECD.Stat export (3)'!N96/'OECD.Stat export (3)'!$P96</f>
        <v>35.037056458882809</v>
      </c>
      <c r="N98" s="19">
        <f>'OECD.Stat export (3)'!O96/'OECD.Stat export (3)'!$P96</f>
        <v>21.415497633112359</v>
      </c>
      <c r="O98" s="19">
        <f>'OECD.Stat export (3)'!Q96/'OECD.Stat export (3)'!$P96</f>
        <v>0.45449370270807216</v>
      </c>
      <c r="P98" s="19">
        <f>'OECD.Stat export (3)'!R96/'OECD.Stat export (3)'!$P96</f>
        <v>0.34453230323835582</v>
      </c>
      <c r="Q98" s="19">
        <f>'OECD.Stat export (3)'!R96/'OECD.Stat export (3)'!$P96</f>
        <v>0.34453230323835582</v>
      </c>
    </row>
    <row r="99" spans="1:17" ht="13.8" x14ac:dyDescent="0.3">
      <c r="A99" s="14" t="s">
        <v>62</v>
      </c>
      <c r="B99" s="17" t="s">
        <v>33</v>
      </c>
      <c r="C99" s="11" t="s">
        <v>31</v>
      </c>
      <c r="D99" s="19">
        <f>'OECD.Stat export (3)'!E97/'OECD.Stat export (3)'!$P97</f>
        <v>0.36765054752126569</v>
      </c>
      <c r="E99" s="19">
        <f>'OECD.Stat export (3)'!F97/'OECD.Stat export (3)'!$P97</f>
        <v>0.24038597753458799</v>
      </c>
      <c r="F99" s="19">
        <f>'OECD.Stat export (3)'!G97/'OECD.Stat export (3)'!$P97</f>
        <v>-0.12726456998667773</v>
      </c>
      <c r="G99" s="19">
        <f>'OECD.Stat export (3)'!H97/'OECD.Stat export (3)'!$P97</f>
        <v>0.61728452378903309</v>
      </c>
      <c r="H99" s="19">
        <f>'OECD.Stat export (3)'!I97/'OECD.Stat export (3)'!$P97</f>
        <v>0.46096767679549455</v>
      </c>
      <c r="I99" s="19">
        <f>'OECD.Stat export (3)'!J97/'OECD.Stat export (3)'!$P97</f>
        <v>-0.15631684699353854</v>
      </c>
      <c r="J99" s="19">
        <f>'OECD.Stat export (3)'!K97/'OECD.Stat export (3)'!$P97</f>
        <v>2.0119034324643448E-2</v>
      </c>
      <c r="K99" s="19">
        <f>'OECD.Stat export (3)'!L97/'OECD.Stat export (3)'!$P97</f>
        <v>1.138029543083951E-2</v>
      </c>
      <c r="L99" s="19">
        <f>'OECD.Stat export (3)'!M97/'OECD.Stat export (3)'!$P97</f>
        <v>-8.7387388938039382E-3</v>
      </c>
      <c r="M99" s="19">
        <f>'OECD.Stat export (3)'!N97/'OECD.Stat export (3)'!$P97</f>
        <v>28.834457574498209</v>
      </c>
      <c r="N99" s="19">
        <f>'OECD.Stat export (3)'!O97/'OECD.Stat export (3)'!$P97</f>
        <v>20.446641536231969</v>
      </c>
      <c r="O99" s="19">
        <f>'OECD.Stat export (3)'!Q97/'OECD.Stat export (3)'!$P97</f>
        <v>0.46173547545362853</v>
      </c>
      <c r="P99" s="19">
        <f>'OECD.Stat export (3)'!R97/'OECD.Stat export (3)'!$P97</f>
        <v>0.35137061044920498</v>
      </c>
      <c r="Q99" s="19">
        <f>'OECD.Stat export (3)'!R97/'OECD.Stat export (3)'!$P97</f>
        <v>0.35137061044920498</v>
      </c>
    </row>
    <row r="100" spans="1:17" ht="13.8" x14ac:dyDescent="0.3">
      <c r="A100" s="16"/>
      <c r="B100" s="17" t="s">
        <v>35</v>
      </c>
      <c r="C100" s="11" t="s">
        <v>31</v>
      </c>
      <c r="D100" s="19">
        <f>'OECD.Stat export (3)'!E98/'OECD.Stat export (3)'!$P98</f>
        <v>0.36956756307284871</v>
      </c>
      <c r="E100" s="19">
        <f>'OECD.Stat export (3)'!F98/'OECD.Stat export (3)'!$P98</f>
        <v>0.27671086952201546</v>
      </c>
      <c r="F100" s="19">
        <f>'OECD.Stat export (3)'!G98/'OECD.Stat export (3)'!$P98</f>
        <v>-9.2856693550833244E-2</v>
      </c>
      <c r="G100" s="19">
        <f>'OECD.Stat export (3)'!H98/'OECD.Stat export (3)'!$P98</f>
        <v>0.64204200010389678</v>
      </c>
      <c r="H100" s="19">
        <f>'OECD.Stat export (3)'!I98/'OECD.Stat export (3)'!$P98</f>
        <v>0.4582282389389139</v>
      </c>
      <c r="I100" s="19">
        <f>'OECD.Stat export (3)'!J98/'OECD.Stat export (3)'!$P98</f>
        <v>-0.18381376116498285</v>
      </c>
      <c r="J100" s="19">
        <f>'OECD.Stat export (3)'!K98/'OECD.Stat export (3)'!$P98</f>
        <v>2.5883434423517492E-2</v>
      </c>
      <c r="K100" s="19">
        <f>'OECD.Stat export (3)'!L98/'OECD.Stat export (3)'!$P98</f>
        <v>1.4289243439597437E-2</v>
      </c>
      <c r="L100" s="19">
        <f>'OECD.Stat export (3)'!M98/'OECD.Stat export (3)'!$P98</f>
        <v>-1.1594190983920054E-2</v>
      </c>
      <c r="M100" s="19">
        <f>'OECD.Stat export (3)'!N98/'OECD.Stat export (3)'!$P98</f>
        <v>30.925151813150052</v>
      </c>
      <c r="N100" s="19">
        <f>'OECD.Stat export (3)'!O98/'OECD.Stat export (3)'!$P98</f>
        <v>21.849265647150805</v>
      </c>
      <c r="O100" s="19">
        <f>'OECD.Stat export (3)'!Q98/'OECD.Stat export (3)'!$P98</f>
        <v>0.4782738907710013</v>
      </c>
      <c r="P100" s="19">
        <f>'OECD.Stat export (3)'!R98/'OECD.Stat export (3)'!$P98</f>
        <v>0.36301120795361319</v>
      </c>
      <c r="Q100" s="19">
        <f>'OECD.Stat export (3)'!R98/'OECD.Stat export (3)'!$P98</f>
        <v>0.36301120795361319</v>
      </c>
    </row>
    <row r="101" spans="1:17" ht="13.8" x14ac:dyDescent="0.3">
      <c r="A101" s="16"/>
      <c r="B101" s="17" t="s">
        <v>37</v>
      </c>
      <c r="C101" s="11" t="s">
        <v>31</v>
      </c>
      <c r="D101" s="19">
        <f>'OECD.Stat export (3)'!E99/'OECD.Stat export (3)'!$P99</f>
        <v>0.39857476180021029</v>
      </c>
      <c r="E101" s="19">
        <f>'OECD.Stat export (3)'!F99/'OECD.Stat export (3)'!$P99</f>
        <v>0.27707729626930816</v>
      </c>
      <c r="F101" s="19">
        <f>'OECD.Stat export (3)'!G99/'OECD.Stat export (3)'!$P99</f>
        <v>-0.12149746553090209</v>
      </c>
      <c r="G101" s="19">
        <f>'OECD.Stat export (3)'!H99/'OECD.Stat export (3)'!$P99</f>
        <v>0.7637623701431514</v>
      </c>
      <c r="H101" s="19">
        <f>'OECD.Stat export (3)'!I99/'OECD.Stat export (3)'!$P99</f>
        <v>0.57514828226387826</v>
      </c>
      <c r="I101" s="19">
        <f>'OECD.Stat export (3)'!J99/'OECD.Stat export (3)'!$P99</f>
        <v>-0.18861408787927322</v>
      </c>
      <c r="J101" s="19">
        <f>'OECD.Stat export (3)'!K99/'OECD.Stat export (3)'!$P99</f>
        <v>3.2001883041419488E-2</v>
      </c>
      <c r="K101" s="19">
        <f>'OECD.Stat export (3)'!L99/'OECD.Stat export (3)'!$P99</f>
        <v>2.6471606768908109E-2</v>
      </c>
      <c r="L101" s="19">
        <f>'OECD.Stat export (3)'!M99/'OECD.Stat export (3)'!$P99</f>
        <v>-5.5302762725113787E-3</v>
      </c>
      <c r="M101" s="19">
        <f>'OECD.Stat export (3)'!N99/'OECD.Stat export (3)'!$P99</f>
        <v>33.761906594590307</v>
      </c>
      <c r="N101" s="19">
        <f>'OECD.Stat export (3)'!O99/'OECD.Stat export (3)'!$P99</f>
        <v>24.004997220268045</v>
      </c>
      <c r="O101" s="19">
        <f>'OECD.Stat export (3)'!Q99/'OECD.Stat export (3)'!$P99</f>
        <v>0.4815084696204891</v>
      </c>
      <c r="P101" s="19">
        <f>'OECD.Stat export (3)'!R99/'OECD.Stat export (3)'!$P99</f>
        <v>0.36582481350783469</v>
      </c>
      <c r="Q101" s="19">
        <f>'OECD.Stat export (3)'!R99/'OECD.Stat export (3)'!$P99</f>
        <v>0.36582481350783469</v>
      </c>
    </row>
    <row r="102" spans="1:17" ht="13.8" x14ac:dyDescent="0.3">
      <c r="A102" s="16"/>
      <c r="B102" s="17" t="s">
        <v>38</v>
      </c>
      <c r="C102" s="11" t="s">
        <v>31</v>
      </c>
      <c r="D102" s="19">
        <f>'OECD.Stat export (3)'!E100/'OECD.Stat export (3)'!$P100</f>
        <v>0.42603531589556182</v>
      </c>
      <c r="E102" s="19">
        <f>'OECD.Stat export (3)'!F100/'OECD.Stat export (3)'!$P100</f>
        <v>0.30357412290298597</v>
      </c>
      <c r="F102" s="19">
        <f>'OECD.Stat export (3)'!G100/'OECD.Stat export (3)'!$P100</f>
        <v>-0.12246119299257588</v>
      </c>
      <c r="G102" s="19">
        <f>'OECD.Stat export (3)'!H100/'OECD.Stat export (3)'!$P100</f>
        <v>0.79864434634770909</v>
      </c>
      <c r="H102" s="19">
        <f>'OECD.Stat export (3)'!I100/'OECD.Stat export (3)'!$P100</f>
        <v>0.59761115071230386</v>
      </c>
      <c r="I102" s="19">
        <f>'OECD.Stat export (3)'!J100/'OECD.Stat export (3)'!$P100</f>
        <v>-0.20103319563540517</v>
      </c>
      <c r="J102" s="19">
        <f>'OECD.Stat export (3)'!K100/'OECD.Stat export (3)'!$P100</f>
        <v>2.7410758642647994E-2</v>
      </c>
      <c r="K102" s="19">
        <f>'OECD.Stat export (3)'!L100/'OECD.Stat export (3)'!$P100</f>
        <v>2.1126116572188967E-2</v>
      </c>
      <c r="L102" s="19">
        <f>'OECD.Stat export (3)'!M100/'OECD.Stat export (3)'!$P100</f>
        <v>-6.2846420704590284E-3</v>
      </c>
      <c r="M102" s="19">
        <f>'OECD.Stat export (3)'!N100/'OECD.Stat export (3)'!$P100</f>
        <v>36.376535744448326</v>
      </c>
      <c r="N102" s="19">
        <f>'OECD.Stat export (3)'!O100/'OECD.Stat export (3)'!$P100</f>
        <v>25.644151543925613</v>
      </c>
      <c r="O102" s="19">
        <f>'OECD.Stat export (3)'!Q100/'OECD.Stat export (3)'!$P100</f>
        <v>0.49279986064822129</v>
      </c>
      <c r="P102" s="19">
        <f>'OECD.Stat export (3)'!R100/'OECD.Stat export (3)'!$P100</f>
        <v>0.37568582741724826</v>
      </c>
      <c r="Q102" s="19">
        <f>'OECD.Stat export (3)'!R100/'OECD.Stat export (3)'!$P100</f>
        <v>0.37568582741724826</v>
      </c>
    </row>
    <row r="103" spans="1:17" ht="13.8" x14ac:dyDescent="0.3">
      <c r="A103" s="16"/>
      <c r="B103" s="17" t="s">
        <v>39</v>
      </c>
      <c r="C103" s="11" t="s">
        <v>31</v>
      </c>
      <c r="D103" s="19">
        <f>'OECD.Stat export (3)'!E101/'OECD.Stat export (3)'!$P101</f>
        <v>0.4966197376864484</v>
      </c>
      <c r="E103" s="19">
        <f>'OECD.Stat export (3)'!F101/'OECD.Stat export (3)'!$P101</f>
        <v>0.31823613015396163</v>
      </c>
      <c r="F103" s="19">
        <f>'OECD.Stat export (3)'!G101/'OECD.Stat export (3)'!$P101</f>
        <v>-0.17838360753248678</v>
      </c>
      <c r="G103" s="19">
        <f>'OECD.Stat export (3)'!H101/'OECD.Stat export (3)'!$P101</f>
        <v>0.81793480491471959</v>
      </c>
      <c r="H103" s="19">
        <f>'OECD.Stat export (3)'!I101/'OECD.Stat export (3)'!$P101</f>
        <v>0.61262766392628565</v>
      </c>
      <c r="I103" s="19">
        <f>'OECD.Stat export (3)'!J101/'OECD.Stat export (3)'!$P101</f>
        <v>-0.205307140988434</v>
      </c>
      <c r="J103" s="19">
        <f>'OECD.Stat export (3)'!K101/'OECD.Stat export (3)'!$P101</f>
        <v>3.55801859393437E-2</v>
      </c>
      <c r="K103" s="19">
        <f>'OECD.Stat export (3)'!L101/'OECD.Stat export (3)'!$P101</f>
        <v>2.1283052692119248E-2</v>
      </c>
      <c r="L103" s="19">
        <f>'OECD.Stat export (3)'!M101/'OECD.Stat export (3)'!$P101</f>
        <v>-1.4297133247224456E-2</v>
      </c>
      <c r="M103" s="19">
        <f>'OECD.Stat export (3)'!N101/'OECD.Stat export (3)'!$P101</f>
        <v>39.950760493419608</v>
      </c>
      <c r="N103" s="19">
        <f>'OECD.Stat export (3)'!O101/'OECD.Stat export (3)'!$P101</f>
        <v>28.039744634970582</v>
      </c>
      <c r="O103" s="19">
        <f>'OECD.Stat export (3)'!Q101/'OECD.Stat export (3)'!$P101</f>
        <v>0.49694627607993808</v>
      </c>
      <c r="P103" s="19">
        <f>'OECD.Stat export (3)'!R101/'OECD.Stat export (3)'!$P101</f>
        <v>0.37760353809876174</v>
      </c>
      <c r="Q103" s="19">
        <f>'OECD.Stat export (3)'!R101/'OECD.Stat export (3)'!$P101</f>
        <v>0.37760353809876174</v>
      </c>
    </row>
    <row r="104" spans="1:17" ht="13.8" x14ac:dyDescent="0.3">
      <c r="A104" s="16"/>
      <c r="B104" s="17" t="s">
        <v>41</v>
      </c>
      <c r="C104" s="11" t="s">
        <v>31</v>
      </c>
      <c r="D104" s="19">
        <f>'OECD.Stat export (3)'!E102/'OECD.Stat export (3)'!$P102</f>
        <v>0.52515783440105757</v>
      </c>
      <c r="E104" s="19">
        <f>'OECD.Stat export (3)'!F102/'OECD.Stat export (3)'!$P102</f>
        <v>0.33847977573316967</v>
      </c>
      <c r="F104" s="19">
        <f>'OECD.Stat export (3)'!G102/'OECD.Stat export (3)'!$P102</f>
        <v>-0.18667805866788792</v>
      </c>
      <c r="G104" s="19">
        <f>'OECD.Stat export (3)'!H102/'OECD.Stat export (3)'!$P102</f>
        <v>0.94431051152372991</v>
      </c>
      <c r="H104" s="19">
        <f>'OECD.Stat export (3)'!I102/'OECD.Stat export (3)'!$P102</f>
        <v>0.70904642230360093</v>
      </c>
      <c r="I104" s="19">
        <f>'OECD.Stat export (3)'!J102/'OECD.Stat export (3)'!$P102</f>
        <v>-0.2352640892201289</v>
      </c>
      <c r="J104" s="19">
        <f>'OECD.Stat export (3)'!K102/'OECD.Stat export (3)'!$P102</f>
        <v>2.6010776829815896E-2</v>
      </c>
      <c r="K104" s="19">
        <f>'OECD.Stat export (3)'!L102/'OECD.Stat export (3)'!$P102</f>
        <v>2.0114561779822782E-2</v>
      </c>
      <c r="L104" s="19">
        <f>'OECD.Stat export (3)'!M102/'OECD.Stat export (3)'!$P102</f>
        <v>-5.8962150499931119E-3</v>
      </c>
      <c r="M104" s="19">
        <f>'OECD.Stat export (3)'!N102/'OECD.Stat export (3)'!$P102</f>
        <v>40.124473439575866</v>
      </c>
      <c r="N104" s="19">
        <f>'OECD.Stat export (3)'!O102/'OECD.Stat export (3)'!$P102</f>
        <v>27.630611032278143</v>
      </c>
      <c r="O104" s="19">
        <f>'OECD.Stat export (3)'!Q102/'OECD.Stat export (3)'!$P102</f>
        <v>0.48902943771838547</v>
      </c>
      <c r="P104" s="19">
        <f>'OECD.Stat export (3)'!R102/'OECD.Stat export (3)'!$P102</f>
        <v>0.37002841913084789</v>
      </c>
      <c r="Q104" s="19">
        <f>'OECD.Stat export (3)'!R102/'OECD.Stat export (3)'!$P102</f>
        <v>0.37002841913084789</v>
      </c>
    </row>
    <row r="105" spans="1:17" ht="13.8" x14ac:dyDescent="0.3">
      <c r="A105" s="16"/>
      <c r="B105" s="17" t="s">
        <v>42</v>
      </c>
      <c r="C105" s="11" t="s">
        <v>31</v>
      </c>
      <c r="D105" s="19">
        <f>'OECD.Stat export (3)'!E103/'OECD.Stat export (3)'!$P103</f>
        <v>0.57337504255122174</v>
      </c>
      <c r="E105" s="19">
        <f>'OECD.Stat export (3)'!F103/'OECD.Stat export (3)'!$P103</f>
        <v>0.35893522350963902</v>
      </c>
      <c r="F105" s="19">
        <f>'OECD.Stat export (3)'!G103/'OECD.Stat export (3)'!$P103</f>
        <v>-0.21443981904158271</v>
      </c>
      <c r="G105" s="19">
        <f>'OECD.Stat export (3)'!H103/'OECD.Stat export (3)'!$P103</f>
        <v>1.1300332390915757</v>
      </c>
      <c r="H105" s="19">
        <f>'OECD.Stat export (3)'!I103/'OECD.Stat export (3)'!$P103</f>
        <v>0.81334305649520355</v>
      </c>
      <c r="I105" s="19">
        <f>'OECD.Stat export (3)'!J103/'OECD.Stat export (3)'!$P103</f>
        <v>-0.31669018259637227</v>
      </c>
      <c r="J105" s="19">
        <f>'OECD.Stat export (3)'!K103/'OECD.Stat export (3)'!$P103</f>
        <v>4.1577210349026839E-2</v>
      </c>
      <c r="K105" s="19">
        <f>'OECD.Stat export (3)'!L103/'OECD.Stat export (3)'!$P103</f>
        <v>2.502207001901452E-2</v>
      </c>
      <c r="L105" s="19">
        <f>'OECD.Stat export (3)'!M103/'OECD.Stat export (3)'!$P103</f>
        <v>-1.6555140330012319E-2</v>
      </c>
      <c r="M105" s="19">
        <f>'OECD.Stat export (3)'!N103/'OECD.Stat export (3)'!$P103</f>
        <v>43.688013736036076</v>
      </c>
      <c r="N105" s="19">
        <f>'OECD.Stat export (3)'!O103/'OECD.Stat export (3)'!$P103</f>
        <v>30.19333577635145</v>
      </c>
      <c r="O105" s="19">
        <f>'OECD.Stat export (3)'!Q103/'OECD.Stat export (3)'!$P103</f>
        <v>0.49044209383855097</v>
      </c>
      <c r="P105" s="19">
        <f>'OECD.Stat export (3)'!R103/'OECD.Stat export (3)'!$P103</f>
        <v>0.37109731779134236</v>
      </c>
      <c r="Q105" s="19">
        <f>'OECD.Stat export (3)'!R103/'OECD.Stat export (3)'!$P103</f>
        <v>0.37109731779134236</v>
      </c>
    </row>
    <row r="106" spans="1:17" ht="13.8" x14ac:dyDescent="0.3">
      <c r="A106" s="14" t="s">
        <v>63</v>
      </c>
      <c r="B106" s="17" t="s">
        <v>33</v>
      </c>
      <c r="C106" s="11" t="s">
        <v>31</v>
      </c>
      <c r="D106" s="19">
        <f>'OECD.Stat export (3)'!E104/'OECD.Stat export (3)'!$P104</f>
        <v>0.71623840885142254</v>
      </c>
      <c r="E106" s="19">
        <f>'OECD.Stat export (3)'!F104/'OECD.Stat export (3)'!$P104</f>
        <v>0.1643882402528978</v>
      </c>
      <c r="F106" s="19">
        <f>'OECD.Stat export (3)'!G104/'OECD.Stat export (3)'!$P104</f>
        <v>-0.55185016859852476</v>
      </c>
      <c r="G106" s="19">
        <f>'OECD.Stat export (3)'!H104/'OECD.Stat export (3)'!$P104</f>
        <v>1.8477755444327364</v>
      </c>
      <c r="H106" s="19">
        <f>'OECD.Stat export (3)'!I104/'OECD.Stat export (3)'!$P104</f>
        <v>0.89921551106427833</v>
      </c>
      <c r="I106" s="19">
        <f>'OECD.Stat export (3)'!J104/'OECD.Stat export (3)'!$P104</f>
        <v>-0.94856003336845807</v>
      </c>
      <c r="J106" s="19">
        <f>'OECD.Stat export (3)'!K104/'OECD.Stat export (3)'!$P104</f>
        <v>2.34600739199157</v>
      </c>
      <c r="K106" s="19">
        <f>'OECD.Stat export (3)'!L104/'OECD.Stat export (3)'!$P104</f>
        <v>0.37560210221285567</v>
      </c>
      <c r="L106" s="19">
        <f>'OECD.Stat export (3)'!M104/'OECD.Stat export (3)'!$P104</f>
        <v>-1.9704052897787145</v>
      </c>
      <c r="M106" s="19">
        <f>'OECD.Stat export (3)'!N104/'OECD.Stat export (3)'!$P104</f>
        <v>107.89830423562047</v>
      </c>
      <c r="N106" s="19">
        <f>'OECD.Stat export (3)'!O104/'OECD.Stat export (3)'!$P104</f>
        <v>71.324240817901128</v>
      </c>
      <c r="O106" s="19">
        <f>'OECD.Stat export (3)'!Q104/'OECD.Stat export (3)'!$P104</f>
        <v>0.71320688443976121</v>
      </c>
      <c r="P106" s="19">
        <f>'OECD.Stat export (3)'!R104/'OECD.Stat export (3)'!$P104</f>
        <v>0.54882332279592561</v>
      </c>
      <c r="Q106" s="19">
        <f>'OECD.Stat export (3)'!R104/'OECD.Stat export (3)'!$P104</f>
        <v>0.54882332279592561</v>
      </c>
    </row>
    <row r="107" spans="1:17" ht="13.8" x14ac:dyDescent="0.3">
      <c r="A107" s="16"/>
      <c r="B107" s="17" t="s">
        <v>35</v>
      </c>
      <c r="C107" s="11" t="s">
        <v>31</v>
      </c>
      <c r="D107" s="19">
        <f>'OECD.Stat export (3)'!E105/'OECD.Stat export (3)'!$P105</f>
        <v>0.74528939011341755</v>
      </c>
      <c r="E107" s="19">
        <f>'OECD.Stat export (3)'!F105/'OECD.Stat export (3)'!$P105</f>
        <v>0.19808820372351807</v>
      </c>
      <c r="F107" s="19">
        <f>'OECD.Stat export (3)'!G105/'OECD.Stat export (3)'!$P105</f>
        <v>-0.54720118638989945</v>
      </c>
      <c r="G107" s="19">
        <f>'OECD.Stat export (3)'!H105/'OECD.Stat export (3)'!$P105</f>
        <v>1.8484578917183823</v>
      </c>
      <c r="H107" s="19">
        <f>'OECD.Stat export (3)'!I105/'OECD.Stat export (3)'!$P105</f>
        <v>0.93226786389899419</v>
      </c>
      <c r="I107" s="19">
        <f>'OECD.Stat export (3)'!J105/'OECD.Stat export (3)'!$P105</f>
        <v>-0.91619002781938796</v>
      </c>
      <c r="J107" s="19">
        <f>'OECD.Stat export (3)'!K105/'OECD.Stat export (3)'!$P105</f>
        <v>1.7004686308581212</v>
      </c>
      <c r="K107" s="19">
        <f>'OECD.Stat export (3)'!L105/'OECD.Stat export (3)'!$P105</f>
        <v>0.35049441129895142</v>
      </c>
      <c r="L107" s="19">
        <f>'OECD.Stat export (3)'!M105/'OECD.Stat export (3)'!$P105</f>
        <v>-1.3499742195591695</v>
      </c>
      <c r="M107" s="19">
        <f>'OECD.Stat export (3)'!N105/'OECD.Stat export (3)'!$P105</f>
        <v>112.95547017481807</v>
      </c>
      <c r="N107" s="19">
        <f>'OECD.Stat export (3)'!O105/'OECD.Stat export (3)'!$P105</f>
        <v>76.668070901129028</v>
      </c>
      <c r="O107" s="19">
        <f>'OECD.Stat export (3)'!Q105/'OECD.Stat export (3)'!$P105</f>
        <v>0.71628504172908192</v>
      </c>
      <c r="P107" s="19">
        <f>'OECD.Stat export (3)'!R105/'OECD.Stat export (3)'!$P105</f>
        <v>0.55262144232826882</v>
      </c>
      <c r="Q107" s="19">
        <f>'OECD.Stat export (3)'!R105/'OECD.Stat export (3)'!$P105</f>
        <v>0.55262144232826882</v>
      </c>
    </row>
    <row r="108" spans="1:17" ht="13.8" x14ac:dyDescent="0.3">
      <c r="A108" s="16"/>
      <c r="B108" s="17" t="s">
        <v>37</v>
      </c>
      <c r="C108" s="11" t="s">
        <v>31</v>
      </c>
      <c r="D108" s="19">
        <f>'OECD.Stat export (3)'!E106/'OECD.Stat export (3)'!$P106</f>
        <v>0.78699805184798044</v>
      </c>
      <c r="E108" s="19">
        <f>'OECD.Stat export (3)'!F106/'OECD.Stat export (3)'!$P106</f>
        <v>0.18301506928251723</v>
      </c>
      <c r="F108" s="19">
        <f>'OECD.Stat export (3)'!G106/'OECD.Stat export (3)'!$P106</f>
        <v>-0.60398298256546334</v>
      </c>
      <c r="G108" s="19">
        <f>'OECD.Stat export (3)'!H106/'OECD.Stat export (3)'!$P106</f>
        <v>1.9551523930610277</v>
      </c>
      <c r="H108" s="19">
        <f>'OECD.Stat export (3)'!I106/'OECD.Stat export (3)'!$P106</f>
        <v>0.7808456738629358</v>
      </c>
      <c r="I108" s="19">
        <f>'OECD.Stat export (3)'!J106/'OECD.Stat export (3)'!$P106</f>
        <v>-1.1743067191980916</v>
      </c>
      <c r="J108" s="19">
        <f>'OECD.Stat export (3)'!K106/'OECD.Stat export (3)'!$P106</f>
        <v>1.6622806461231272</v>
      </c>
      <c r="K108" s="19">
        <f>'OECD.Stat export (3)'!L106/'OECD.Stat export (3)'!$P106</f>
        <v>0.10511672663557664</v>
      </c>
      <c r="L108" s="19">
        <f>'OECD.Stat export (3)'!M106/'OECD.Stat export (3)'!$P106</f>
        <v>-1.5571639194875506</v>
      </c>
      <c r="M108" s="19">
        <f>'OECD.Stat export (3)'!N106/'OECD.Stat export (3)'!$P106</f>
        <v>114.8625287552421</v>
      </c>
      <c r="N108" s="19">
        <f>'OECD.Stat export (3)'!O106/'OECD.Stat export (3)'!$P106</f>
        <v>77.87060290312408</v>
      </c>
      <c r="O108" s="19">
        <f>'OECD.Stat export (3)'!Q106/'OECD.Stat export (3)'!$P106</f>
        <v>0.72481975824823774</v>
      </c>
      <c r="P108" s="19">
        <f>'OECD.Stat export (3)'!R106/'OECD.Stat export (3)'!$P106</f>
        <v>0.55915145667497523</v>
      </c>
      <c r="Q108" s="19">
        <f>'OECD.Stat export (3)'!R106/'OECD.Stat export (3)'!$P106</f>
        <v>0.55915145667497523</v>
      </c>
    </row>
    <row r="109" spans="1:17" ht="13.8" x14ac:dyDescent="0.3">
      <c r="A109" s="16"/>
      <c r="B109" s="17" t="s">
        <v>38</v>
      </c>
      <c r="C109" s="11" t="s">
        <v>31</v>
      </c>
      <c r="D109" s="19">
        <f>'OECD.Stat export (3)'!E107/'OECD.Stat export (3)'!$P107</f>
        <v>0.86539511272884961</v>
      </c>
      <c r="E109" s="19">
        <f>'OECD.Stat export (3)'!F107/'OECD.Stat export (3)'!$P107</f>
        <v>0.19773073195730659</v>
      </c>
      <c r="F109" s="19">
        <f>'OECD.Stat export (3)'!G107/'OECD.Stat export (3)'!$P107</f>
        <v>-0.66766438077154289</v>
      </c>
      <c r="G109" s="19">
        <f>'OECD.Stat export (3)'!H107/'OECD.Stat export (3)'!$P107</f>
        <v>2.0816756848651297</v>
      </c>
      <c r="H109" s="19">
        <f>'OECD.Stat export (3)'!I107/'OECD.Stat export (3)'!$P107</f>
        <v>1.0404542366533838</v>
      </c>
      <c r="I109" s="19">
        <f>'OECD.Stat export (3)'!J107/'OECD.Stat export (3)'!$P107</f>
        <v>-1.0412214482117457</v>
      </c>
      <c r="J109" s="19">
        <f>'OECD.Stat export (3)'!K107/'OECD.Stat export (3)'!$P107</f>
        <v>0.69861047525812814</v>
      </c>
      <c r="K109" s="19">
        <f>'OECD.Stat export (3)'!L107/'OECD.Stat export (3)'!$P107</f>
        <v>0.24050701701362992</v>
      </c>
      <c r="L109" s="19">
        <f>'OECD.Stat export (3)'!M107/'OECD.Stat export (3)'!$P107</f>
        <v>-0.45810345824449827</v>
      </c>
      <c r="M109" s="19">
        <f>'OECD.Stat export (3)'!N107/'OECD.Stat export (3)'!$P107</f>
        <v>116.33472473886805</v>
      </c>
      <c r="N109" s="19">
        <f>'OECD.Stat export (3)'!O107/'OECD.Stat export (3)'!$P107</f>
        <v>80.056748953641716</v>
      </c>
      <c r="O109" s="19">
        <f>'OECD.Stat export (3)'!Q107/'OECD.Stat export (3)'!$P107</f>
        <v>0.73718064539442774</v>
      </c>
      <c r="P109" s="19">
        <f>'OECD.Stat export (3)'!R107/'OECD.Stat export (3)'!$P107</f>
        <v>0.56865405400078184</v>
      </c>
      <c r="Q109" s="19">
        <f>'OECD.Stat export (3)'!R107/'OECD.Stat export (3)'!$P107</f>
        <v>0.56865405400078184</v>
      </c>
    </row>
    <row r="110" spans="1:17" ht="13.8" x14ac:dyDescent="0.3">
      <c r="A110" s="16"/>
      <c r="B110" s="17" t="s">
        <v>39</v>
      </c>
      <c r="C110" s="11" t="s">
        <v>31</v>
      </c>
      <c r="D110" s="19">
        <f>'OECD.Stat export (3)'!E108/'OECD.Stat export (3)'!$P108</f>
        <v>0.8540807803700724</v>
      </c>
      <c r="E110" s="19">
        <f>'OECD.Stat export (3)'!F108/'OECD.Stat export (3)'!$P108</f>
        <v>0.2420172389380531</v>
      </c>
      <c r="F110" s="19">
        <f>'OECD.Stat export (3)'!G108/'OECD.Stat export (3)'!$P108</f>
        <v>-0.61206354143201935</v>
      </c>
      <c r="G110" s="19">
        <f>'OECD.Stat export (3)'!H108/'OECD.Stat export (3)'!$P108</f>
        <v>1.9852399919549479</v>
      </c>
      <c r="H110" s="19">
        <f>'OECD.Stat export (3)'!I108/'OECD.Stat export (3)'!$P108</f>
        <v>0.94599856476267108</v>
      </c>
      <c r="I110" s="19">
        <f>'OECD.Stat export (3)'!J108/'OECD.Stat export (3)'!$P108</f>
        <v>-1.0392414271922767</v>
      </c>
      <c r="J110" s="19">
        <f>'OECD.Stat export (3)'!K108/'OECD.Stat export (3)'!$P108</f>
        <v>0.90373038938053107</v>
      </c>
      <c r="K110" s="19">
        <f>'OECD.Stat export (3)'!L108/'OECD.Stat export (3)'!$P108</f>
        <v>0.27801168624296058</v>
      </c>
      <c r="L110" s="19">
        <f>'OECD.Stat export (3)'!M108/'OECD.Stat export (3)'!$P108</f>
        <v>-0.62571870313757039</v>
      </c>
      <c r="M110" s="19">
        <f>'OECD.Stat export (3)'!N108/'OECD.Stat export (3)'!$P108</f>
        <v>119.25281294277733</v>
      </c>
      <c r="N110" s="19">
        <f>'OECD.Stat export (3)'!O108/'OECD.Stat export (3)'!$P108</f>
        <v>81.543667928566705</v>
      </c>
      <c r="O110" s="19">
        <f>'OECD.Stat export (3)'!Q108/'OECD.Stat export (3)'!$P108</f>
        <v>0.74753989875167981</v>
      </c>
      <c r="P110" s="19">
        <f>'OECD.Stat export (3)'!R108/'OECD.Stat export (3)'!$P108</f>
        <v>0.57641996570973608</v>
      </c>
      <c r="Q110" s="19">
        <f>'OECD.Stat export (3)'!R108/'OECD.Stat export (3)'!$P108</f>
        <v>0.57641996570973608</v>
      </c>
    </row>
    <row r="111" spans="1:17" ht="13.8" x14ac:dyDescent="0.3">
      <c r="A111" s="16"/>
      <c r="B111" s="17" t="s">
        <v>41</v>
      </c>
      <c r="C111" s="11" t="s">
        <v>31</v>
      </c>
      <c r="D111" s="19">
        <f>'OECD.Stat export (3)'!E109/'OECD.Stat export (3)'!$P109</f>
        <v>0.90361397934994814</v>
      </c>
      <c r="E111" s="19">
        <f>'OECD.Stat export (3)'!F109/'OECD.Stat export (3)'!$P109</f>
        <v>0.2289913926425475</v>
      </c>
      <c r="F111" s="19">
        <f>'OECD.Stat export (3)'!G109/'OECD.Stat export (3)'!$P109</f>
        <v>-0.67462258670740061</v>
      </c>
      <c r="G111" s="19">
        <f>'OECD.Stat export (3)'!H109/'OECD.Stat export (3)'!$P109</f>
        <v>1.8663014920264684</v>
      </c>
      <c r="H111" s="19">
        <f>'OECD.Stat export (3)'!I109/'OECD.Stat export (3)'!$P109</f>
        <v>0.76495717554445664</v>
      </c>
      <c r="I111" s="19">
        <f>'OECD.Stat export (3)'!J109/'OECD.Stat export (3)'!$P109</f>
        <v>-1.101344316482012</v>
      </c>
      <c r="J111" s="19">
        <f>'OECD.Stat export (3)'!K109/'OECD.Stat export (3)'!$P109</f>
        <v>0.91793888174073979</v>
      </c>
      <c r="K111" s="19">
        <f>'OECD.Stat export (3)'!L109/'OECD.Stat export (3)'!$P109</f>
        <v>0.19080197373424942</v>
      </c>
      <c r="L111" s="19">
        <f>'OECD.Stat export (3)'!M109/'OECD.Stat export (3)'!$P109</f>
        <v>-0.72713690800649045</v>
      </c>
      <c r="M111" s="19">
        <f>'OECD.Stat export (3)'!N109/'OECD.Stat export (3)'!$P109</f>
        <v>119.87142941381504</v>
      </c>
      <c r="N111" s="19">
        <f>'OECD.Stat export (3)'!O109/'OECD.Stat export (3)'!$P109</f>
        <v>82.216202315272199</v>
      </c>
      <c r="O111" s="19">
        <f>'OECD.Stat export (3)'!Q109/'OECD.Stat export (3)'!$P109</f>
        <v>0.74902163115329246</v>
      </c>
      <c r="P111" s="19">
        <f>'OECD.Stat export (3)'!R109/'OECD.Stat export (3)'!$P109</f>
        <v>0.5732487023763152</v>
      </c>
      <c r="Q111" s="19">
        <f>'OECD.Stat export (3)'!R109/'OECD.Stat export (3)'!$P109</f>
        <v>0.5732487023763152</v>
      </c>
    </row>
    <row r="112" spans="1:17" ht="13.8" x14ac:dyDescent="0.3">
      <c r="A112" s="16"/>
      <c r="B112" s="17" t="s">
        <v>42</v>
      </c>
      <c r="C112" s="11" t="s">
        <v>31</v>
      </c>
      <c r="D112" s="19">
        <f>'OECD.Stat export (3)'!E110/'OECD.Stat export (3)'!$P110</f>
        <v>0.98211494326389381</v>
      </c>
      <c r="E112" s="19">
        <f>'OECD.Stat export (3)'!F110/'OECD.Stat export (3)'!$P110</f>
        <v>0.23269061584492648</v>
      </c>
      <c r="F112" s="19">
        <f>'OECD.Stat export (3)'!G110/'OECD.Stat export (3)'!$P110</f>
        <v>-0.74942432741896736</v>
      </c>
      <c r="G112" s="19">
        <f>'OECD.Stat export (3)'!H110/'OECD.Stat export (3)'!$P110</f>
        <v>1.9443122654195228</v>
      </c>
      <c r="H112" s="19">
        <f>'OECD.Stat export (3)'!I110/'OECD.Stat export (3)'!$P110</f>
        <v>0.86067007884087987</v>
      </c>
      <c r="I112" s="19">
        <f>'OECD.Stat export (3)'!J110/'OECD.Stat export (3)'!$P110</f>
        <v>-1.0836421865786428</v>
      </c>
      <c r="J112" s="19">
        <f>'OECD.Stat export (3)'!K110/'OECD.Stat export (3)'!$P110</f>
        <v>1.8044240513042908</v>
      </c>
      <c r="K112" s="19">
        <f>'OECD.Stat export (3)'!L110/'OECD.Stat export (3)'!$P110</f>
        <v>0.36065840246600045</v>
      </c>
      <c r="L112" s="19">
        <f>'OECD.Stat export (3)'!M110/'OECD.Stat export (3)'!$P110</f>
        <v>-1.4437656488382904</v>
      </c>
      <c r="M112" s="19">
        <f>'OECD.Stat export (3)'!N110/'OECD.Stat export (3)'!$P110</f>
        <v>131.27794873231946</v>
      </c>
      <c r="N112" s="19">
        <f>'OECD.Stat export (3)'!O110/'OECD.Stat export (3)'!$P110</f>
        <v>90.716367714540468</v>
      </c>
      <c r="O112" s="19">
        <f>'OECD.Stat export (3)'!Q110/'OECD.Stat export (3)'!$P110</f>
        <v>0.75930817986023291</v>
      </c>
      <c r="P112" s="19">
        <f>'OECD.Stat export (3)'!R110/'OECD.Stat export (3)'!$P110</f>
        <v>0.57892856626929134</v>
      </c>
      <c r="Q112" s="19">
        <f>'OECD.Stat export (3)'!R110/'OECD.Stat export (3)'!$P110</f>
        <v>0.57892856626929134</v>
      </c>
    </row>
    <row r="113" spans="1:17" ht="13.8" x14ac:dyDescent="0.3">
      <c r="A113" s="14" t="s">
        <v>64</v>
      </c>
      <c r="B113" s="17" t="s">
        <v>33</v>
      </c>
      <c r="C113" s="11" t="s">
        <v>31</v>
      </c>
      <c r="D113" s="19">
        <f>'OECD.Stat export (3)'!E111/'OECD.Stat export (3)'!$P111</f>
        <v>0.86709520330578504</v>
      </c>
      <c r="E113" s="19">
        <f>'OECD.Stat export (3)'!F111/'OECD.Stat export (3)'!$P111</f>
        <v>1.3602422811688311</v>
      </c>
      <c r="F113" s="19">
        <f>'OECD.Stat export (3)'!G111/'OECD.Stat export (3)'!$P111</f>
        <v>0.49314707786304601</v>
      </c>
      <c r="G113" s="19">
        <f>'OECD.Stat export (3)'!H111/'OECD.Stat export (3)'!$P111</f>
        <v>3.8158231636953954</v>
      </c>
      <c r="H113" s="19">
        <f>'OECD.Stat export (3)'!I111/'OECD.Stat export (3)'!$P111</f>
        <v>3.639062195159386</v>
      </c>
      <c r="I113" s="19">
        <f>'OECD.Stat export (3)'!J111/'OECD.Stat export (3)'!$P111</f>
        <v>-0.17676096853600942</v>
      </c>
      <c r="J113" s="19">
        <f>'OECD.Stat export (3)'!K111/'OECD.Stat export (3)'!$P111</f>
        <v>0.23093755230224322</v>
      </c>
      <c r="K113" s="19">
        <f>'OECD.Stat export (3)'!L111/'OECD.Stat export (3)'!$P111</f>
        <v>0.20784950696576152</v>
      </c>
      <c r="L113" s="19">
        <f>'OECD.Stat export (3)'!M111/'OECD.Stat export (3)'!$P111</f>
        <v>-2.3088045336481702E-2</v>
      </c>
      <c r="M113" s="19">
        <f>'OECD.Stat export (3)'!N111/'OECD.Stat export (3)'!$P111</f>
        <v>50.288352814573678</v>
      </c>
      <c r="N113" s="19">
        <f>'OECD.Stat export (3)'!O111/'OECD.Stat export (3)'!$P111</f>
        <v>32.735370336651656</v>
      </c>
      <c r="O113" s="19">
        <f>'OECD.Stat export (3)'!Q111/'OECD.Stat export (3)'!$P111</f>
        <v>0.51995277449822908</v>
      </c>
      <c r="P113" s="19">
        <f>'OECD.Stat export (3)'!R111/'OECD.Stat export (3)'!$P111</f>
        <v>0.37485242030696575</v>
      </c>
      <c r="Q113" s="19">
        <f>'OECD.Stat export (3)'!R111/'OECD.Stat export (3)'!$P111</f>
        <v>0.37485242030696575</v>
      </c>
    </row>
    <row r="114" spans="1:17" ht="13.8" x14ac:dyDescent="0.3">
      <c r="A114" s="16"/>
      <c r="B114" s="17" t="s">
        <v>35</v>
      </c>
      <c r="C114" s="11" t="s">
        <v>31</v>
      </c>
      <c r="D114" s="19">
        <f>'OECD.Stat export (3)'!E112/'OECD.Stat export (3)'!$P112</f>
        <v>0.92649966271285966</v>
      </c>
      <c r="E114" s="19">
        <f>'OECD.Stat export (3)'!F112/'OECD.Stat export (3)'!$P112</f>
        <v>1.4003207682912506</v>
      </c>
      <c r="F114" s="19">
        <f>'OECD.Stat export (3)'!G112/'OECD.Stat export (3)'!$P112</f>
        <v>0.47382110557839108</v>
      </c>
      <c r="G114" s="19">
        <f>'OECD.Stat export (3)'!H112/'OECD.Stat export (3)'!$P112</f>
        <v>3.8136053537874339</v>
      </c>
      <c r="H114" s="19">
        <f>'OECD.Stat export (3)'!I112/'OECD.Stat export (3)'!$P112</f>
        <v>3.6904329548443924</v>
      </c>
      <c r="I114" s="19">
        <f>'OECD.Stat export (3)'!J112/'OECD.Stat export (3)'!$P112</f>
        <v>-0.1231723989430417</v>
      </c>
      <c r="J114" s="19">
        <f>'OECD.Stat export (3)'!K112/'OECD.Stat export (3)'!$P112</f>
        <v>0.31157841485613624</v>
      </c>
      <c r="K114" s="19">
        <f>'OECD.Stat export (3)'!L112/'OECD.Stat export (3)'!$P112</f>
        <v>0.23428738954785672</v>
      </c>
      <c r="L114" s="19">
        <f>'OECD.Stat export (3)'!M112/'OECD.Stat export (3)'!$P112</f>
        <v>-7.7291025308279512E-2</v>
      </c>
      <c r="M114" s="19">
        <f>'OECD.Stat export (3)'!N112/'OECD.Stat export (3)'!$P112</f>
        <v>52.289404291645859</v>
      </c>
      <c r="N114" s="19">
        <f>'OECD.Stat export (3)'!O112/'OECD.Stat export (3)'!$P112</f>
        <v>33.750556488711979</v>
      </c>
      <c r="O114" s="19">
        <f>'OECD.Stat export (3)'!Q112/'OECD.Stat export (3)'!$P112</f>
        <v>0.5251321197886083</v>
      </c>
      <c r="P114" s="19">
        <f>'OECD.Stat export (3)'!R112/'OECD.Stat export (3)'!$P112</f>
        <v>0.38050499119201409</v>
      </c>
      <c r="Q114" s="19">
        <f>'OECD.Stat export (3)'!R112/'OECD.Stat export (3)'!$P112</f>
        <v>0.38050499119201409</v>
      </c>
    </row>
    <row r="115" spans="1:17" ht="13.8" x14ac:dyDescent="0.3">
      <c r="A115" s="16"/>
      <c r="B115" s="17" t="s">
        <v>37</v>
      </c>
      <c r="C115" s="11" t="s">
        <v>31</v>
      </c>
      <c r="D115" s="19">
        <f>'OECD.Stat export (3)'!E113/'OECD.Stat export (3)'!$P113</f>
        <v>0.91095706928959197</v>
      </c>
      <c r="E115" s="19">
        <f>'OECD.Stat export (3)'!F113/'OECD.Stat export (3)'!$P113</f>
        <v>1.5111116728737377</v>
      </c>
      <c r="F115" s="19">
        <f>'OECD.Stat export (3)'!G113/'OECD.Stat export (3)'!$P113</f>
        <v>0.60015460358414574</v>
      </c>
      <c r="G115" s="19">
        <f>'OECD.Stat export (3)'!H113/'OECD.Stat export (3)'!$P113</f>
        <v>4.297402217500438</v>
      </c>
      <c r="H115" s="19">
        <f>'OECD.Stat export (3)'!I113/'OECD.Stat export (3)'!$P113</f>
        <v>4.0025138390636856</v>
      </c>
      <c r="I115" s="19">
        <f>'OECD.Stat export (3)'!J113/'OECD.Stat export (3)'!$P113</f>
        <v>-0.29488837843675209</v>
      </c>
      <c r="J115" s="19">
        <f>'OECD.Stat export (3)'!K113/'OECD.Stat export (3)'!$P113</f>
        <v>0.31636021668320591</v>
      </c>
      <c r="K115" s="19">
        <f>'OECD.Stat export (3)'!L113/'OECD.Stat export (3)'!$P113</f>
        <v>0.30608406275173661</v>
      </c>
      <c r="L115" s="19">
        <f>'OECD.Stat export (3)'!M113/'OECD.Stat export (3)'!$P113</f>
        <v>-1.0276153931469266E-2</v>
      </c>
      <c r="M115" s="19">
        <f>'OECD.Stat export (3)'!N113/'OECD.Stat export (3)'!$P113</f>
        <v>55.089581430106648</v>
      </c>
      <c r="N115" s="19">
        <f>'OECD.Stat export (3)'!O113/'OECD.Stat export (3)'!$P113</f>
        <v>35.519855935833988</v>
      </c>
      <c r="O115" s="19">
        <f>'OECD.Stat export (3)'!Q113/'OECD.Stat export (3)'!$P113</f>
        <v>0.53452804856692548</v>
      </c>
      <c r="P115" s="19">
        <f>'OECD.Stat export (3)'!R113/'OECD.Stat export (3)'!$P113</f>
        <v>0.38824353511178566</v>
      </c>
      <c r="Q115" s="19">
        <f>'OECD.Stat export (3)'!R113/'OECD.Stat export (3)'!$P113</f>
        <v>0.38824353511178566</v>
      </c>
    </row>
    <row r="116" spans="1:17" ht="13.8" x14ac:dyDescent="0.3">
      <c r="A116" s="16"/>
      <c r="B116" s="17" t="s">
        <v>38</v>
      </c>
      <c r="C116" s="11" t="s">
        <v>31</v>
      </c>
      <c r="D116" s="19">
        <f>'OECD.Stat export (3)'!E114/'OECD.Stat export (3)'!$P114</f>
        <v>0.97524436902274836</v>
      </c>
      <c r="E116" s="19">
        <f>'OECD.Stat export (3)'!F114/'OECD.Stat export (3)'!$P114</f>
        <v>1.6482329056987</v>
      </c>
      <c r="F116" s="19">
        <f>'OECD.Stat export (3)'!G114/'OECD.Stat export (3)'!$P114</f>
        <v>0.67298853667595171</v>
      </c>
      <c r="G116" s="19">
        <f>'OECD.Stat export (3)'!H114/'OECD.Stat export (3)'!$P114</f>
        <v>4.6871480654596098</v>
      </c>
      <c r="H116" s="19">
        <f>'OECD.Stat export (3)'!I114/'OECD.Stat export (3)'!$P114</f>
        <v>4.3600292167479111</v>
      </c>
      <c r="I116" s="19">
        <f>'OECD.Stat export (3)'!J114/'OECD.Stat export (3)'!$P114</f>
        <v>-0.32711884871169916</v>
      </c>
      <c r="J116" s="19">
        <f>'OECD.Stat export (3)'!K114/'OECD.Stat export (3)'!$P114</f>
        <v>0.29539716063138349</v>
      </c>
      <c r="K116" s="19">
        <f>'OECD.Stat export (3)'!L114/'OECD.Stat export (3)'!$P114</f>
        <v>0.33123148427344479</v>
      </c>
      <c r="L116" s="19">
        <f>'OECD.Stat export (3)'!M114/'OECD.Stat export (3)'!$P114</f>
        <v>3.5834323642061343E-2</v>
      </c>
      <c r="M116" s="19">
        <f>'OECD.Stat export (3)'!N114/'OECD.Stat export (3)'!$P114</f>
        <v>57.825399707553153</v>
      </c>
      <c r="N116" s="19">
        <f>'OECD.Stat export (3)'!O114/'OECD.Stat export (3)'!$P114</f>
        <v>37.048623700111186</v>
      </c>
      <c r="O116" s="19">
        <f>'OECD.Stat export (3)'!Q114/'OECD.Stat export (3)'!$P114</f>
        <v>0.54526462395543174</v>
      </c>
      <c r="P116" s="19">
        <f>'OECD.Stat export (3)'!R114/'OECD.Stat export (3)'!$P114</f>
        <v>0.39681987000928504</v>
      </c>
      <c r="Q116" s="19">
        <f>'OECD.Stat export (3)'!R114/'OECD.Stat export (3)'!$P114</f>
        <v>0.39681987000928504</v>
      </c>
    </row>
    <row r="117" spans="1:17" ht="13.8" x14ac:dyDescent="0.3">
      <c r="A117" s="16"/>
      <c r="B117" s="17" t="s">
        <v>39</v>
      </c>
      <c r="C117" s="11" t="s">
        <v>31</v>
      </c>
      <c r="D117" s="19">
        <f>'OECD.Stat export (3)'!E115/'OECD.Stat export (3)'!$P115</f>
        <v>1.0523445616604208</v>
      </c>
      <c r="E117" s="19">
        <f>'OECD.Stat export (3)'!F115/'OECD.Stat export (3)'!$P115</f>
        <v>1.7200349189968289</v>
      </c>
      <c r="F117" s="19">
        <f>'OECD.Stat export (3)'!G115/'OECD.Stat export (3)'!$P115</f>
        <v>0.66769035733640825</v>
      </c>
      <c r="G117" s="19">
        <f>'OECD.Stat export (3)'!H115/'OECD.Stat export (3)'!$P115</f>
        <v>4.7140572972614585</v>
      </c>
      <c r="H117" s="19">
        <f>'OECD.Stat export (3)'!I115/'OECD.Stat export (3)'!$P115</f>
        <v>4.2857085840299805</v>
      </c>
      <c r="I117" s="19">
        <f>'OECD.Stat export (3)'!J115/'OECD.Stat export (3)'!$P115</f>
        <v>-0.42834871323147883</v>
      </c>
      <c r="J117" s="19">
        <f>'OECD.Stat export (3)'!K115/'OECD.Stat export (3)'!$P115</f>
        <v>0.35829933704237532</v>
      </c>
      <c r="K117" s="19">
        <f>'OECD.Stat export (3)'!L115/'OECD.Stat export (3)'!$P115</f>
        <v>0.34198421683482272</v>
      </c>
      <c r="L117" s="19">
        <f>'OECD.Stat export (3)'!M115/'OECD.Stat export (3)'!$P115</f>
        <v>-1.6315120207552609E-2</v>
      </c>
      <c r="M117" s="19">
        <f>'OECD.Stat export (3)'!N115/'OECD.Stat export (3)'!$P115</f>
        <v>60.207713050396656</v>
      </c>
      <c r="N117" s="19">
        <f>'OECD.Stat export (3)'!O115/'OECD.Stat export (3)'!$P115</f>
        <v>38.396519198455579</v>
      </c>
      <c r="O117" s="19">
        <f>'OECD.Stat export (3)'!Q115/'OECD.Stat export (3)'!$P115</f>
        <v>0.55409200145898652</v>
      </c>
      <c r="P117" s="19">
        <f>'OECD.Stat export (3)'!R115/'OECD.Stat export (3)'!$P115</f>
        <v>0.40200650689821443</v>
      </c>
      <c r="Q117" s="19">
        <f>'OECD.Stat export (3)'!R115/'OECD.Stat export (3)'!$P115</f>
        <v>0.40200650689821443</v>
      </c>
    </row>
    <row r="118" spans="1:17" ht="13.8" x14ac:dyDescent="0.3">
      <c r="A118" s="16"/>
      <c r="B118" s="17" t="s">
        <v>41</v>
      </c>
      <c r="C118" s="11" t="s">
        <v>31</v>
      </c>
      <c r="D118" s="19">
        <f>'OECD.Stat export (3)'!E116/'OECD.Stat export (3)'!$P116</f>
        <v>1.2217639907120743</v>
      </c>
      <c r="E118" s="19">
        <f>'OECD.Stat export (3)'!F116/'OECD.Stat export (3)'!$P116</f>
        <v>1.9458775452929709</v>
      </c>
      <c r="F118" s="19">
        <f>'OECD.Stat export (3)'!G116/'OECD.Stat export (3)'!$P116</f>
        <v>0.72411355458089666</v>
      </c>
      <c r="G118" s="19">
        <f>'OECD.Stat export (3)'!H116/'OECD.Stat export (3)'!$P116</f>
        <v>4.810352999484004</v>
      </c>
      <c r="H118" s="19">
        <f>'OECD.Stat export (3)'!I116/'OECD.Stat export (3)'!$P116</f>
        <v>4.3520250447196416</v>
      </c>
      <c r="I118" s="19">
        <f>'OECD.Stat export (3)'!J116/'OECD.Stat export (3)'!$P116</f>
        <v>-0.45832795476436189</v>
      </c>
      <c r="J118" s="19">
        <f>'OECD.Stat export (3)'!K116/'OECD.Stat export (3)'!$P116</f>
        <v>0.22566281854145168</v>
      </c>
      <c r="K118" s="19">
        <f>'OECD.Stat export (3)'!L116/'OECD.Stat export (3)'!$P116</f>
        <v>0.22940256019951841</v>
      </c>
      <c r="L118" s="19">
        <f>'OECD.Stat export (3)'!M116/'OECD.Stat export (3)'!$P116</f>
        <v>3.7397416580667239E-3</v>
      </c>
      <c r="M118" s="19">
        <f>'OECD.Stat export (3)'!N116/'OECD.Stat export (3)'!$P116</f>
        <v>59.815501543496161</v>
      </c>
      <c r="N118" s="19">
        <f>'OECD.Stat export (3)'!O116/'OECD.Stat export (3)'!$P116</f>
        <v>37.43002713247764</v>
      </c>
      <c r="O118" s="19">
        <f>'OECD.Stat export (3)'!Q116/'OECD.Stat export (3)'!$P116</f>
        <v>0.54803302900107442</v>
      </c>
      <c r="P118" s="19">
        <f>'OECD.Stat export (3)'!R116/'OECD.Stat export (3)'!$P116</f>
        <v>0.39290093428473744</v>
      </c>
      <c r="Q118" s="19">
        <f>'OECD.Stat export (3)'!R116/'OECD.Stat export (3)'!$P116</f>
        <v>0.39290093428473744</v>
      </c>
    </row>
    <row r="119" spans="1:17" ht="13.8" x14ac:dyDescent="0.3">
      <c r="A119" s="16"/>
      <c r="B119" s="17" t="s">
        <v>42</v>
      </c>
      <c r="C119" s="11" t="s">
        <v>31</v>
      </c>
      <c r="D119" s="19">
        <f>'OECD.Stat export (3)'!E117/'OECD.Stat export (3)'!$P117</f>
        <v>1.4569775675583185</v>
      </c>
      <c r="E119" s="19">
        <f>'OECD.Stat export (3)'!F117/'OECD.Stat export (3)'!$P117</f>
        <v>2.1082266102207265</v>
      </c>
      <c r="F119" s="19">
        <f>'OECD.Stat export (3)'!G117/'OECD.Stat export (3)'!$P117</f>
        <v>0.65124904266240802</v>
      </c>
      <c r="G119" s="19">
        <f>'OECD.Stat export (3)'!H117/'OECD.Stat export (3)'!$P117</f>
        <v>5.3584167236069122</v>
      </c>
      <c r="H119" s="19">
        <f>'OECD.Stat export (3)'!I117/'OECD.Stat export (3)'!$P117</f>
        <v>5.0177517352991501</v>
      </c>
      <c r="I119" s="19">
        <f>'OECD.Stat export (3)'!J117/'OECD.Stat export (3)'!$P117</f>
        <v>-0.34066498830776254</v>
      </c>
      <c r="J119" s="19">
        <f>'OECD.Stat export (3)'!K117/'OECD.Stat export (3)'!$P117</f>
        <v>0.24158649295613985</v>
      </c>
      <c r="K119" s="19">
        <f>'OECD.Stat export (3)'!L117/'OECD.Stat export (3)'!$P117</f>
        <v>0.24999276780927396</v>
      </c>
      <c r="L119" s="19">
        <f>'OECD.Stat export (3)'!M117/'OECD.Stat export (3)'!$P117</f>
        <v>8.4062748531340895E-3</v>
      </c>
      <c r="M119" s="19">
        <f>'OECD.Stat export (3)'!N117/'OECD.Stat export (3)'!$P117</f>
        <v>63.418747203823081</v>
      </c>
      <c r="N119" s="19">
        <f>'OECD.Stat export (3)'!O117/'OECD.Stat export (3)'!$P117</f>
        <v>39.612315378294241</v>
      </c>
      <c r="O119" s="19">
        <f>'OECD.Stat export (3)'!Q117/'OECD.Stat export (3)'!$P117</f>
        <v>0.55589758147027724</v>
      </c>
      <c r="P119" s="19">
        <f>'OECD.Stat export (3)'!R117/'OECD.Stat export (3)'!$P117</f>
        <v>0.39678470465040266</v>
      </c>
      <c r="Q119" s="19">
        <f>'OECD.Stat export (3)'!R117/'OECD.Stat export (3)'!$P117</f>
        <v>0.39678470465040266</v>
      </c>
    </row>
    <row r="120" spans="1:17" ht="13.8" x14ac:dyDescent="0.3">
      <c r="A120" s="14" t="s">
        <v>65</v>
      </c>
      <c r="B120" s="17" t="s">
        <v>33</v>
      </c>
      <c r="C120" s="11" t="s">
        <v>31</v>
      </c>
      <c r="D120" s="19">
        <f>'OECD.Stat export (3)'!E118/'OECD.Stat export (3)'!$P118</f>
        <v>0.13800924345338705</v>
      </c>
      <c r="E120" s="19">
        <f>'OECD.Stat export (3)'!F118/'OECD.Stat export (3)'!$P118</f>
        <v>7.9982004368742685E-2</v>
      </c>
      <c r="F120" s="19">
        <f>'OECD.Stat export (3)'!G118/'OECD.Stat export (3)'!$P118</f>
        <v>-5.8027239084644397E-2</v>
      </c>
      <c r="G120" s="19">
        <f>'OECD.Stat export (3)'!H118/'OECD.Stat export (3)'!$P118</f>
        <v>0.57121933059420094</v>
      </c>
      <c r="H120" s="19">
        <f>'OECD.Stat export (3)'!I118/'OECD.Stat export (3)'!$P118</f>
        <v>0.46020830565596149</v>
      </c>
      <c r="I120" s="19">
        <f>'OECD.Stat export (3)'!J118/'OECD.Stat export (3)'!$P118</f>
        <v>-0.1110110249382395</v>
      </c>
      <c r="J120" s="19">
        <f>'OECD.Stat export (3)'!K118/'OECD.Stat export (3)'!$P118</f>
        <v>3.7050864230919259E-2</v>
      </c>
      <c r="K120" s="19">
        <f>'OECD.Stat export (3)'!L118/'OECD.Stat export (3)'!$P118</f>
        <v>5.8657182369002726E-2</v>
      </c>
      <c r="L120" s="19">
        <f>'OECD.Stat export (3)'!M118/'OECD.Stat export (3)'!$P118</f>
        <v>2.1606318138083475E-2</v>
      </c>
      <c r="M120" s="19">
        <f>'OECD.Stat export (3)'!N118/'OECD.Stat export (3)'!$P118</f>
        <v>26.495814916957741</v>
      </c>
      <c r="N120" s="19">
        <f>'OECD.Stat export (3)'!O118/'OECD.Stat export (3)'!$P118</f>
        <v>18.86796151737337</v>
      </c>
      <c r="O120" s="19">
        <f>'OECD.Stat export (3)'!Q118/'OECD.Stat export (3)'!$P118</f>
        <v>0.41529059940189833</v>
      </c>
      <c r="P120" s="19">
        <f>'OECD.Stat export (3)'!R118/'OECD.Stat export (3)'!$P118</f>
        <v>0.3254661292419711</v>
      </c>
      <c r="Q120" s="19">
        <f>'OECD.Stat export (3)'!R118/'OECD.Stat export (3)'!$P118</f>
        <v>0.3254661292419711</v>
      </c>
    </row>
    <row r="121" spans="1:17" ht="13.8" x14ac:dyDescent="0.3">
      <c r="A121" s="16"/>
      <c r="B121" s="17" t="s">
        <v>35</v>
      </c>
      <c r="C121" s="11" t="s">
        <v>31</v>
      </c>
      <c r="D121" s="19">
        <f>'OECD.Stat export (3)'!E119/'OECD.Stat export (3)'!$P119</f>
        <v>0.14800662703307571</v>
      </c>
      <c r="E121" s="19">
        <f>'OECD.Stat export (3)'!F119/'OECD.Stat export (3)'!$P119</f>
        <v>7.5676164623832198E-2</v>
      </c>
      <c r="F121" s="19">
        <f>'OECD.Stat export (3)'!G119/'OECD.Stat export (3)'!$P119</f>
        <v>-7.2330462409243512E-2</v>
      </c>
      <c r="G121" s="19">
        <f>'OECD.Stat export (3)'!H119/'OECD.Stat export (3)'!$P119</f>
        <v>0.53940357649569315</v>
      </c>
      <c r="H121" s="19">
        <f>'OECD.Stat export (3)'!I119/'OECD.Stat export (3)'!$P119</f>
        <v>0.41884757467405731</v>
      </c>
      <c r="I121" s="19">
        <f>'OECD.Stat export (3)'!J119/'OECD.Stat export (3)'!$P119</f>
        <v>-0.12055600182163582</v>
      </c>
      <c r="J121" s="19">
        <f>'OECD.Stat export (3)'!K119/'OECD.Stat export (3)'!$P119</f>
        <v>5.085568990553517E-2</v>
      </c>
      <c r="K121" s="19">
        <f>'OECD.Stat export (3)'!L119/'OECD.Stat export (3)'!$P119</f>
        <v>6.8805094673016362E-2</v>
      </c>
      <c r="L121" s="19">
        <f>'OECD.Stat export (3)'!M119/'OECD.Stat export (3)'!$P119</f>
        <v>1.7949404767481195E-2</v>
      </c>
      <c r="M121" s="19">
        <f>'OECD.Stat export (3)'!N119/'OECD.Stat export (3)'!$P119</f>
        <v>27.830927734628254</v>
      </c>
      <c r="N121" s="19">
        <f>'OECD.Stat export (3)'!O119/'OECD.Stat export (3)'!$P119</f>
        <v>19.74673483161548</v>
      </c>
      <c r="O121" s="19">
        <f>'OECD.Stat export (3)'!Q119/'OECD.Stat export (3)'!$P119</f>
        <v>0.41896843365342079</v>
      </c>
      <c r="P121" s="19">
        <f>'OECD.Stat export (3)'!R119/'OECD.Stat export (3)'!$P119</f>
        <v>0.32941421396413978</v>
      </c>
      <c r="Q121" s="19">
        <f>'OECD.Stat export (3)'!R119/'OECD.Stat export (3)'!$P119</f>
        <v>0.32941421396413978</v>
      </c>
    </row>
    <row r="122" spans="1:17" ht="13.8" x14ac:dyDescent="0.3">
      <c r="A122" s="16"/>
      <c r="B122" s="17" t="s">
        <v>37</v>
      </c>
      <c r="C122" s="11" t="s">
        <v>31</v>
      </c>
      <c r="D122" s="19">
        <f>'OECD.Stat export (3)'!E120/'OECD.Stat export (3)'!$P120</f>
        <v>0.16969928410806309</v>
      </c>
      <c r="E122" s="19">
        <f>'OECD.Stat export (3)'!F120/'OECD.Stat export (3)'!$P120</f>
        <v>0.11227728577377544</v>
      </c>
      <c r="F122" s="19">
        <f>'OECD.Stat export (3)'!G120/'OECD.Stat export (3)'!$P120</f>
        <v>-5.7421998334287648E-2</v>
      </c>
      <c r="G122" s="19">
        <f>'OECD.Stat export (3)'!H120/'OECD.Stat export (3)'!$P120</f>
        <v>0.61344970740721461</v>
      </c>
      <c r="H122" s="19">
        <f>'OECD.Stat export (3)'!I120/'OECD.Stat export (3)'!$P120</f>
        <v>0.48633823111758889</v>
      </c>
      <c r="I122" s="19">
        <f>'OECD.Stat export (3)'!J120/'OECD.Stat export (3)'!$P120</f>
        <v>-0.12711147628962574</v>
      </c>
      <c r="J122" s="19">
        <f>'OECD.Stat export (3)'!K120/'OECD.Stat export (3)'!$P120</f>
        <v>6.5557535084066421E-2</v>
      </c>
      <c r="K122" s="19">
        <f>'OECD.Stat export (3)'!L120/'OECD.Stat export (3)'!$P120</f>
        <v>8.6923268934464629E-2</v>
      </c>
      <c r="L122" s="19">
        <f>'OECD.Stat export (3)'!M120/'OECD.Stat export (3)'!$P120</f>
        <v>2.1365733850398236E-2</v>
      </c>
      <c r="M122" s="19">
        <f>'OECD.Stat export (3)'!N120/'OECD.Stat export (3)'!$P120</f>
        <v>29.609446368540677</v>
      </c>
      <c r="N122" s="19">
        <f>'OECD.Stat export (3)'!O120/'OECD.Stat export (3)'!$P120</f>
        <v>20.980285601709856</v>
      </c>
      <c r="O122" s="19">
        <f>'OECD.Stat export (3)'!Q120/'OECD.Stat export (3)'!$P120</f>
        <v>0.42462651605850815</v>
      </c>
      <c r="P122" s="19">
        <f>'OECD.Stat export (3)'!R120/'OECD.Stat export (3)'!$P120</f>
        <v>0.33419915673312167</v>
      </c>
      <c r="Q122" s="19">
        <f>'OECD.Stat export (3)'!R120/'OECD.Stat export (3)'!$P120</f>
        <v>0.33419915673312167</v>
      </c>
    </row>
    <row r="123" spans="1:17" ht="13.8" x14ac:dyDescent="0.3">
      <c r="A123" s="16"/>
      <c r="B123" s="17" t="s">
        <v>38</v>
      </c>
      <c r="C123" s="11" t="s">
        <v>31</v>
      </c>
      <c r="D123" s="19">
        <f>'OECD.Stat export (3)'!E121/'OECD.Stat export (3)'!$P121</f>
        <v>0.20014908028532008</v>
      </c>
      <c r="E123" s="19">
        <f>'OECD.Stat export (3)'!F121/'OECD.Stat export (3)'!$P121</f>
        <v>9.8512899200791398E-2</v>
      </c>
      <c r="F123" s="19">
        <f>'OECD.Stat export (3)'!G121/'OECD.Stat export (3)'!$P121</f>
        <v>-0.10163618108452867</v>
      </c>
      <c r="G123" s="19">
        <f>'OECD.Stat export (3)'!H121/'OECD.Stat export (3)'!$P121</f>
        <v>0.71607242136776617</v>
      </c>
      <c r="H123" s="19">
        <f>'OECD.Stat export (3)'!I121/'OECD.Stat export (3)'!$P121</f>
        <v>0.57505917999114886</v>
      </c>
      <c r="I123" s="19">
        <f>'OECD.Stat export (3)'!J121/'OECD.Stat export (3)'!$P121</f>
        <v>-0.14101324137661728</v>
      </c>
      <c r="J123" s="19">
        <f>'OECD.Stat export (3)'!K121/'OECD.Stat export (3)'!$P121</f>
        <v>7.1426073542811025E-2</v>
      </c>
      <c r="K123" s="19">
        <f>'OECD.Stat export (3)'!L121/'OECD.Stat export (3)'!$P121</f>
        <v>9.8394086246843523E-2</v>
      </c>
      <c r="L123" s="19">
        <f>'OECD.Stat export (3)'!M121/'OECD.Stat export (3)'!$P121</f>
        <v>2.6968012704032488E-2</v>
      </c>
      <c r="M123" s="19">
        <f>'OECD.Stat export (3)'!N121/'OECD.Stat export (3)'!$P121</f>
        <v>31.662210540744798</v>
      </c>
      <c r="N123" s="19">
        <f>'OECD.Stat export (3)'!O121/'OECD.Stat export (3)'!$P121</f>
        <v>22.25390763300911</v>
      </c>
      <c r="O123" s="19">
        <f>'OECD.Stat export (3)'!Q121/'OECD.Stat export (3)'!$P121</f>
        <v>0.42703511831931901</v>
      </c>
      <c r="P123" s="19">
        <f>'OECD.Stat export (3)'!R121/'OECD.Stat export (3)'!$P121</f>
        <v>0.33515476531382604</v>
      </c>
      <c r="Q123" s="19">
        <f>'OECD.Stat export (3)'!R121/'OECD.Stat export (3)'!$P121</f>
        <v>0.33515476531382604</v>
      </c>
    </row>
    <row r="124" spans="1:17" ht="13.8" x14ac:dyDescent="0.3">
      <c r="A124" s="16"/>
      <c r="B124" s="17" t="s">
        <v>39</v>
      </c>
      <c r="C124" s="11" t="s">
        <v>31</v>
      </c>
      <c r="D124" s="19">
        <f>'OECD.Stat export (3)'!E122/'OECD.Stat export (3)'!$P122</f>
        <v>0.17162121500026051</v>
      </c>
      <c r="E124" s="19">
        <f>'OECD.Stat export (3)'!F122/'OECD.Stat export (3)'!$P122</f>
        <v>9.9068562887511077E-2</v>
      </c>
      <c r="F124" s="19">
        <f>'OECD.Stat export (3)'!G122/'OECD.Stat export (3)'!$P122</f>
        <v>-7.2552652112749444E-2</v>
      </c>
      <c r="G124" s="19">
        <f>'OECD.Stat export (3)'!H122/'OECD.Stat export (3)'!$P122</f>
        <v>0.64791594753295467</v>
      </c>
      <c r="H124" s="19">
        <f>'OECD.Stat export (3)'!I122/'OECD.Stat export (3)'!$P122</f>
        <v>0.53070856544052514</v>
      </c>
      <c r="I124" s="19">
        <f>'OECD.Stat export (3)'!J122/'OECD.Stat export (3)'!$P122</f>
        <v>-0.11720738209242954</v>
      </c>
      <c r="J124" s="19">
        <f>'OECD.Stat export (3)'!K122/'OECD.Stat export (3)'!$P122</f>
        <v>8.5090376934298953E-2</v>
      </c>
      <c r="K124" s="19">
        <f>'OECD.Stat export (3)'!L122/'OECD.Stat export (3)'!$P122</f>
        <v>0.10387757244828844</v>
      </c>
      <c r="L124" s="19">
        <f>'OECD.Stat export (3)'!M122/'OECD.Stat export (3)'!$P122</f>
        <v>1.8787195513989476E-2</v>
      </c>
      <c r="M124" s="19">
        <f>'OECD.Stat export (3)'!N122/'OECD.Stat export (3)'!$P122</f>
        <v>34.592711361752464</v>
      </c>
      <c r="N124" s="19">
        <f>'OECD.Stat export (3)'!O122/'OECD.Stat export (3)'!$P122</f>
        <v>24.175556664349738</v>
      </c>
      <c r="O124" s="19">
        <f>'OECD.Stat export (3)'!Q122/'OECD.Stat export (3)'!$P122</f>
        <v>0.42718439014223941</v>
      </c>
      <c r="P124" s="19">
        <f>'OECD.Stat export (3)'!R122/'OECD.Stat export (3)'!$P122</f>
        <v>0.33562236231959569</v>
      </c>
      <c r="Q124" s="19">
        <f>'OECD.Stat export (3)'!R122/'OECD.Stat export (3)'!$P122</f>
        <v>0.33562236231959569</v>
      </c>
    </row>
    <row r="125" spans="1:17" ht="13.8" x14ac:dyDescent="0.3">
      <c r="A125" s="16"/>
      <c r="B125" s="17" t="s">
        <v>41</v>
      </c>
      <c r="C125" s="11" t="s">
        <v>31</v>
      </c>
      <c r="D125" s="19">
        <f>'OECD.Stat export (3)'!E123/'OECD.Stat export (3)'!$P123</f>
        <v>0.22678328698440842</v>
      </c>
      <c r="E125" s="19">
        <f>'OECD.Stat export (3)'!F123/'OECD.Stat export (3)'!$P123</f>
        <v>0.10386121390207019</v>
      </c>
      <c r="F125" s="19">
        <f>'OECD.Stat export (3)'!G123/'OECD.Stat export (3)'!$P123</f>
        <v>-0.12292207308233821</v>
      </c>
      <c r="G125" s="19">
        <f>'OECD.Stat export (3)'!H123/'OECD.Stat export (3)'!$P123</f>
        <v>0.78540176935912809</v>
      </c>
      <c r="H125" s="19">
        <f>'OECD.Stat export (3)'!I123/'OECD.Stat export (3)'!$P123</f>
        <v>0.57733858033060437</v>
      </c>
      <c r="I125" s="19">
        <f>'OECD.Stat export (3)'!J123/'OECD.Stat export (3)'!$P123</f>
        <v>-0.20806318902852375</v>
      </c>
      <c r="J125" s="19">
        <f>'OECD.Stat export (3)'!K123/'OECD.Stat export (3)'!$P123</f>
        <v>6.2622418965427334E-2</v>
      </c>
      <c r="K125" s="19">
        <f>'OECD.Stat export (3)'!L123/'OECD.Stat export (3)'!$P123</f>
        <v>7.4361828909631333E-2</v>
      </c>
      <c r="L125" s="19">
        <f>'OECD.Stat export (3)'!M123/'OECD.Stat export (3)'!$P123</f>
        <v>1.1739409944203994E-2</v>
      </c>
      <c r="M125" s="19">
        <f>'OECD.Stat export (3)'!N123/'OECD.Stat export (3)'!$P123</f>
        <v>34.893459764501749</v>
      </c>
      <c r="N125" s="19">
        <f>'OECD.Stat export (3)'!O123/'OECD.Stat export (3)'!$P123</f>
        <v>24.194475828506416</v>
      </c>
      <c r="O125" s="19">
        <f>'OECD.Stat export (3)'!Q123/'OECD.Stat export (3)'!$P123</f>
        <v>0.42753298221828229</v>
      </c>
      <c r="P125" s="19">
        <f>'OECD.Stat export (3)'!R123/'OECD.Stat export (3)'!$P123</f>
        <v>0.33633519320018773</v>
      </c>
      <c r="Q125" s="19">
        <f>'OECD.Stat export (3)'!R123/'OECD.Stat export (3)'!$P123</f>
        <v>0.33633519320018773</v>
      </c>
    </row>
    <row r="126" spans="1:17" ht="13.8" x14ac:dyDescent="0.3">
      <c r="A126" s="16"/>
      <c r="B126" s="17" t="s">
        <v>42</v>
      </c>
      <c r="C126" s="11" t="s">
        <v>31</v>
      </c>
      <c r="D126" s="19">
        <f>'OECD.Stat export (3)'!E124/'OECD.Stat export (3)'!$P124</f>
        <v>0.22200428572925948</v>
      </c>
      <c r="E126" s="19">
        <f>'OECD.Stat export (3)'!F124/'OECD.Stat export (3)'!$P124</f>
        <v>8.8140819165662188E-2</v>
      </c>
      <c r="F126" s="19">
        <f>'OECD.Stat export (3)'!G124/'OECD.Stat export (3)'!$P124</f>
        <v>-0.13386346656359729</v>
      </c>
      <c r="G126" s="19">
        <f>'OECD.Stat export (3)'!H124/'OECD.Stat export (3)'!$P124</f>
        <v>0.9642267058854358</v>
      </c>
      <c r="H126" s="19">
        <f>'OECD.Stat export (3)'!I124/'OECD.Stat export (3)'!$P124</f>
        <v>0.70275768903621405</v>
      </c>
      <c r="I126" s="19">
        <f>'OECD.Stat export (3)'!J124/'OECD.Stat export (3)'!$P124</f>
        <v>-0.26146901684922175</v>
      </c>
      <c r="J126" s="19">
        <f>'OECD.Stat export (3)'!K124/'OECD.Stat export (3)'!$P124</f>
        <v>8.0350961034536983E-2</v>
      </c>
      <c r="K126" s="19">
        <f>'OECD.Stat export (3)'!L124/'OECD.Stat export (3)'!$P124</f>
        <v>0.11200850597452963</v>
      </c>
      <c r="L126" s="19">
        <f>'OECD.Stat export (3)'!M124/'OECD.Stat export (3)'!$P124</f>
        <v>3.1657544939992663E-2</v>
      </c>
      <c r="M126" s="19">
        <f>'OECD.Stat export (3)'!N124/'OECD.Stat export (3)'!$P124</f>
        <v>37.710711330353753</v>
      </c>
      <c r="N126" s="19">
        <f>'OECD.Stat export (3)'!O124/'OECD.Stat export (3)'!$P124</f>
        <v>25.718012775761149</v>
      </c>
      <c r="O126" s="19">
        <f>'OECD.Stat export (3)'!Q124/'OECD.Stat export (3)'!$P124</f>
        <v>0.4406215607148472</v>
      </c>
      <c r="P126" s="19">
        <f>'OECD.Stat export (3)'!R124/'OECD.Stat export (3)'!$P124</f>
        <v>0.34365599287249099</v>
      </c>
      <c r="Q126" s="19">
        <f>'OECD.Stat export (3)'!R124/'OECD.Stat export (3)'!$P124</f>
        <v>0.34365599287249099</v>
      </c>
    </row>
    <row r="127" spans="1:17" ht="13.8" x14ac:dyDescent="0.3">
      <c r="A127" s="14" t="s">
        <v>66</v>
      </c>
      <c r="B127" s="17" t="s">
        <v>33</v>
      </c>
      <c r="C127" s="11" t="s">
        <v>31</v>
      </c>
      <c r="D127" s="19">
        <f>'OECD.Stat export (3)'!E125/'OECD.Stat export (3)'!$P125</f>
        <v>0.24970582085517615</v>
      </c>
      <c r="E127" s="19">
        <f>'OECD.Stat export (3)'!F125/'OECD.Stat export (3)'!$P125</f>
        <v>9.8312992826869797E-2</v>
      </c>
      <c r="F127" s="19">
        <f>'OECD.Stat export (3)'!G125/'OECD.Stat export (3)'!$P125</f>
        <v>-0.15139282802830634</v>
      </c>
      <c r="G127" s="19">
        <f>'OECD.Stat export (3)'!H125/'OECD.Stat export (3)'!$P125</f>
        <v>0.41015762842606263</v>
      </c>
      <c r="H127" s="19">
        <f>'OECD.Stat export (3)'!I125/'OECD.Stat export (3)'!$P125</f>
        <v>0.20721870275436616</v>
      </c>
      <c r="I127" s="19">
        <f>'OECD.Stat export (3)'!J125/'OECD.Stat export (3)'!$P125</f>
        <v>-0.20293892567169655</v>
      </c>
      <c r="J127" s="19">
        <f>'OECD.Stat export (3)'!K125/'OECD.Stat export (3)'!$P125</f>
        <v>4.5756023595060868E-2</v>
      </c>
      <c r="K127" s="19">
        <f>'OECD.Stat export (3)'!L125/'OECD.Stat export (3)'!$P125</f>
        <v>2.3843046021953834E-2</v>
      </c>
      <c r="L127" s="19">
        <f>'OECD.Stat export (3)'!M125/'OECD.Stat export (3)'!$P125</f>
        <v>-2.1912977573107034E-2</v>
      </c>
      <c r="M127" s="19">
        <f>'OECD.Stat export (3)'!N125/'OECD.Stat export (3)'!$P125</f>
        <v>29.66084590087149</v>
      </c>
      <c r="N127" s="19">
        <f>'OECD.Stat export (3)'!O125/'OECD.Stat export (3)'!$P125</f>
        <v>17.418330167095316</v>
      </c>
      <c r="O127" s="19">
        <f>'OECD.Stat export (3)'!Q125/'OECD.Stat export (3)'!$P125</f>
        <v>0.44176277502630795</v>
      </c>
      <c r="P127" s="19">
        <f>'OECD.Stat export (3)'!R125/'OECD.Stat export (3)'!$P125</f>
        <v>0.33489249958969308</v>
      </c>
      <c r="Q127" s="19">
        <f>'OECD.Stat export (3)'!R125/'OECD.Stat export (3)'!$P125</f>
        <v>0.33489249958969308</v>
      </c>
    </row>
    <row r="128" spans="1:17" ht="13.8" x14ac:dyDescent="0.3">
      <c r="A128" s="16"/>
      <c r="B128" s="17" t="s">
        <v>35</v>
      </c>
      <c r="C128" s="11" t="s">
        <v>31</v>
      </c>
      <c r="D128" s="19">
        <f>'OECD.Stat export (3)'!E126/'OECD.Stat export (3)'!$P126</f>
        <v>0.2575046600164641</v>
      </c>
      <c r="E128" s="19">
        <f>'OECD.Stat export (3)'!F126/'OECD.Stat export (3)'!$P126</f>
        <v>0.12081562839571934</v>
      </c>
      <c r="F128" s="19">
        <f>'OECD.Stat export (3)'!G126/'OECD.Stat export (3)'!$P126</f>
        <v>-0.13668903162074475</v>
      </c>
      <c r="G128" s="19">
        <f>'OECD.Stat export (3)'!H126/'OECD.Stat export (3)'!$P126</f>
        <v>0.45429886736719766</v>
      </c>
      <c r="H128" s="19">
        <f>'OECD.Stat export (3)'!I126/'OECD.Stat export (3)'!$P126</f>
        <v>0.26066961202847316</v>
      </c>
      <c r="I128" s="19">
        <f>'OECD.Stat export (3)'!J126/'OECD.Stat export (3)'!$P126</f>
        <v>-0.19362925533872452</v>
      </c>
      <c r="J128" s="19">
        <f>'OECD.Stat export (3)'!K126/'OECD.Stat export (3)'!$P126</f>
        <v>9.5083125562926737E-2</v>
      </c>
      <c r="K128" s="19">
        <f>'OECD.Stat export (3)'!L126/'OECD.Stat export (3)'!$P126</f>
        <v>4.1323533000823205E-2</v>
      </c>
      <c r="L128" s="19">
        <f>'OECD.Stat export (3)'!M126/'OECD.Stat export (3)'!$P126</f>
        <v>-5.3759592562103525E-2</v>
      </c>
      <c r="M128" s="19">
        <f>'OECD.Stat export (3)'!N126/'OECD.Stat export (3)'!$P126</f>
        <v>31.607610185026974</v>
      </c>
      <c r="N128" s="19">
        <f>'OECD.Stat export (3)'!O126/'OECD.Stat export (3)'!$P126</f>
        <v>18.515096489758172</v>
      </c>
      <c r="O128" s="19">
        <f>'OECD.Stat export (3)'!Q126/'OECD.Stat export (3)'!$P126</f>
        <v>0.45032773231320522</v>
      </c>
      <c r="P128" s="19">
        <f>'OECD.Stat export (3)'!R126/'OECD.Stat export (3)'!$P126</f>
        <v>0.34168766645683019</v>
      </c>
      <c r="Q128" s="19">
        <f>'OECD.Stat export (3)'!R126/'OECD.Stat export (3)'!$P126</f>
        <v>0.34168766645683019</v>
      </c>
    </row>
    <row r="129" spans="1:17" ht="13.8" x14ac:dyDescent="0.3">
      <c r="A129" s="16"/>
      <c r="B129" s="17" t="s">
        <v>37</v>
      </c>
      <c r="C129" s="11" t="s">
        <v>31</v>
      </c>
      <c r="D129" s="19">
        <f>'OECD.Stat export (3)'!E127/'OECD.Stat export (3)'!$P127</f>
        <v>0.26558309515256839</v>
      </c>
      <c r="E129" s="19">
        <f>'OECD.Stat export (3)'!F127/'OECD.Stat export (3)'!$P127</f>
        <v>0.11786707173577471</v>
      </c>
      <c r="F129" s="19">
        <f>'OECD.Stat export (3)'!G127/'OECD.Stat export (3)'!$P127</f>
        <v>-0.14771602341679368</v>
      </c>
      <c r="G129" s="19">
        <f>'OECD.Stat export (3)'!H127/'OECD.Stat export (3)'!$P127</f>
        <v>0.53412139452248963</v>
      </c>
      <c r="H129" s="19">
        <f>'OECD.Stat export (3)'!I127/'OECD.Stat export (3)'!$P127</f>
        <v>0.32749782016057788</v>
      </c>
      <c r="I129" s="19">
        <f>'OECD.Stat export (3)'!J127/'OECD.Stat export (3)'!$P127</f>
        <v>-0.20662357436191181</v>
      </c>
      <c r="J129" s="19">
        <f>'OECD.Stat export (3)'!K127/'OECD.Stat export (3)'!$P127</f>
        <v>0.11382570517363573</v>
      </c>
      <c r="K129" s="19">
        <f>'OECD.Stat export (3)'!L127/'OECD.Stat export (3)'!$P127</f>
        <v>4.4809210702600896E-2</v>
      </c>
      <c r="L129" s="19">
        <f>'OECD.Stat export (3)'!M127/'OECD.Stat export (3)'!$P127</f>
        <v>-6.901649447103482E-2</v>
      </c>
      <c r="M129" s="19">
        <f>'OECD.Stat export (3)'!N127/'OECD.Stat export (3)'!$P127</f>
        <v>33.044700150043205</v>
      </c>
      <c r="N129" s="19">
        <f>'OECD.Stat export (3)'!O127/'OECD.Stat export (3)'!$P127</f>
        <v>19.332690484335991</v>
      </c>
      <c r="O129" s="19">
        <f>'OECD.Stat export (3)'!Q127/'OECD.Stat export (3)'!$P127</f>
        <v>0.46625855557605123</v>
      </c>
      <c r="P129" s="19">
        <f>'OECD.Stat export (3)'!R127/'OECD.Stat export (3)'!$P127</f>
        <v>0.35569478558876927</v>
      </c>
      <c r="Q129" s="19">
        <f>'OECD.Stat export (3)'!R127/'OECD.Stat export (3)'!$P127</f>
        <v>0.35569478558876927</v>
      </c>
    </row>
    <row r="130" spans="1:17" ht="13.8" x14ac:dyDescent="0.3">
      <c r="A130" s="16"/>
      <c r="B130" s="17" t="s">
        <v>38</v>
      </c>
      <c r="C130" s="11" t="s">
        <v>31</v>
      </c>
      <c r="D130" s="19">
        <f>'OECD.Stat export (3)'!E128/'OECD.Stat export (3)'!$P128</f>
        <v>0.32418279906260333</v>
      </c>
      <c r="E130" s="19">
        <f>'OECD.Stat export (3)'!F128/'OECD.Stat export (3)'!$P128</f>
        <v>0.12113964273906533</v>
      </c>
      <c r="F130" s="19">
        <f>'OECD.Stat export (3)'!G128/'OECD.Stat export (3)'!$P128</f>
        <v>-0.203043156323538</v>
      </c>
      <c r="G130" s="19">
        <f>'OECD.Stat export (3)'!H128/'OECD.Stat export (3)'!$P128</f>
        <v>0.6531350697213093</v>
      </c>
      <c r="H130" s="19">
        <f>'OECD.Stat export (3)'!I128/'OECD.Stat export (3)'!$P128</f>
        <v>0.39090085211692177</v>
      </c>
      <c r="I130" s="19">
        <f>'OECD.Stat export (3)'!J128/'OECD.Stat export (3)'!$P128</f>
        <v>-0.26223421760438753</v>
      </c>
      <c r="J130" s="19">
        <f>'OECD.Stat export (3)'!K128/'OECD.Stat export (3)'!$P128</f>
        <v>0.13977981378478774</v>
      </c>
      <c r="K130" s="19">
        <f>'OECD.Stat export (3)'!L128/'OECD.Stat export (3)'!$P128</f>
        <v>4.1900957719908989E-2</v>
      </c>
      <c r="L130" s="19">
        <f>'OECD.Stat export (3)'!M128/'OECD.Stat export (3)'!$P128</f>
        <v>-9.7878856064878755E-2</v>
      </c>
      <c r="M130" s="19">
        <f>'OECD.Stat export (3)'!N128/'OECD.Stat export (3)'!$P128</f>
        <v>34.928618989714799</v>
      </c>
      <c r="N130" s="19">
        <f>'OECD.Stat export (3)'!O128/'OECD.Stat export (3)'!$P128</f>
        <v>20.380238503031858</v>
      </c>
      <c r="O130" s="19">
        <f>'OECD.Stat export (3)'!Q128/'OECD.Stat export (3)'!$P128</f>
        <v>0.47788395340243878</v>
      </c>
      <c r="P130" s="19">
        <f>'OECD.Stat export (3)'!R128/'OECD.Stat export (3)'!$P128</f>
        <v>0.36527227289523334</v>
      </c>
      <c r="Q130" s="19">
        <f>'OECD.Stat export (3)'!R128/'OECD.Stat export (3)'!$P128</f>
        <v>0.36527227289523334</v>
      </c>
    </row>
    <row r="131" spans="1:17" ht="13.8" x14ac:dyDescent="0.3">
      <c r="A131" s="16"/>
      <c r="B131" s="17" t="s">
        <v>39</v>
      </c>
      <c r="C131" s="11" t="s">
        <v>31</v>
      </c>
      <c r="D131" s="19">
        <f>'OECD.Stat export (3)'!E129/'OECD.Stat export (3)'!$P129</f>
        <v>0.30195747207450691</v>
      </c>
      <c r="E131" s="19">
        <f>'OECD.Stat export (3)'!F129/'OECD.Stat export (3)'!$P129</f>
        <v>0.13335048841663183</v>
      </c>
      <c r="F131" s="19">
        <f>'OECD.Stat export (3)'!G129/'OECD.Stat export (3)'!$P129</f>
        <v>-0.16860698365787505</v>
      </c>
      <c r="G131" s="19">
        <f>'OECD.Stat export (3)'!H129/'OECD.Stat export (3)'!$P129</f>
        <v>0.65799587383218461</v>
      </c>
      <c r="H131" s="19">
        <f>'OECD.Stat export (3)'!I129/'OECD.Stat export (3)'!$P129</f>
        <v>0.40872266558432091</v>
      </c>
      <c r="I131" s="19">
        <f>'OECD.Stat export (3)'!J129/'OECD.Stat export (3)'!$P129</f>
        <v>-0.24927320824786367</v>
      </c>
      <c r="J131" s="19">
        <f>'OECD.Stat export (3)'!K129/'OECD.Stat export (3)'!$P129</f>
        <v>0.34851157918785181</v>
      </c>
      <c r="K131" s="19">
        <f>'OECD.Stat export (3)'!L129/'OECD.Stat export (3)'!$P129</f>
        <v>7.7330298649660234E-2</v>
      </c>
      <c r="L131" s="19">
        <f>'OECD.Stat export (3)'!M129/'OECD.Stat export (3)'!$P129</f>
        <v>-0.27118128053819157</v>
      </c>
      <c r="M131" s="19">
        <f>'OECD.Stat export (3)'!N129/'OECD.Stat export (3)'!$P129</f>
        <v>37.299007208098153</v>
      </c>
      <c r="N131" s="19">
        <f>'OECD.Stat export (3)'!O129/'OECD.Stat export (3)'!$P129</f>
        <v>21.789895141318453</v>
      </c>
      <c r="O131" s="19">
        <f>'OECD.Stat export (3)'!Q129/'OECD.Stat export (3)'!$P129</f>
        <v>0.48153791665417112</v>
      </c>
      <c r="P131" s="19">
        <f>'OECD.Stat export (3)'!R129/'OECD.Stat export (3)'!$P129</f>
        <v>0.36741538983811578</v>
      </c>
      <c r="Q131" s="19">
        <f>'OECD.Stat export (3)'!R129/'OECD.Stat export (3)'!$P129</f>
        <v>0.36741538983811578</v>
      </c>
    </row>
    <row r="132" spans="1:17" ht="13.8" x14ac:dyDescent="0.3">
      <c r="A132" s="16"/>
      <c r="B132" s="17" t="s">
        <v>41</v>
      </c>
      <c r="C132" s="11" t="s">
        <v>31</v>
      </c>
      <c r="D132" s="19">
        <f>'OECD.Stat export (3)'!E130/'OECD.Stat export (3)'!$P130</f>
        <v>0.33578586174748232</v>
      </c>
      <c r="E132" s="19">
        <f>'OECD.Stat export (3)'!F130/'OECD.Stat export (3)'!$P130</f>
        <v>0.15382354682386301</v>
      </c>
      <c r="F132" s="19">
        <f>'OECD.Stat export (3)'!G130/'OECD.Stat export (3)'!$P130</f>
        <v>-0.18196231492361925</v>
      </c>
      <c r="G132" s="19">
        <f>'OECD.Stat export (3)'!H130/'OECD.Stat export (3)'!$P130</f>
        <v>0.63512936166493483</v>
      </c>
      <c r="H132" s="19">
        <f>'OECD.Stat export (3)'!I130/'OECD.Stat export (3)'!$P130</f>
        <v>0.39912022773402217</v>
      </c>
      <c r="I132" s="19">
        <f>'OECD.Stat export (3)'!J130/'OECD.Stat export (3)'!$P130</f>
        <v>-0.23600913393091258</v>
      </c>
      <c r="J132" s="19">
        <f>'OECD.Stat export (3)'!K130/'OECD.Stat export (3)'!$P130</f>
        <v>0.10588476153480107</v>
      </c>
      <c r="K132" s="19">
        <f>'OECD.Stat export (3)'!L130/'OECD.Stat export (3)'!$P130</f>
        <v>4.5612380378941643E-2</v>
      </c>
      <c r="L132" s="19">
        <f>'OECD.Stat export (3)'!M130/'OECD.Stat export (3)'!$P130</f>
        <v>-6.0272381155859409E-2</v>
      </c>
      <c r="M132" s="19">
        <f>'OECD.Stat export (3)'!N130/'OECD.Stat export (3)'!$P130</f>
        <v>34.952243057001873</v>
      </c>
      <c r="N132" s="19">
        <f>'OECD.Stat export (3)'!O130/'OECD.Stat export (3)'!$P130</f>
        <v>19.72927739274116</v>
      </c>
      <c r="O132" s="19">
        <f>'OECD.Stat export (3)'!Q130/'OECD.Stat export (3)'!$P130</f>
        <v>0.47247861881343195</v>
      </c>
      <c r="P132" s="19">
        <f>'OECD.Stat export (3)'!R130/'OECD.Stat export (3)'!$P130</f>
        <v>0.35758778988584361</v>
      </c>
      <c r="Q132" s="19">
        <f>'OECD.Stat export (3)'!R130/'OECD.Stat export (3)'!$P130</f>
        <v>0.35758778988584361</v>
      </c>
    </row>
    <row r="133" spans="1:17" ht="13.8" x14ac:dyDescent="0.3">
      <c r="A133" s="16"/>
      <c r="B133" s="17" t="s">
        <v>42</v>
      </c>
      <c r="C133" s="11" t="s">
        <v>31</v>
      </c>
      <c r="D133" s="19">
        <f>'OECD.Stat export (3)'!E131/'OECD.Stat export (3)'!$P131</f>
        <v>0.38456344284603422</v>
      </c>
      <c r="E133" s="19">
        <f>'OECD.Stat export (3)'!F131/'OECD.Stat export (3)'!$P131</f>
        <v>0.15955813462286159</v>
      </c>
      <c r="F133" s="19">
        <f>'OECD.Stat export (3)'!G131/'OECD.Stat export (3)'!$P131</f>
        <v>-0.22500530822317266</v>
      </c>
      <c r="G133" s="19">
        <f>'OECD.Stat export (3)'!H131/'OECD.Stat export (3)'!$P131</f>
        <v>0.79791642272550545</v>
      </c>
      <c r="H133" s="19">
        <f>'OECD.Stat export (3)'!I131/'OECD.Stat export (3)'!$P131</f>
        <v>0.43818205666796273</v>
      </c>
      <c r="I133" s="19">
        <f>'OECD.Stat export (3)'!J131/'OECD.Stat export (3)'!$P131</f>
        <v>-0.35973436605754278</v>
      </c>
      <c r="J133" s="19">
        <f>'OECD.Stat export (3)'!K131/'OECD.Stat export (3)'!$P131</f>
        <v>7.3126938083203724E-2</v>
      </c>
      <c r="K133" s="19">
        <f>'OECD.Stat export (3)'!L131/'OECD.Stat export (3)'!$P131</f>
        <v>3.06021566874028E-2</v>
      </c>
      <c r="L133" s="19">
        <f>'OECD.Stat export (3)'!M131/'OECD.Stat export (3)'!$P131</f>
        <v>-4.2524781395800931E-2</v>
      </c>
      <c r="M133" s="19">
        <f>'OECD.Stat export (3)'!N131/'OECD.Stat export (3)'!$P131</f>
        <v>36.760996582525465</v>
      </c>
      <c r="N133" s="19">
        <f>'OECD.Stat export (3)'!O131/'OECD.Stat export (3)'!$P131</f>
        <v>20.750253356485615</v>
      </c>
      <c r="O133" s="19">
        <f>'OECD.Stat export (3)'!Q131/'OECD.Stat export (3)'!$P131</f>
        <v>0.48203402044456939</v>
      </c>
      <c r="P133" s="19">
        <f>'OECD.Stat export (3)'!R131/'OECD.Stat export (3)'!$P131</f>
        <v>0.36606245151460831</v>
      </c>
      <c r="Q133" s="19">
        <f>'OECD.Stat export (3)'!R131/'OECD.Stat export (3)'!$P131</f>
        <v>0.36606245151460831</v>
      </c>
    </row>
    <row r="134" spans="1:17" ht="13.8" x14ac:dyDescent="0.3">
      <c r="A134" s="14" t="s">
        <v>67</v>
      </c>
      <c r="B134" s="17" t="s">
        <v>33</v>
      </c>
      <c r="C134" s="11" t="s">
        <v>31</v>
      </c>
      <c r="D134" s="19">
        <f>'OECD.Stat export (3)'!E132/'OECD.Stat export (3)'!$P132</f>
        <v>0.33468385954189916</v>
      </c>
      <c r="E134" s="19">
        <f>'OECD.Stat export (3)'!F132/'OECD.Stat export (3)'!$P132</f>
        <v>9.782439473120752E-2</v>
      </c>
      <c r="F134" s="19">
        <f>'OECD.Stat export (3)'!G132/'OECD.Stat export (3)'!$P132</f>
        <v>-0.23685946481069162</v>
      </c>
      <c r="G134" s="19">
        <f>'OECD.Stat export (3)'!H132/'OECD.Stat export (3)'!$P132</f>
        <v>2.5212875535538788</v>
      </c>
      <c r="H134" s="19">
        <f>'OECD.Stat export (3)'!I132/'OECD.Stat export (3)'!$P132</f>
        <v>2.4183844144496209</v>
      </c>
      <c r="I134" s="19">
        <f>'OECD.Stat export (3)'!J132/'OECD.Stat export (3)'!$P132</f>
        <v>-0.10290313910425808</v>
      </c>
      <c r="J134" s="19">
        <f>'OECD.Stat export (3)'!K132/'OECD.Stat export (3)'!$P132</f>
        <v>8.5948974456245206E-3</v>
      </c>
      <c r="K134" s="19">
        <f>'OECD.Stat export (3)'!L132/'OECD.Stat export (3)'!$P132</f>
        <v>5.9093819774957059E-3</v>
      </c>
      <c r="L134" s="19">
        <f>'OECD.Stat export (3)'!M132/'OECD.Stat export (3)'!$P132</f>
        <v>-2.6855154681288147E-3</v>
      </c>
      <c r="M134" s="19">
        <f>'OECD.Stat export (3)'!N132/'OECD.Stat export (3)'!$P132</f>
        <v>30.062179649413917</v>
      </c>
      <c r="N134" s="19">
        <f>'OECD.Stat export (3)'!O132/'OECD.Stat export (3)'!$P132</f>
        <v>21.088212820576089</v>
      </c>
      <c r="O134" s="19">
        <f>'OECD.Stat export (3)'!Q132/'OECD.Stat export (3)'!$P132</f>
        <v>0.41810283856996877</v>
      </c>
      <c r="P134" s="19">
        <f>'OECD.Stat export (3)'!R132/'OECD.Stat export (3)'!$P132</f>
        <v>0.32757942461404599</v>
      </c>
      <c r="Q134" s="19">
        <f>'OECD.Stat export (3)'!R132/'OECD.Stat export (3)'!$P132</f>
        <v>0.32757942461404599</v>
      </c>
    </row>
    <row r="135" spans="1:17" ht="13.8" x14ac:dyDescent="0.3">
      <c r="A135" s="16"/>
      <c r="B135" s="17" t="s">
        <v>35</v>
      </c>
      <c r="C135" s="11" t="s">
        <v>31</v>
      </c>
      <c r="D135" s="19">
        <f>'OECD.Stat export (3)'!E133/'OECD.Stat export (3)'!$P133</f>
        <v>0.36032834548991272</v>
      </c>
      <c r="E135" s="19">
        <f>'OECD.Stat export (3)'!F133/'OECD.Stat export (3)'!$P133</f>
        <v>0.10497103136110233</v>
      </c>
      <c r="F135" s="19">
        <f>'OECD.Stat export (3)'!G133/'OECD.Stat export (3)'!$P133</f>
        <v>-0.25535731412881041</v>
      </c>
      <c r="G135" s="19">
        <f>'OECD.Stat export (3)'!H133/'OECD.Stat export (3)'!$P133</f>
        <v>2.4499546475991401</v>
      </c>
      <c r="H135" s="19">
        <f>'OECD.Stat export (3)'!I133/'OECD.Stat export (3)'!$P133</f>
        <v>2.4373115457674408</v>
      </c>
      <c r="I135" s="19">
        <f>'OECD.Stat export (3)'!J133/'OECD.Stat export (3)'!$P133</f>
        <v>-1.2643101831699323E-2</v>
      </c>
      <c r="J135" s="19">
        <f>'OECD.Stat export (3)'!K133/'OECD.Stat export (3)'!$P133</f>
        <v>2.0103781686836793E-2</v>
      </c>
      <c r="K135" s="19">
        <f>'OECD.Stat export (3)'!L133/'OECD.Stat export (3)'!$P133</f>
        <v>4.2241356896695224E-3</v>
      </c>
      <c r="L135" s="19">
        <f>'OECD.Stat export (3)'!M133/'OECD.Stat export (3)'!$P133</f>
        <v>-1.587964599716727E-2</v>
      </c>
      <c r="M135" s="19">
        <f>'OECD.Stat export (3)'!N133/'OECD.Stat export (3)'!$P133</f>
        <v>29.737530089945057</v>
      </c>
      <c r="N135" s="19">
        <f>'OECD.Stat export (3)'!O133/'OECD.Stat export (3)'!$P133</f>
        <v>20.184201274214832</v>
      </c>
      <c r="O135" s="19">
        <f>'OECD.Stat export (3)'!Q133/'OECD.Stat export (3)'!$P133</f>
        <v>0.42738588982404813</v>
      </c>
      <c r="P135" s="19">
        <f>'OECD.Stat export (3)'!R133/'OECD.Stat export (3)'!$P133</f>
        <v>0.33551459415585611</v>
      </c>
      <c r="Q135" s="19">
        <f>'OECD.Stat export (3)'!R133/'OECD.Stat export (3)'!$P133</f>
        <v>0.33551459415585611</v>
      </c>
    </row>
    <row r="136" spans="1:17" ht="13.8" x14ac:dyDescent="0.3">
      <c r="A136" s="16"/>
      <c r="B136" s="17" t="s">
        <v>37</v>
      </c>
      <c r="C136" s="11" t="s">
        <v>31</v>
      </c>
      <c r="D136" s="19">
        <f>'OECD.Stat export (3)'!E134/'OECD.Stat export (3)'!$P134</f>
        <v>0.35037745571344747</v>
      </c>
      <c r="E136" s="19">
        <f>'OECD.Stat export (3)'!F134/'OECD.Stat export (3)'!$P134</f>
        <v>6.8712984304726998E-2</v>
      </c>
      <c r="F136" s="19">
        <f>'OECD.Stat export (3)'!G134/'OECD.Stat export (3)'!$P134</f>
        <v>-0.28166447140872047</v>
      </c>
      <c r="G136" s="19">
        <f>'OECD.Stat export (3)'!H134/'OECD.Stat export (3)'!$P134</f>
        <v>2.6574990058636847</v>
      </c>
      <c r="H136" s="19">
        <f>'OECD.Stat export (3)'!I134/'OECD.Stat export (3)'!$P134</f>
        <v>2.695718148701757</v>
      </c>
      <c r="I136" s="19">
        <f>'OECD.Stat export (3)'!J134/'OECD.Stat export (3)'!$P134</f>
        <v>3.8219142838072269E-2</v>
      </c>
      <c r="J136" s="19">
        <f>'OECD.Stat export (3)'!K134/'OECD.Stat export (3)'!$P134</f>
        <v>3.0753500347253569E-2</v>
      </c>
      <c r="K136" s="19">
        <f>'OECD.Stat export (3)'!L134/'OECD.Stat export (3)'!$P134</f>
        <v>3.529989855451679E-3</v>
      </c>
      <c r="L136" s="19">
        <f>'OECD.Stat export (3)'!M134/'OECD.Stat export (3)'!$P134</f>
        <v>-2.7223510491801894E-2</v>
      </c>
      <c r="M136" s="19">
        <f>'OECD.Stat export (3)'!N134/'OECD.Stat export (3)'!$P134</f>
        <v>30.147015977375467</v>
      </c>
      <c r="N136" s="19">
        <f>'OECD.Stat export (3)'!O134/'OECD.Stat export (3)'!$P134</f>
        <v>20.220551963446528</v>
      </c>
      <c r="O136" s="19">
        <f>'OECD.Stat export (3)'!Q134/'OECD.Stat export (3)'!$P134</f>
        <v>0.43620564840065684</v>
      </c>
      <c r="P136" s="19">
        <f>'OECD.Stat export (3)'!R134/'OECD.Stat export (3)'!$P134</f>
        <v>0.34309222823155899</v>
      </c>
      <c r="Q136" s="19">
        <f>'OECD.Stat export (3)'!R134/'OECD.Stat export (3)'!$P134</f>
        <v>0.34309222823155899</v>
      </c>
    </row>
    <row r="137" spans="1:17" ht="13.8" x14ac:dyDescent="0.3">
      <c r="A137" s="16"/>
      <c r="B137" s="17" t="s">
        <v>38</v>
      </c>
      <c r="C137" s="11" t="s">
        <v>31</v>
      </c>
      <c r="D137" s="19">
        <f>'OECD.Stat export (3)'!E135/'OECD.Stat export (3)'!$P135</f>
        <v>0.36950319240556034</v>
      </c>
      <c r="E137" s="19">
        <f>'OECD.Stat export (3)'!F135/'OECD.Stat export (3)'!$P135</f>
        <v>8.3833062209801912E-2</v>
      </c>
      <c r="F137" s="19">
        <f>'OECD.Stat export (3)'!G135/'OECD.Stat export (3)'!$P135</f>
        <v>-0.28567013019575843</v>
      </c>
      <c r="G137" s="19">
        <f>'OECD.Stat export (3)'!H135/'OECD.Stat export (3)'!$P135</f>
        <v>2.6703513572755981</v>
      </c>
      <c r="H137" s="19">
        <f>'OECD.Stat export (3)'!I135/'OECD.Stat export (3)'!$P135</f>
        <v>2.6232691114317022</v>
      </c>
      <c r="I137" s="19">
        <f>'OECD.Stat export (3)'!J135/'OECD.Stat export (3)'!$P135</f>
        <v>-4.7082245843895913E-2</v>
      </c>
      <c r="J137" s="19">
        <f>'OECD.Stat export (3)'!K135/'OECD.Stat export (3)'!$P135</f>
        <v>1.9380395273733163E-2</v>
      </c>
      <c r="K137" s="19">
        <f>'OECD.Stat export (3)'!L135/'OECD.Stat export (3)'!$P135</f>
        <v>5.2370928573727106E-3</v>
      </c>
      <c r="L137" s="19">
        <f>'OECD.Stat export (3)'!M135/'OECD.Stat export (3)'!$P135</f>
        <v>-1.414330241636045E-2</v>
      </c>
      <c r="M137" s="19">
        <f>'OECD.Stat export (3)'!N135/'OECD.Stat export (3)'!$P135</f>
        <v>31.374187995678483</v>
      </c>
      <c r="N137" s="19">
        <f>'OECD.Stat export (3)'!O135/'OECD.Stat export (3)'!$P135</f>
        <v>20.934374959411162</v>
      </c>
      <c r="O137" s="19">
        <f>'OECD.Stat export (3)'!Q135/'OECD.Stat export (3)'!$P135</f>
        <v>0.44434396314770402</v>
      </c>
      <c r="P137" s="19">
        <f>'OECD.Stat export (3)'!R135/'OECD.Stat export (3)'!$P135</f>
        <v>0.35028906250322772</v>
      </c>
      <c r="Q137" s="19">
        <f>'OECD.Stat export (3)'!R135/'OECD.Stat export (3)'!$P135</f>
        <v>0.35028906250322772</v>
      </c>
    </row>
    <row r="138" spans="1:17" ht="13.8" x14ac:dyDescent="0.3">
      <c r="A138" s="16"/>
      <c r="B138" s="17" t="s">
        <v>39</v>
      </c>
      <c r="C138" s="11" t="s">
        <v>31</v>
      </c>
      <c r="D138" s="19">
        <f>'OECD.Stat export (3)'!E136/'OECD.Stat export (3)'!$P136</f>
        <v>0.37494863094334308</v>
      </c>
      <c r="E138" s="19">
        <f>'OECD.Stat export (3)'!F136/'OECD.Stat export (3)'!$P136</f>
        <v>8.8452267310980395E-2</v>
      </c>
      <c r="F138" s="19">
        <f>'OECD.Stat export (3)'!G136/'OECD.Stat export (3)'!$P136</f>
        <v>-0.28649636363236269</v>
      </c>
      <c r="G138" s="19">
        <f>'OECD.Stat export (3)'!H136/'OECD.Stat export (3)'!$P136</f>
        <v>2.4738747760048883</v>
      </c>
      <c r="H138" s="19">
        <f>'OECD.Stat export (3)'!I136/'OECD.Stat export (3)'!$P136</f>
        <v>2.3457067195232786</v>
      </c>
      <c r="I138" s="19">
        <f>'OECD.Stat export (3)'!J136/'OECD.Stat export (3)'!$P136</f>
        <v>-0.12816805648160987</v>
      </c>
      <c r="J138" s="19">
        <f>'OECD.Stat export (3)'!K136/'OECD.Stat export (3)'!$P136</f>
        <v>2.1039008157346346E-2</v>
      </c>
      <c r="K138" s="19">
        <f>'OECD.Stat export (3)'!L136/'OECD.Stat export (3)'!$P136</f>
        <v>3.1673083030944516E-3</v>
      </c>
      <c r="L138" s="19">
        <f>'OECD.Stat export (3)'!M136/'OECD.Stat export (3)'!$P136</f>
        <v>-1.7871699854251893E-2</v>
      </c>
      <c r="M138" s="19">
        <f>'OECD.Stat export (3)'!N136/'OECD.Stat export (3)'!$P136</f>
        <v>33.461912918026414</v>
      </c>
      <c r="N138" s="19">
        <f>'OECD.Stat export (3)'!O136/'OECD.Stat export (3)'!$P136</f>
        <v>22.056711540998716</v>
      </c>
      <c r="O138" s="19">
        <f>'OECD.Stat export (3)'!Q136/'OECD.Stat export (3)'!$P136</f>
        <v>0.44839181962149505</v>
      </c>
      <c r="P138" s="19">
        <f>'OECD.Stat export (3)'!R136/'OECD.Stat export (3)'!$P136</f>
        <v>0.35304215252425897</v>
      </c>
      <c r="Q138" s="19">
        <f>'OECD.Stat export (3)'!R136/'OECD.Stat export (3)'!$P136</f>
        <v>0.35304215252425897</v>
      </c>
    </row>
    <row r="139" spans="1:17" ht="13.8" x14ac:dyDescent="0.3">
      <c r="A139" s="16"/>
      <c r="B139" s="17" t="s">
        <v>41</v>
      </c>
      <c r="C139" s="11" t="s">
        <v>31</v>
      </c>
      <c r="D139" s="19">
        <f>'OECD.Stat export (3)'!E137/'OECD.Stat export (3)'!$P137</f>
        <v>0.44428035698866558</v>
      </c>
      <c r="E139" s="19">
        <f>'OECD.Stat export (3)'!F137/'OECD.Stat export (3)'!$P137</f>
        <v>0.10567819724514717</v>
      </c>
      <c r="F139" s="19">
        <f>'OECD.Stat export (3)'!G137/'OECD.Stat export (3)'!$P137</f>
        <v>-0.33860215974351843</v>
      </c>
      <c r="G139" s="19">
        <f>'OECD.Stat export (3)'!H137/'OECD.Stat export (3)'!$P137</f>
        <v>2.3076882274447099</v>
      </c>
      <c r="H139" s="19">
        <f>'OECD.Stat export (3)'!I137/'OECD.Stat export (3)'!$P137</f>
        <v>2.1886031131344064</v>
      </c>
      <c r="I139" s="19">
        <f>'OECD.Stat export (3)'!J137/'OECD.Stat export (3)'!$P137</f>
        <v>-0.11908511431030383</v>
      </c>
      <c r="J139" s="19">
        <f>'OECD.Stat export (3)'!K137/'OECD.Stat export (3)'!$P137</f>
        <v>1.347089735857066E-2</v>
      </c>
      <c r="K139" s="19">
        <f>'OECD.Stat export (3)'!L137/'OECD.Stat export (3)'!$P137</f>
        <v>5.6841642707516583E-3</v>
      </c>
      <c r="L139" s="19">
        <f>'OECD.Stat export (3)'!M137/'OECD.Stat export (3)'!$P137</f>
        <v>-7.7867330878190035E-3</v>
      </c>
      <c r="M139" s="19">
        <f>'OECD.Stat export (3)'!N137/'OECD.Stat export (3)'!$P137</f>
        <v>32.898852986694557</v>
      </c>
      <c r="N139" s="19">
        <f>'OECD.Stat export (3)'!O137/'OECD.Stat export (3)'!$P137</f>
        <v>21.051651672472502</v>
      </c>
      <c r="O139" s="19">
        <f>'OECD.Stat export (3)'!Q137/'OECD.Stat export (3)'!$P137</f>
        <v>0.43934911201967508</v>
      </c>
      <c r="P139" s="19">
        <f>'OECD.Stat export (3)'!R137/'OECD.Stat export (3)'!$P137</f>
        <v>0.34362048950359303</v>
      </c>
      <c r="Q139" s="19">
        <f>'OECD.Stat export (3)'!R137/'OECD.Stat export (3)'!$P137</f>
        <v>0.34362048950359303</v>
      </c>
    </row>
    <row r="140" spans="1:17" ht="13.8" x14ac:dyDescent="0.3">
      <c r="A140" s="16"/>
      <c r="B140" s="17" t="s">
        <v>42</v>
      </c>
      <c r="C140" s="11" t="s">
        <v>31</v>
      </c>
      <c r="D140" s="19">
        <f>'OECD.Stat export (3)'!E138/'OECD.Stat export (3)'!$P138</f>
        <v>0.48647205153601503</v>
      </c>
      <c r="E140" s="19">
        <f>'OECD.Stat export (3)'!F138/'OECD.Stat export (3)'!$P138</f>
        <v>0.10959397628367323</v>
      </c>
      <c r="F140" s="19">
        <f>'OECD.Stat export (3)'!G138/'OECD.Stat export (3)'!$P138</f>
        <v>-0.37687807525234179</v>
      </c>
      <c r="G140" s="19">
        <f>'OECD.Stat export (3)'!H138/'OECD.Stat export (3)'!$P138</f>
        <v>2.7259017166341684</v>
      </c>
      <c r="H140" s="19">
        <f>'OECD.Stat export (3)'!I138/'OECD.Stat export (3)'!$P138</f>
        <v>2.4721663665423019</v>
      </c>
      <c r="I140" s="19">
        <f>'OECD.Stat export (3)'!J138/'OECD.Stat export (3)'!$P138</f>
        <v>-0.2537353500918661</v>
      </c>
      <c r="J140" s="19">
        <f>'OECD.Stat export (3)'!K138/'OECD.Stat export (3)'!$P138</f>
        <v>6.9773546368100021E-3</v>
      </c>
      <c r="K140" s="19">
        <f>'OECD.Stat export (3)'!L138/'OECD.Stat export (3)'!$P138</f>
        <v>5.082813968614569E-3</v>
      </c>
      <c r="L140" s="19">
        <f>'OECD.Stat export (3)'!M138/'OECD.Stat export (3)'!$P138</f>
        <v>-1.8945406681954329E-3</v>
      </c>
      <c r="M140" s="19">
        <f>'OECD.Stat export (3)'!N138/'OECD.Stat export (3)'!$P138</f>
        <v>33.941414379667364</v>
      </c>
      <c r="N140" s="19">
        <f>'OECD.Stat export (3)'!O138/'OECD.Stat export (3)'!$P138</f>
        <v>21.653707561265644</v>
      </c>
      <c r="O140" s="19">
        <f>'OECD.Stat export (3)'!Q138/'OECD.Stat export (3)'!$P138</f>
        <v>0.43838752136975995</v>
      </c>
      <c r="P140" s="19">
        <f>'OECD.Stat export (3)'!R138/'OECD.Stat export (3)'!$P138</f>
        <v>0.34256233969394251</v>
      </c>
      <c r="Q140" s="19">
        <f>'OECD.Stat export (3)'!R138/'OECD.Stat export (3)'!$P138</f>
        <v>0.34256233969394251</v>
      </c>
    </row>
    <row r="141" spans="1:17" ht="13.8" x14ac:dyDescent="0.3">
      <c r="A141" s="14" t="s">
        <v>68</v>
      </c>
      <c r="B141" s="17" t="s">
        <v>33</v>
      </c>
      <c r="C141" s="11" t="s">
        <v>31</v>
      </c>
      <c r="D141" s="19">
        <f>'OECD.Stat export (3)'!E139/'OECD.Stat export (3)'!$P139</f>
        <v>0.56165451185432258</v>
      </c>
      <c r="E141" s="19">
        <f>'OECD.Stat export (3)'!F139/'OECD.Stat export (3)'!$P139</f>
        <v>1.2761246533462449</v>
      </c>
      <c r="F141" s="19">
        <f>'OECD.Stat export (3)'!G139/'OECD.Stat export (3)'!$P139</f>
        <v>0.71447014149192223</v>
      </c>
      <c r="G141" s="19">
        <f>'OECD.Stat export (3)'!H139/'OECD.Stat export (3)'!$P139</f>
        <v>0.68655708579177621</v>
      </c>
      <c r="H141" s="19">
        <f>'OECD.Stat export (3)'!I139/'OECD.Stat export (3)'!$P139</f>
        <v>0.49993389563698504</v>
      </c>
      <c r="I141" s="19">
        <f>'OECD.Stat export (3)'!J139/'OECD.Stat export (3)'!$P139</f>
        <v>-0.18662319015479104</v>
      </c>
      <c r="J141" s="19">
        <f>'OECD.Stat export (3)'!K139/'OECD.Stat export (3)'!$P139</f>
        <v>2.2631036815816234E-2</v>
      </c>
      <c r="K141" s="19">
        <f>'OECD.Stat export (3)'!L139/'OECD.Stat export (3)'!$P139</f>
        <v>4.2524632408891011E-2</v>
      </c>
      <c r="L141" s="19">
        <f>'OECD.Stat export (3)'!M139/'OECD.Stat export (3)'!$P139</f>
        <v>1.989359559307478E-2</v>
      </c>
      <c r="M141" s="19">
        <f>'OECD.Stat export (3)'!N139/'OECD.Stat export (3)'!$P139</f>
        <v>31.631838375879298</v>
      </c>
      <c r="N141" s="19">
        <f>'OECD.Stat export (3)'!O139/'OECD.Stat export (3)'!$P139</f>
        <v>20.712927392490133</v>
      </c>
      <c r="O141" s="19">
        <f>'OECD.Stat export (3)'!Q139/'OECD.Stat export (3)'!$P139</f>
        <v>0.45747148497211748</v>
      </c>
      <c r="P141" s="19">
        <f>'OECD.Stat export (3)'!R139/'OECD.Stat export (3)'!$P139</f>
        <v>0.36766380813629446</v>
      </c>
      <c r="Q141" s="19">
        <f>'OECD.Stat export (3)'!R139/'OECD.Stat export (3)'!$P139</f>
        <v>0.36766380813629446</v>
      </c>
    </row>
    <row r="142" spans="1:17" ht="13.8" x14ac:dyDescent="0.3">
      <c r="A142" s="16"/>
      <c r="B142" s="17" t="s">
        <v>35</v>
      </c>
      <c r="C142" s="11" t="s">
        <v>31</v>
      </c>
      <c r="D142" s="19">
        <f>'OECD.Stat export (3)'!E140/'OECD.Stat export (3)'!$P140</f>
        <v>0.60947548256760409</v>
      </c>
      <c r="E142" s="19">
        <f>'OECD.Stat export (3)'!F140/'OECD.Stat export (3)'!$P140</f>
        <v>1.3294081006164291</v>
      </c>
      <c r="F142" s="19">
        <f>'OECD.Stat export (3)'!G140/'OECD.Stat export (3)'!$P140</f>
        <v>0.71993261804882525</v>
      </c>
      <c r="G142" s="19">
        <f>'OECD.Stat export (3)'!H140/'OECD.Stat export (3)'!$P140</f>
        <v>0.68724977707902568</v>
      </c>
      <c r="H142" s="19">
        <f>'OECD.Stat export (3)'!I140/'OECD.Stat export (3)'!$P140</f>
        <v>0.4983120554597355</v>
      </c>
      <c r="I142" s="19">
        <f>'OECD.Stat export (3)'!J140/'OECD.Stat export (3)'!$P140</f>
        <v>-0.18893772161929023</v>
      </c>
      <c r="J142" s="19">
        <f>'OECD.Stat export (3)'!K140/'OECD.Stat export (3)'!$P140</f>
        <v>3.0436576379434022E-2</v>
      </c>
      <c r="K142" s="19">
        <f>'OECD.Stat export (3)'!L140/'OECD.Stat export (3)'!$P140</f>
        <v>3.1725685388153735E-2</v>
      </c>
      <c r="L142" s="19">
        <f>'OECD.Stat export (3)'!M140/'OECD.Stat export (3)'!$P140</f>
        <v>1.2891090087197097E-3</v>
      </c>
      <c r="M142" s="19">
        <f>'OECD.Stat export (3)'!N140/'OECD.Stat export (3)'!$P140</f>
        <v>33.942767889676524</v>
      </c>
      <c r="N142" s="19">
        <f>'OECD.Stat export (3)'!O140/'OECD.Stat export (3)'!$P140</f>
        <v>22.176527815643606</v>
      </c>
      <c r="O142" s="19">
        <f>'OECD.Stat export (3)'!Q140/'OECD.Stat export (3)'!$P140</f>
        <v>0.46555489522835297</v>
      </c>
      <c r="P142" s="19">
        <f>'OECD.Stat export (3)'!R140/'OECD.Stat export (3)'!$P140</f>
        <v>0.37386789807195758</v>
      </c>
      <c r="Q142" s="19">
        <f>'OECD.Stat export (3)'!R140/'OECD.Stat export (3)'!$P140</f>
        <v>0.37386789807195758</v>
      </c>
    </row>
    <row r="143" spans="1:17" ht="13.8" x14ac:dyDescent="0.3">
      <c r="A143" s="16"/>
      <c r="B143" s="17" t="s">
        <v>37</v>
      </c>
      <c r="C143" s="11" t="s">
        <v>31</v>
      </c>
      <c r="D143" s="19">
        <f>'OECD.Stat export (3)'!E141/'OECD.Stat export (3)'!$P141</f>
        <v>0.676560049065286</v>
      </c>
      <c r="E143" s="19">
        <f>'OECD.Stat export (3)'!F141/'OECD.Stat export (3)'!$P141</f>
        <v>1.4744487740697516</v>
      </c>
      <c r="F143" s="19">
        <f>'OECD.Stat export (3)'!G141/'OECD.Stat export (3)'!$P141</f>
        <v>0.7978887250044655</v>
      </c>
      <c r="G143" s="19">
        <f>'OECD.Stat export (3)'!H141/'OECD.Stat export (3)'!$P141</f>
        <v>0.7862050339356933</v>
      </c>
      <c r="H143" s="19">
        <f>'OECD.Stat export (3)'!I141/'OECD.Stat export (3)'!$P141</f>
        <v>0.56951853284339049</v>
      </c>
      <c r="I143" s="19">
        <f>'OECD.Stat export (3)'!J141/'OECD.Stat export (3)'!$P141</f>
        <v>-0.21668650109230286</v>
      </c>
      <c r="J143" s="19">
        <f>'OECD.Stat export (3)'!K141/'OECD.Stat export (3)'!$P141</f>
        <v>6.7205485572550169E-2</v>
      </c>
      <c r="K143" s="19">
        <f>'OECD.Stat export (3)'!L141/'OECD.Stat export (3)'!$P141</f>
        <v>5.1784027545491641E-2</v>
      </c>
      <c r="L143" s="19">
        <f>'OECD.Stat export (3)'!M141/'OECD.Stat export (3)'!$P141</f>
        <v>-1.5421458027058518E-2</v>
      </c>
      <c r="M143" s="19">
        <f>'OECD.Stat export (3)'!N141/'OECD.Stat export (3)'!$P141</f>
        <v>36.51757927313632</v>
      </c>
      <c r="N143" s="19">
        <f>'OECD.Stat export (3)'!O141/'OECD.Stat export (3)'!$P141</f>
        <v>24.096521892221052</v>
      </c>
      <c r="O143" s="19">
        <f>'OECD.Stat export (3)'!Q141/'OECD.Stat export (3)'!$P141</f>
        <v>0.47903519136962147</v>
      </c>
      <c r="P143" s="19">
        <f>'OECD.Stat export (3)'!R141/'OECD.Stat export (3)'!$P141</f>
        <v>0.38498048473753022</v>
      </c>
      <c r="Q143" s="19">
        <f>'OECD.Stat export (3)'!R141/'OECD.Stat export (3)'!$P141</f>
        <v>0.38498048473753022</v>
      </c>
    </row>
    <row r="144" spans="1:17" ht="13.8" x14ac:dyDescent="0.3">
      <c r="A144" s="16"/>
      <c r="B144" s="17" t="s">
        <v>38</v>
      </c>
      <c r="C144" s="11" t="s">
        <v>31</v>
      </c>
      <c r="D144" s="19">
        <f>'OECD.Stat export (3)'!E142/'OECD.Stat export (3)'!$P142</f>
        <v>0.97936663616408837</v>
      </c>
      <c r="E144" s="19">
        <f>'OECD.Stat export (3)'!F142/'OECD.Stat export (3)'!$P142</f>
        <v>1.7475552125624287</v>
      </c>
      <c r="F144" s="19">
        <f>'OECD.Stat export (3)'!G142/'OECD.Stat export (3)'!$P142</f>
        <v>0.76818857639834048</v>
      </c>
      <c r="G144" s="19">
        <f>'OECD.Stat export (3)'!H142/'OECD.Stat export (3)'!$P142</f>
        <v>0.88165694879620982</v>
      </c>
      <c r="H144" s="19">
        <f>'OECD.Stat export (3)'!I142/'OECD.Stat export (3)'!$P142</f>
        <v>0.5982758287338148</v>
      </c>
      <c r="I144" s="19">
        <f>'OECD.Stat export (3)'!J142/'OECD.Stat export (3)'!$P142</f>
        <v>-0.28338112006239513</v>
      </c>
      <c r="J144" s="19">
        <f>'OECD.Stat export (3)'!K142/'OECD.Stat export (3)'!$P142</f>
        <v>7.499302012204892E-2</v>
      </c>
      <c r="K144" s="19">
        <f>'OECD.Stat export (3)'!L142/'OECD.Stat export (3)'!$P142</f>
        <v>5.533079563465633E-2</v>
      </c>
      <c r="L144" s="19">
        <f>'OECD.Stat export (3)'!M142/'OECD.Stat export (3)'!$P142</f>
        <v>-1.9662224487392587E-2</v>
      </c>
      <c r="M144" s="19">
        <f>'OECD.Stat export (3)'!N142/'OECD.Stat export (3)'!$P142</f>
        <v>39.008297051474401</v>
      </c>
      <c r="N144" s="19">
        <f>'OECD.Stat export (3)'!O142/'OECD.Stat export (3)'!$P142</f>
        <v>25.941391210425316</v>
      </c>
      <c r="O144" s="19">
        <f>'OECD.Stat export (3)'!Q142/'OECD.Stat export (3)'!$P142</f>
        <v>0.49291587273088805</v>
      </c>
      <c r="P144" s="19">
        <f>'OECD.Stat export (3)'!R142/'OECD.Stat export (3)'!$P142</f>
        <v>0.39701615285266673</v>
      </c>
      <c r="Q144" s="19">
        <f>'OECD.Stat export (3)'!R142/'OECD.Stat export (3)'!$P142</f>
        <v>0.39701615285266673</v>
      </c>
    </row>
    <row r="145" spans="1:17" ht="13.8" x14ac:dyDescent="0.3">
      <c r="A145" s="16"/>
      <c r="B145" s="17" t="s">
        <v>39</v>
      </c>
      <c r="C145" s="11" t="s">
        <v>31</v>
      </c>
      <c r="D145" s="19">
        <f>'OECD.Stat export (3)'!E143/'OECD.Stat export (3)'!$P143</f>
        <v>2.1374890062967502</v>
      </c>
      <c r="E145" s="19">
        <f>'OECD.Stat export (3)'!F143/'OECD.Stat export (3)'!$P143</f>
        <v>2.6554154093749491</v>
      </c>
      <c r="F145" s="19">
        <f>'OECD.Stat export (3)'!G143/'OECD.Stat export (3)'!$P143</f>
        <v>0.51792640307819848</v>
      </c>
      <c r="G145" s="19">
        <f>'OECD.Stat export (3)'!H143/'OECD.Stat export (3)'!$P143</f>
        <v>0.86409598595318171</v>
      </c>
      <c r="H145" s="19">
        <f>'OECD.Stat export (3)'!I143/'OECD.Stat export (3)'!$P143</f>
        <v>0.61533151189987234</v>
      </c>
      <c r="I145" s="19">
        <f>'OECD.Stat export (3)'!J143/'OECD.Stat export (3)'!$P143</f>
        <v>-0.24876447405330934</v>
      </c>
      <c r="J145" s="19">
        <f>'OECD.Stat export (3)'!K143/'OECD.Stat export (3)'!$P143</f>
        <v>0.11450420006759168</v>
      </c>
      <c r="K145" s="19">
        <f>'OECD.Stat export (3)'!L143/'OECD.Stat export (3)'!$P143</f>
        <v>8.7496113956153476E-2</v>
      </c>
      <c r="L145" s="19">
        <f>'OECD.Stat export (3)'!M143/'OECD.Stat export (3)'!$P143</f>
        <v>-2.7008086111438217E-2</v>
      </c>
      <c r="M145" s="19">
        <f>'OECD.Stat export (3)'!N143/'OECD.Stat export (3)'!$P143</f>
        <v>42.075856413672284</v>
      </c>
      <c r="N145" s="19">
        <f>'OECD.Stat export (3)'!O143/'OECD.Stat export (3)'!$P143</f>
        <v>28.0585968446929</v>
      </c>
      <c r="O145" s="19">
        <f>'OECD.Stat export (3)'!Q143/'OECD.Stat export (3)'!$P143</f>
        <v>0.50091692200616178</v>
      </c>
      <c r="P145" s="19">
        <f>'OECD.Stat export (3)'!R143/'OECD.Stat export (3)'!$P143</f>
        <v>0.40400895325535058</v>
      </c>
      <c r="Q145" s="19">
        <f>'OECD.Stat export (3)'!R143/'OECD.Stat export (3)'!$P143</f>
        <v>0.40400895325535058</v>
      </c>
    </row>
    <row r="146" spans="1:17" ht="13.8" x14ac:dyDescent="0.3">
      <c r="A146" s="16"/>
      <c r="B146" s="17" t="s">
        <v>41</v>
      </c>
      <c r="C146" s="11" t="s">
        <v>31</v>
      </c>
      <c r="D146" s="19">
        <f>'OECD.Stat export (3)'!E144/'OECD.Stat export (3)'!$P144</f>
        <v>2.8350818285143617</v>
      </c>
      <c r="E146" s="19">
        <f>'OECD.Stat export (3)'!F144/'OECD.Stat export (3)'!$P144</f>
        <v>3.7684644117367316</v>
      </c>
      <c r="F146" s="19">
        <f>'OECD.Stat export (3)'!G144/'OECD.Stat export (3)'!$P144</f>
        <v>0.93338258322237</v>
      </c>
      <c r="G146" s="19">
        <f>'OECD.Stat export (3)'!H144/'OECD.Stat export (3)'!$P144</f>
        <v>0.8911640075137911</v>
      </c>
      <c r="H146" s="19">
        <f>'OECD.Stat export (3)'!I144/'OECD.Stat export (3)'!$P144</f>
        <v>0.60437089499714658</v>
      </c>
      <c r="I146" s="19">
        <f>'OECD.Stat export (3)'!J144/'OECD.Stat export (3)'!$P144</f>
        <v>-0.28679311251664447</v>
      </c>
      <c r="J146" s="19">
        <f>'OECD.Stat export (3)'!K144/'OECD.Stat export (3)'!$P144</f>
        <v>5.9641327753471557E-2</v>
      </c>
      <c r="K146" s="19">
        <f>'OECD.Stat export (3)'!L144/'OECD.Stat export (3)'!$P144</f>
        <v>5.1175038044512081E-2</v>
      </c>
      <c r="L146" s="19">
        <f>'OECD.Stat export (3)'!M144/'OECD.Stat export (3)'!$P144</f>
        <v>-8.4662897089594832E-3</v>
      </c>
      <c r="M146" s="19">
        <f>'OECD.Stat export (3)'!N144/'OECD.Stat export (3)'!$P144</f>
        <v>40.860470781086356</v>
      </c>
      <c r="N146" s="19">
        <f>'OECD.Stat export (3)'!O144/'OECD.Stat export (3)'!$P144</f>
        <v>26.839051106304069</v>
      </c>
      <c r="O146" s="19">
        <f>'OECD.Stat export (3)'!Q144/'OECD.Stat export (3)'!$P144</f>
        <v>0.49433674165329083</v>
      </c>
      <c r="P146" s="19">
        <f>'OECD.Stat export (3)'!R144/'OECD.Stat export (3)'!$P144</f>
        <v>0.39595266038754801</v>
      </c>
      <c r="Q146" s="19">
        <f>'OECD.Stat export (3)'!R144/'OECD.Stat export (3)'!$P144</f>
        <v>0.39595266038754801</v>
      </c>
    </row>
    <row r="147" spans="1:17" ht="13.8" x14ac:dyDescent="0.3">
      <c r="A147" s="16"/>
      <c r="B147" s="17" t="s">
        <v>42</v>
      </c>
      <c r="C147" s="11" t="s">
        <v>31</v>
      </c>
      <c r="D147" s="19">
        <f>'OECD.Stat export (3)'!E145/'OECD.Stat export (3)'!$P145</f>
        <v>3.1377197302311015</v>
      </c>
      <c r="E147" s="19">
        <f>'OECD.Stat export (3)'!F145/'OECD.Stat export (3)'!$P145</f>
        <v>4.6076001693765329</v>
      </c>
      <c r="F147" s="19">
        <f>'OECD.Stat export (3)'!G145/'OECD.Stat export (3)'!$P145</f>
        <v>1.4698804391454312</v>
      </c>
      <c r="G147" s="19">
        <f>'OECD.Stat export (3)'!H145/'OECD.Stat export (3)'!$P145</f>
        <v>1.2852886683778284</v>
      </c>
      <c r="H147" s="19">
        <f>'OECD.Stat export (3)'!I145/'OECD.Stat export (3)'!$P145</f>
        <v>0.79337960886830849</v>
      </c>
      <c r="I147" s="19">
        <f>'OECD.Stat export (3)'!J145/'OECD.Stat export (3)'!$P145</f>
        <v>-0.49190905950951974</v>
      </c>
      <c r="J147" s="19">
        <f>'OECD.Stat export (3)'!K145/'OECD.Stat export (3)'!$P145</f>
        <v>8.5443486594582799E-2</v>
      </c>
      <c r="K147" s="19">
        <f>'OECD.Stat export (3)'!L145/'OECD.Stat export (3)'!$P145</f>
        <v>9.0514264635413455E-2</v>
      </c>
      <c r="L147" s="19">
        <f>'OECD.Stat export (3)'!M145/'OECD.Stat export (3)'!$P145</f>
        <v>5.0707780408306563E-3</v>
      </c>
      <c r="M147" s="19">
        <f>'OECD.Stat export (3)'!N145/'OECD.Stat export (3)'!$P145</f>
        <v>43.97037146797512</v>
      </c>
      <c r="N147" s="19">
        <f>'OECD.Stat export (3)'!O145/'OECD.Stat export (3)'!$P145</f>
        <v>28.823640016948708</v>
      </c>
      <c r="O147" s="19">
        <f>'OECD.Stat export (3)'!Q145/'OECD.Stat export (3)'!$P145</f>
        <v>0.49979250627321331</v>
      </c>
      <c r="P147" s="19">
        <f>'OECD.Stat export (3)'!R145/'OECD.Stat export (3)'!$P145</f>
        <v>0.39894360905221776</v>
      </c>
      <c r="Q147" s="19">
        <f>'OECD.Stat export (3)'!R145/'OECD.Stat export (3)'!$P145</f>
        <v>0.39894360905221776</v>
      </c>
    </row>
    <row r="148" spans="1:17" ht="13.8" x14ac:dyDescent="0.3">
      <c r="A148" s="14" t="s">
        <v>69</v>
      </c>
      <c r="B148" s="17" t="s">
        <v>33</v>
      </c>
      <c r="C148" s="11" t="s">
        <v>31</v>
      </c>
      <c r="D148" s="19">
        <f>'OECD.Stat export (3)'!E146/'OECD.Stat export (3)'!$P146</f>
        <v>0.3264742652086724</v>
      </c>
      <c r="E148" s="19">
        <f>'OECD.Stat export (3)'!F146/'OECD.Stat export (3)'!$P146</f>
        <v>0.25755767103872046</v>
      </c>
      <c r="F148" s="19">
        <f>'OECD.Stat export (3)'!G146/'OECD.Stat export (3)'!$P146</f>
        <v>-6.8916594169951925E-2</v>
      </c>
      <c r="G148" s="19">
        <f>'OECD.Stat export (3)'!H146/'OECD.Stat export (3)'!$P146</f>
        <v>0.4500961069097193</v>
      </c>
      <c r="H148" s="19">
        <f>'OECD.Stat export (3)'!I146/'OECD.Stat export (3)'!$P146</f>
        <v>0.13420493196434255</v>
      </c>
      <c r="I148" s="19">
        <f>'OECD.Stat export (3)'!J146/'OECD.Stat export (3)'!$P146</f>
        <v>-0.31589117494537672</v>
      </c>
      <c r="J148" s="19">
        <f>'OECD.Stat export (3)'!K146/'OECD.Stat export (3)'!$P146</f>
        <v>9.5163126841070908E-2</v>
      </c>
      <c r="K148" s="19">
        <f>'OECD.Stat export (3)'!L146/'OECD.Stat export (3)'!$P146</f>
        <v>0.11027623858738311</v>
      </c>
      <c r="L148" s="19">
        <f>'OECD.Stat export (3)'!M146/'OECD.Stat export (3)'!$P146</f>
        <v>1.5113111746312212E-2</v>
      </c>
      <c r="M148" s="19">
        <f>'OECD.Stat export (3)'!N146/'OECD.Stat export (3)'!$P146</f>
        <v>34.945481614181418</v>
      </c>
      <c r="N148" s="19">
        <f>'OECD.Stat export (3)'!O146/'OECD.Stat export (3)'!$P146</f>
        <v>21.766616472570902</v>
      </c>
      <c r="O148" s="19">
        <f>'OECD.Stat export (3)'!Q146/'OECD.Stat export (3)'!$P146</f>
        <v>0.39842147457876076</v>
      </c>
      <c r="P148" s="19">
        <f>'OECD.Stat export (3)'!R146/'OECD.Stat export (3)'!$P146</f>
        <v>0.29133498364764998</v>
      </c>
      <c r="Q148" s="19">
        <f>'OECD.Stat export (3)'!R146/'OECD.Stat export (3)'!$P146</f>
        <v>0.29133498364764998</v>
      </c>
    </row>
    <row r="149" spans="1:17" ht="13.8" x14ac:dyDescent="0.3">
      <c r="A149" s="16"/>
      <c r="B149" s="17" t="s">
        <v>35</v>
      </c>
      <c r="C149" s="11" t="s">
        <v>31</v>
      </c>
      <c r="D149" s="19">
        <f>'OECD.Stat export (3)'!E147/'OECD.Stat export (3)'!$P147</f>
        <v>0.31009290925094862</v>
      </c>
      <c r="E149" s="19">
        <f>'OECD.Stat export (3)'!F147/'OECD.Stat export (3)'!$P147</f>
        <v>0.24620551250580355</v>
      </c>
      <c r="F149" s="19">
        <f>'OECD.Stat export (3)'!G147/'OECD.Stat export (3)'!$P147</f>
        <v>-6.3887396745145097E-2</v>
      </c>
      <c r="G149" s="19">
        <f>'OECD.Stat export (3)'!H147/'OECD.Stat export (3)'!$P147</f>
        <v>0.44639523134120879</v>
      </c>
      <c r="H149" s="19">
        <f>'OECD.Stat export (3)'!I147/'OECD.Stat export (3)'!$P147</f>
        <v>0.14511543196005225</v>
      </c>
      <c r="I149" s="19">
        <f>'OECD.Stat export (3)'!J147/'OECD.Stat export (3)'!$P147</f>
        <v>-0.30127979938115651</v>
      </c>
      <c r="J149" s="19">
        <f>'OECD.Stat export (3)'!K147/'OECD.Stat export (3)'!$P147</f>
        <v>0.12096414115138396</v>
      </c>
      <c r="K149" s="19">
        <f>'OECD.Stat export (3)'!L147/'OECD.Stat export (3)'!$P147</f>
        <v>0.16779701324916402</v>
      </c>
      <c r="L149" s="19">
        <f>'OECD.Stat export (3)'!M147/'OECD.Stat export (3)'!$P147</f>
        <v>4.6832872097780066E-2</v>
      </c>
      <c r="M149" s="19">
        <f>'OECD.Stat export (3)'!N147/'OECD.Stat export (3)'!$P147</f>
        <v>37.333064910071229</v>
      </c>
      <c r="N149" s="19">
        <f>'OECD.Stat export (3)'!O147/'OECD.Stat export (3)'!$P147</f>
        <v>23.332009818952145</v>
      </c>
      <c r="O149" s="19">
        <f>'OECD.Stat export (3)'!Q147/'OECD.Stat export (3)'!$P147</f>
        <v>0.40657591450086605</v>
      </c>
      <c r="P149" s="19">
        <f>'OECD.Stat export (3)'!R147/'OECD.Stat export (3)'!$P147</f>
        <v>0.29798358548830506</v>
      </c>
      <c r="Q149" s="19">
        <f>'OECD.Stat export (3)'!R147/'OECD.Stat export (3)'!$P147</f>
        <v>0.29798358548830506</v>
      </c>
    </row>
    <row r="150" spans="1:17" ht="13.8" x14ac:dyDescent="0.3">
      <c r="A150" s="16"/>
      <c r="B150" s="17" t="s">
        <v>37</v>
      </c>
      <c r="C150" s="11" t="s">
        <v>31</v>
      </c>
      <c r="D150" s="19">
        <f>'OECD.Stat export (3)'!E148/'OECD.Stat export (3)'!$P148</f>
        <v>0.31559320483763853</v>
      </c>
      <c r="E150" s="19">
        <f>'OECD.Stat export (3)'!F148/'OECD.Stat export (3)'!$P148</f>
        <v>0.25640358897707338</v>
      </c>
      <c r="F150" s="19">
        <f>'OECD.Stat export (3)'!G148/'OECD.Stat export (3)'!$P148</f>
        <v>-5.9189615860565141E-2</v>
      </c>
      <c r="G150" s="19">
        <f>'OECD.Stat export (3)'!H148/'OECD.Stat export (3)'!$P148</f>
        <v>0.4958780795570546</v>
      </c>
      <c r="H150" s="19">
        <f>'OECD.Stat export (3)'!I148/'OECD.Stat export (3)'!$P148</f>
        <v>0.16419848464533746</v>
      </c>
      <c r="I150" s="19">
        <f>'OECD.Stat export (3)'!J148/'OECD.Stat export (3)'!$P148</f>
        <v>-0.33167959491171717</v>
      </c>
      <c r="J150" s="19">
        <f>'OECD.Stat export (3)'!K148/'OECD.Stat export (3)'!$P148</f>
        <v>0.14997016691577733</v>
      </c>
      <c r="K150" s="19">
        <f>'OECD.Stat export (3)'!L148/'OECD.Stat export (3)'!$P148</f>
        <v>0.16330343776997719</v>
      </c>
      <c r="L150" s="19">
        <f>'OECD.Stat export (3)'!M148/'OECD.Stat export (3)'!$P148</f>
        <v>1.3333270854199856E-2</v>
      </c>
      <c r="M150" s="19">
        <f>'OECD.Stat export (3)'!N148/'OECD.Stat export (3)'!$P148</f>
        <v>39.601479630742304</v>
      </c>
      <c r="N150" s="19">
        <f>'OECD.Stat export (3)'!O148/'OECD.Stat export (3)'!$P148</f>
        <v>24.942801645803311</v>
      </c>
      <c r="O150" s="19">
        <f>'OECD.Stat export (3)'!Q148/'OECD.Stat export (3)'!$P148</f>
        <v>0.41664957301472216</v>
      </c>
      <c r="P150" s="19">
        <f>'OECD.Stat export (3)'!R148/'OECD.Stat export (3)'!$P148</f>
        <v>0.30655535122925687</v>
      </c>
      <c r="Q150" s="19">
        <f>'OECD.Stat export (3)'!R148/'OECD.Stat export (3)'!$P148</f>
        <v>0.30655535122925687</v>
      </c>
    </row>
    <row r="151" spans="1:17" ht="13.8" x14ac:dyDescent="0.3">
      <c r="A151" s="16"/>
      <c r="B151" s="17" t="s">
        <v>38</v>
      </c>
      <c r="C151" s="11" t="s">
        <v>31</v>
      </c>
      <c r="D151" s="19">
        <f>'OECD.Stat export (3)'!E149/'OECD.Stat export (3)'!$P149</f>
        <v>0.35164346381656508</v>
      </c>
      <c r="E151" s="19">
        <f>'OECD.Stat export (3)'!F149/'OECD.Stat export (3)'!$P149</f>
        <v>0.26052154328162491</v>
      </c>
      <c r="F151" s="19">
        <f>'OECD.Stat export (3)'!G149/'OECD.Stat export (3)'!$P149</f>
        <v>-9.1121920534940185E-2</v>
      </c>
      <c r="G151" s="19">
        <f>'OECD.Stat export (3)'!H149/'OECD.Stat export (3)'!$P149</f>
        <v>0.5371591109502587</v>
      </c>
      <c r="H151" s="19">
        <f>'OECD.Stat export (3)'!I149/'OECD.Stat export (3)'!$P149</f>
        <v>0.16796434204386185</v>
      </c>
      <c r="I151" s="19">
        <f>'OECD.Stat export (3)'!J149/'OECD.Stat export (3)'!$P149</f>
        <v>-0.3691947689063968</v>
      </c>
      <c r="J151" s="19">
        <f>'OECD.Stat export (3)'!K149/'OECD.Stat export (3)'!$P149</f>
        <v>0.11896269601449762</v>
      </c>
      <c r="K151" s="19">
        <f>'OECD.Stat export (3)'!L149/'OECD.Stat export (3)'!$P149</f>
        <v>0.15345979900110454</v>
      </c>
      <c r="L151" s="19">
        <f>'OECD.Stat export (3)'!M149/'OECD.Stat export (3)'!$P149</f>
        <v>3.4497102986606937E-2</v>
      </c>
      <c r="M151" s="19">
        <f>'OECD.Stat export (3)'!N149/'OECD.Stat export (3)'!$P149</f>
        <v>40.776768297904162</v>
      </c>
      <c r="N151" s="19">
        <f>'OECD.Stat export (3)'!O149/'OECD.Stat export (3)'!$P149</f>
        <v>25.632419917481108</v>
      </c>
      <c r="O151" s="19">
        <f>'OECD.Stat export (3)'!Q149/'OECD.Stat export (3)'!$P149</f>
        <v>0.42407881355602139</v>
      </c>
      <c r="P151" s="19">
        <f>'OECD.Stat export (3)'!R149/'OECD.Stat export (3)'!$P149</f>
        <v>0.31198309462765311</v>
      </c>
      <c r="Q151" s="19">
        <f>'OECD.Stat export (3)'!R149/'OECD.Stat export (3)'!$P149</f>
        <v>0.31198309462765311</v>
      </c>
    </row>
    <row r="152" spans="1:17" ht="13.8" x14ac:dyDescent="0.3">
      <c r="A152" s="16"/>
      <c r="B152" s="17" t="s">
        <v>39</v>
      </c>
      <c r="C152" s="11" t="s">
        <v>31</v>
      </c>
      <c r="D152" s="19">
        <f>'OECD.Stat export (3)'!E150/'OECD.Stat export (3)'!$P150</f>
        <v>0.34534751239975714</v>
      </c>
      <c r="E152" s="19">
        <f>'OECD.Stat export (3)'!F150/'OECD.Stat export (3)'!$P150</f>
        <v>0.28028349668842345</v>
      </c>
      <c r="F152" s="19">
        <f>'OECD.Stat export (3)'!G150/'OECD.Stat export (3)'!$P150</f>
        <v>-6.5064015711333731E-2</v>
      </c>
      <c r="G152" s="19">
        <f>'OECD.Stat export (3)'!H150/'OECD.Stat export (3)'!$P150</f>
        <v>0.51983457376547271</v>
      </c>
      <c r="H152" s="19">
        <f>'OECD.Stat export (3)'!I150/'OECD.Stat export (3)'!$P150</f>
        <v>0.17502158215207705</v>
      </c>
      <c r="I152" s="19">
        <f>'OECD.Stat export (3)'!J150/'OECD.Stat export (3)'!$P150</f>
        <v>-0.34481299161339568</v>
      </c>
      <c r="J152" s="19">
        <f>'OECD.Stat export (3)'!K150/'OECD.Stat export (3)'!$P150</f>
        <v>0.11195576394940041</v>
      </c>
      <c r="K152" s="19">
        <f>'OECD.Stat export (3)'!L150/'OECD.Stat export (3)'!$P150</f>
        <v>0.17340204286314945</v>
      </c>
      <c r="L152" s="19">
        <f>'OECD.Stat export (3)'!M150/'OECD.Stat export (3)'!$P150</f>
        <v>6.1446278913749049E-2</v>
      </c>
      <c r="M152" s="19">
        <f>'OECD.Stat export (3)'!N150/'OECD.Stat export (3)'!$P150</f>
        <v>43.135539425951926</v>
      </c>
      <c r="N152" s="19">
        <f>'OECD.Stat export (3)'!O150/'OECD.Stat export (3)'!$P150</f>
        <v>27.178272048086335</v>
      </c>
      <c r="O152" s="19">
        <f>'OECD.Stat export (3)'!Q150/'OECD.Stat export (3)'!$P150</f>
        <v>0.43179590430571402</v>
      </c>
      <c r="P152" s="19">
        <f>'OECD.Stat export (3)'!R150/'OECD.Stat export (3)'!$P150</f>
        <v>0.3207466173808593</v>
      </c>
      <c r="Q152" s="19">
        <f>'OECD.Stat export (3)'!R150/'OECD.Stat export (3)'!$P150</f>
        <v>0.3207466173808593</v>
      </c>
    </row>
    <row r="153" spans="1:17" ht="13.8" x14ac:dyDescent="0.3">
      <c r="A153" s="16"/>
      <c r="B153" s="17" t="s">
        <v>41</v>
      </c>
      <c r="C153" s="11" t="s">
        <v>31</v>
      </c>
      <c r="D153" s="19">
        <f>'OECD.Stat export (3)'!E151/'OECD.Stat export (3)'!$P151</f>
        <v>0.37468652183998608</v>
      </c>
      <c r="E153" s="19">
        <f>'OECD.Stat export (3)'!F151/'OECD.Stat export (3)'!$P151</f>
        <v>0.30089877973468238</v>
      </c>
      <c r="F153" s="19">
        <f>'OECD.Stat export (3)'!G151/'OECD.Stat export (3)'!$P151</f>
        <v>-7.3787742105303727E-2</v>
      </c>
      <c r="G153" s="19">
        <f>'OECD.Stat export (3)'!H151/'OECD.Stat export (3)'!$P151</f>
        <v>0.51013827269101908</v>
      </c>
      <c r="H153" s="19">
        <f>'OECD.Stat export (3)'!I151/'OECD.Stat export (3)'!$P151</f>
        <v>0.16713324212288347</v>
      </c>
      <c r="I153" s="19">
        <f>'OECD.Stat export (3)'!J151/'OECD.Stat export (3)'!$P151</f>
        <v>-0.34300503056813564</v>
      </c>
      <c r="J153" s="19">
        <f>'OECD.Stat export (3)'!K151/'OECD.Stat export (3)'!$P151</f>
        <v>8.5917404172276265E-2</v>
      </c>
      <c r="K153" s="19">
        <f>'OECD.Stat export (3)'!L151/'OECD.Stat export (3)'!$P151</f>
        <v>0.1264416290673443</v>
      </c>
      <c r="L153" s="19">
        <f>'OECD.Stat export (3)'!M151/'OECD.Stat export (3)'!$P151</f>
        <v>4.0524224895068038E-2</v>
      </c>
      <c r="M153" s="19">
        <f>'OECD.Stat export (3)'!N151/'OECD.Stat export (3)'!$P151</f>
        <v>37.99236888319534</v>
      </c>
      <c r="N153" s="19">
        <f>'OECD.Stat export (3)'!O151/'OECD.Stat export (3)'!$P151</f>
        <v>22.930450090180091</v>
      </c>
      <c r="O153" s="19">
        <f>'OECD.Stat export (3)'!Q151/'OECD.Stat export (3)'!$P151</f>
        <v>0.41154455504784693</v>
      </c>
      <c r="P153" s="19">
        <f>'OECD.Stat export (3)'!R151/'OECD.Stat export (3)'!$P151</f>
        <v>0.30160130396000817</v>
      </c>
      <c r="Q153" s="19">
        <f>'OECD.Stat export (3)'!R151/'OECD.Stat export (3)'!$P151</f>
        <v>0.30160130396000817</v>
      </c>
    </row>
    <row r="154" spans="1:17" ht="13.8" x14ac:dyDescent="0.3">
      <c r="A154" s="16"/>
      <c r="B154" s="17" t="s">
        <v>42</v>
      </c>
      <c r="C154" s="11" t="s">
        <v>31</v>
      </c>
      <c r="D154" s="19">
        <f>'OECD.Stat export (3)'!E152/'OECD.Stat export (3)'!$P152</f>
        <v>0.53694213664481061</v>
      </c>
      <c r="E154" s="19">
        <f>'OECD.Stat export (3)'!F152/'OECD.Stat export (3)'!$P152</f>
        <v>0.43851418997626213</v>
      </c>
      <c r="F154" s="19">
        <f>'OECD.Stat export (3)'!G152/'OECD.Stat export (3)'!$P152</f>
        <v>-9.8427946668548427E-2</v>
      </c>
      <c r="G154" s="19">
        <f>'OECD.Stat export (3)'!H152/'OECD.Stat export (3)'!$P152</f>
        <v>0.6010226575954789</v>
      </c>
      <c r="H154" s="19">
        <f>'OECD.Stat export (3)'!I152/'OECD.Stat export (3)'!$P152</f>
        <v>0.19465966485987304</v>
      </c>
      <c r="I154" s="19">
        <f>'OECD.Stat export (3)'!J152/'OECD.Stat export (3)'!$P152</f>
        <v>-0.40636299273560583</v>
      </c>
      <c r="J154" s="19">
        <f>'OECD.Stat export (3)'!K152/'OECD.Stat export (3)'!$P152</f>
        <v>9.2906789224818251E-2</v>
      </c>
      <c r="K154" s="19">
        <f>'OECD.Stat export (3)'!L152/'OECD.Stat export (3)'!$P152</f>
        <v>0.1240639685224727</v>
      </c>
      <c r="L154" s="19">
        <f>'OECD.Stat export (3)'!M152/'OECD.Stat export (3)'!$P152</f>
        <v>3.115717929765445E-2</v>
      </c>
      <c r="M154" s="19">
        <f>'OECD.Stat export (3)'!N152/'OECD.Stat export (3)'!$P152</f>
        <v>40.724034713010958</v>
      </c>
      <c r="N154" s="19">
        <f>'OECD.Stat export (3)'!O152/'OECD.Stat export (3)'!$P152</f>
        <v>25.066780264838386</v>
      </c>
      <c r="O154" s="19">
        <f>'OECD.Stat export (3)'!Q152/'OECD.Stat export (3)'!$P152</f>
        <v>0.42188900189643291</v>
      </c>
      <c r="P154" s="19">
        <f>'OECD.Stat export (3)'!R152/'OECD.Stat export (3)'!$P152</f>
        <v>0.30748207662353089</v>
      </c>
      <c r="Q154" s="19">
        <f>'OECD.Stat export (3)'!R152/'OECD.Stat export (3)'!$P152</f>
        <v>0.30748207662353089</v>
      </c>
    </row>
    <row r="155" spans="1:17" ht="13.8" x14ac:dyDescent="0.3">
      <c r="A155" s="14" t="s">
        <v>70</v>
      </c>
      <c r="B155" s="17" t="s">
        <v>33</v>
      </c>
      <c r="C155" s="11" t="s">
        <v>31</v>
      </c>
      <c r="D155" s="19">
        <f>'OECD.Stat export (3)'!E153/'OECD.Stat export (3)'!$P153</f>
        <v>0.39248561002924121</v>
      </c>
      <c r="E155" s="19">
        <f>'OECD.Stat export (3)'!F153/'OECD.Stat export (3)'!$P153</f>
        <v>0.85449971038410755</v>
      </c>
      <c r="F155" s="19">
        <f>'OECD.Stat export (3)'!G153/'OECD.Stat export (3)'!$P153</f>
        <v>0.46201410035486623</v>
      </c>
      <c r="G155" s="19">
        <f>'OECD.Stat export (3)'!H153/'OECD.Stat export (3)'!$P153</f>
        <v>1.6822441799757655</v>
      </c>
      <c r="H155" s="19">
        <f>'OECD.Stat export (3)'!I153/'OECD.Stat export (3)'!$P153</f>
        <v>1.3120283907255155</v>
      </c>
      <c r="I155" s="19">
        <f>'OECD.Stat export (3)'!J153/'OECD.Stat export (3)'!$P153</f>
        <v>-0.37021578925025</v>
      </c>
      <c r="J155" s="19">
        <f>'OECD.Stat export (3)'!K153/'OECD.Stat export (3)'!$P153</f>
        <v>0.10174743596049714</v>
      </c>
      <c r="K155" s="19">
        <f>'OECD.Stat export (3)'!L153/'OECD.Stat export (3)'!$P153</f>
        <v>7.9181741013998511E-2</v>
      </c>
      <c r="L155" s="19">
        <f>'OECD.Stat export (3)'!M153/'OECD.Stat export (3)'!$P153</f>
        <v>-2.2565694946498616E-2</v>
      </c>
      <c r="M155" s="19">
        <f>'OECD.Stat export (3)'!N153/'OECD.Stat export (3)'!$P153</f>
        <v>49.103131953187443</v>
      </c>
      <c r="N155" s="19">
        <f>'OECD.Stat export (3)'!O153/'OECD.Stat export (3)'!$P153</f>
        <v>30.996759032084192</v>
      </c>
      <c r="O155" s="19">
        <f>'OECD.Stat export (3)'!Q153/'OECD.Stat export (3)'!$P153</f>
        <v>0.49065299913686711</v>
      </c>
      <c r="P155" s="19">
        <f>'OECD.Stat export (3)'!R153/'OECD.Stat export (3)'!$P153</f>
        <v>0.32319010987239144</v>
      </c>
      <c r="Q155" s="19">
        <f>'OECD.Stat export (3)'!R153/'OECD.Stat export (3)'!$P153</f>
        <v>0.32319010987239144</v>
      </c>
    </row>
    <row r="156" spans="1:17" ht="13.8" x14ac:dyDescent="0.3">
      <c r="A156" s="16"/>
      <c r="B156" s="17" t="s">
        <v>35</v>
      </c>
      <c r="C156" s="11" t="s">
        <v>31</v>
      </c>
      <c r="D156" s="19">
        <f>'OECD.Stat export (3)'!E154/'OECD.Stat export (3)'!$P154</f>
        <v>0.42963065498280023</v>
      </c>
      <c r="E156" s="19">
        <f>'OECD.Stat export (3)'!F154/'OECD.Stat export (3)'!$P154</f>
        <v>0.80908213604942425</v>
      </c>
      <c r="F156" s="19">
        <f>'OECD.Stat export (3)'!G154/'OECD.Stat export (3)'!$P154</f>
        <v>0.37945148106662396</v>
      </c>
      <c r="G156" s="19">
        <f>'OECD.Stat export (3)'!H154/'OECD.Stat export (3)'!$P154</f>
        <v>1.6545593292811662</v>
      </c>
      <c r="H156" s="19">
        <f>'OECD.Stat export (3)'!I154/'OECD.Stat export (3)'!$P154</f>
        <v>1.2779679703439002</v>
      </c>
      <c r="I156" s="19">
        <f>'OECD.Stat export (3)'!J154/'OECD.Stat export (3)'!$P154</f>
        <v>-0.37659135893726603</v>
      </c>
      <c r="J156" s="19">
        <f>'OECD.Stat export (3)'!K154/'OECD.Stat export (3)'!$P154</f>
        <v>9.3347867623828684E-2</v>
      </c>
      <c r="K156" s="19">
        <f>'OECD.Stat export (3)'!L154/'OECD.Stat export (3)'!$P154</f>
        <v>9.252827603512416E-2</v>
      </c>
      <c r="L156" s="19">
        <f>'OECD.Stat export (3)'!M154/'OECD.Stat export (3)'!$P154</f>
        <v>-8.1959158870452094E-4</v>
      </c>
      <c r="M156" s="19">
        <f>'OECD.Stat export (3)'!N154/'OECD.Stat export (3)'!$P154</f>
        <v>50.430250790411151</v>
      </c>
      <c r="N156" s="19">
        <f>'OECD.Stat export (3)'!O154/'OECD.Stat export (3)'!$P154</f>
        <v>31.358817522397526</v>
      </c>
      <c r="O156" s="19">
        <f>'OECD.Stat export (3)'!Q154/'OECD.Stat export (3)'!$P154</f>
        <v>0.49339494723667088</v>
      </c>
      <c r="P156" s="19">
        <f>'OECD.Stat export (3)'!R154/'OECD.Stat export (3)'!$P154</f>
        <v>0.32197648211216573</v>
      </c>
      <c r="Q156" s="19">
        <f>'OECD.Stat export (3)'!R154/'OECD.Stat export (3)'!$P154</f>
        <v>0.32197648211216573</v>
      </c>
    </row>
    <row r="157" spans="1:17" ht="13.8" x14ac:dyDescent="0.3">
      <c r="A157" s="16"/>
      <c r="B157" s="17" t="s">
        <v>37</v>
      </c>
      <c r="C157" s="11" t="s">
        <v>31</v>
      </c>
      <c r="D157" s="19">
        <f>'OECD.Stat export (3)'!E155/'OECD.Stat export (3)'!$P155</f>
        <v>0.42429025520005947</v>
      </c>
      <c r="E157" s="19">
        <f>'OECD.Stat export (3)'!F155/'OECD.Stat export (3)'!$P155</f>
        <v>0.84371211273753266</v>
      </c>
      <c r="F157" s="19">
        <f>'OECD.Stat export (3)'!G155/'OECD.Stat export (3)'!$P155</f>
        <v>0.41942185753747319</v>
      </c>
      <c r="G157" s="19">
        <f>'OECD.Stat export (3)'!H155/'OECD.Stat export (3)'!$P155</f>
        <v>1.7044832268021581</v>
      </c>
      <c r="H157" s="19">
        <f>'OECD.Stat export (3)'!I155/'OECD.Stat export (3)'!$P155</f>
        <v>1.2539141497345689</v>
      </c>
      <c r="I157" s="19">
        <f>'OECD.Stat export (3)'!J155/'OECD.Stat export (3)'!$P155</f>
        <v>-0.45056907706758925</v>
      </c>
      <c r="J157" s="19">
        <f>'OECD.Stat export (3)'!K155/'OECD.Stat export (3)'!$P155</f>
        <v>7.1064015794867555E-2</v>
      </c>
      <c r="K157" s="19">
        <f>'OECD.Stat export (3)'!L155/'OECD.Stat export (3)'!$P155</f>
        <v>7.8075639479115375E-2</v>
      </c>
      <c r="L157" s="19">
        <f>'OECD.Stat export (3)'!M155/'OECD.Stat export (3)'!$P155</f>
        <v>7.0116236842478214E-3</v>
      </c>
      <c r="M157" s="19">
        <f>'OECD.Stat export (3)'!N155/'OECD.Stat export (3)'!$P155</f>
        <v>51.947955779889583</v>
      </c>
      <c r="N157" s="19">
        <f>'OECD.Stat export (3)'!O155/'OECD.Stat export (3)'!$P155</f>
        <v>32.339489240547849</v>
      </c>
      <c r="O157" s="19">
        <f>'OECD.Stat export (3)'!Q155/'OECD.Stat export (3)'!$P155</f>
        <v>0.49882192221430399</v>
      </c>
      <c r="P157" s="19">
        <f>'OECD.Stat export (3)'!R155/'OECD.Stat export (3)'!$P155</f>
        <v>0.32751034717439054</v>
      </c>
      <c r="Q157" s="19">
        <f>'OECD.Stat export (3)'!R155/'OECD.Stat export (3)'!$P155</f>
        <v>0.32751034717439054</v>
      </c>
    </row>
    <row r="158" spans="1:17" ht="13.8" x14ac:dyDescent="0.3">
      <c r="A158" s="16"/>
      <c r="B158" s="17" t="s">
        <v>38</v>
      </c>
      <c r="C158" s="11" t="s">
        <v>31</v>
      </c>
      <c r="D158" s="19">
        <f>'OECD.Stat export (3)'!E156/'OECD.Stat export (3)'!$P156</f>
        <v>0.45357040262594983</v>
      </c>
      <c r="E158" s="19">
        <f>'OECD.Stat export (3)'!F156/'OECD.Stat export (3)'!$P156</f>
        <v>0.91975134418555449</v>
      </c>
      <c r="F158" s="19">
        <f>'OECD.Stat export (3)'!G156/'OECD.Stat export (3)'!$P156</f>
        <v>0.4661809415596046</v>
      </c>
      <c r="G158" s="19">
        <f>'OECD.Stat export (3)'!H156/'OECD.Stat export (3)'!$P156</f>
        <v>1.8428920597096072</v>
      </c>
      <c r="H158" s="19">
        <f>'OECD.Stat export (3)'!I156/'OECD.Stat export (3)'!$P156</f>
        <v>1.2702273877594805</v>
      </c>
      <c r="I158" s="19">
        <f>'OECD.Stat export (3)'!J156/'OECD.Stat export (3)'!$P156</f>
        <v>-0.5726646719501266</v>
      </c>
      <c r="J158" s="19">
        <f>'OECD.Stat export (3)'!K156/'OECD.Stat export (3)'!$P156</f>
        <v>0.12053741594709537</v>
      </c>
      <c r="K158" s="19">
        <f>'OECD.Stat export (3)'!L156/'OECD.Stat export (3)'!$P156</f>
        <v>8.3983205168127434E-2</v>
      </c>
      <c r="L158" s="19">
        <f>'OECD.Stat export (3)'!M156/'OECD.Stat export (3)'!$P156</f>
        <v>-3.6554210778967929E-2</v>
      </c>
      <c r="M158" s="19">
        <f>'OECD.Stat export (3)'!N156/'OECD.Stat export (3)'!$P156</f>
        <v>53.521635778104994</v>
      </c>
      <c r="N158" s="19">
        <f>'OECD.Stat export (3)'!O156/'OECD.Stat export (3)'!$P156</f>
        <v>33.181987324857012</v>
      </c>
      <c r="O158" s="19">
        <f>'OECD.Stat export (3)'!Q156/'OECD.Stat export (3)'!$P156</f>
        <v>0.50102142819902507</v>
      </c>
      <c r="P158" s="19">
        <f>'OECD.Stat export (3)'!R156/'OECD.Stat export (3)'!$P156</f>
        <v>0.33031247943839215</v>
      </c>
      <c r="Q158" s="19">
        <f>'OECD.Stat export (3)'!R156/'OECD.Stat export (3)'!$P156</f>
        <v>0.33031247943839215</v>
      </c>
    </row>
    <row r="159" spans="1:17" ht="13.8" x14ac:dyDescent="0.3">
      <c r="A159" s="16"/>
      <c r="B159" s="17" t="s">
        <v>39</v>
      </c>
      <c r="C159" s="11" t="s">
        <v>31</v>
      </c>
      <c r="D159" s="19">
        <f>'OECD.Stat export (3)'!E157/'OECD.Stat export (3)'!$P157</f>
        <v>0.47099309254007754</v>
      </c>
      <c r="E159" s="19">
        <f>'OECD.Stat export (3)'!F157/'OECD.Stat export (3)'!$P157</f>
        <v>1.0743852227386097</v>
      </c>
      <c r="F159" s="19">
        <f>'OECD.Stat export (3)'!G157/'OECD.Stat export (3)'!$P157</f>
        <v>0.60339213019853222</v>
      </c>
      <c r="G159" s="19">
        <f>'OECD.Stat export (3)'!H157/'OECD.Stat export (3)'!$P157</f>
        <v>1.6974010341781167</v>
      </c>
      <c r="H159" s="19">
        <f>'OECD.Stat export (3)'!I157/'OECD.Stat export (3)'!$P157</f>
        <v>1.2833840244571226</v>
      </c>
      <c r="I159" s="19">
        <f>'OECD.Stat export (3)'!J157/'OECD.Stat export (3)'!$P157</f>
        <v>-0.41401700972099409</v>
      </c>
      <c r="J159" s="19">
        <f>'OECD.Stat export (3)'!K157/'OECD.Stat export (3)'!$P157</f>
        <v>0.11686218157666291</v>
      </c>
      <c r="K159" s="19">
        <f>'OECD.Stat export (3)'!L157/'OECD.Stat export (3)'!$P157</f>
        <v>0.11035405010289537</v>
      </c>
      <c r="L159" s="19">
        <f>'OECD.Stat export (3)'!M157/'OECD.Stat export (3)'!$P157</f>
        <v>-6.5081314737675394E-3</v>
      </c>
      <c r="M159" s="19">
        <f>'OECD.Stat export (3)'!N157/'OECD.Stat export (3)'!$P157</f>
        <v>56.404032355236907</v>
      </c>
      <c r="N159" s="19">
        <f>'OECD.Stat export (3)'!O157/'OECD.Stat export (3)'!$P157</f>
        <v>35.120034745938348</v>
      </c>
      <c r="O159" s="19">
        <f>'OECD.Stat export (3)'!Q157/'OECD.Stat export (3)'!$P157</f>
        <v>0.49888669853068718</v>
      </c>
      <c r="P159" s="19">
        <f>'OECD.Stat export (3)'!R157/'OECD.Stat export (3)'!$P157</f>
        <v>0.32980224415347692</v>
      </c>
      <c r="Q159" s="19">
        <f>'OECD.Stat export (3)'!R157/'OECD.Stat export (3)'!$P157</f>
        <v>0.32980224415347692</v>
      </c>
    </row>
    <row r="160" spans="1:17" ht="13.8" x14ac:dyDescent="0.3">
      <c r="A160" s="16"/>
      <c r="B160" s="17" t="s">
        <v>41</v>
      </c>
      <c r="C160" s="11" t="s">
        <v>31</v>
      </c>
      <c r="D160" s="19">
        <f>'OECD.Stat export (3)'!E158/'OECD.Stat export (3)'!$P158</f>
        <v>0.52302918507680829</v>
      </c>
      <c r="E160" s="19">
        <f>'OECD.Stat export (3)'!F158/'OECD.Stat export (3)'!$P158</f>
        <v>1.1983322288375211</v>
      </c>
      <c r="F160" s="19">
        <f>'OECD.Stat export (3)'!G158/'OECD.Stat export (3)'!$P158</f>
        <v>0.6753030437607126</v>
      </c>
      <c r="G160" s="19">
        <f>'OECD.Stat export (3)'!H158/'OECD.Stat export (3)'!$P158</f>
        <v>1.7592527723630462</v>
      </c>
      <c r="H160" s="19">
        <f>'OECD.Stat export (3)'!I158/'OECD.Stat export (3)'!$P158</f>
        <v>1.2949089392686994</v>
      </c>
      <c r="I160" s="19">
        <f>'OECD.Stat export (3)'!J158/'OECD.Stat export (3)'!$P158</f>
        <v>-0.46434383309434685</v>
      </c>
      <c r="J160" s="19">
        <f>'OECD.Stat export (3)'!K158/'OECD.Stat export (3)'!$P158</f>
        <v>4.066524089283545E-2</v>
      </c>
      <c r="K160" s="19">
        <f>'OECD.Stat export (3)'!L158/'OECD.Stat export (3)'!$P158</f>
        <v>7.8211081879823161E-2</v>
      </c>
      <c r="L160" s="19">
        <f>'OECD.Stat export (3)'!M158/'OECD.Stat export (3)'!$P158</f>
        <v>3.7545840986987711E-2</v>
      </c>
      <c r="M160" s="19">
        <f>'OECD.Stat export (3)'!N158/'OECD.Stat export (3)'!$P158</f>
        <v>56.135141361198826</v>
      </c>
      <c r="N160" s="19">
        <f>'OECD.Stat export (3)'!O158/'OECD.Stat export (3)'!$P158</f>
        <v>34.688831479024081</v>
      </c>
      <c r="O160" s="19">
        <f>'OECD.Stat export (3)'!Q158/'OECD.Stat export (3)'!$P158</f>
        <v>0.48864860098677432</v>
      </c>
      <c r="P160" s="19">
        <f>'OECD.Stat export (3)'!R158/'OECD.Stat export (3)'!$P158</f>
        <v>0.32055274324741184</v>
      </c>
      <c r="Q160" s="19">
        <f>'OECD.Stat export (3)'!R158/'OECD.Stat export (3)'!$P158</f>
        <v>0.32055274324741184</v>
      </c>
    </row>
    <row r="161" spans="1:17" ht="13.8" x14ac:dyDescent="0.3">
      <c r="A161" s="16"/>
      <c r="B161" s="17" t="s">
        <v>42</v>
      </c>
      <c r="C161" s="11" t="s">
        <v>31</v>
      </c>
      <c r="D161" s="19">
        <f>'OECD.Stat export (3)'!E159/'OECD.Stat export (3)'!$P159</f>
        <v>0.57232130164042438</v>
      </c>
      <c r="E161" s="19">
        <f>'OECD.Stat export (3)'!F159/'OECD.Stat export (3)'!$P159</f>
        <v>1.1138142997129221</v>
      </c>
      <c r="F161" s="19">
        <f>'OECD.Stat export (3)'!G159/'OECD.Stat export (3)'!$P159</f>
        <v>0.54149299807249762</v>
      </c>
      <c r="G161" s="19">
        <f>'OECD.Stat export (3)'!H159/'OECD.Stat export (3)'!$P159</f>
        <v>2.1176559070463119</v>
      </c>
      <c r="H161" s="19">
        <f>'OECD.Stat export (3)'!I159/'OECD.Stat export (3)'!$P159</f>
        <v>1.446088506314511</v>
      </c>
      <c r="I161" s="19">
        <f>'OECD.Stat export (3)'!J159/'OECD.Stat export (3)'!$P159</f>
        <v>-0.67156740073180099</v>
      </c>
      <c r="J161" s="19">
        <f>'OECD.Stat export (3)'!K159/'OECD.Stat export (3)'!$P159</f>
        <v>7.5327517719336393E-2</v>
      </c>
      <c r="K161" s="19">
        <f>'OECD.Stat export (3)'!L159/'OECD.Stat export (3)'!$P159</f>
        <v>8.985417707052179E-2</v>
      </c>
      <c r="L161" s="19">
        <f>'OECD.Stat export (3)'!M159/'OECD.Stat export (3)'!$P159</f>
        <v>1.4526659351185392E-2</v>
      </c>
      <c r="M161" s="19">
        <f>'OECD.Stat export (3)'!N159/'OECD.Stat export (3)'!$P159</f>
        <v>60.111612638353783</v>
      </c>
      <c r="N161" s="19">
        <f>'OECD.Stat export (3)'!O159/'OECD.Stat export (3)'!$P159</f>
        <v>37.636183133643129</v>
      </c>
      <c r="O161" s="19">
        <f>'OECD.Stat export (3)'!Q159/'OECD.Stat export (3)'!$P159</f>
        <v>0.49145416471357084</v>
      </c>
      <c r="P161" s="19">
        <f>'OECD.Stat export (3)'!R159/'OECD.Stat export (3)'!$P159</f>
        <v>0.31843807468191077</v>
      </c>
      <c r="Q161" s="19">
        <f>'OECD.Stat export (3)'!R159/'OECD.Stat export (3)'!$P159</f>
        <v>0.31843807468191077</v>
      </c>
    </row>
    <row r="162" spans="1:17" ht="13.8" x14ac:dyDescent="0.3">
      <c r="A162" s="14" t="s">
        <v>73</v>
      </c>
      <c r="B162" s="17" t="s">
        <v>33</v>
      </c>
      <c r="C162" s="11" t="s">
        <v>31</v>
      </c>
      <c r="D162" s="19">
        <f>'OECD.Stat export (3)'!E160/'OECD.Stat export (3)'!$P160</f>
        <v>0.1449049808170112</v>
      </c>
      <c r="E162" s="19">
        <f>'OECD.Stat export (3)'!F160/'OECD.Stat export (3)'!$P160</f>
        <v>4.7489276948883198E-2</v>
      </c>
      <c r="F162" s="19">
        <f>'OECD.Stat export (3)'!G160/'OECD.Stat export (3)'!$P160</f>
        <v>-9.7415703868127992E-2</v>
      </c>
      <c r="G162" s="19">
        <f>'OECD.Stat export (3)'!H160/'OECD.Stat export (3)'!$P160</f>
        <v>0.32720500997616314</v>
      </c>
      <c r="H162" s="19">
        <f>'OECD.Stat export (3)'!I160/'OECD.Stat export (3)'!$P160</f>
        <v>0.1622202514850736</v>
      </c>
      <c r="I162" s="19">
        <f>'OECD.Stat export (3)'!J160/'OECD.Stat export (3)'!$P160</f>
        <v>-0.16498475849108957</v>
      </c>
      <c r="J162" s="19">
        <f>'OECD.Stat export (3)'!K160/'OECD.Stat export (3)'!$P160</f>
        <v>8.2493838994059706E-3</v>
      </c>
      <c r="K162" s="19">
        <f>'OECD.Stat export (3)'!L160/'OECD.Stat export (3)'!$P160</f>
        <v>1.3992718334195161E-2</v>
      </c>
      <c r="L162" s="19">
        <f>'OECD.Stat export (3)'!M160/'OECD.Stat export (3)'!$P160</f>
        <v>5.7433344347891891E-3</v>
      </c>
      <c r="M162" s="19">
        <f>'OECD.Stat export (3)'!N160/'OECD.Stat export (3)'!$P160</f>
        <v>21.598669927016257</v>
      </c>
      <c r="N162" s="19">
        <f>'OECD.Stat export (3)'!O160/'OECD.Stat export (3)'!$P160</f>
        <v>15.014780484788405</v>
      </c>
      <c r="O162" s="19">
        <f>'OECD.Stat export (3)'!Q160/'OECD.Stat export (3)'!$P160</f>
        <v>0.43010758112726866</v>
      </c>
      <c r="P162" s="19">
        <f>'OECD.Stat export (3)'!R160/'OECD.Stat export (3)'!$P160</f>
        <v>0.37000340526428638</v>
      </c>
      <c r="Q162" s="19">
        <f>'OECD.Stat export (3)'!R160/'OECD.Stat export (3)'!$P160</f>
        <v>0.37000340526428638</v>
      </c>
    </row>
    <row r="163" spans="1:17" ht="13.8" x14ac:dyDescent="0.3">
      <c r="A163" s="16"/>
      <c r="B163" s="17" t="s">
        <v>35</v>
      </c>
      <c r="C163" s="11" t="s">
        <v>31</v>
      </c>
      <c r="D163" s="19">
        <f>'OECD.Stat export (3)'!E161/'OECD.Stat export (3)'!$P161</f>
        <v>0.15329490739566093</v>
      </c>
      <c r="E163" s="19">
        <f>'OECD.Stat export (3)'!F161/'OECD.Stat export (3)'!$P161</f>
        <v>3.9333381913102435E-2</v>
      </c>
      <c r="F163" s="19">
        <f>'OECD.Stat export (3)'!G161/'OECD.Stat export (3)'!$P161</f>
        <v>-0.11396152548255849</v>
      </c>
      <c r="G163" s="19">
        <f>'OECD.Stat export (3)'!H161/'OECD.Stat export (3)'!$P161</f>
        <v>0.35149327858636936</v>
      </c>
      <c r="H163" s="19">
        <f>'OECD.Stat export (3)'!I161/'OECD.Stat export (3)'!$P161</f>
        <v>0.17701606511989496</v>
      </c>
      <c r="I163" s="19">
        <f>'OECD.Stat export (3)'!J161/'OECD.Stat export (3)'!$P161</f>
        <v>-0.17447721346647441</v>
      </c>
      <c r="J163" s="19">
        <f>'OECD.Stat export (3)'!K161/'OECD.Stat export (3)'!$P161</f>
        <v>1.5409451995847041E-2</v>
      </c>
      <c r="K163" s="19">
        <f>'OECD.Stat export (3)'!L161/'OECD.Stat export (3)'!$P161</f>
        <v>1.5515397418709232E-2</v>
      </c>
      <c r="L163" s="19">
        <f>'OECD.Stat export (3)'!M161/'OECD.Stat export (3)'!$P161</f>
        <v>1.0594542286219162E-4</v>
      </c>
      <c r="M163" s="19">
        <f>'OECD.Stat export (3)'!N161/'OECD.Stat export (3)'!$P161</f>
        <v>24.266361763794592</v>
      </c>
      <c r="N163" s="19">
        <f>'OECD.Stat export (3)'!O161/'OECD.Stat export (3)'!$P161</f>
        <v>16.689533273020771</v>
      </c>
      <c r="O163" s="19">
        <f>'OECD.Stat export (3)'!Q161/'OECD.Stat export (3)'!$P161</f>
        <v>0.42775907546880665</v>
      </c>
      <c r="P163" s="19">
        <f>'OECD.Stat export (3)'!R161/'OECD.Stat export (3)'!$P161</f>
        <v>0.36826069879765078</v>
      </c>
      <c r="Q163" s="19">
        <f>'OECD.Stat export (3)'!R161/'OECD.Stat export (3)'!$P161</f>
        <v>0.36826069879765078</v>
      </c>
    </row>
    <row r="164" spans="1:17" ht="13.8" x14ac:dyDescent="0.3">
      <c r="A164" s="16"/>
      <c r="B164" s="17" t="s">
        <v>37</v>
      </c>
      <c r="C164" s="11" t="s">
        <v>31</v>
      </c>
      <c r="D164" s="19">
        <f>'OECD.Stat export (3)'!E162/'OECD.Stat export (3)'!$P162</f>
        <v>0.17227770986779414</v>
      </c>
      <c r="E164" s="19">
        <f>'OECD.Stat export (3)'!F162/'OECD.Stat export (3)'!$P162</f>
        <v>4.3765917808107312E-2</v>
      </c>
      <c r="F164" s="19">
        <f>'OECD.Stat export (3)'!G162/'OECD.Stat export (3)'!$P162</f>
        <v>-0.12851179205968682</v>
      </c>
      <c r="G164" s="19">
        <f>'OECD.Stat export (3)'!H162/'OECD.Stat export (3)'!$P162</f>
        <v>0.40453708700025975</v>
      </c>
      <c r="H164" s="19">
        <f>'OECD.Stat export (3)'!I162/'OECD.Stat export (3)'!$P162</f>
        <v>0.22706319279454373</v>
      </c>
      <c r="I164" s="19">
        <f>'OECD.Stat export (3)'!J162/'OECD.Stat export (3)'!$P162</f>
        <v>-0.17747389420571602</v>
      </c>
      <c r="J164" s="19">
        <f>'OECD.Stat export (3)'!K162/'OECD.Stat export (3)'!$P162</f>
        <v>3.1018292159467727E-2</v>
      </c>
      <c r="K164" s="19">
        <f>'OECD.Stat export (3)'!L162/'OECD.Stat export (3)'!$P162</f>
        <v>1.9299264224391145E-2</v>
      </c>
      <c r="L164" s="19">
        <f>'OECD.Stat export (3)'!M162/'OECD.Stat export (3)'!$P162</f>
        <v>-1.1719027935076582E-2</v>
      </c>
      <c r="M164" s="19">
        <f>'OECD.Stat export (3)'!N162/'OECD.Stat export (3)'!$P162</f>
        <v>27.135977061786065</v>
      </c>
      <c r="N164" s="19">
        <f>'OECD.Stat export (3)'!O162/'OECD.Stat export (3)'!$P162</f>
        <v>18.821129137266094</v>
      </c>
      <c r="O164" s="19">
        <f>'OECD.Stat export (3)'!Q162/'OECD.Stat export (3)'!$P162</f>
        <v>0.44052625105076171</v>
      </c>
      <c r="P164" s="19">
        <f>'OECD.Stat export (3)'!R162/'OECD.Stat export (3)'!$P162</f>
        <v>0.3789070853619137</v>
      </c>
      <c r="Q164" s="19">
        <f>'OECD.Stat export (3)'!R162/'OECD.Stat export (3)'!$P162</f>
        <v>0.3789070853619137</v>
      </c>
    </row>
    <row r="165" spans="1:17" ht="13.8" x14ac:dyDescent="0.3">
      <c r="A165" s="16"/>
      <c r="B165" s="17" t="s">
        <v>38</v>
      </c>
      <c r="C165" s="11" t="s">
        <v>31</v>
      </c>
      <c r="D165" s="19">
        <f>'OECD.Stat export (3)'!E163/'OECD.Stat export (3)'!$P163</f>
        <v>0.18354247252230999</v>
      </c>
      <c r="E165" s="19">
        <f>'OECD.Stat export (3)'!F163/'OECD.Stat export (3)'!$P163</f>
        <v>4.6468517218770523E-2</v>
      </c>
      <c r="F165" s="19">
        <f>'OECD.Stat export (3)'!G163/'OECD.Stat export (3)'!$P163</f>
        <v>-0.13707395530353947</v>
      </c>
      <c r="G165" s="19">
        <f>'OECD.Stat export (3)'!H163/'OECD.Stat export (3)'!$P163</f>
        <v>0.47045760038528067</v>
      </c>
      <c r="H165" s="19">
        <f>'OECD.Stat export (3)'!I163/'OECD.Stat export (3)'!$P163</f>
        <v>0.25921500284185572</v>
      </c>
      <c r="I165" s="19">
        <f>'OECD.Stat export (3)'!J163/'OECD.Stat export (3)'!$P163</f>
        <v>-0.21124259754342495</v>
      </c>
      <c r="J165" s="19">
        <f>'OECD.Stat export (3)'!K163/'OECD.Stat export (3)'!$P163</f>
        <v>1.9030935768926067E-2</v>
      </c>
      <c r="K165" s="19">
        <f>'OECD.Stat export (3)'!L163/'OECD.Stat export (3)'!$P163</f>
        <v>2.2456262582335521E-2</v>
      </c>
      <c r="L165" s="19">
        <f>'OECD.Stat export (3)'!M163/'OECD.Stat export (3)'!$P163</f>
        <v>3.4253268134094568E-3</v>
      </c>
      <c r="M165" s="19">
        <f>'OECD.Stat export (3)'!N163/'OECD.Stat export (3)'!$P163</f>
        <v>29.337903176837823</v>
      </c>
      <c r="N165" s="19">
        <f>'OECD.Stat export (3)'!O163/'OECD.Stat export (3)'!$P163</f>
        <v>20.518383465505778</v>
      </c>
      <c r="O165" s="19">
        <f>'OECD.Stat export (3)'!Q163/'OECD.Stat export (3)'!$P163</f>
        <v>0.44354513672997131</v>
      </c>
      <c r="P165" s="19">
        <f>'OECD.Stat export (3)'!R163/'OECD.Stat export (3)'!$P163</f>
        <v>0.38313452323313335</v>
      </c>
      <c r="Q165" s="19">
        <f>'OECD.Stat export (3)'!R163/'OECD.Stat export (3)'!$P163</f>
        <v>0.38313452323313335</v>
      </c>
    </row>
    <row r="166" spans="1:17" ht="13.8" x14ac:dyDescent="0.3">
      <c r="A166" s="16"/>
      <c r="B166" s="17" t="s">
        <v>39</v>
      </c>
      <c r="C166" s="11" t="s">
        <v>31</v>
      </c>
      <c r="D166" s="19">
        <f>'OECD.Stat export (3)'!E164/'OECD.Stat export (3)'!$P164</f>
        <v>0.1999048115075269</v>
      </c>
      <c r="E166" s="19">
        <f>'OECD.Stat export (3)'!F164/'OECD.Stat export (3)'!$P164</f>
        <v>4.8622920657891477E-2</v>
      </c>
      <c r="F166" s="19">
        <f>'OECD.Stat export (3)'!G164/'OECD.Stat export (3)'!$P164</f>
        <v>-0.15128189084963542</v>
      </c>
      <c r="G166" s="19">
        <f>'OECD.Stat export (3)'!H164/'OECD.Stat export (3)'!$P164</f>
        <v>0.47777270446081299</v>
      </c>
      <c r="H166" s="19">
        <f>'OECD.Stat export (3)'!I164/'OECD.Stat export (3)'!$P164</f>
        <v>0.27062504004987653</v>
      </c>
      <c r="I166" s="19">
        <f>'OECD.Stat export (3)'!J164/'OECD.Stat export (3)'!$P164</f>
        <v>-0.20714766441093652</v>
      </c>
      <c r="J166" s="19">
        <f>'OECD.Stat export (3)'!K164/'OECD.Stat export (3)'!$P164</f>
        <v>1.5527093896316237E-2</v>
      </c>
      <c r="K166" s="19">
        <f>'OECD.Stat export (3)'!L164/'OECD.Stat export (3)'!$P164</f>
        <v>2.6018440852112735E-2</v>
      </c>
      <c r="L166" s="19">
        <f>'OECD.Stat export (3)'!M164/'OECD.Stat export (3)'!$P164</f>
        <v>1.0491346955796498E-2</v>
      </c>
      <c r="M166" s="19">
        <f>'OECD.Stat export (3)'!N164/'OECD.Stat export (3)'!$P164</f>
        <v>32.909566163355393</v>
      </c>
      <c r="N166" s="19">
        <f>'OECD.Stat export (3)'!O164/'OECD.Stat export (3)'!$P164</f>
        <v>22.64552747585746</v>
      </c>
      <c r="O166" s="19">
        <f>'OECD.Stat export (3)'!Q164/'OECD.Stat export (3)'!$P164</f>
        <v>0.44640645257186268</v>
      </c>
      <c r="P166" s="19">
        <f>'OECD.Stat export (3)'!R164/'OECD.Stat export (3)'!$P164</f>
        <v>0.38425172792508605</v>
      </c>
      <c r="Q166" s="19">
        <f>'OECD.Stat export (3)'!R164/'OECD.Stat export (3)'!$P164</f>
        <v>0.38425172792508605</v>
      </c>
    </row>
    <row r="167" spans="1:17" ht="13.8" x14ac:dyDescent="0.3">
      <c r="A167" s="16"/>
      <c r="B167" s="17" t="s">
        <v>41</v>
      </c>
      <c r="C167" s="11" t="s">
        <v>31</v>
      </c>
      <c r="D167" s="19">
        <f>'OECD.Stat export (3)'!E165/'OECD.Stat export (3)'!$P165</f>
        <v>0.22399205805868039</v>
      </c>
      <c r="E167" s="19">
        <f>'OECD.Stat export (3)'!F165/'OECD.Stat export (3)'!$P165</f>
        <v>5.2697798019353925E-2</v>
      </c>
      <c r="F167" s="19">
        <f>'OECD.Stat export (3)'!G165/'OECD.Stat export (3)'!$P165</f>
        <v>-0.17129426003932643</v>
      </c>
      <c r="G167" s="19">
        <f>'OECD.Stat export (3)'!H165/'OECD.Stat export (3)'!$P165</f>
        <v>0.48745979526162364</v>
      </c>
      <c r="H167" s="19">
        <f>'OECD.Stat export (3)'!I165/'OECD.Stat export (3)'!$P165</f>
        <v>0.25405266579724295</v>
      </c>
      <c r="I167" s="19">
        <f>'OECD.Stat export (3)'!J165/'OECD.Stat export (3)'!$P165</f>
        <v>-0.23340712946438069</v>
      </c>
      <c r="J167" s="19">
        <f>'OECD.Stat export (3)'!K165/'OECD.Stat export (3)'!$P165</f>
        <v>1.451852515922856E-2</v>
      </c>
      <c r="K167" s="19">
        <f>'OECD.Stat export (3)'!L165/'OECD.Stat export (3)'!$P165</f>
        <v>1.8910608387257149E-2</v>
      </c>
      <c r="L167" s="19">
        <f>'OECD.Stat export (3)'!M165/'OECD.Stat export (3)'!$P165</f>
        <v>4.3920832280285914E-3</v>
      </c>
      <c r="M167" s="19">
        <f>'OECD.Stat export (3)'!N165/'OECD.Stat export (3)'!$P165</f>
        <v>33.080128125705684</v>
      </c>
      <c r="N167" s="19">
        <f>'OECD.Stat export (3)'!O165/'OECD.Stat export (3)'!$P165</f>
        <v>22.711199015938995</v>
      </c>
      <c r="O167" s="19">
        <f>'OECD.Stat export (3)'!Q165/'OECD.Stat export (3)'!$P165</f>
        <v>0.43966440177129934</v>
      </c>
      <c r="P167" s="19">
        <f>'OECD.Stat export (3)'!R165/'OECD.Stat export (3)'!$P165</f>
        <v>0.37700050909547589</v>
      </c>
      <c r="Q167" s="19">
        <f>'OECD.Stat export (3)'!R165/'OECD.Stat export (3)'!$P165</f>
        <v>0.37700050909547589</v>
      </c>
    </row>
    <row r="168" spans="1:17" ht="13.8" x14ac:dyDescent="0.3">
      <c r="A168" s="16"/>
      <c r="B168" s="17" t="s">
        <v>42</v>
      </c>
      <c r="C168" s="11" t="s">
        <v>31</v>
      </c>
      <c r="D168" s="19">
        <f>'OECD.Stat export (3)'!E166/'OECD.Stat export (3)'!$P166</f>
        <v>0.25352159474753744</v>
      </c>
      <c r="E168" s="19">
        <f>'OECD.Stat export (3)'!F166/'OECD.Stat export (3)'!$P166</f>
        <v>6.0201485340329951E-2</v>
      </c>
      <c r="F168" s="19">
        <f>'OECD.Stat export (3)'!G166/'OECD.Stat export (3)'!$P166</f>
        <v>-0.19332010940720751</v>
      </c>
      <c r="G168" s="19">
        <f>'OECD.Stat export (3)'!H166/'OECD.Stat export (3)'!$P166</f>
        <v>0.56613407007519134</v>
      </c>
      <c r="H168" s="19">
        <f>'OECD.Stat export (3)'!I166/'OECD.Stat export (3)'!$P166</f>
        <v>0.2821347790243135</v>
      </c>
      <c r="I168" s="19">
        <f>'OECD.Stat export (3)'!J166/'OECD.Stat export (3)'!$P166</f>
        <v>-0.2839992910508779</v>
      </c>
      <c r="J168" s="19">
        <f>'OECD.Stat export (3)'!K166/'OECD.Stat export (3)'!$P166</f>
        <v>1.181473122636272E-2</v>
      </c>
      <c r="K168" s="19">
        <f>'OECD.Stat export (3)'!L166/'OECD.Stat export (3)'!$P166</f>
        <v>2.1329366992228798E-2</v>
      </c>
      <c r="L168" s="19">
        <f>'OECD.Stat export (3)'!M166/'OECD.Stat export (3)'!$P166</f>
        <v>9.5146357658660759E-3</v>
      </c>
      <c r="M168" s="19">
        <f>'OECD.Stat export (3)'!N166/'OECD.Stat export (3)'!$P166</f>
        <v>35.946765464338242</v>
      </c>
      <c r="N168" s="19">
        <f>'OECD.Stat export (3)'!O166/'OECD.Stat export (3)'!$P166</f>
        <v>24.748548922100486</v>
      </c>
      <c r="O168" s="19">
        <f>'OECD.Stat export (3)'!Q166/'OECD.Stat export (3)'!$P166</f>
        <v>0.44915387523787004</v>
      </c>
      <c r="P168" s="19">
        <f>'OECD.Stat export (3)'!R166/'OECD.Stat export (3)'!$P166</f>
        <v>0.38624264777107814</v>
      </c>
      <c r="Q168" s="19">
        <f>'OECD.Stat export (3)'!R166/'OECD.Stat export (3)'!$P166</f>
        <v>0.38624264777107814</v>
      </c>
    </row>
    <row r="169" spans="1:17" x14ac:dyDescent="0.25">
      <c r="A169" s="23" t="s">
        <v>74</v>
      </c>
    </row>
    <row r="170" spans="1:17" x14ac:dyDescent="0.25">
      <c r="A170" s="24" t="s">
        <v>75</v>
      </c>
    </row>
    <row r="171" spans="1:17" x14ac:dyDescent="0.25">
      <c r="A171" s="25" t="s">
        <v>76</v>
      </c>
      <c r="B171" s="24" t="s">
        <v>77</v>
      </c>
    </row>
    <row r="172" spans="1:17" x14ac:dyDescent="0.25">
      <c r="A172" s="25" t="s">
        <v>78</v>
      </c>
      <c r="B172" s="24" t="s">
        <v>79</v>
      </c>
    </row>
    <row r="173" spans="1:17" x14ac:dyDescent="0.25">
      <c r="A173" s="25" t="s">
        <v>80</v>
      </c>
      <c r="B173" s="24" t="s">
        <v>81</v>
      </c>
    </row>
    <row r="174" spans="1:17" x14ac:dyDescent="0.25">
      <c r="A174" s="25" t="s">
        <v>82</v>
      </c>
      <c r="B174" s="24" t="s">
        <v>83</v>
      </c>
    </row>
    <row r="175" spans="1:17" x14ac:dyDescent="0.25">
      <c r="A175" s="25" t="s">
        <v>84</v>
      </c>
      <c r="B175" s="24" t="s">
        <v>85</v>
      </c>
    </row>
  </sheetData>
  <mergeCells count="25">
    <mergeCell ref="A162:A168"/>
    <mergeCell ref="A120:A126"/>
    <mergeCell ref="A127:A133"/>
    <mergeCell ref="A134:A140"/>
    <mergeCell ref="A141:A147"/>
    <mergeCell ref="A148:A154"/>
    <mergeCell ref="A155:A161"/>
    <mergeCell ref="A78:A84"/>
    <mergeCell ref="A85:A91"/>
    <mergeCell ref="A92:A98"/>
    <mergeCell ref="A99:A105"/>
    <mergeCell ref="A106:A112"/>
    <mergeCell ref="A113:A119"/>
    <mergeCell ref="A36:A42"/>
    <mergeCell ref="A43:A49"/>
    <mergeCell ref="A50:A56"/>
    <mergeCell ref="A57:A63"/>
    <mergeCell ref="A64:A70"/>
    <mergeCell ref="A71:A77"/>
    <mergeCell ref="A5:C5"/>
    <mergeCell ref="A6:C6"/>
    <mergeCell ref="A8:A14"/>
    <mergeCell ref="A15:A21"/>
    <mergeCell ref="A22:A28"/>
    <mergeCell ref="A29:A35"/>
  </mergeCells>
  <hyperlinks>
    <hyperlink ref="A4" r:id="rId1" display="http://stats.oecd.org/OECDStat_Metadata/ShowMetadata.ashx?Dataset=MSTI_PUB&amp;ShowOnWeb=true&amp;Lang=en"/>
    <hyperlink ref="A8" r:id="rId2" display="http://stats.oecd.org/OECDStat_Metadata/ShowMetadata.ashx?Dataset=MSTI_PUB&amp;Coords=[COU].[AUT]&amp;ShowOnWeb=true&amp;Lang=en"/>
    <hyperlink ref="A15" r:id="rId3" display="http://stats.oecd.org/OECDStat_Metadata/ShowMetadata.ashx?Dataset=MSTI_PUB&amp;Coords=[COU].[BEL]&amp;ShowOnWeb=true&amp;Lang=en"/>
    <hyperlink ref="A22" r:id="rId4" display="http://stats.oecd.org/OECDStat_Metadata/ShowMetadata.ashx?Dataset=MSTI_PUB&amp;Coords=[COU].[CZE]&amp;ShowOnWeb=true&amp;Lang=en"/>
    <hyperlink ref="A29" r:id="rId5" display="http://stats.oecd.org/OECDStat_Metadata/ShowMetadata.ashx?Dataset=MSTI_PUB&amp;Coords=[COU].[DNK]&amp;ShowOnWeb=true&amp;Lang=en"/>
    <hyperlink ref="A36" r:id="rId6" display="http://stats.oecd.org/OECDStat_Metadata/ShowMetadata.ashx?Dataset=MSTI_PUB&amp;Coords=[COU].[EST]&amp;ShowOnWeb=true&amp;Lang=en"/>
    <hyperlink ref="A43" r:id="rId7" display="http://stats.oecd.org/OECDStat_Metadata/ShowMetadata.ashx?Dataset=MSTI_PUB&amp;Coords=[COU].[FIN]&amp;ShowOnWeb=true&amp;Lang=en"/>
    <hyperlink ref="A50" r:id="rId8" display="http://stats.oecd.org/OECDStat_Metadata/ShowMetadata.ashx?Dataset=MSTI_PUB&amp;Coords=[COU].[FRA]&amp;ShowOnWeb=true&amp;Lang=en"/>
    <hyperlink ref="A57" r:id="rId9" display="http://stats.oecd.org/OECDStat_Metadata/ShowMetadata.ashx?Dataset=MSTI_PUB&amp;Coords=[COU].[DEU]&amp;ShowOnWeb=true&amp;Lang=en"/>
    <hyperlink ref="A64" r:id="rId10" display="http://stats.oecd.org/OECDStat_Metadata/ShowMetadata.ashx?Dataset=MSTI_PUB&amp;Coords=[COU].[GRC]&amp;ShowOnWeb=true&amp;Lang=en"/>
    <hyperlink ref="A71" r:id="rId11" display="http://stats.oecd.org/OECDStat_Metadata/ShowMetadata.ashx?Dataset=MSTI_PUB&amp;Coords=[COU].[HUN]&amp;ShowOnWeb=true&amp;Lang=en"/>
    <hyperlink ref="A78" r:id="rId12" display="http://stats.oecd.org/OECDStat_Metadata/ShowMetadata.ashx?Dataset=MSTI_PUB&amp;Coords=[COU].[IRL]&amp;ShowOnWeb=true&amp;Lang=en"/>
    <hyperlink ref="A85" r:id="rId13" display="http://stats.oecd.org/OECDStat_Metadata/ShowMetadata.ashx?Dataset=MSTI_PUB&amp;Coords=[COU].[ITA]&amp;ShowOnWeb=true&amp;Lang=en"/>
    <hyperlink ref="A99" r:id="rId14" display="http://stats.oecd.org/OECDStat_Metadata/ShowMetadata.ashx?Dataset=MSTI_PUB&amp;Coords=[COU].[LTU]&amp;ShowOnWeb=true&amp;Lang=en"/>
    <hyperlink ref="A106" r:id="rId15" display="http://stats.oecd.org/OECDStat_Metadata/ShowMetadata.ashx?Dataset=MSTI_PUB&amp;Coords=[COU].[LUX]&amp;ShowOnWeb=true&amp;Lang=en"/>
    <hyperlink ref="A113" r:id="rId16" display="http://stats.oecd.org/OECDStat_Metadata/ShowMetadata.ashx?Dataset=MSTI_PUB&amp;Coords=[COU].[NLD]&amp;ShowOnWeb=true&amp;Lang=en"/>
    <hyperlink ref="A120" r:id="rId17" display="http://stats.oecd.org/OECDStat_Metadata/ShowMetadata.ashx?Dataset=MSTI_PUB&amp;Coords=[COU].[POL]&amp;ShowOnWeb=true&amp;Lang=en"/>
    <hyperlink ref="A127" r:id="rId18" display="http://stats.oecd.org/OECDStat_Metadata/ShowMetadata.ashx?Dataset=MSTI_PUB&amp;Coords=[COU].[PRT]&amp;ShowOnWeb=true&amp;Lang=en"/>
    <hyperlink ref="A134" r:id="rId19" display="http://stats.oecd.org/OECDStat_Metadata/ShowMetadata.ashx?Dataset=MSTI_PUB&amp;Coords=[COU].[SVK]&amp;ShowOnWeb=true&amp;Lang=en"/>
    <hyperlink ref="A141" r:id="rId20" display="http://stats.oecd.org/OECDStat_Metadata/ShowMetadata.ashx?Dataset=MSTI_PUB&amp;Coords=[COU].[SVN]&amp;ShowOnWeb=true&amp;Lang=en"/>
    <hyperlink ref="A148" r:id="rId21" display="http://stats.oecd.org/OECDStat_Metadata/ShowMetadata.ashx?Dataset=MSTI_PUB&amp;Coords=[COU].[ESP]&amp;ShowOnWeb=true&amp;Lang=en"/>
    <hyperlink ref="A155" r:id="rId22" display="http://stats.oecd.org/OECDStat_Metadata/ShowMetadata.ashx?Dataset=MSTI_PUB&amp;Coords=[COU].[SWE]&amp;ShowOnWeb=true&amp;Lang=en"/>
    <hyperlink ref="A162" r:id="rId23" display="http://stats.oecd.org/OECDStat_Metadata/ShowMetadata.ashx?Dataset=MSTI_PUB&amp;Coords=[COU].[ROU]&amp;ShowOnWeb=true&amp;Lang=en"/>
    <hyperlink ref="A169" r:id="rId24" display="https://stats-1.oecd.org/index.aspx?DatasetCode=MSTI_PUB"/>
  </hyperlinks>
  <pageMargins left="0.78740157499999996" right="0.78740157499999996" top="0.984251969" bottom="0.984251969" header="0.4921259845" footer="0.4921259845"/>
  <pageSetup orientation="portrait" horizontalDpi="0" verticalDpi="0"/>
  <legacyDrawing r:id="rId2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73"/>
  <sheetViews>
    <sheetView showGridLines="0" zoomScale="80" zoomScaleNormal="47" workbookViewId="0"/>
  </sheetViews>
  <sheetFormatPr baseColWidth="10" defaultRowHeight="13.2" x14ac:dyDescent="0.25"/>
  <cols>
    <col min="1" max="2" width="26.6640625" customWidth="1"/>
    <col min="3" max="3" width="2.44140625" customWidth="1"/>
  </cols>
  <sheetData>
    <row r="1" spans="1:18" ht="25.2" customHeight="1" x14ac:dyDescent="0.25">
      <c r="A1" s="1"/>
      <c r="B1" s="1"/>
      <c r="D1" t="s">
        <v>86</v>
      </c>
      <c r="E1" t="s">
        <v>86</v>
      </c>
      <c r="F1" t="s">
        <v>86</v>
      </c>
      <c r="G1" t="s">
        <v>86</v>
      </c>
      <c r="H1" t="s">
        <v>86</v>
      </c>
      <c r="I1" t="s">
        <v>86</v>
      </c>
      <c r="J1" t="s">
        <v>86</v>
      </c>
      <c r="K1" t="s">
        <v>86</v>
      </c>
      <c r="L1" t="s">
        <v>86</v>
      </c>
      <c r="M1" t="s">
        <v>86</v>
      </c>
      <c r="N1" t="s">
        <v>86</v>
      </c>
      <c r="O1" t="s">
        <v>86</v>
      </c>
      <c r="P1" t="s">
        <v>86</v>
      </c>
      <c r="Q1" t="s">
        <v>86</v>
      </c>
      <c r="R1" t="s">
        <v>86</v>
      </c>
    </row>
    <row r="2" spans="1:18" ht="23.4" x14ac:dyDescent="0.25">
      <c r="A2" s="2" t="s">
        <v>1</v>
      </c>
      <c r="D2">
        <f>COUNT(D6:D166)</f>
        <v>161</v>
      </c>
      <c r="E2">
        <f>COUNT(E6:E166)</f>
        <v>161</v>
      </c>
      <c r="F2">
        <f>COUNT(F6:F166)</f>
        <v>161</v>
      </c>
      <c r="G2">
        <f>COUNT(G6:G166)</f>
        <v>161</v>
      </c>
      <c r="H2">
        <f>COUNT(H6:H166)</f>
        <v>161</v>
      </c>
      <c r="I2">
        <f>COUNT(I6:I166)</f>
        <v>161</v>
      </c>
      <c r="J2">
        <f>COUNT(J6:J166)</f>
        <v>161</v>
      </c>
      <c r="K2">
        <f>COUNT(K6:K166)</f>
        <v>161</v>
      </c>
      <c r="L2">
        <f>COUNT(L6:L166)</f>
        <v>161</v>
      </c>
      <c r="M2">
        <f>COUNT(M6:M166)</f>
        <v>161</v>
      </c>
      <c r="N2">
        <f>COUNT(N6:N166)</f>
        <v>161</v>
      </c>
      <c r="O2">
        <f>COUNT(O6:O166)</f>
        <v>161</v>
      </c>
      <c r="P2">
        <f>COUNT(P6:P166)</f>
        <v>161</v>
      </c>
      <c r="Q2">
        <f>COUNT(Q6:Q166)</f>
        <v>161</v>
      </c>
      <c r="R2">
        <f>COUNT(R6:R166)</f>
        <v>161</v>
      </c>
    </row>
    <row r="3" spans="1:18" ht="81.599999999999994" x14ac:dyDescent="0.25">
      <c r="A3" s="3" t="s">
        <v>2</v>
      </c>
      <c r="B3" s="5"/>
      <c r="C3" s="4"/>
      <c r="D3" s="26" t="s">
        <v>3</v>
      </c>
      <c r="E3" s="26" t="s">
        <v>7</v>
      </c>
      <c r="F3" s="26" t="s">
        <v>8</v>
      </c>
      <c r="G3" s="26" t="s">
        <v>9</v>
      </c>
      <c r="H3" s="26" t="s">
        <v>11</v>
      </c>
      <c r="I3" s="26" t="s">
        <v>12</v>
      </c>
      <c r="J3" s="26" t="s">
        <v>13</v>
      </c>
      <c r="K3" s="26" t="s">
        <v>15</v>
      </c>
      <c r="L3" s="26" t="s">
        <v>16</v>
      </c>
      <c r="M3" s="26" t="s">
        <v>17</v>
      </c>
      <c r="N3" s="26" t="s">
        <v>18</v>
      </c>
      <c r="O3" s="26" t="s">
        <v>19</v>
      </c>
      <c r="P3" s="31" t="s">
        <v>20</v>
      </c>
      <c r="Q3" s="26" t="s">
        <v>21</v>
      </c>
      <c r="R3" s="26" t="s">
        <v>22</v>
      </c>
    </row>
    <row r="4" spans="1:18" ht="20.399999999999999" x14ac:dyDescent="0.25">
      <c r="A4" s="3" t="s">
        <v>23</v>
      </c>
      <c r="B4" s="5"/>
      <c r="C4" s="4"/>
      <c r="D4" s="26" t="s">
        <v>24</v>
      </c>
      <c r="E4" s="26" t="s">
        <v>27</v>
      </c>
      <c r="F4" s="26" t="s">
        <v>27</v>
      </c>
      <c r="G4" s="26" t="s">
        <v>27</v>
      </c>
      <c r="H4" s="26" t="s">
        <v>27</v>
      </c>
      <c r="I4" s="26" t="s">
        <v>27</v>
      </c>
      <c r="J4" s="26" t="s">
        <v>27</v>
      </c>
      <c r="K4" s="26" t="s">
        <v>27</v>
      </c>
      <c r="L4" s="26" t="s">
        <v>27</v>
      </c>
      <c r="M4" s="26" t="s">
        <v>27</v>
      </c>
      <c r="N4" s="26" t="s">
        <v>27</v>
      </c>
      <c r="O4" s="26" t="s">
        <v>27</v>
      </c>
      <c r="P4" s="31" t="s">
        <v>28</v>
      </c>
      <c r="Q4" s="26" t="s">
        <v>28</v>
      </c>
      <c r="R4" s="26" t="s">
        <v>28</v>
      </c>
    </row>
    <row r="5" spans="1:18" ht="13.8" x14ac:dyDescent="0.3">
      <c r="A5" s="10" t="s">
        <v>29</v>
      </c>
      <c r="B5" s="10" t="s">
        <v>30</v>
      </c>
      <c r="C5" s="11" t="s">
        <v>31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ht="13.8" x14ac:dyDescent="0.3">
      <c r="A6" s="14" t="s">
        <v>32</v>
      </c>
      <c r="B6" s="17" t="s">
        <v>33</v>
      </c>
      <c r="C6" s="11" t="s">
        <v>31</v>
      </c>
      <c r="D6" s="19">
        <f>'OECD.Stat export (3)'!D6/'OECD.Stat export (3)'!$P6</f>
        <v>8.2734622868319772</v>
      </c>
      <c r="E6" s="19">
        <f>'OECD.Stat export (3)'!E6/'OECD.Stat export (3)'!$P6</f>
        <v>1.0172592466625312</v>
      </c>
      <c r="F6" s="19">
        <f>'OECD.Stat export (3)'!F6/'OECD.Stat export (3)'!$P6</f>
        <v>1.0600771486800133</v>
      </c>
      <c r="G6" s="19">
        <f>'OECD.Stat export (3)'!G6/'OECD.Stat export (3)'!$P6</f>
        <v>4.281790201748209E-2</v>
      </c>
      <c r="H6" s="19">
        <f>'OECD.Stat export (3)'!H6/'OECD.Stat export (3)'!$P6</f>
        <v>1.267603417988882</v>
      </c>
      <c r="I6" s="19">
        <f>'OECD.Stat export (3)'!I6/'OECD.Stat export (3)'!$P6</f>
        <v>1.1240178577739963</v>
      </c>
      <c r="J6" s="19">
        <f>'OECD.Stat export (3)'!J6/'OECD.Stat export (3)'!$P6</f>
        <v>-0.14358556021488567</v>
      </c>
      <c r="K6" s="19">
        <f>'OECD.Stat export (3)'!K6/'OECD.Stat export (3)'!$P6</f>
        <v>0.10405109971946293</v>
      </c>
      <c r="L6" s="19">
        <f>'OECD.Stat export (3)'!L6/'OECD.Stat export (3)'!$P6</f>
        <v>0.17243465898852531</v>
      </c>
      <c r="M6" s="19">
        <f>'OECD.Stat export (3)'!M6/'OECD.Stat export (3)'!$P6</f>
        <v>6.838355926906238E-2</v>
      </c>
      <c r="N6" s="19">
        <f>'OECD.Stat export (3)'!N6/'OECD.Stat export (3)'!$P6</f>
        <v>49.942056293452623</v>
      </c>
      <c r="O6" s="19">
        <f>'OECD.Stat export (3)'!O6/'OECD.Stat export (3)'!$P6</f>
        <v>32.38611853487685</v>
      </c>
      <c r="P6" s="19">
        <f>'OECD.Stat export (3)'!P6/'OECD.Stat export (3)'!$P6</f>
        <v>1</v>
      </c>
      <c r="Q6" s="19">
        <f>'OECD.Stat export (3)'!Q6/'OECD.Stat export (3)'!$P6</f>
        <v>0.49661400594865135</v>
      </c>
      <c r="R6" s="19">
        <f>'OECD.Stat export (3)'!R6/'OECD.Stat export (3)'!$P6</f>
        <v>0.37225481512932529</v>
      </c>
    </row>
    <row r="7" spans="1:18" ht="13.8" x14ac:dyDescent="0.3">
      <c r="A7" s="16"/>
      <c r="B7" s="17" t="s">
        <v>35</v>
      </c>
      <c r="C7" s="11" t="s">
        <v>31</v>
      </c>
      <c r="D7" s="19">
        <f>'OECD.Stat export (3)'!D7/'OECD.Stat export (3)'!$P7</f>
        <v>8.6002938737999433</v>
      </c>
      <c r="E7" s="19">
        <f>'OECD.Stat export (3)'!E7/'OECD.Stat export (3)'!$P7</f>
        <v>1.0451023475807129</v>
      </c>
      <c r="F7" s="19">
        <f>'OECD.Stat export (3)'!F7/'OECD.Stat export (3)'!$P7</f>
        <v>1.0380266249616983</v>
      </c>
      <c r="G7" s="19">
        <f>'OECD.Stat export (3)'!G7/'OECD.Stat export (3)'!$P7</f>
        <v>-7.0757226190145406E-3</v>
      </c>
      <c r="H7" s="19">
        <f>'OECD.Stat export (3)'!H7/'OECD.Stat export (3)'!$P7</f>
        <v>1.2826873307027638</v>
      </c>
      <c r="I7" s="19">
        <f>'OECD.Stat export (3)'!I7/'OECD.Stat export (3)'!$P7</f>
        <v>1.0498386905842074</v>
      </c>
      <c r="J7" s="19">
        <f>'OECD.Stat export (3)'!J7/'OECD.Stat export (3)'!$P7</f>
        <v>-0.23284864011855641</v>
      </c>
      <c r="K7" s="19">
        <f>'OECD.Stat export (3)'!K7/'OECD.Stat export (3)'!$P7</f>
        <v>0.11089780207935965</v>
      </c>
      <c r="L7" s="19">
        <f>'OECD.Stat export (3)'!L7/'OECD.Stat export (3)'!$P7</f>
        <v>0.19316243243843167</v>
      </c>
      <c r="M7" s="19">
        <f>'OECD.Stat export (3)'!M7/'OECD.Stat export (3)'!$P7</f>
        <v>8.2264630359072041E-2</v>
      </c>
      <c r="N7" s="19">
        <f>'OECD.Stat export (3)'!N7/'OECD.Stat export (3)'!$P7</f>
        <v>52.665087456568486</v>
      </c>
      <c r="O7" s="19">
        <f>'OECD.Stat export (3)'!O7/'OECD.Stat export (3)'!$P7</f>
        <v>34.099296953182368</v>
      </c>
      <c r="P7" s="19">
        <f>'OECD.Stat export (3)'!P7/'OECD.Stat export (3)'!$P7</f>
        <v>1</v>
      </c>
      <c r="Q7" s="19">
        <f>'OECD.Stat export (3)'!Q7/'OECD.Stat export (3)'!$P7</f>
        <v>0.49673070546417158</v>
      </c>
      <c r="R7" s="19">
        <f>'OECD.Stat export (3)'!R7/'OECD.Stat export (3)'!$P7</f>
        <v>0.37132975262837636</v>
      </c>
    </row>
    <row r="8" spans="1:18" ht="13.8" x14ac:dyDescent="0.3">
      <c r="A8" s="16"/>
      <c r="B8" s="17" t="s">
        <v>37</v>
      </c>
      <c r="C8" s="11" t="s">
        <v>31</v>
      </c>
      <c r="D8" s="19">
        <f>'OECD.Stat export (3)'!D8/'OECD.Stat export (3)'!$P8</f>
        <v>8.6423387276035122</v>
      </c>
      <c r="E8" s="19">
        <f>'OECD.Stat export (3)'!E8/'OECD.Stat export (3)'!$P8</f>
        <v>1.1403276260469923</v>
      </c>
      <c r="F8" s="19">
        <f>'OECD.Stat export (3)'!F8/'OECD.Stat export (3)'!$P8</f>
        <v>1.2474523882860324</v>
      </c>
      <c r="G8" s="19">
        <f>'OECD.Stat export (3)'!G8/'OECD.Stat export (3)'!$P8</f>
        <v>0.10712476223904008</v>
      </c>
      <c r="H8" s="19">
        <f>'OECD.Stat export (3)'!H8/'OECD.Stat export (3)'!$P8</f>
        <v>1.3651483802351612</v>
      </c>
      <c r="I8" s="19">
        <f>'OECD.Stat export (3)'!I8/'OECD.Stat export (3)'!$P8</f>
        <v>1.103563367694617</v>
      </c>
      <c r="J8" s="19">
        <f>'OECD.Stat export (3)'!J8/'OECD.Stat export (3)'!$P8</f>
        <v>-0.261585012540544</v>
      </c>
      <c r="K8" s="19">
        <f>'OECD.Stat export (3)'!K8/'OECD.Stat export (3)'!$P8</f>
        <v>0.16137855842697382</v>
      </c>
      <c r="L8" s="19">
        <f>'OECD.Stat export (3)'!L8/'OECD.Stat export (3)'!$P8</f>
        <v>0.2180792826847486</v>
      </c>
      <c r="M8" s="19">
        <f>'OECD.Stat export (3)'!M8/'OECD.Stat export (3)'!$P8</f>
        <v>5.6700724257774775E-2</v>
      </c>
      <c r="N8" s="19">
        <f>'OECD.Stat export (3)'!N8/'OECD.Stat export (3)'!$P8</f>
        <v>54.188360666058713</v>
      </c>
      <c r="O8" s="19">
        <f>'OECD.Stat export (3)'!O8/'OECD.Stat export (3)'!$P8</f>
        <v>35.197763199912387</v>
      </c>
      <c r="P8" s="19">
        <f>'OECD.Stat export (3)'!P8/'OECD.Stat export (3)'!$P8</f>
        <v>1</v>
      </c>
      <c r="Q8" s="19">
        <f>'OECD.Stat export (3)'!Q8/'OECD.Stat export (3)'!$P8</f>
        <v>0.50177752930532815</v>
      </c>
      <c r="R8" s="19">
        <f>'OECD.Stat export (3)'!R8/'OECD.Stat export (3)'!$P8</f>
        <v>0.37508614197971973</v>
      </c>
    </row>
    <row r="9" spans="1:18" ht="13.8" x14ac:dyDescent="0.3">
      <c r="A9" s="16"/>
      <c r="B9" s="17" t="s">
        <v>38</v>
      </c>
      <c r="C9" s="11" t="s">
        <v>31</v>
      </c>
      <c r="D9" s="19">
        <f>'OECD.Stat export (3)'!D9/'OECD.Stat export (3)'!$P9</f>
        <v>9.074525779141581</v>
      </c>
      <c r="E9" s="19">
        <f>'OECD.Stat export (3)'!E9/'OECD.Stat export (3)'!$P9</f>
        <v>1.1646002227727168</v>
      </c>
      <c r="F9" s="19">
        <f>'OECD.Stat export (3)'!F9/'OECD.Stat export (3)'!$P9</f>
        <v>1.1840979706613945</v>
      </c>
      <c r="G9" s="19">
        <f>'OECD.Stat export (3)'!G9/'OECD.Stat export (3)'!$P9</f>
        <v>1.9497747888677572E-2</v>
      </c>
      <c r="H9" s="19">
        <f>'OECD.Stat export (3)'!H9/'OECD.Stat export (3)'!$P9</f>
        <v>1.5009855460245514</v>
      </c>
      <c r="I9" s="19">
        <f>'OECD.Stat export (3)'!I9/'OECD.Stat export (3)'!$P9</f>
        <v>1.1957054545935952</v>
      </c>
      <c r="J9" s="19">
        <f>'OECD.Stat export (3)'!J9/'OECD.Stat export (3)'!$P9</f>
        <v>-0.30528009143095602</v>
      </c>
      <c r="K9" s="19">
        <f>'OECD.Stat export (3)'!K9/'OECD.Stat export (3)'!$P9</f>
        <v>9.2833220766427305E-2</v>
      </c>
      <c r="L9" s="19">
        <f>'OECD.Stat export (3)'!L9/'OECD.Stat export (3)'!$P9</f>
        <v>0.20234143449200115</v>
      </c>
      <c r="M9" s="19">
        <f>'OECD.Stat export (3)'!M9/'OECD.Stat export (3)'!$P9</f>
        <v>0.10950821372557383</v>
      </c>
      <c r="N9" s="19">
        <f>'OECD.Stat export (3)'!N9/'OECD.Stat export (3)'!$P9</f>
        <v>56.956110561921207</v>
      </c>
      <c r="O9" s="19">
        <f>'OECD.Stat export (3)'!O9/'OECD.Stat export (3)'!$P9</f>
        <v>37.100346304469582</v>
      </c>
      <c r="P9" s="19">
        <f>'OECD.Stat export (3)'!P9/'OECD.Stat export (3)'!$P9</f>
        <v>1</v>
      </c>
      <c r="Q9" s="19">
        <f>'OECD.Stat export (3)'!Q9/'OECD.Stat export (3)'!$P9</f>
        <v>0.50793944628397392</v>
      </c>
      <c r="R9" s="19">
        <f>'OECD.Stat export (3)'!R9/'OECD.Stat export (3)'!$P9</f>
        <v>0.3801891146651501</v>
      </c>
    </row>
    <row r="10" spans="1:18" ht="13.8" x14ac:dyDescent="0.3">
      <c r="A10" s="16"/>
      <c r="B10" s="17" t="s">
        <v>39</v>
      </c>
      <c r="C10" s="11" t="s">
        <v>31</v>
      </c>
      <c r="D10" s="19">
        <f>'OECD.Stat export (3)'!D10/'OECD.Stat export (3)'!$P10</f>
        <v>9.423667581812591</v>
      </c>
      <c r="E10" s="19">
        <f>'OECD.Stat export (3)'!E10/'OECD.Stat export (3)'!$P10</f>
        <v>1.2091622035233023</v>
      </c>
      <c r="F10" s="19">
        <f>'OECD.Stat export (3)'!F10/'OECD.Stat export (3)'!$P10</f>
        <v>1.3398466282187478</v>
      </c>
      <c r="G10" s="19">
        <f>'OECD.Stat export (3)'!G10/'OECD.Stat export (3)'!$P10</f>
        <v>0.13068442469544542</v>
      </c>
      <c r="H10" s="19">
        <f>'OECD.Stat export (3)'!H10/'OECD.Stat export (3)'!$P10</f>
        <v>1.441015002753548</v>
      </c>
      <c r="I10" s="19">
        <f>'OECD.Stat export (3)'!I10/'OECD.Stat export (3)'!$P10</f>
        <v>1.0872107404256335</v>
      </c>
      <c r="J10" s="19">
        <f>'OECD.Stat export (3)'!J10/'OECD.Stat export (3)'!$P10</f>
        <v>-0.35380426232791451</v>
      </c>
      <c r="K10" s="19">
        <f>'OECD.Stat export (3)'!K10/'OECD.Stat export (3)'!$P10</f>
        <v>0.15584132309081797</v>
      </c>
      <c r="L10" s="19">
        <f>'OECD.Stat export (3)'!L10/'OECD.Stat export (3)'!$P10</f>
        <v>0.18881595530432252</v>
      </c>
      <c r="M10" s="19">
        <f>'OECD.Stat export (3)'!M10/'OECD.Stat export (3)'!$P10</f>
        <v>3.2974632213504558E-2</v>
      </c>
      <c r="N10" s="19">
        <f>'OECD.Stat export (3)'!N10/'OECD.Stat export (3)'!$P10</f>
        <v>59.719331646740791</v>
      </c>
      <c r="O10" s="19">
        <f>'OECD.Stat export (3)'!O10/'OECD.Stat export (3)'!$P10</f>
        <v>38.862898976764981</v>
      </c>
      <c r="P10" s="19">
        <f>'OECD.Stat export (3)'!P10/'OECD.Stat export (3)'!$P10</f>
        <v>1</v>
      </c>
      <c r="Q10" s="19">
        <f>'OECD.Stat export (3)'!Q10/'OECD.Stat export (3)'!$P10</f>
        <v>0.511063996635304</v>
      </c>
      <c r="R10" s="19">
        <f>'OECD.Stat export (3)'!R10/'OECD.Stat export (3)'!$P10</f>
        <v>0.38361313867490415</v>
      </c>
    </row>
    <row r="11" spans="1:18" ht="13.8" x14ac:dyDescent="0.3">
      <c r="A11" s="16"/>
      <c r="B11" s="17" t="s">
        <v>41</v>
      </c>
      <c r="C11" s="11" t="s">
        <v>31</v>
      </c>
      <c r="D11" s="19">
        <f>'OECD.Stat export (3)'!D11/'OECD.Stat export (3)'!$P11</f>
        <v>9.2019767081293899</v>
      </c>
      <c r="E11" s="19">
        <f>'OECD.Stat export (3)'!E11/'OECD.Stat export (3)'!$P11</f>
        <v>1.1911522268246224</v>
      </c>
      <c r="F11" s="19">
        <f>'OECD.Stat export (3)'!F11/'OECD.Stat export (3)'!$P11</f>
        <v>1.4740267714645707</v>
      </c>
      <c r="G11" s="19">
        <f>'OECD.Stat export (3)'!G11/'OECD.Stat export (3)'!$P11</f>
        <v>0.28287454463994832</v>
      </c>
      <c r="H11" s="19">
        <f>'OECD.Stat export (3)'!H11/'OECD.Stat export (3)'!$P11</f>
        <v>1.4144428312929069</v>
      </c>
      <c r="I11" s="19">
        <f>'OECD.Stat export (3)'!I11/'OECD.Stat export (3)'!$P11</f>
        <v>1.0118707348843679</v>
      </c>
      <c r="J11" s="19">
        <f>'OECD.Stat export (3)'!J11/'OECD.Stat export (3)'!$P11</f>
        <v>-0.40257209640853919</v>
      </c>
      <c r="K11" s="19">
        <f>'OECD.Stat export (3)'!K11/'OECD.Stat export (3)'!$P11</f>
        <v>0.10535081601171715</v>
      </c>
      <c r="L11" s="19">
        <f>'OECD.Stat export (3)'!L11/'OECD.Stat export (3)'!$P11</f>
        <v>0.13126184485656081</v>
      </c>
      <c r="M11" s="19">
        <f>'OECD.Stat export (3)'!M11/'OECD.Stat export (3)'!$P11</f>
        <v>2.5911028844843663E-2</v>
      </c>
      <c r="N11" s="19">
        <f>'OECD.Stat export (3)'!N11/'OECD.Stat export (3)'!$P11</f>
        <v>57.253300563043773</v>
      </c>
      <c r="O11" s="19">
        <f>'OECD.Stat export (3)'!O11/'OECD.Stat export (3)'!$P11</f>
        <v>36.490181349910983</v>
      </c>
      <c r="P11" s="19">
        <f>'OECD.Stat export (3)'!P11/'OECD.Stat export (3)'!$P11</f>
        <v>1</v>
      </c>
      <c r="Q11" s="19">
        <f>'OECD.Stat export (3)'!Q11/'OECD.Stat export (3)'!$P11</f>
        <v>0.50049639171544313</v>
      </c>
      <c r="R11" s="19">
        <f>'OECD.Stat export (3)'!R11/'OECD.Stat export (3)'!$P11</f>
        <v>0.37232214426701599</v>
      </c>
    </row>
    <row r="12" spans="1:18" ht="13.8" x14ac:dyDescent="0.3">
      <c r="A12" s="16"/>
      <c r="B12" s="17" t="s">
        <v>42</v>
      </c>
      <c r="C12" s="11" t="s">
        <v>31</v>
      </c>
      <c r="D12" s="19">
        <f>'OECD.Stat export (3)'!D12/'OECD.Stat export (3)'!$P12</f>
        <v>9.7244937172681283</v>
      </c>
      <c r="E12" s="19">
        <f>'OECD.Stat export (3)'!E12/'OECD.Stat export (3)'!$P12</f>
        <v>1.5526815527418807</v>
      </c>
      <c r="F12" s="19">
        <f>'OECD.Stat export (3)'!F12/'OECD.Stat export (3)'!$P12</f>
        <v>1.6029875105010098</v>
      </c>
      <c r="G12" s="19">
        <f>'OECD.Stat export (3)'!G12/'OECD.Stat export (3)'!$P12</f>
        <v>5.0305957759129064E-2</v>
      </c>
      <c r="H12" s="19">
        <f>'OECD.Stat export (3)'!H12/'OECD.Stat export (3)'!$P12</f>
        <v>2.1572691765197418</v>
      </c>
      <c r="I12" s="19">
        <f>'OECD.Stat export (3)'!I12/'OECD.Stat export (3)'!$P12</f>
        <v>1.6622450198402059</v>
      </c>
      <c r="J12" s="19">
        <f>'OECD.Stat export (3)'!J12/'OECD.Stat export (3)'!$P12</f>
        <v>-0.49502415667953592</v>
      </c>
      <c r="K12" s="19">
        <f>'OECD.Stat export (3)'!K12/'OECD.Stat export (3)'!$P12</f>
        <v>9.2946416251094788E-2</v>
      </c>
      <c r="L12" s="19">
        <f>'OECD.Stat export (3)'!L12/'OECD.Stat export (3)'!$P12</f>
        <v>0.14382327671725026</v>
      </c>
      <c r="M12" s="19">
        <f>'OECD.Stat export (3)'!M12/'OECD.Stat export (3)'!$P12</f>
        <v>5.0876860466155464E-2</v>
      </c>
      <c r="N12" s="19">
        <f>'OECD.Stat export (3)'!N12/'OECD.Stat export (3)'!$P12</f>
        <v>59.976264665217521</v>
      </c>
      <c r="O12" s="19">
        <f>'OECD.Stat export (3)'!O12/'OECD.Stat export (3)'!$P12</f>
        <v>38.369724306568827</v>
      </c>
      <c r="P12" s="19">
        <f>'OECD.Stat export (3)'!P12/'OECD.Stat export (3)'!$P12</f>
        <v>1</v>
      </c>
      <c r="Q12" s="19">
        <f>'OECD.Stat export (3)'!Q12/'OECD.Stat export (3)'!$P12</f>
        <v>0.50862395315568854</v>
      </c>
      <c r="R12" s="19">
        <f>'OECD.Stat export (3)'!R12/'OECD.Stat export (3)'!$P12</f>
        <v>0.37815499477206549</v>
      </c>
    </row>
    <row r="13" spans="1:18" ht="13.8" x14ac:dyDescent="0.3">
      <c r="A13" s="14" t="s">
        <v>45</v>
      </c>
      <c r="B13" s="17" t="s">
        <v>33</v>
      </c>
      <c r="C13" s="11" t="s">
        <v>31</v>
      </c>
      <c r="D13" s="19">
        <f>'OECD.Stat export (3)'!D13/'OECD.Stat export (3)'!$P13</f>
        <v>6.8759978712080896</v>
      </c>
      <c r="E13" s="19">
        <f>'OECD.Stat export (3)'!E13/'OECD.Stat export (3)'!$P13</f>
        <v>1.1259604961859144</v>
      </c>
      <c r="F13" s="19">
        <f>'OECD.Stat export (3)'!F13/'OECD.Stat export (3)'!$P13</f>
        <v>1.4106451156643605</v>
      </c>
      <c r="G13" s="19">
        <f>'OECD.Stat export (3)'!G13/'OECD.Stat export (3)'!$P13</f>
        <v>0.28468461947844598</v>
      </c>
      <c r="H13" s="19">
        <f>'OECD.Stat export (3)'!H13/'OECD.Stat export (3)'!$P13</f>
        <v>1.216173303175448</v>
      </c>
      <c r="I13" s="19">
        <f>'OECD.Stat export (3)'!I13/'OECD.Stat export (3)'!$P13</f>
        <v>0.81502279661167287</v>
      </c>
      <c r="J13" s="19">
        <f>'OECD.Stat export (3)'!J13/'OECD.Stat export (3)'!$P13</f>
        <v>-0.40115050656377504</v>
      </c>
      <c r="K13" s="19">
        <f>'OECD.Stat export (3)'!K13/'OECD.Stat export (3)'!$P13</f>
        <v>0.1350966596593933</v>
      </c>
      <c r="L13" s="19">
        <f>'OECD.Stat export (3)'!L13/'OECD.Stat export (3)'!$P13</f>
        <v>0.20528165983679261</v>
      </c>
      <c r="M13" s="19">
        <f>'OECD.Stat export (3)'!M13/'OECD.Stat export (3)'!$P13</f>
        <v>7.0185000177399315E-2</v>
      </c>
      <c r="N13" s="19">
        <f>'OECD.Stat export (3)'!N13/'OECD.Stat export (3)'!$P13</f>
        <v>46.201685890620098</v>
      </c>
      <c r="O13" s="19">
        <f>'OECD.Stat export (3)'!O13/'OECD.Stat export (3)'!$P13</f>
        <v>28.623550175757405</v>
      </c>
      <c r="P13" s="19">
        <f>'OECD.Stat export (3)'!P13/'OECD.Stat export (3)'!$P13</f>
        <v>1</v>
      </c>
      <c r="Q13" s="19">
        <f>'OECD.Stat export (3)'!Q13/'OECD.Stat export (3)'!$P13</f>
        <v>0.40956182366507005</v>
      </c>
      <c r="R13" s="19">
        <f>'OECD.Stat export (3)'!R13/'OECD.Stat export (3)'!$P13</f>
        <v>0.27894270001773996</v>
      </c>
    </row>
    <row r="14" spans="1:18" ht="13.8" x14ac:dyDescent="0.3">
      <c r="A14" s="16"/>
      <c r="B14" s="17" t="s">
        <v>35</v>
      </c>
      <c r="C14" s="11" t="s">
        <v>31</v>
      </c>
      <c r="D14" s="19">
        <f>'OECD.Stat export (3)'!D14/'OECD.Stat export (3)'!$P14</f>
        <v>6.9816432794987202</v>
      </c>
      <c r="E14" s="19">
        <f>'OECD.Stat export (3)'!E14/'OECD.Stat export (3)'!$P14</f>
        <v>1.7557483814314712</v>
      </c>
      <c r="F14" s="19">
        <f>'OECD.Stat export (3)'!F14/'OECD.Stat export (3)'!$P14</f>
        <v>2.2506927490071482</v>
      </c>
      <c r="G14" s="19">
        <f>'OECD.Stat export (3)'!G14/'OECD.Stat export (3)'!$P14</f>
        <v>0.49494436757567734</v>
      </c>
      <c r="H14" s="19">
        <f>'OECD.Stat export (3)'!H14/'OECD.Stat export (3)'!$P14</f>
        <v>1.2398104673020915</v>
      </c>
      <c r="I14" s="19">
        <f>'OECD.Stat export (3)'!I14/'OECD.Stat export (3)'!$P14</f>
        <v>0.82056197767187367</v>
      </c>
      <c r="J14" s="19">
        <f>'OECD.Stat export (3)'!J14/'OECD.Stat export (3)'!$P14</f>
        <v>-0.41924848963021794</v>
      </c>
      <c r="K14" s="19">
        <f>'OECD.Stat export (3)'!K14/'OECD.Stat export (3)'!$P14</f>
        <v>0.190019101579737</v>
      </c>
      <c r="L14" s="19">
        <f>'OECD.Stat export (3)'!L14/'OECD.Stat export (3)'!$P14</f>
        <v>0.22108749686700205</v>
      </c>
      <c r="M14" s="19">
        <f>'OECD.Stat export (3)'!M14/'OECD.Stat export (3)'!$P14</f>
        <v>3.1068395287265023E-2</v>
      </c>
      <c r="N14" s="19">
        <f>'OECD.Stat export (3)'!N14/'OECD.Stat export (3)'!$P14</f>
        <v>48.599202675513013</v>
      </c>
      <c r="O14" s="19">
        <f>'OECD.Stat export (3)'!O14/'OECD.Stat export (3)'!$P14</f>
        <v>30.073493561532345</v>
      </c>
      <c r="P14" s="19">
        <f>'OECD.Stat export (3)'!P14/'OECD.Stat export (3)'!$P14</f>
        <v>1</v>
      </c>
      <c r="Q14" s="19">
        <f>'OECD.Stat export (3)'!Q14/'OECD.Stat export (3)'!$P14</f>
        <v>0.41261141999823497</v>
      </c>
      <c r="R14" s="19">
        <f>'OECD.Stat export (3)'!R14/'OECD.Stat export (3)'!$P14</f>
        <v>0.28076074485923574</v>
      </c>
    </row>
    <row r="15" spans="1:18" ht="13.8" x14ac:dyDescent="0.3">
      <c r="A15" s="16"/>
      <c r="B15" s="17" t="s">
        <v>37</v>
      </c>
      <c r="C15" s="11" t="s">
        <v>31</v>
      </c>
      <c r="D15" s="19">
        <f>'OECD.Stat export (3)'!D15/'OECD.Stat export (3)'!$P15</f>
        <v>7.2691129670329673</v>
      </c>
      <c r="E15" s="19">
        <f>'OECD.Stat export (3)'!E15/'OECD.Stat export (3)'!$P15</f>
        <v>2.1810093692307695</v>
      </c>
      <c r="F15" s="19">
        <f>'OECD.Stat export (3)'!F15/'OECD.Stat export (3)'!$P15</f>
        <v>2.5880837764395603</v>
      </c>
      <c r="G15" s="19">
        <f>'OECD.Stat export (3)'!G15/'OECD.Stat export (3)'!$P15</f>
        <v>0.40707440720879118</v>
      </c>
      <c r="H15" s="19">
        <f>'OECD.Stat export (3)'!H15/'OECD.Stat export (3)'!$P15</f>
        <v>1.3071804660219779</v>
      </c>
      <c r="I15" s="19">
        <f>'OECD.Stat export (3)'!I15/'OECD.Stat export (3)'!$P15</f>
        <v>0.84959897239560433</v>
      </c>
      <c r="J15" s="19">
        <f>'OECD.Stat export (3)'!J15/'OECD.Stat export (3)'!$P15</f>
        <v>-0.45758149362637363</v>
      </c>
      <c r="K15" s="19">
        <f>'OECD.Stat export (3)'!K15/'OECD.Stat export (3)'!$P15</f>
        <v>0.16855139199999999</v>
      </c>
      <c r="L15" s="19">
        <f>'OECD.Stat export (3)'!L15/'OECD.Stat export (3)'!$P15</f>
        <v>0.2280311745934066</v>
      </c>
      <c r="M15" s="19">
        <f>'OECD.Stat export (3)'!M15/'OECD.Stat export (3)'!$P15</f>
        <v>5.9479782593406597E-2</v>
      </c>
      <c r="N15" s="19">
        <f>'OECD.Stat export (3)'!N15/'OECD.Stat export (3)'!$P15</f>
        <v>50.44294751809565</v>
      </c>
      <c r="O15" s="19">
        <f>'OECD.Stat export (3)'!O15/'OECD.Stat export (3)'!$P15</f>
        <v>31.167591415605365</v>
      </c>
      <c r="P15" s="19">
        <f>'OECD.Stat export (3)'!P15/'OECD.Stat export (3)'!$P15</f>
        <v>1</v>
      </c>
      <c r="Q15" s="19">
        <f>'OECD.Stat export (3)'!Q15/'OECD.Stat export (3)'!$P15</f>
        <v>0.41745054945054944</v>
      </c>
      <c r="R15" s="19">
        <f>'OECD.Stat export (3)'!R15/'OECD.Stat export (3)'!$P15</f>
        <v>0.28371868131868133</v>
      </c>
    </row>
    <row r="16" spans="1:18" ht="13.8" x14ac:dyDescent="0.3">
      <c r="A16" s="16"/>
      <c r="B16" s="17" t="s">
        <v>38</v>
      </c>
      <c r="C16" s="11" t="s">
        <v>31</v>
      </c>
      <c r="D16" s="19">
        <f>'OECD.Stat export (3)'!D16/'OECD.Stat export (3)'!$P16</f>
        <v>7.7530252909775097</v>
      </c>
      <c r="E16" s="19">
        <f>'OECD.Stat export (3)'!E16/'OECD.Stat export (3)'!$P16</f>
        <v>2.5003512433709636</v>
      </c>
      <c r="F16" s="19">
        <f>'OECD.Stat export (3)'!F16/'OECD.Stat export (3)'!$P16</f>
        <v>2.9396829682331318</v>
      </c>
      <c r="G16" s="19">
        <f>'OECD.Stat export (3)'!G16/'OECD.Stat export (3)'!$P16</f>
        <v>0.43933172486216854</v>
      </c>
      <c r="H16" s="19">
        <f>'OECD.Stat export (3)'!H16/'OECD.Stat export (3)'!$P16</f>
        <v>1.3540224505994576</v>
      </c>
      <c r="I16" s="19">
        <f>'OECD.Stat export (3)'!I16/'OECD.Stat export (3)'!$P16</f>
        <v>0.86195267217992477</v>
      </c>
      <c r="J16" s="19">
        <f>'OECD.Stat export (3)'!J16/'OECD.Stat export (3)'!$P16</f>
        <v>-0.49206977841953264</v>
      </c>
      <c r="K16" s="19">
        <f>'OECD.Stat export (3)'!K16/'OECD.Stat export (3)'!$P16</f>
        <v>0.19933518823838275</v>
      </c>
      <c r="L16" s="19">
        <f>'OECD.Stat export (3)'!L16/'OECD.Stat export (3)'!$P16</f>
        <v>0.23160776187975846</v>
      </c>
      <c r="M16" s="19">
        <f>'OECD.Stat export (3)'!M16/'OECD.Stat export (3)'!$P16</f>
        <v>3.2272573641375688E-2</v>
      </c>
      <c r="N16" s="19">
        <f>'OECD.Stat export (3)'!N16/'OECD.Stat export (3)'!$P16</f>
        <v>52.530841509649079</v>
      </c>
      <c r="O16" s="19">
        <f>'OECD.Stat export (3)'!O16/'OECD.Stat export (3)'!$P16</f>
        <v>32.426128478065806</v>
      </c>
      <c r="P16" s="19">
        <f>'OECD.Stat export (3)'!P16/'OECD.Stat export (3)'!$P16</f>
        <v>1</v>
      </c>
      <c r="Q16" s="19">
        <f>'OECD.Stat export (3)'!Q16/'OECD.Stat export (3)'!$P16</f>
        <v>0.42165047694057933</v>
      </c>
      <c r="R16" s="19">
        <f>'OECD.Stat export (3)'!R16/'OECD.Stat export (3)'!$P16</f>
        <v>0.28661065896560778</v>
      </c>
    </row>
    <row r="17" spans="1:18" ht="13.8" x14ac:dyDescent="0.3">
      <c r="A17" s="16"/>
      <c r="B17" s="17" t="s">
        <v>39</v>
      </c>
      <c r="C17" s="11" t="s">
        <v>31</v>
      </c>
      <c r="D17" s="19">
        <f>'OECD.Stat export (3)'!D17/'OECD.Stat export (3)'!$P17</f>
        <v>8.1403359735399086</v>
      </c>
      <c r="E17" s="19">
        <f>'OECD.Stat export (3)'!E17/'OECD.Stat export (3)'!$P17</f>
        <v>2.9836997132909739</v>
      </c>
      <c r="F17" s="19">
        <f>'OECD.Stat export (3)'!F17/'OECD.Stat export (3)'!$P17</f>
        <v>3.5000495218905043</v>
      </c>
      <c r="G17" s="19">
        <f>'OECD.Stat export (3)'!G17/'OECD.Stat export (3)'!$P17</f>
        <v>0.51634980859953084</v>
      </c>
      <c r="H17" s="19">
        <f>'OECD.Stat export (3)'!H17/'OECD.Stat export (3)'!$P17</f>
        <v>1.5205782537209502</v>
      </c>
      <c r="I17" s="19">
        <f>'OECD.Stat export (3)'!I17/'OECD.Stat export (3)'!$P17</f>
        <v>0.96436684028200892</v>
      </c>
      <c r="J17" s="19">
        <f>'OECD.Stat export (3)'!J17/'OECD.Stat export (3)'!$P17</f>
        <v>-0.55621141343894154</v>
      </c>
      <c r="K17" s="19">
        <f>'OECD.Stat export (3)'!K17/'OECD.Stat export (3)'!$P17</f>
        <v>0.26025248620419533</v>
      </c>
      <c r="L17" s="19">
        <f>'OECD.Stat export (3)'!L17/'OECD.Stat export (3)'!$P17</f>
        <v>0.22029341500565758</v>
      </c>
      <c r="M17" s="19">
        <f>'OECD.Stat export (3)'!M17/'OECD.Stat export (3)'!$P17</f>
        <v>-3.9959071198537734E-2</v>
      </c>
      <c r="N17" s="19">
        <f>'OECD.Stat export (3)'!N17/'OECD.Stat export (3)'!$P17</f>
        <v>55.800825987723385</v>
      </c>
      <c r="O17" s="19">
        <f>'OECD.Stat export (3)'!O17/'OECD.Stat export (3)'!$P17</f>
        <v>34.517738453163204</v>
      </c>
      <c r="P17" s="19">
        <f>'OECD.Stat export (3)'!P17/'OECD.Stat export (3)'!$P17</f>
        <v>1</v>
      </c>
      <c r="Q17" s="19">
        <f>'OECD.Stat export (3)'!Q17/'OECD.Stat export (3)'!$P17</f>
        <v>0.4260858212202977</v>
      </c>
      <c r="R17" s="19">
        <f>'OECD.Stat export (3)'!R17/'OECD.Stat export (3)'!$P17</f>
        <v>0.28930281138480285</v>
      </c>
    </row>
    <row r="18" spans="1:18" ht="13.8" x14ac:dyDescent="0.3">
      <c r="A18" s="16"/>
      <c r="B18" s="17" t="s">
        <v>41</v>
      </c>
      <c r="C18" s="11" t="s">
        <v>31</v>
      </c>
      <c r="D18" s="19">
        <f>'OECD.Stat export (3)'!D18/'OECD.Stat export (3)'!$P18</f>
        <v>8.3877338877338872</v>
      </c>
      <c r="E18" s="19">
        <f>'OECD.Stat export (3)'!E18/'OECD.Stat export (3)'!$P18</f>
        <v>3.2882791605162858</v>
      </c>
      <c r="F18" s="19">
        <f>'OECD.Stat export (3)'!F18/'OECD.Stat export (3)'!$P18</f>
        <v>4.1148899669958423</v>
      </c>
      <c r="G18" s="19">
        <f>'OECD.Stat export (3)'!G18/'OECD.Stat export (3)'!$P18</f>
        <v>0.82661080647955654</v>
      </c>
      <c r="H18" s="19">
        <f>'OECD.Stat export (3)'!H18/'OECD.Stat export (3)'!$P18</f>
        <v>1.4924847224532223</v>
      </c>
      <c r="I18" s="19">
        <f>'OECD.Stat export (3)'!I18/'OECD.Stat export (3)'!$P18</f>
        <v>0.94192023536036029</v>
      </c>
      <c r="J18" s="19">
        <f>'OECD.Stat export (3)'!J18/'OECD.Stat export (3)'!$P18</f>
        <v>-0.5505644870928621</v>
      </c>
      <c r="K18" s="19">
        <f>'OECD.Stat export (3)'!K18/'OECD.Stat export (3)'!$P18</f>
        <v>0.18827968988218988</v>
      </c>
      <c r="L18" s="19">
        <f>'OECD.Stat export (3)'!L18/'OECD.Stat export (3)'!$P18</f>
        <v>0.13245646283783782</v>
      </c>
      <c r="M18" s="19">
        <f>'OECD.Stat export (3)'!M18/'OECD.Stat export (3)'!$P18</f>
        <v>-5.5823227044352039E-2</v>
      </c>
      <c r="N18" s="19">
        <f>'OECD.Stat export (3)'!N18/'OECD.Stat export (3)'!$P18</f>
        <v>54.539032525403421</v>
      </c>
      <c r="O18" s="19">
        <f>'OECD.Stat export (3)'!O18/'OECD.Stat export (3)'!$P18</f>
        <v>33.393129307962489</v>
      </c>
      <c r="P18" s="19">
        <f>'OECD.Stat export (3)'!P18/'OECD.Stat export (3)'!$P18</f>
        <v>1</v>
      </c>
      <c r="Q18" s="19">
        <f>'OECD.Stat export (3)'!Q18/'OECD.Stat export (3)'!$P18</f>
        <v>0.42432432432432432</v>
      </c>
      <c r="R18" s="19">
        <f>'OECD.Stat export (3)'!R18/'OECD.Stat export (3)'!$P18</f>
        <v>0.2866944237014033</v>
      </c>
    </row>
    <row r="19" spans="1:18" ht="13.8" x14ac:dyDescent="0.3">
      <c r="A19" s="16"/>
      <c r="B19" s="17" t="s">
        <v>42</v>
      </c>
      <c r="C19" s="11" t="s">
        <v>31</v>
      </c>
      <c r="D19" s="19">
        <f>'OECD.Stat export (3)'!D19/'OECD.Stat export (3)'!$P19</f>
        <v>10.305900621118013</v>
      </c>
      <c r="E19" s="19">
        <f>'OECD.Stat export (3)'!E19/'OECD.Stat export (3)'!$P19</f>
        <v>4.0190020698757767</v>
      </c>
      <c r="F19" s="19">
        <f>'OECD.Stat export (3)'!F19/'OECD.Stat export (3)'!$P19</f>
        <v>5.5098362119565216</v>
      </c>
      <c r="G19" s="19">
        <f>'OECD.Stat export (3)'!G19/'OECD.Stat export (3)'!$P19</f>
        <v>1.4908341420807454</v>
      </c>
      <c r="H19" s="19">
        <f>'OECD.Stat export (3)'!H19/'OECD.Stat export (3)'!$P19</f>
        <v>1.4137150709109731</v>
      </c>
      <c r="I19" s="19">
        <f>'OECD.Stat export (3)'!I19/'OECD.Stat export (3)'!$P19</f>
        <v>0.86524301328502418</v>
      </c>
      <c r="J19" s="19">
        <f>'OECD.Stat export (3)'!J19/'OECD.Stat export (3)'!$P19</f>
        <v>-0.54847205762594897</v>
      </c>
      <c r="K19" s="19">
        <f>'OECD.Stat export (3)'!K19/'OECD.Stat export (3)'!$P19</f>
        <v>0.19984276224982747</v>
      </c>
      <c r="L19" s="19">
        <f>'OECD.Stat export (3)'!L19/'OECD.Stat export (3)'!$P19</f>
        <v>0.12207706927191167</v>
      </c>
      <c r="M19" s="19">
        <f>'OECD.Stat export (3)'!M19/'OECD.Stat export (3)'!$P19</f>
        <v>-7.7765692977915801E-2</v>
      </c>
      <c r="N19" s="19">
        <f>'OECD.Stat export (3)'!N19/'OECD.Stat export (3)'!$P19</f>
        <v>58.806119249133459</v>
      </c>
      <c r="O19" s="19">
        <f>'OECD.Stat export (3)'!O19/'OECD.Stat export (3)'!$P19</f>
        <v>36.246290877271647</v>
      </c>
      <c r="P19" s="19">
        <f>'OECD.Stat export (3)'!P19/'OECD.Stat export (3)'!$P19</f>
        <v>1</v>
      </c>
      <c r="Q19" s="19">
        <f>'OECD.Stat export (3)'!Q19/'OECD.Stat export (3)'!$P19</f>
        <v>0.43040027605244996</v>
      </c>
      <c r="R19" s="19">
        <f>'OECD.Stat export (3)'!R19/'OECD.Stat export (3)'!$P19</f>
        <v>0.29111442992364045</v>
      </c>
    </row>
    <row r="20" spans="1:18" ht="13.8" x14ac:dyDescent="0.3">
      <c r="A20" s="14" t="s">
        <v>48</v>
      </c>
      <c r="B20" s="17" t="s">
        <v>33</v>
      </c>
      <c r="C20" s="11" t="s">
        <v>31</v>
      </c>
      <c r="D20" s="19">
        <f>'OECD.Stat export (3)'!D20/'OECD.Stat export (3)'!$P20</f>
        <v>6.3012202803543831</v>
      </c>
      <c r="E20" s="19">
        <f>'OECD.Stat export (3)'!E20/'OECD.Stat export (3)'!$P20</f>
        <v>0.38229297429503079</v>
      </c>
      <c r="F20" s="19">
        <f>'OECD.Stat export (3)'!F20/'OECD.Stat export (3)'!$P20</f>
        <v>0.22426036821600651</v>
      </c>
      <c r="G20" s="19">
        <f>'OECD.Stat export (3)'!G20/'OECD.Stat export (3)'!$P20</f>
        <v>-0.15803260607902425</v>
      </c>
      <c r="H20" s="19">
        <f>'OECD.Stat export (3)'!H20/'OECD.Stat export (3)'!$P20</f>
        <v>2.3796411047314878</v>
      </c>
      <c r="I20" s="19">
        <f>'OECD.Stat export (3)'!I20/'OECD.Stat export (3)'!$P20</f>
        <v>2.2890398029316676</v>
      </c>
      <c r="J20" s="19">
        <f>'OECD.Stat export (3)'!J20/'OECD.Stat export (3)'!$P20</f>
        <v>-9.0601301799820205E-2</v>
      </c>
      <c r="K20" s="19">
        <f>'OECD.Stat export (3)'!K20/'OECD.Stat export (3)'!$P20</f>
        <v>3.7053705787246108E-2</v>
      </c>
      <c r="L20" s="19">
        <f>'OECD.Stat export (3)'!L20/'OECD.Stat export (3)'!$P20</f>
        <v>7.0075444596015043E-2</v>
      </c>
      <c r="M20" s="19">
        <f>'OECD.Stat export (3)'!M20/'OECD.Stat export (3)'!$P20</f>
        <v>3.3021738808768943E-2</v>
      </c>
      <c r="N20" s="19">
        <f>'OECD.Stat export (3)'!N20/'OECD.Stat export (3)'!$P20</f>
        <v>33.9093092426981</v>
      </c>
      <c r="O20" s="19">
        <f>'OECD.Stat export (3)'!O20/'OECD.Stat export (3)'!$P20</f>
        <v>23.506446130072138</v>
      </c>
      <c r="P20" s="19">
        <f>'OECD.Stat export (3)'!P20/'OECD.Stat export (3)'!$P20</f>
        <v>1</v>
      </c>
      <c r="Q20" s="19">
        <f>'OECD.Stat export (3)'!Q20/'OECD.Stat export (3)'!$P20</f>
        <v>0.49150540712450091</v>
      </c>
      <c r="R20" s="19">
        <f>'OECD.Stat export (3)'!R20/'OECD.Stat export (3)'!$P20</f>
        <v>0.39392894317354687</v>
      </c>
    </row>
    <row r="21" spans="1:18" ht="13.8" x14ac:dyDescent="0.3">
      <c r="A21" s="16"/>
      <c r="B21" s="17" t="s">
        <v>35</v>
      </c>
      <c r="C21" s="11" t="s">
        <v>31</v>
      </c>
      <c r="D21" s="19">
        <f>'OECD.Stat export (3)'!D21/'OECD.Stat export (3)'!$P21</f>
        <v>6.2263347190402074</v>
      </c>
      <c r="E21" s="19">
        <f>'OECD.Stat export (3)'!E21/'OECD.Stat export (3)'!$P21</f>
        <v>0.39578632954873716</v>
      </c>
      <c r="F21" s="19">
        <f>'OECD.Stat export (3)'!F21/'OECD.Stat export (3)'!$P21</f>
        <v>0.23121428860785948</v>
      </c>
      <c r="G21" s="19">
        <f>'OECD.Stat export (3)'!G21/'OECD.Stat export (3)'!$P21</f>
        <v>-0.16457204094087768</v>
      </c>
      <c r="H21" s="19">
        <f>'OECD.Stat export (3)'!H21/'OECD.Stat export (3)'!$P21</f>
        <v>2.206166829968792</v>
      </c>
      <c r="I21" s="19">
        <f>'OECD.Stat export (3)'!I21/'OECD.Stat export (3)'!$P21</f>
        <v>2.2397686667012455</v>
      </c>
      <c r="J21" s="19">
        <f>'OECD.Stat export (3)'!J21/'OECD.Stat export (3)'!$P21</f>
        <v>3.3601836732453191E-2</v>
      </c>
      <c r="K21" s="19">
        <f>'OECD.Stat export (3)'!K21/'OECD.Stat export (3)'!$P21</f>
        <v>4.8184992376920491E-2</v>
      </c>
      <c r="L21" s="19">
        <f>'OECD.Stat export (3)'!L21/'OECD.Stat export (3)'!$P21</f>
        <v>7.4748890422633218E-2</v>
      </c>
      <c r="M21" s="19">
        <f>'OECD.Stat export (3)'!M21/'OECD.Stat export (3)'!$P21</f>
        <v>2.6563898045712731E-2</v>
      </c>
      <c r="N21" s="19">
        <f>'OECD.Stat export (3)'!N21/'OECD.Stat export (3)'!$P21</f>
        <v>36.101285600747502</v>
      </c>
      <c r="O21" s="19">
        <f>'OECD.Stat export (3)'!O21/'OECD.Stat export (3)'!$P21</f>
        <v>24.905812711705998</v>
      </c>
      <c r="P21" s="19">
        <f>'OECD.Stat export (3)'!P21/'OECD.Stat export (3)'!$P21</f>
        <v>1</v>
      </c>
      <c r="Q21" s="19">
        <f>'OECD.Stat export (3)'!Q21/'OECD.Stat export (3)'!$P21</f>
        <v>0.49826403152059145</v>
      </c>
      <c r="R21" s="19">
        <f>'OECD.Stat export (3)'!R21/'OECD.Stat export (3)'!$P21</f>
        <v>0.39871119413354156</v>
      </c>
    </row>
    <row r="22" spans="1:18" ht="13.8" x14ac:dyDescent="0.3">
      <c r="A22" s="16"/>
      <c r="B22" s="17" t="s">
        <v>37</v>
      </c>
      <c r="C22" s="11" t="s">
        <v>31</v>
      </c>
      <c r="D22" s="19">
        <f>'OECD.Stat export (3)'!D22/'OECD.Stat export (3)'!$P22</f>
        <v>6.585342230704188</v>
      </c>
      <c r="E22" s="19">
        <f>'OECD.Stat export (3)'!E22/'OECD.Stat export (3)'!$P22</f>
        <v>0.43068369358552966</v>
      </c>
      <c r="F22" s="19">
        <f>'OECD.Stat export (3)'!F22/'OECD.Stat export (3)'!$P22</f>
        <v>0.24242909786519243</v>
      </c>
      <c r="G22" s="19">
        <f>'OECD.Stat export (3)'!G22/'OECD.Stat export (3)'!$P22</f>
        <v>-0.18825459572033726</v>
      </c>
      <c r="H22" s="19">
        <f>'OECD.Stat export (3)'!H22/'OECD.Stat export (3)'!$P22</f>
        <v>2.6841551921209694</v>
      </c>
      <c r="I22" s="19">
        <f>'OECD.Stat export (3)'!I22/'OECD.Stat export (3)'!$P22</f>
        <v>2.6433309200052957</v>
      </c>
      <c r="J22" s="19">
        <f>'OECD.Stat export (3)'!J22/'OECD.Stat export (3)'!$P22</f>
        <v>-4.0824272115673542E-2</v>
      </c>
      <c r="K22" s="19">
        <f>'OECD.Stat export (3)'!K22/'OECD.Stat export (3)'!$P22</f>
        <v>6.7464536089717336E-2</v>
      </c>
      <c r="L22" s="19">
        <f>'OECD.Stat export (3)'!L22/'OECD.Stat export (3)'!$P22</f>
        <v>0.103813236683115</v>
      </c>
      <c r="M22" s="19">
        <f>'OECD.Stat export (3)'!M22/'OECD.Stat export (3)'!$P22</f>
        <v>3.6348700593397662E-2</v>
      </c>
      <c r="N22" s="19">
        <f>'OECD.Stat export (3)'!N22/'OECD.Stat export (3)'!$P22</f>
        <v>38.842896268388692</v>
      </c>
      <c r="O22" s="19">
        <f>'OECD.Stat export (3)'!O22/'OECD.Stat export (3)'!$P22</f>
        <v>26.773556031141997</v>
      </c>
      <c r="P22" s="19">
        <f>'OECD.Stat export (3)'!P22/'OECD.Stat export (3)'!$P22</f>
        <v>1</v>
      </c>
      <c r="Q22" s="19">
        <f>'OECD.Stat export (3)'!Q22/'OECD.Stat export (3)'!$P22</f>
        <v>0.50482089566615163</v>
      </c>
      <c r="R22" s="19">
        <f>'OECD.Stat export (3)'!R22/'OECD.Stat export (3)'!$P22</f>
        <v>0.4030157723773472</v>
      </c>
    </row>
    <row r="23" spans="1:18" ht="13.8" x14ac:dyDescent="0.3">
      <c r="A23" s="16"/>
      <c r="B23" s="17" t="s">
        <v>38</v>
      </c>
      <c r="C23" s="11" t="s">
        <v>31</v>
      </c>
      <c r="D23" s="19">
        <f>'OECD.Stat export (3)'!D23/'OECD.Stat export (3)'!$P23</f>
        <v>7.0550023761507861</v>
      </c>
      <c r="E23" s="19">
        <f>'OECD.Stat export (3)'!E23/'OECD.Stat export (3)'!$P23</f>
        <v>0.48787504684075456</v>
      </c>
      <c r="F23" s="19">
        <f>'OECD.Stat export (3)'!F23/'OECD.Stat export (3)'!$P23</f>
        <v>0.27852608938279366</v>
      </c>
      <c r="G23" s="19">
        <f>'OECD.Stat export (3)'!G23/'OECD.Stat export (3)'!$P23</f>
        <v>-0.20934895745796098</v>
      </c>
      <c r="H23" s="19">
        <f>'OECD.Stat export (3)'!H23/'OECD.Stat export (3)'!$P23</f>
        <v>3.2178323994982319</v>
      </c>
      <c r="I23" s="19">
        <f>'OECD.Stat export (3)'!I23/'OECD.Stat export (3)'!$P23</f>
        <v>3.2666520460775632</v>
      </c>
      <c r="J23" s="19">
        <f>'OECD.Stat export (3)'!J23/'OECD.Stat export (3)'!$P23</f>
        <v>4.8819646579331438E-2</v>
      </c>
      <c r="K23" s="19">
        <f>'OECD.Stat export (3)'!K23/'OECD.Stat export (3)'!$P23</f>
        <v>0.15216256579114529</v>
      </c>
      <c r="L23" s="19">
        <f>'OECD.Stat export (3)'!L23/'OECD.Stat export (3)'!$P23</f>
        <v>9.9066524975932643E-2</v>
      </c>
      <c r="M23" s="19">
        <f>'OECD.Stat export (3)'!M23/'OECD.Stat export (3)'!$P23</f>
        <v>-5.3096040815212631E-2</v>
      </c>
      <c r="N23" s="19">
        <f>'OECD.Stat export (3)'!N23/'OECD.Stat export (3)'!$P23</f>
        <v>41.157370409125733</v>
      </c>
      <c r="O23" s="19">
        <f>'OECD.Stat export (3)'!O23/'OECD.Stat export (3)'!$P23</f>
        <v>28.058517657832123</v>
      </c>
      <c r="P23" s="19">
        <f>'OECD.Stat export (3)'!P23/'OECD.Stat export (3)'!$P23</f>
        <v>1</v>
      </c>
      <c r="Q23" s="19">
        <f>'OECD.Stat export (3)'!Q23/'OECD.Stat export (3)'!$P23</f>
        <v>0.50977703706701116</v>
      </c>
      <c r="R23" s="19">
        <f>'OECD.Stat export (3)'!R23/'OECD.Stat export (3)'!$P23</f>
        <v>0.40636676663752547</v>
      </c>
    </row>
    <row r="24" spans="1:18" ht="13.8" x14ac:dyDescent="0.3">
      <c r="A24" s="16"/>
      <c r="B24" s="17" t="s">
        <v>39</v>
      </c>
      <c r="C24" s="11" t="s">
        <v>31</v>
      </c>
      <c r="D24" s="19">
        <f>'OECD.Stat export (3)'!D24/'OECD.Stat export (3)'!$P24</f>
        <v>7.4273688379882357</v>
      </c>
      <c r="E24" s="19">
        <f>'OECD.Stat export (3)'!E24/'OECD.Stat export (3)'!$P24</f>
        <v>0.51525067886212839</v>
      </c>
      <c r="F24" s="19">
        <f>'OECD.Stat export (3)'!F24/'OECD.Stat export (3)'!$P24</f>
        <v>0.29761943399600571</v>
      </c>
      <c r="G24" s="19">
        <f>'OECD.Stat export (3)'!G24/'OECD.Stat export (3)'!$P24</f>
        <v>-0.2176312448661227</v>
      </c>
      <c r="H24" s="19">
        <f>'OECD.Stat export (3)'!H24/'OECD.Stat export (3)'!$P24</f>
        <v>3.2986010058369208</v>
      </c>
      <c r="I24" s="19">
        <f>'OECD.Stat export (3)'!I24/'OECD.Stat export (3)'!$P24</f>
        <v>3.4043291597480771</v>
      </c>
      <c r="J24" s="19">
        <f>'OECD.Stat export (3)'!J24/'OECD.Stat export (3)'!$P24</f>
        <v>0.10572815391115593</v>
      </c>
      <c r="K24" s="19">
        <f>'OECD.Stat export (3)'!K24/'OECD.Stat export (3)'!$P24</f>
        <v>7.2369074460575E-2</v>
      </c>
      <c r="L24" s="19">
        <f>'OECD.Stat export (3)'!L24/'OECD.Stat export (3)'!$P24</f>
        <v>0.11299937971702799</v>
      </c>
      <c r="M24" s="19">
        <f>'OECD.Stat export (3)'!M24/'OECD.Stat export (3)'!$P24</f>
        <v>4.0630305256452982E-2</v>
      </c>
      <c r="N24" s="19">
        <f>'OECD.Stat export (3)'!N24/'OECD.Stat export (3)'!$P24</f>
        <v>44.223088154552059</v>
      </c>
      <c r="O24" s="19">
        <f>'OECD.Stat export (3)'!O24/'OECD.Stat export (3)'!$P24</f>
        <v>30.048604206936538</v>
      </c>
      <c r="P24" s="19">
        <f>'OECD.Stat export (3)'!P24/'OECD.Stat export (3)'!$P24</f>
        <v>1</v>
      </c>
      <c r="Q24" s="19">
        <f>'OECD.Stat export (3)'!Q24/'OECD.Stat export (3)'!$P24</f>
        <v>0.50896795335861955</v>
      </c>
      <c r="R24" s="19">
        <f>'OECD.Stat export (3)'!R24/'OECD.Stat export (3)'!$P24</f>
        <v>0.40509276876398165</v>
      </c>
    </row>
    <row r="25" spans="1:18" ht="13.8" x14ac:dyDescent="0.3">
      <c r="A25" s="16"/>
      <c r="B25" s="17" t="s">
        <v>41</v>
      </c>
      <c r="C25" s="11" t="s">
        <v>31</v>
      </c>
      <c r="D25" s="19">
        <f>'OECD.Stat export (3)'!D25/'OECD.Stat export (3)'!$P25</f>
        <v>7.5660658214764176</v>
      </c>
      <c r="E25" s="19">
        <f>'OECD.Stat export (3)'!E25/'OECD.Stat export (3)'!$P25</f>
        <v>0.56191029447704255</v>
      </c>
      <c r="F25" s="19">
        <f>'OECD.Stat export (3)'!F25/'OECD.Stat export (3)'!$P25</f>
        <v>0.31455674371072195</v>
      </c>
      <c r="G25" s="19">
        <f>'OECD.Stat export (3)'!G25/'OECD.Stat export (3)'!$P25</f>
        <v>-0.24735355076632065</v>
      </c>
      <c r="H25" s="19">
        <f>'OECD.Stat export (3)'!H25/'OECD.Stat export (3)'!$P25</f>
        <v>3.5608848849385826</v>
      </c>
      <c r="I25" s="19">
        <f>'OECD.Stat export (3)'!I25/'OECD.Stat export (3)'!$P25</f>
        <v>3.5568014721282073</v>
      </c>
      <c r="J25" s="19">
        <f>'OECD.Stat export (3)'!J25/'OECD.Stat export (3)'!$P25</f>
        <v>-4.0834128103750828E-3</v>
      </c>
      <c r="K25" s="19">
        <f>'OECD.Stat export (3)'!K25/'OECD.Stat export (3)'!$P25</f>
        <v>3.8446505027263621E-2</v>
      </c>
      <c r="L25" s="19">
        <f>'OECD.Stat export (3)'!L25/'OECD.Stat export (3)'!$P25</f>
        <v>8.1300003598078721E-2</v>
      </c>
      <c r="M25" s="19">
        <f>'OECD.Stat export (3)'!M25/'OECD.Stat export (3)'!$P25</f>
        <v>4.2853498570815093E-2</v>
      </c>
      <c r="N25" s="19">
        <f>'OECD.Stat export (3)'!N25/'OECD.Stat export (3)'!$P25</f>
        <v>42.813741339545643</v>
      </c>
      <c r="O25" s="19">
        <f>'OECD.Stat export (3)'!O25/'OECD.Stat export (3)'!$P25</f>
        <v>28.570753308579175</v>
      </c>
      <c r="P25" s="19">
        <f>'OECD.Stat export (3)'!P25/'OECD.Stat export (3)'!$P25</f>
        <v>1</v>
      </c>
      <c r="Q25" s="19">
        <f>'OECD.Stat export (3)'!Q25/'OECD.Stat export (3)'!$P25</f>
        <v>0.4987967931305668</v>
      </c>
      <c r="R25" s="19">
        <f>'OECD.Stat export (3)'!R25/'OECD.Stat export (3)'!$P25</f>
        <v>0.39402382488851795</v>
      </c>
    </row>
    <row r="26" spans="1:18" ht="13.8" x14ac:dyDescent="0.3">
      <c r="A26" s="16"/>
      <c r="B26" s="17" t="s">
        <v>42</v>
      </c>
      <c r="C26" s="11" t="s">
        <v>31</v>
      </c>
      <c r="D26" s="19">
        <f>'OECD.Stat export (3)'!D26/'OECD.Stat export (3)'!$P26</f>
        <v>7.9151191178841716</v>
      </c>
      <c r="E26" s="19">
        <f>'OECD.Stat export (3)'!E26/'OECD.Stat export (3)'!$P26</f>
        <v>0.68423438061180597</v>
      </c>
      <c r="F26" s="19">
        <f>'OECD.Stat export (3)'!F26/'OECD.Stat export (3)'!$P26</f>
        <v>0.362854024384065</v>
      </c>
      <c r="G26" s="19">
        <f>'OECD.Stat export (3)'!G26/'OECD.Stat export (3)'!$P26</f>
        <v>-0.32138035622774086</v>
      </c>
      <c r="H26" s="19">
        <f>'OECD.Stat export (3)'!H26/'OECD.Stat export (3)'!$P26</f>
        <v>3.7130046016224258</v>
      </c>
      <c r="I26" s="19">
        <f>'OECD.Stat export (3)'!I26/'OECD.Stat export (3)'!$P26</f>
        <v>3.6925144241816215</v>
      </c>
      <c r="J26" s="19">
        <f>'OECD.Stat export (3)'!J26/'OECD.Stat export (3)'!$P26</f>
        <v>-2.0490177440804298E-2</v>
      </c>
      <c r="K26" s="19">
        <f>'OECD.Stat export (3)'!K26/'OECD.Stat export (3)'!$P26</f>
        <v>5.1614167163831971E-2</v>
      </c>
      <c r="L26" s="19">
        <f>'OECD.Stat export (3)'!L26/'OECD.Stat export (3)'!$P26</f>
        <v>8.1412408198917971E-2</v>
      </c>
      <c r="M26" s="19">
        <f>'OECD.Stat export (3)'!M26/'OECD.Stat export (3)'!$P26</f>
        <v>2.9798241035086003E-2</v>
      </c>
      <c r="N26" s="19">
        <f>'OECD.Stat export (3)'!N26/'OECD.Stat export (3)'!$P26</f>
        <v>44.801666875141834</v>
      </c>
      <c r="O26" s="19">
        <f>'OECD.Stat export (3)'!O26/'OECD.Stat export (3)'!$P26</f>
        <v>29.948428079960816</v>
      </c>
      <c r="P26" s="19">
        <f>'OECD.Stat export (3)'!P26/'OECD.Stat export (3)'!$P26</f>
        <v>1</v>
      </c>
      <c r="Q26" s="19">
        <f>'OECD.Stat export (3)'!Q26/'OECD.Stat export (3)'!$P26</f>
        <v>0.50084451106137484</v>
      </c>
      <c r="R26" s="19">
        <f>'OECD.Stat export (3)'!R26/'OECD.Stat export (3)'!$P26</f>
        <v>0.39400778550578208</v>
      </c>
    </row>
    <row r="27" spans="1:18" ht="13.8" x14ac:dyDescent="0.3">
      <c r="A27" s="14" t="s">
        <v>50</v>
      </c>
      <c r="B27" s="17" t="s">
        <v>33</v>
      </c>
      <c r="C27" s="11" t="s">
        <v>31</v>
      </c>
      <c r="D27" s="19">
        <f>'OECD.Stat export (3)'!D27/'OECD.Stat export (3)'!$P27</f>
        <v>10.602428722280887</v>
      </c>
      <c r="E27" s="19">
        <f>'OECD.Stat export (3)'!E27/'OECD.Stat export (3)'!$P27</f>
        <v>0.68511572615276317</v>
      </c>
      <c r="F27" s="19">
        <f>'OECD.Stat export (3)'!F27/'OECD.Stat export (3)'!$P27</f>
        <v>2.2202121161562829</v>
      </c>
      <c r="G27" s="19">
        <f>'OECD.Stat export (3)'!G27/'OECD.Stat export (3)'!$P27</f>
        <v>1.5350963900035197</v>
      </c>
      <c r="H27" s="19">
        <f>'OECD.Stat export (3)'!H27/'OECD.Stat export (3)'!$P27</f>
        <v>1.4220680922210489</v>
      </c>
      <c r="I27" s="19">
        <f>'OECD.Stat export (3)'!I27/'OECD.Stat export (3)'!$P27</f>
        <v>1.1272062243928196</v>
      </c>
      <c r="J27" s="19">
        <f>'OECD.Stat export (3)'!J27/'OECD.Stat export (3)'!$P27</f>
        <v>-0.29486186782822948</v>
      </c>
      <c r="K27" s="19">
        <f>'OECD.Stat export (3)'!K27/'OECD.Stat export (3)'!$P27</f>
        <v>0.10320848257655756</v>
      </c>
      <c r="L27" s="19">
        <f>'OECD.Stat export (3)'!L27/'OECD.Stat export (3)'!$P27</f>
        <v>9.5769498064061945E-2</v>
      </c>
      <c r="M27" s="19">
        <f>'OECD.Stat export (3)'!M27/'OECD.Stat export (3)'!$P27</f>
        <v>-7.4389845124955998E-3</v>
      </c>
      <c r="N27" s="19">
        <f>'OECD.Stat export (3)'!N27/'OECD.Stat export (3)'!$P27</f>
        <v>49.058142343623373</v>
      </c>
      <c r="O27" s="19">
        <f>'OECD.Stat export (3)'!O27/'OECD.Stat export (3)'!$P27</f>
        <v>28.565298066971312</v>
      </c>
      <c r="P27" s="19">
        <f>'OECD.Stat export (3)'!P27/'OECD.Stat export (3)'!$P27</f>
        <v>1</v>
      </c>
      <c r="Q27" s="19">
        <f>'OECD.Stat export (3)'!Q27/'OECD.Stat export (3)'!$P27</f>
        <v>0.49788771559310102</v>
      </c>
      <c r="R27" s="19">
        <f>'OECD.Stat export (3)'!R27/'OECD.Stat export (3)'!$P27</f>
        <v>0.32920767335445267</v>
      </c>
    </row>
    <row r="28" spans="1:18" ht="13.8" x14ac:dyDescent="0.3">
      <c r="A28" s="16"/>
      <c r="B28" s="17" t="s">
        <v>35</v>
      </c>
      <c r="C28" s="11" t="s">
        <v>31</v>
      </c>
      <c r="D28" s="19">
        <f>'OECD.Stat export (3)'!D28/'OECD.Stat export (3)'!$P28</f>
        <v>10.97207191481934</v>
      </c>
      <c r="E28" s="19">
        <f>'OECD.Stat export (3)'!E28/'OECD.Stat export (3)'!$P28</f>
        <v>0.67625712009076622</v>
      </c>
      <c r="F28" s="19">
        <f>'OECD.Stat export (3)'!F28/'OECD.Stat export (3)'!$P28</f>
        <v>2.3429748055507069</v>
      </c>
      <c r="G28" s="19">
        <f>'OECD.Stat export (3)'!G28/'OECD.Stat export (3)'!$P28</f>
        <v>1.6667176854599408</v>
      </c>
      <c r="H28" s="19">
        <f>'OECD.Stat export (3)'!H28/'OECD.Stat export (3)'!$P28</f>
        <v>1.4236067434107174</v>
      </c>
      <c r="I28" s="19">
        <f>'OECD.Stat export (3)'!I28/'OECD.Stat export (3)'!$P28</f>
        <v>1.1352968319078374</v>
      </c>
      <c r="J28" s="19">
        <f>'OECD.Stat export (3)'!J28/'OECD.Stat export (3)'!$P28</f>
        <v>-0.28830991150288005</v>
      </c>
      <c r="K28" s="19">
        <f>'OECD.Stat export (3)'!K28/'OECD.Stat export (3)'!$P28</f>
        <v>0.12164946622447199</v>
      </c>
      <c r="L28" s="19">
        <f>'OECD.Stat export (3)'!L28/'OECD.Stat export (3)'!$P28</f>
        <v>7.626064513876768E-2</v>
      </c>
      <c r="M28" s="19">
        <f>'OECD.Stat export (3)'!M28/'OECD.Stat export (3)'!$P28</f>
        <v>-4.5388821085704315E-2</v>
      </c>
      <c r="N28" s="19">
        <f>'OECD.Stat export (3)'!N28/'OECD.Stat export (3)'!$P28</f>
        <v>51.967020438403566</v>
      </c>
      <c r="O28" s="19">
        <f>'OECD.Stat export (3)'!O28/'OECD.Stat export (3)'!$P28</f>
        <v>30.488605100316807</v>
      </c>
      <c r="P28" s="19">
        <f>'OECD.Stat export (3)'!P28/'OECD.Stat export (3)'!$P28</f>
        <v>1</v>
      </c>
      <c r="Q28" s="19">
        <f>'OECD.Stat export (3)'!Q28/'OECD.Stat export (3)'!$P28</f>
        <v>0.50208622796299529</v>
      </c>
      <c r="R28" s="19">
        <f>'OECD.Stat export (3)'!R28/'OECD.Stat export (3)'!$P28</f>
        <v>0.33453237912375633</v>
      </c>
    </row>
    <row r="29" spans="1:18" ht="13.8" x14ac:dyDescent="0.3">
      <c r="A29" s="16"/>
      <c r="B29" s="17" t="s">
        <v>37</v>
      </c>
      <c r="C29" s="11" t="s">
        <v>31</v>
      </c>
      <c r="D29" s="19">
        <f>'OECD.Stat export (3)'!D29/'OECD.Stat export (3)'!$P29</f>
        <v>10.449262792714658</v>
      </c>
      <c r="E29" s="19">
        <f>'OECD.Stat export (3)'!E29/'OECD.Stat export (3)'!$P29</f>
        <v>0.73352004631396361</v>
      </c>
      <c r="F29" s="19">
        <f>'OECD.Stat export (3)'!F29/'OECD.Stat export (3)'!$P29</f>
        <v>2.4125888183868169</v>
      </c>
      <c r="G29" s="19">
        <f>'OECD.Stat export (3)'!G29/'OECD.Stat export (3)'!$P29</f>
        <v>1.6790687720728534</v>
      </c>
      <c r="H29" s="19">
        <f>'OECD.Stat export (3)'!H29/'OECD.Stat export (3)'!$P29</f>
        <v>1.5174840983521249</v>
      </c>
      <c r="I29" s="19">
        <f>'OECD.Stat export (3)'!I29/'OECD.Stat export (3)'!$P29</f>
        <v>1.2229949549002601</v>
      </c>
      <c r="J29" s="19">
        <f>'OECD.Stat export (3)'!J29/'OECD.Stat export (3)'!$P29</f>
        <v>-0.29448914345186472</v>
      </c>
      <c r="K29" s="19">
        <f>'OECD.Stat export (3)'!K29/'OECD.Stat export (3)'!$P29</f>
        <v>0.13025242324371206</v>
      </c>
      <c r="L29" s="19">
        <f>'OECD.Stat export (3)'!L29/'OECD.Stat export (3)'!$P29</f>
        <v>9.0663960624457932E-2</v>
      </c>
      <c r="M29" s="19">
        <f>'OECD.Stat export (3)'!M29/'OECD.Stat export (3)'!$P29</f>
        <v>-3.9588462619254118E-2</v>
      </c>
      <c r="N29" s="19">
        <f>'OECD.Stat export (3)'!N29/'OECD.Stat export (3)'!$P29</f>
        <v>55.356490089551087</v>
      </c>
      <c r="O29" s="19">
        <f>'OECD.Stat export (3)'!O29/'OECD.Stat export (3)'!$P29</f>
        <v>32.490712532153864</v>
      </c>
      <c r="P29" s="19">
        <f>'OECD.Stat export (3)'!P29/'OECD.Stat export (3)'!$P29</f>
        <v>1</v>
      </c>
      <c r="Q29" s="19">
        <f>'OECD.Stat export (3)'!Q29/'OECD.Stat export (3)'!$P29</f>
        <v>0.50683382480485684</v>
      </c>
      <c r="R29" s="19">
        <f>'OECD.Stat export (3)'!R29/'OECD.Stat export (3)'!$P29</f>
        <v>0.34013720728534258</v>
      </c>
    </row>
    <row r="30" spans="1:18" ht="13.8" x14ac:dyDescent="0.3">
      <c r="A30" s="16"/>
      <c r="B30" s="17" t="s">
        <v>38</v>
      </c>
      <c r="C30" s="11" t="s">
        <v>31</v>
      </c>
      <c r="D30" s="19">
        <f>'OECD.Stat export (3)'!D30/'OECD.Stat export (3)'!$P30</f>
        <v>10.317224715222643</v>
      </c>
      <c r="E30" s="19">
        <f>'OECD.Stat export (3)'!E30/'OECD.Stat export (3)'!$P30</f>
        <v>0.79474814704867103</v>
      </c>
      <c r="F30" s="19">
        <f>'OECD.Stat export (3)'!F30/'OECD.Stat export (3)'!$P30</f>
        <v>2.7068229829133585</v>
      </c>
      <c r="G30" s="19">
        <f>'OECD.Stat export (3)'!G30/'OECD.Stat export (3)'!$P30</f>
        <v>1.9120748358646877</v>
      </c>
      <c r="H30" s="19">
        <f>'OECD.Stat export (3)'!H30/'OECD.Stat export (3)'!$P30</f>
        <v>1.5603553322402486</v>
      </c>
      <c r="I30" s="19">
        <f>'OECD.Stat export (3)'!I30/'OECD.Stat export (3)'!$P30</f>
        <v>1.2465448700379704</v>
      </c>
      <c r="J30" s="19">
        <f>'OECD.Stat export (3)'!J30/'OECD.Stat export (3)'!$P30</f>
        <v>-0.31381046220227821</v>
      </c>
      <c r="K30" s="19">
        <f>'OECD.Stat export (3)'!K30/'OECD.Stat export (3)'!$P30</f>
        <v>0.12861441888160166</v>
      </c>
      <c r="L30" s="19">
        <f>'OECD.Stat export (3)'!L30/'OECD.Stat export (3)'!$P30</f>
        <v>7.9178660165688641E-2</v>
      </c>
      <c r="M30" s="19">
        <f>'OECD.Stat export (3)'!M30/'OECD.Stat export (3)'!$P30</f>
        <v>-4.9435758715913013E-2</v>
      </c>
      <c r="N30" s="19">
        <f>'OECD.Stat export (3)'!N30/'OECD.Stat export (3)'!$P30</f>
        <v>57.479350220649636</v>
      </c>
      <c r="O30" s="19">
        <f>'OECD.Stat export (3)'!O30/'OECD.Stat export (3)'!$P30</f>
        <v>33.956141077367619</v>
      </c>
      <c r="P30" s="19">
        <f>'OECD.Stat export (3)'!P30/'OECD.Stat export (3)'!$P30</f>
        <v>1</v>
      </c>
      <c r="Q30" s="19">
        <f>'OECD.Stat export (3)'!Q30/'OECD.Stat export (3)'!$P30</f>
        <v>0.51144822229892994</v>
      </c>
      <c r="R30" s="19">
        <f>'OECD.Stat export (3)'!R30/'OECD.Stat export (3)'!$P30</f>
        <v>0.34466033828098031</v>
      </c>
    </row>
    <row r="31" spans="1:18" ht="13.8" x14ac:dyDescent="0.3">
      <c r="A31" s="16"/>
      <c r="B31" s="17" t="s">
        <v>39</v>
      </c>
      <c r="C31" s="11" t="s">
        <v>31</v>
      </c>
      <c r="D31" s="19">
        <f>'OECD.Stat export (3)'!D31/'OECD.Stat export (3)'!$P31</f>
        <v>10.69778236204229</v>
      </c>
      <c r="E31" s="19">
        <f>'OECD.Stat export (3)'!E31/'OECD.Stat export (3)'!$P31</f>
        <v>0.79595998384046762</v>
      </c>
      <c r="F31" s="19">
        <f>'OECD.Stat export (3)'!F31/'OECD.Stat export (3)'!$P31</f>
        <v>3.2493440875021489</v>
      </c>
      <c r="G31" s="19">
        <f>'OECD.Stat export (3)'!G31/'OECD.Stat export (3)'!$P31</f>
        <v>2.4533841036616812</v>
      </c>
      <c r="H31" s="19">
        <f>'OECD.Stat export (3)'!H31/'OECD.Stat export (3)'!$P31</f>
        <v>1.5653740103145952</v>
      </c>
      <c r="I31" s="19">
        <f>'OECD.Stat export (3)'!I31/'OECD.Stat export (3)'!$P31</f>
        <v>1.2137404509197181</v>
      </c>
      <c r="J31" s="19">
        <f>'OECD.Stat export (3)'!J31/'OECD.Stat export (3)'!$P31</f>
        <v>-0.35163355939487706</v>
      </c>
      <c r="K31" s="19">
        <f>'OECD.Stat export (3)'!K31/'OECD.Stat export (3)'!$P31</f>
        <v>0.10397805587072376</v>
      </c>
      <c r="L31" s="19">
        <f>'OECD.Stat export (3)'!L31/'OECD.Stat export (3)'!$P31</f>
        <v>5.797723259412068E-2</v>
      </c>
      <c r="M31" s="19">
        <f>'OECD.Stat export (3)'!M31/'OECD.Stat export (3)'!$P31</f>
        <v>-4.6000823276603063E-2</v>
      </c>
      <c r="N31" s="19">
        <f>'OECD.Stat export (3)'!N31/'OECD.Stat export (3)'!$P31</f>
        <v>59.883836279877258</v>
      </c>
      <c r="O31" s="19">
        <f>'OECD.Stat export (3)'!O31/'OECD.Stat export (3)'!$P31</f>
        <v>35.472224532321299</v>
      </c>
      <c r="P31" s="19">
        <f>'OECD.Stat export (3)'!P31/'OECD.Stat export (3)'!$P31</f>
        <v>1</v>
      </c>
      <c r="Q31" s="19">
        <f>'OECD.Stat export (3)'!Q31/'OECD.Stat export (3)'!$P31</f>
        <v>0.51664701596464668</v>
      </c>
      <c r="R31" s="19">
        <f>'OECD.Stat export (3)'!R31/'OECD.Stat export (3)'!$P31</f>
        <v>0.34880410360610109</v>
      </c>
    </row>
    <row r="32" spans="1:18" ht="13.8" x14ac:dyDescent="0.3">
      <c r="A32" s="16"/>
      <c r="B32" s="17" t="s">
        <v>41</v>
      </c>
      <c r="C32" s="11" t="s">
        <v>31</v>
      </c>
      <c r="D32" s="19">
        <f>'OECD.Stat export (3)'!D32/'OECD.Stat export (3)'!$P32</f>
        <v>10.643053173241853</v>
      </c>
      <c r="E32" s="19">
        <f>'OECD.Stat export (3)'!E32/'OECD.Stat export (3)'!$P32</f>
        <v>0.95074657958833619</v>
      </c>
      <c r="F32" s="19">
        <f>'OECD.Stat export (3)'!F32/'OECD.Stat export (3)'!$P32</f>
        <v>3.5720237111492281</v>
      </c>
      <c r="G32" s="19">
        <f>'OECD.Stat export (3)'!G32/'OECD.Stat export (3)'!$P32</f>
        <v>2.621277131560892</v>
      </c>
      <c r="H32" s="19">
        <f>'OECD.Stat export (3)'!H32/'OECD.Stat export (3)'!$P32</f>
        <v>1.7309467571183534</v>
      </c>
      <c r="I32" s="19">
        <f>'OECD.Stat export (3)'!I32/'OECD.Stat export (3)'!$P32</f>
        <v>1.2746399005145799</v>
      </c>
      <c r="J32" s="19">
        <f>'OECD.Stat export (3)'!J32/'OECD.Stat export (3)'!$P32</f>
        <v>-0.45630685660377357</v>
      </c>
      <c r="K32" s="19">
        <f>'OECD.Stat export (3)'!K32/'OECD.Stat export (3)'!$P32</f>
        <v>4.5228011663807889E-2</v>
      </c>
      <c r="L32" s="19">
        <f>'OECD.Stat export (3)'!L32/'OECD.Stat export (3)'!$P32</f>
        <v>5.0191923327615781E-2</v>
      </c>
      <c r="M32" s="19">
        <f>'OECD.Stat export (3)'!M32/'OECD.Stat export (3)'!$P32</f>
        <v>4.9639116638078903E-3</v>
      </c>
      <c r="N32" s="19">
        <f>'OECD.Stat export (3)'!N32/'OECD.Stat export (3)'!$P32</f>
        <v>60.840940163759868</v>
      </c>
      <c r="O32" s="19">
        <f>'OECD.Stat export (3)'!O32/'OECD.Stat export (3)'!$P32</f>
        <v>35.517462618758664</v>
      </c>
      <c r="P32" s="19">
        <f>'OECD.Stat export (3)'!P32/'OECD.Stat export (3)'!$P32</f>
        <v>1</v>
      </c>
      <c r="Q32" s="19">
        <f>'OECD.Stat export (3)'!Q32/'OECD.Stat export (3)'!$P32</f>
        <v>0.51000550893842889</v>
      </c>
      <c r="R32" s="19">
        <f>'OECD.Stat export (3)'!R32/'OECD.Stat export (3)'!$P32</f>
        <v>0.34133020854021784</v>
      </c>
    </row>
    <row r="33" spans="1:18" ht="13.8" x14ac:dyDescent="0.3">
      <c r="A33" s="16"/>
      <c r="B33" s="17" t="s">
        <v>42</v>
      </c>
      <c r="C33" s="11" t="s">
        <v>31</v>
      </c>
      <c r="D33" s="19">
        <f>'OECD.Stat export (3)'!D33/'OECD.Stat export (3)'!$P33</f>
        <v>10.619918004783054</v>
      </c>
      <c r="E33" s="19">
        <f>'OECD.Stat export (3)'!E33/'OECD.Stat export (3)'!$P33</f>
        <v>1.146178375811411</v>
      </c>
      <c r="F33" s="19">
        <f>'OECD.Stat export (3)'!F33/'OECD.Stat export (3)'!$P33</f>
        <v>3.6841843168773489</v>
      </c>
      <c r="G33" s="19">
        <f>'OECD.Stat export (3)'!G33/'OECD.Stat export (3)'!$P33</f>
        <v>2.5380059410659381</v>
      </c>
      <c r="H33" s="19">
        <f>'OECD.Stat export (3)'!H33/'OECD.Stat export (3)'!$P33</f>
        <v>1.921383811923471</v>
      </c>
      <c r="I33" s="19">
        <f>'OECD.Stat export (3)'!I33/'OECD.Stat export (3)'!$P33</f>
        <v>1.4861855141783396</v>
      </c>
      <c r="J33" s="19">
        <f>'OECD.Stat export (3)'!J33/'OECD.Stat export (3)'!$P33</f>
        <v>-0.43519829774513152</v>
      </c>
      <c r="K33" s="19">
        <f>'OECD.Stat export (3)'!K33/'OECD.Stat export (3)'!$P33</f>
        <v>0.12621817321489578</v>
      </c>
      <c r="L33" s="19">
        <f>'OECD.Stat export (3)'!L33/'OECD.Stat export (3)'!$P33</f>
        <v>6.7678093611206011E-2</v>
      </c>
      <c r="M33" s="19">
        <f>'OECD.Stat export (3)'!M33/'OECD.Stat export (3)'!$P33</f>
        <v>-5.8540079603689781E-2</v>
      </c>
      <c r="N33" s="19">
        <f>'OECD.Stat export (3)'!N33/'OECD.Stat export (3)'!$P33</f>
        <v>64.897769112826097</v>
      </c>
      <c r="O33" s="19">
        <f>'OECD.Stat export (3)'!O33/'OECD.Stat export (3)'!$P33</f>
        <v>38.560659687560467</v>
      </c>
      <c r="P33" s="19">
        <f>'OECD.Stat export (3)'!P33/'OECD.Stat export (3)'!$P33</f>
        <v>1</v>
      </c>
      <c r="Q33" s="19">
        <f>'OECD.Stat export (3)'!Q33/'OECD.Stat export (3)'!$P33</f>
        <v>0.52038610728076529</v>
      </c>
      <c r="R33" s="19">
        <f>'OECD.Stat export (3)'!R33/'OECD.Stat export (3)'!$P33</f>
        <v>0.34711247370219167</v>
      </c>
    </row>
    <row r="34" spans="1:18" ht="13.8" x14ac:dyDescent="0.3">
      <c r="A34" s="14" t="s">
        <v>51</v>
      </c>
      <c r="B34" s="17" t="s">
        <v>33</v>
      </c>
      <c r="C34" s="11" t="s">
        <v>31</v>
      </c>
      <c r="D34" s="19">
        <f>'OECD.Stat export (3)'!D34/'OECD.Stat export (3)'!$P34</f>
        <v>4.2914794791745985</v>
      </c>
      <c r="E34" s="19">
        <f>'OECD.Stat export (3)'!E34/'OECD.Stat export (3)'!$P34</f>
        <v>0.30173704561029469</v>
      </c>
      <c r="F34" s="19">
        <f>'OECD.Stat export (3)'!F34/'OECD.Stat export (3)'!$P34</f>
        <v>5.1283450849006318E-2</v>
      </c>
      <c r="G34" s="19">
        <f>'OECD.Stat export (3)'!G34/'OECD.Stat export (3)'!$P34</f>
        <v>-0.25045359476128837</v>
      </c>
      <c r="H34" s="19">
        <f>'OECD.Stat export (3)'!H34/'OECD.Stat export (3)'!$P34</f>
        <v>1.5502699170029697</v>
      </c>
      <c r="I34" s="19">
        <f>'OECD.Stat export (3)'!I34/'OECD.Stat export (3)'!$P34</f>
        <v>1.4774329642884336</v>
      </c>
      <c r="J34" s="19">
        <f>'OECD.Stat export (3)'!J34/'OECD.Stat export (3)'!$P34</f>
        <v>-7.2836952714535899E-2</v>
      </c>
      <c r="K34" s="19">
        <f>'OECD.Stat export (3)'!K34/'OECD.Stat export (3)'!$P34</f>
        <v>3.195892027716439E-2</v>
      </c>
      <c r="L34" s="19">
        <f>'OECD.Stat export (3)'!L34/'OECD.Stat export (3)'!$P34</f>
        <v>1.9497477347140791E-2</v>
      </c>
      <c r="M34" s="19">
        <f>'OECD.Stat export (3)'!M34/'OECD.Stat export (3)'!$P34</f>
        <v>-1.2461442930023605E-2</v>
      </c>
      <c r="N34" s="19">
        <f>'OECD.Stat export (3)'!N34/'OECD.Stat export (3)'!$P34</f>
        <v>29.22274808218625</v>
      </c>
      <c r="O34" s="19">
        <f>'OECD.Stat export (3)'!O34/'OECD.Stat export (3)'!$P34</f>
        <v>18.834184912226608</v>
      </c>
      <c r="P34" s="19">
        <f>'OECD.Stat export (3)'!P34/'OECD.Stat export (3)'!$P34</f>
        <v>1</v>
      </c>
      <c r="Q34" s="19">
        <f>'OECD.Stat export (3)'!Q34/'OECD.Stat export (3)'!$P34</f>
        <v>0.47430137820756874</v>
      </c>
      <c r="R34" s="19">
        <f>'OECD.Stat export (3)'!R34/'OECD.Stat export (3)'!$P34</f>
        <v>0.35841011193177491</v>
      </c>
    </row>
    <row r="35" spans="1:18" ht="13.8" x14ac:dyDescent="0.3">
      <c r="A35" s="16"/>
      <c r="B35" s="17" t="s">
        <v>35</v>
      </c>
      <c r="C35" s="11" t="s">
        <v>31</v>
      </c>
      <c r="D35" s="19">
        <f>'OECD.Stat export (3)'!D35/'OECD.Stat export (3)'!$P35</f>
        <v>4.3863515464700962</v>
      </c>
      <c r="E35" s="19">
        <f>'OECD.Stat export (3)'!E35/'OECD.Stat export (3)'!$P35</f>
        <v>0.35697991640702176</v>
      </c>
      <c r="F35" s="19">
        <f>'OECD.Stat export (3)'!F35/'OECD.Stat export (3)'!$P35</f>
        <v>6.3679680826810539E-2</v>
      </c>
      <c r="G35" s="19">
        <f>'OECD.Stat export (3)'!G35/'OECD.Stat export (3)'!$P35</f>
        <v>-0.29330023558021123</v>
      </c>
      <c r="H35" s="19">
        <f>'OECD.Stat export (3)'!H35/'OECD.Stat export (3)'!$P35</f>
        <v>1.5863667801504673</v>
      </c>
      <c r="I35" s="19">
        <f>'OECD.Stat export (3)'!I35/'OECD.Stat export (3)'!$P35</f>
        <v>1.5777571578387413</v>
      </c>
      <c r="J35" s="19">
        <f>'OECD.Stat export (3)'!J35/'OECD.Stat export (3)'!$P35</f>
        <v>-8.6096223117258144E-3</v>
      </c>
      <c r="K35" s="19">
        <f>'OECD.Stat export (3)'!K35/'OECD.Stat export (3)'!$P35</f>
        <v>3.7336947336423738E-2</v>
      </c>
      <c r="L35" s="19">
        <f>'OECD.Stat export (3)'!L35/'OECD.Stat export (3)'!$P35</f>
        <v>2.2050897484611292E-2</v>
      </c>
      <c r="M35" s="19">
        <f>'OECD.Stat export (3)'!M35/'OECD.Stat export (3)'!$P35</f>
        <v>-1.5286049851812448E-2</v>
      </c>
      <c r="N35" s="19">
        <f>'OECD.Stat export (3)'!N35/'OECD.Stat export (3)'!$P35</f>
        <v>31.310152102529752</v>
      </c>
      <c r="O35" s="19">
        <f>'OECD.Stat export (3)'!O35/'OECD.Stat export (3)'!$P35</f>
        <v>19.659194512130252</v>
      </c>
      <c r="P35" s="19">
        <f>'OECD.Stat export (3)'!P35/'OECD.Stat export (3)'!$P35</f>
        <v>1</v>
      </c>
      <c r="Q35" s="19">
        <f>'OECD.Stat export (3)'!Q35/'OECD.Stat export (3)'!$P35</f>
        <v>0.47473212250170987</v>
      </c>
      <c r="R35" s="19">
        <f>'OECD.Stat export (3)'!R35/'OECD.Stat export (3)'!$P35</f>
        <v>0.36074169769739339</v>
      </c>
    </row>
    <row r="36" spans="1:18" ht="13.8" x14ac:dyDescent="0.3">
      <c r="A36" s="16"/>
      <c r="B36" s="17" t="s">
        <v>37</v>
      </c>
      <c r="C36" s="11" t="s">
        <v>31</v>
      </c>
      <c r="D36" s="19">
        <f>'OECD.Stat export (3)'!D36/'OECD.Stat export (3)'!$P36</f>
        <v>4.5971419884463369</v>
      </c>
      <c r="E36" s="19">
        <f>'OECD.Stat export (3)'!E36/'OECD.Stat export (3)'!$P36</f>
        <v>0.37701998175737311</v>
      </c>
      <c r="F36" s="19">
        <f>'OECD.Stat export (3)'!F36/'OECD.Stat export (3)'!$P36</f>
        <v>7.7291859227728799E-2</v>
      </c>
      <c r="G36" s="19">
        <f>'OECD.Stat export (3)'!G36/'OECD.Stat export (3)'!$P36</f>
        <v>-0.29972812252964426</v>
      </c>
      <c r="H36" s="19">
        <f>'OECD.Stat export (3)'!H36/'OECD.Stat export (3)'!$P36</f>
        <v>1.4708631096077835</v>
      </c>
      <c r="I36" s="19">
        <f>'OECD.Stat export (3)'!I36/'OECD.Stat export (3)'!$P36</f>
        <v>1.3306104857099423</v>
      </c>
      <c r="J36" s="19">
        <f>'OECD.Stat export (3)'!J36/'OECD.Stat export (3)'!$P36</f>
        <v>-0.14025262389784129</v>
      </c>
      <c r="K36" s="19">
        <f>'OECD.Stat export (3)'!K36/'OECD.Stat export (3)'!$P36</f>
        <v>4.1454273335360295E-2</v>
      </c>
      <c r="L36" s="19">
        <f>'OECD.Stat export (3)'!L36/'OECD.Stat export (3)'!$P36</f>
        <v>3.2828712374581938E-2</v>
      </c>
      <c r="M36" s="19">
        <f>'OECD.Stat export (3)'!M36/'OECD.Stat export (3)'!$P36</f>
        <v>-8.6255609607783518E-3</v>
      </c>
      <c r="N36" s="19">
        <f>'OECD.Stat export (3)'!N36/'OECD.Stat export (3)'!$P36</f>
        <v>33.867803542285571</v>
      </c>
      <c r="O36" s="19">
        <f>'OECD.Stat export (3)'!O36/'OECD.Stat export (3)'!$P36</f>
        <v>21.548621398199757</v>
      </c>
      <c r="P36" s="19">
        <f>'OECD.Stat export (3)'!P36/'OECD.Stat export (3)'!$P36</f>
        <v>1</v>
      </c>
      <c r="Q36" s="19">
        <f>'OECD.Stat export (3)'!Q36/'OECD.Stat export (3)'!$P36</f>
        <v>0.4876102158710855</v>
      </c>
      <c r="R36" s="19">
        <f>'OECD.Stat export (3)'!R36/'OECD.Stat export (3)'!$P36</f>
        <v>0.37465795074490726</v>
      </c>
    </row>
    <row r="37" spans="1:18" ht="13.8" x14ac:dyDescent="0.3">
      <c r="A37" s="16"/>
      <c r="B37" s="17" t="s">
        <v>38</v>
      </c>
      <c r="C37" s="11" t="s">
        <v>31</v>
      </c>
      <c r="D37" s="19">
        <f>'OECD.Stat export (3)'!D37/'OECD.Stat export (3)'!$P37</f>
        <v>4.6872453346250911</v>
      </c>
      <c r="E37" s="19">
        <f>'OECD.Stat export (3)'!E37/'OECD.Stat export (3)'!$P37</f>
        <v>0.44590435232838532</v>
      </c>
      <c r="F37" s="19">
        <f>'OECD.Stat export (3)'!F37/'OECD.Stat export (3)'!$P37</f>
        <v>8.3464279189437302E-2</v>
      </c>
      <c r="G37" s="19">
        <f>'OECD.Stat export (3)'!G37/'OECD.Stat export (3)'!$P37</f>
        <v>-0.36244007313894805</v>
      </c>
      <c r="H37" s="19">
        <f>'OECD.Stat export (3)'!H37/'OECD.Stat export (3)'!$P37</f>
        <v>1.5526143156148773</v>
      </c>
      <c r="I37" s="19">
        <f>'OECD.Stat export (3)'!I37/'OECD.Stat export (3)'!$P37</f>
        <v>1.4438776476670661</v>
      </c>
      <c r="J37" s="19">
        <f>'OECD.Stat export (3)'!J37/'OECD.Stat export (3)'!$P37</f>
        <v>-0.10873666794781119</v>
      </c>
      <c r="K37" s="19">
        <f>'OECD.Stat export (3)'!K37/'OECD.Stat export (3)'!$P37</f>
        <v>5.3434183664573622E-2</v>
      </c>
      <c r="L37" s="19">
        <f>'OECD.Stat export (3)'!L37/'OECD.Stat export (3)'!$P37</f>
        <v>6.3969235854155732E-2</v>
      </c>
      <c r="M37" s="19">
        <f>'OECD.Stat export (3)'!M37/'OECD.Stat export (3)'!$P37</f>
        <v>1.0535052189582096E-2</v>
      </c>
      <c r="N37" s="19">
        <f>'OECD.Stat export (3)'!N37/'OECD.Stat export (3)'!$P37</f>
        <v>36.488637420733696</v>
      </c>
      <c r="O37" s="19">
        <f>'OECD.Stat export (3)'!O37/'OECD.Stat export (3)'!$P37</f>
        <v>23.41493158757358</v>
      </c>
      <c r="P37" s="19">
        <f>'OECD.Stat export (3)'!P37/'OECD.Stat export (3)'!$P37</f>
        <v>1</v>
      </c>
      <c r="Q37" s="19">
        <f>'OECD.Stat export (3)'!Q37/'OECD.Stat export (3)'!$P37</f>
        <v>0.49236885135918818</v>
      </c>
      <c r="R37" s="19">
        <f>'OECD.Stat export (3)'!R37/'OECD.Stat export (3)'!$P37</f>
        <v>0.37903683707404789</v>
      </c>
    </row>
    <row r="38" spans="1:18" ht="13.8" x14ac:dyDescent="0.3">
      <c r="A38" s="16"/>
      <c r="B38" s="17" t="s">
        <v>39</v>
      </c>
      <c r="C38" s="11" t="s">
        <v>31</v>
      </c>
      <c r="D38" s="19">
        <f>'OECD.Stat export (3)'!D38/'OECD.Stat export (3)'!$P38</f>
        <v>4.8265424736945404</v>
      </c>
      <c r="E38" s="19">
        <f>'OECD.Stat export (3)'!E38/'OECD.Stat export (3)'!$P38</f>
        <v>0.44024686523452244</v>
      </c>
      <c r="F38" s="19">
        <f>'OECD.Stat export (3)'!F38/'OECD.Stat export (3)'!$P38</f>
        <v>8.3235536903126461E-2</v>
      </c>
      <c r="G38" s="19">
        <f>'OECD.Stat export (3)'!G38/'OECD.Stat export (3)'!$P38</f>
        <v>-0.35701132833139598</v>
      </c>
      <c r="H38" s="19">
        <f>'OECD.Stat export (3)'!H38/'OECD.Stat export (3)'!$P38</f>
        <v>1.3086262971573497</v>
      </c>
      <c r="I38" s="19">
        <f>'OECD.Stat export (3)'!I38/'OECD.Stat export (3)'!$P38</f>
        <v>1.2755153628417446</v>
      </c>
      <c r="J38" s="19">
        <f>'OECD.Stat export (3)'!J38/'OECD.Stat export (3)'!$P38</f>
        <v>-3.3110934315605141E-2</v>
      </c>
      <c r="K38" s="19">
        <f>'OECD.Stat export (3)'!K38/'OECD.Stat export (3)'!$P38</f>
        <v>3.2743270783955558E-2</v>
      </c>
      <c r="L38" s="19">
        <f>'OECD.Stat export (3)'!L38/'OECD.Stat export (3)'!$P38</f>
        <v>4.7900515541733975E-2</v>
      </c>
      <c r="M38" s="19">
        <f>'OECD.Stat export (3)'!M38/'OECD.Stat export (3)'!$P38</f>
        <v>1.5157244757778417E-2</v>
      </c>
      <c r="N38" s="19">
        <f>'OECD.Stat export (3)'!N38/'OECD.Stat export (3)'!$P38</f>
        <v>39.068183685380582</v>
      </c>
      <c r="O38" s="19">
        <f>'OECD.Stat export (3)'!O38/'OECD.Stat export (3)'!$P38</f>
        <v>24.782727876443065</v>
      </c>
      <c r="P38" s="19">
        <f>'OECD.Stat export (3)'!P38/'OECD.Stat export (3)'!$P38</f>
        <v>1</v>
      </c>
      <c r="Q38" s="19">
        <f>'OECD.Stat export (3)'!Q38/'OECD.Stat export (3)'!$P38</f>
        <v>0.48833051981428877</v>
      </c>
      <c r="R38" s="19">
        <f>'OECD.Stat export (3)'!R38/'OECD.Stat export (3)'!$P38</f>
        <v>0.37412280040907597</v>
      </c>
    </row>
    <row r="39" spans="1:18" ht="13.8" x14ac:dyDescent="0.3">
      <c r="A39" s="16"/>
      <c r="B39" s="17" t="s">
        <v>41</v>
      </c>
      <c r="C39" s="11" t="s">
        <v>31</v>
      </c>
      <c r="D39" s="19">
        <f>'OECD.Stat export (3)'!D39/'OECD.Stat export (3)'!$P39</f>
        <v>4.8530765173012949</v>
      </c>
      <c r="E39" s="19">
        <f>'OECD.Stat export (3)'!E39/'OECD.Stat export (3)'!$P39</f>
        <v>0.48448737780205869</v>
      </c>
      <c r="F39" s="19">
        <f>'OECD.Stat export (3)'!F39/'OECD.Stat export (3)'!$P39</f>
        <v>8.0117131679169604E-2</v>
      </c>
      <c r="G39" s="19">
        <f>'OECD.Stat export (3)'!G39/'OECD.Stat export (3)'!$P39</f>
        <v>-0.40437024612288913</v>
      </c>
      <c r="H39" s="19">
        <f>'OECD.Stat export (3)'!H39/'OECD.Stat export (3)'!$P39</f>
        <v>1.2877846968407445</v>
      </c>
      <c r="I39" s="19">
        <f>'OECD.Stat export (3)'!I39/'OECD.Stat export (3)'!$P39</f>
        <v>1.628793650936986</v>
      </c>
      <c r="J39" s="19">
        <f>'OECD.Stat export (3)'!J39/'OECD.Stat export (3)'!$P39</f>
        <v>0.34100895409624132</v>
      </c>
      <c r="K39" s="19">
        <f>'OECD.Stat export (3)'!K39/'OECD.Stat export (3)'!$P39</f>
        <v>3.9244969293898896E-2</v>
      </c>
      <c r="L39" s="19">
        <f>'OECD.Stat export (3)'!L39/'OECD.Stat export (3)'!$P39</f>
        <v>1.4156861859794161E-2</v>
      </c>
      <c r="M39" s="19">
        <f>'OECD.Stat export (3)'!M39/'OECD.Stat export (3)'!$P39</f>
        <v>-2.508810743410473E-2</v>
      </c>
      <c r="N39" s="19">
        <f>'OECD.Stat export (3)'!N39/'OECD.Stat export (3)'!$P39</f>
        <v>39.45681209559632</v>
      </c>
      <c r="O39" s="19">
        <f>'OECD.Stat export (3)'!O39/'OECD.Stat export (3)'!$P39</f>
        <v>25.073838139424964</v>
      </c>
      <c r="P39" s="19">
        <f>'OECD.Stat export (3)'!P39/'OECD.Stat export (3)'!$P39</f>
        <v>1</v>
      </c>
      <c r="Q39" s="19">
        <f>'OECD.Stat export (3)'!Q39/'OECD.Stat export (3)'!$P39</f>
        <v>0.48467560755452266</v>
      </c>
      <c r="R39" s="19">
        <f>'OECD.Stat export (3)'!R39/'OECD.Stat export (3)'!$P39</f>
        <v>0.36757867921638004</v>
      </c>
    </row>
    <row r="40" spans="1:18" ht="13.8" x14ac:dyDescent="0.3">
      <c r="A40" s="16"/>
      <c r="B40" s="17" t="s">
        <v>42</v>
      </c>
      <c r="C40" s="11" t="s">
        <v>31</v>
      </c>
      <c r="D40" s="19">
        <f>'OECD.Stat export (3)'!D40/'OECD.Stat export (3)'!$P40</f>
        <v>5.099739261451294</v>
      </c>
      <c r="E40" s="19">
        <f>'OECD.Stat export (3)'!E40/'OECD.Stat export (3)'!$P40</f>
        <v>0.5983274591975748</v>
      </c>
      <c r="F40" s="19">
        <f>'OECD.Stat export (3)'!F40/'OECD.Stat export (3)'!$P40</f>
        <v>9.7693969781996112E-2</v>
      </c>
      <c r="G40" s="19">
        <f>'OECD.Stat export (3)'!G40/'OECD.Stat export (3)'!$P40</f>
        <v>-0.50063348941557873</v>
      </c>
      <c r="H40" s="19">
        <f>'OECD.Stat export (3)'!H40/'OECD.Stat export (3)'!$P40</f>
        <v>1.6480211026804645</v>
      </c>
      <c r="I40" s="19">
        <f>'OECD.Stat export (3)'!I40/'OECD.Stat export (3)'!$P40</f>
        <v>1.9585291571558747</v>
      </c>
      <c r="J40" s="19">
        <f>'OECD.Stat export (3)'!J40/'OECD.Stat export (3)'!$P40</f>
        <v>0.3105080544754103</v>
      </c>
      <c r="K40" s="19">
        <f>'OECD.Stat export (3)'!K40/'OECD.Stat export (3)'!$P40</f>
        <v>4.8969771470330846E-2</v>
      </c>
      <c r="L40" s="19">
        <f>'OECD.Stat export (3)'!L40/'OECD.Stat export (3)'!$P40</f>
        <v>2.2169240971138319E-2</v>
      </c>
      <c r="M40" s="19">
        <f>'OECD.Stat export (3)'!M40/'OECD.Stat export (3)'!$P40</f>
        <v>-2.6800530499192527E-2</v>
      </c>
      <c r="N40" s="19">
        <f>'OECD.Stat export (3)'!N40/'OECD.Stat export (3)'!$P40</f>
        <v>43.49406995021495</v>
      </c>
      <c r="O40" s="19">
        <f>'OECD.Stat export (3)'!O40/'OECD.Stat export (3)'!$P40</f>
        <v>27.804135304559619</v>
      </c>
      <c r="P40" s="19">
        <f>'OECD.Stat export (3)'!P40/'OECD.Stat export (3)'!$P40</f>
        <v>1</v>
      </c>
      <c r="Q40" s="19">
        <f>'OECD.Stat export (3)'!Q40/'OECD.Stat export (3)'!$P40</f>
        <v>0.48624584795181297</v>
      </c>
      <c r="R40" s="19">
        <f>'OECD.Stat export (3)'!R40/'OECD.Stat export (3)'!$P40</f>
        <v>0.36695109942808263</v>
      </c>
    </row>
    <row r="41" spans="1:18" ht="13.8" x14ac:dyDescent="0.3">
      <c r="A41" s="14" t="s">
        <v>52</v>
      </c>
      <c r="B41" s="17" t="s">
        <v>33</v>
      </c>
      <c r="C41" s="11" t="s">
        <v>31</v>
      </c>
      <c r="D41" s="19">
        <f>'OECD.Stat export (3)'!D41/'OECD.Stat export (3)'!$P41</f>
        <v>9.1902563634704855</v>
      </c>
      <c r="E41" s="19">
        <f>'OECD.Stat export (3)'!E41/'OECD.Stat export (3)'!$P41</f>
        <v>0.39990241310099445</v>
      </c>
      <c r="F41" s="19">
        <f>'OECD.Stat export (3)'!F41/'OECD.Stat export (3)'!$P41</f>
        <v>0.17096335297874282</v>
      </c>
      <c r="G41" s="19">
        <f>'OECD.Stat export (3)'!G41/'OECD.Stat export (3)'!$P41</f>
        <v>-0.22893906012225163</v>
      </c>
      <c r="H41" s="19">
        <f>'OECD.Stat export (3)'!H41/'OECD.Stat export (3)'!$P41</f>
        <v>0.97907437952741538</v>
      </c>
      <c r="I41" s="19">
        <f>'OECD.Stat export (3)'!I41/'OECD.Stat export (3)'!$P41</f>
        <v>0.58093100884955751</v>
      </c>
      <c r="J41" s="19">
        <f>'OECD.Stat export (3)'!J41/'OECD.Stat export (3)'!$P41</f>
        <v>-0.39814337067785782</v>
      </c>
      <c r="K41" s="19">
        <f>'OECD.Stat export (3)'!K41/'OECD.Stat export (3)'!$P41</f>
        <v>0.15578512726940974</v>
      </c>
      <c r="L41" s="19">
        <f>'OECD.Stat export (3)'!L41/'OECD.Stat export (3)'!$P41</f>
        <v>0.11544508329531977</v>
      </c>
      <c r="M41" s="19">
        <f>'OECD.Stat export (3)'!M41/'OECD.Stat export (3)'!$P41</f>
        <v>-4.0340043974089954E-2</v>
      </c>
      <c r="N41" s="19">
        <f>'OECD.Stat export (3)'!N41/'OECD.Stat export (3)'!$P41</f>
        <v>42.490211049216676</v>
      </c>
      <c r="O41" s="19">
        <f>'OECD.Stat export (3)'!O41/'OECD.Stat export (3)'!$P41</f>
        <v>24.057517890174072</v>
      </c>
      <c r="P41" s="19">
        <f>'OECD.Stat export (3)'!P41/'OECD.Stat export (3)'!$P41</f>
        <v>1</v>
      </c>
      <c r="Q41" s="19">
        <f>'OECD.Stat export (3)'!Q41/'OECD.Stat export (3)'!$P41</f>
        <v>0.46050542833683061</v>
      </c>
      <c r="R41" s="19">
        <f>'OECD.Stat export (3)'!R41/'OECD.Stat export (3)'!$P41</f>
        <v>0.32037222881123983</v>
      </c>
    </row>
    <row r="42" spans="1:18" ht="13.8" x14ac:dyDescent="0.3">
      <c r="A42" s="16"/>
      <c r="B42" s="17" t="s">
        <v>35</v>
      </c>
      <c r="C42" s="11" t="s">
        <v>31</v>
      </c>
      <c r="D42" s="19">
        <f>'OECD.Stat export (3)'!D42/'OECD.Stat export (3)'!$P42</f>
        <v>8.6308845740905866</v>
      </c>
      <c r="E42" s="19">
        <f>'OECD.Stat export (3)'!E42/'OECD.Stat export (3)'!$P42</f>
        <v>0.39159693101377541</v>
      </c>
      <c r="F42" s="19">
        <f>'OECD.Stat export (3)'!F42/'OECD.Stat export (3)'!$P42</f>
        <v>0.16800535675941258</v>
      </c>
      <c r="G42" s="19">
        <f>'OECD.Stat export (3)'!G42/'OECD.Stat export (3)'!$P42</f>
        <v>-0.22359157425436282</v>
      </c>
      <c r="H42" s="19">
        <f>'OECD.Stat export (3)'!H42/'OECD.Stat export (3)'!$P42</f>
        <v>1.0264615271231781</v>
      </c>
      <c r="I42" s="19">
        <f>'OECD.Stat export (3)'!I42/'OECD.Stat export (3)'!$P42</f>
        <v>0.60040834149182032</v>
      </c>
      <c r="J42" s="19">
        <f>'OECD.Stat export (3)'!J42/'OECD.Stat export (3)'!$P42</f>
        <v>-0.42605318563135769</v>
      </c>
      <c r="K42" s="19">
        <f>'OECD.Stat export (3)'!K42/'OECD.Stat export (3)'!$P42</f>
        <v>0.16379129037541171</v>
      </c>
      <c r="L42" s="19">
        <f>'OECD.Stat export (3)'!L42/'OECD.Stat export (3)'!$P42</f>
        <v>5.9014119338343676E-2</v>
      </c>
      <c r="M42" s="19">
        <f>'OECD.Stat export (3)'!M42/'OECD.Stat export (3)'!$P42</f>
        <v>-0.10477717103706803</v>
      </c>
      <c r="N42" s="19">
        <f>'OECD.Stat export (3)'!N42/'OECD.Stat export (3)'!$P42</f>
        <v>44.934488245492147</v>
      </c>
      <c r="O42" s="19">
        <f>'OECD.Stat export (3)'!O42/'OECD.Stat export (3)'!$P42</f>
        <v>25.509728620027293</v>
      </c>
      <c r="P42" s="19">
        <f>'OECD.Stat export (3)'!P42/'OECD.Stat export (3)'!$P42</f>
        <v>1</v>
      </c>
      <c r="Q42" s="19">
        <f>'OECD.Stat export (3)'!Q42/'OECD.Stat export (3)'!$P42</f>
        <v>0.46133969028078536</v>
      </c>
      <c r="R42" s="19">
        <f>'OECD.Stat export (3)'!R42/'OECD.Stat export (3)'!$P42</f>
        <v>0.32132913580696232</v>
      </c>
    </row>
    <row r="43" spans="1:18" ht="13.8" x14ac:dyDescent="0.3">
      <c r="A43" s="16"/>
      <c r="B43" s="17" t="s">
        <v>37</v>
      </c>
      <c r="C43" s="11" t="s">
        <v>31</v>
      </c>
      <c r="D43" s="19">
        <f>'OECD.Stat export (3)'!D43/'OECD.Stat export (3)'!$P43</f>
        <v>8.8955557169311206</v>
      </c>
      <c r="E43" s="19">
        <f>'OECD.Stat export (3)'!E43/'OECD.Stat export (3)'!$P43</f>
        <v>0.38203015758323955</v>
      </c>
      <c r="F43" s="19">
        <f>'OECD.Stat export (3)'!F43/'OECD.Stat export (3)'!$P43</f>
        <v>0.1525844299408155</v>
      </c>
      <c r="G43" s="19">
        <f>'OECD.Stat export (3)'!G43/'OECD.Stat export (3)'!$P43</f>
        <v>-0.22944572764242405</v>
      </c>
      <c r="H43" s="19">
        <f>'OECD.Stat export (3)'!H43/'OECD.Stat export (3)'!$P43</f>
        <v>1.1537335826585817</v>
      </c>
      <c r="I43" s="19">
        <f>'OECD.Stat export (3)'!I43/'OECD.Stat export (3)'!$P43</f>
        <v>0.66926229929922665</v>
      </c>
      <c r="J43" s="19">
        <f>'OECD.Stat export (3)'!J43/'OECD.Stat export (3)'!$P43</f>
        <v>-0.48447128335935513</v>
      </c>
      <c r="K43" s="19">
        <f>'OECD.Stat export (3)'!K43/'OECD.Stat export (3)'!$P43</f>
        <v>0.17568533568134781</v>
      </c>
      <c r="L43" s="19">
        <f>'OECD.Stat export (3)'!L43/'OECD.Stat export (3)'!$P43</f>
        <v>7.3074472059838066E-2</v>
      </c>
      <c r="M43" s="19">
        <f>'OECD.Stat export (3)'!M43/'OECD.Stat export (3)'!$P43</f>
        <v>-0.10261086362150974</v>
      </c>
      <c r="N43" s="19">
        <f>'OECD.Stat export (3)'!N43/'OECD.Stat export (3)'!$P43</f>
        <v>47.570270354252933</v>
      </c>
      <c r="O43" s="19">
        <f>'OECD.Stat export (3)'!O43/'OECD.Stat export (3)'!$P43</f>
        <v>27.549644333688498</v>
      </c>
      <c r="P43" s="19">
        <f>'OECD.Stat export (3)'!P43/'OECD.Stat export (3)'!$P43</f>
        <v>1</v>
      </c>
      <c r="Q43" s="19">
        <f>'OECD.Stat export (3)'!Q43/'OECD.Stat export (3)'!$P43</f>
        <v>0.46508841363784909</v>
      </c>
      <c r="R43" s="19">
        <f>'OECD.Stat export (3)'!R43/'OECD.Stat export (3)'!$P43</f>
        <v>0.32397153335027778</v>
      </c>
    </row>
    <row r="44" spans="1:18" ht="13.8" x14ac:dyDescent="0.3">
      <c r="A44" s="16"/>
      <c r="B44" s="17" t="s">
        <v>38</v>
      </c>
      <c r="C44" s="11" t="s">
        <v>31</v>
      </c>
      <c r="D44" s="19">
        <f>'OECD.Stat export (3)'!D44/'OECD.Stat export (3)'!$P44</f>
        <v>9.0662593814582504</v>
      </c>
      <c r="E44" s="19">
        <f>'OECD.Stat export (3)'!E44/'OECD.Stat export (3)'!$P44</f>
        <v>0.4137482491570284</v>
      </c>
      <c r="F44" s="19">
        <f>'OECD.Stat export (3)'!F44/'OECD.Stat export (3)'!$P44</f>
        <v>0.15617762989014175</v>
      </c>
      <c r="G44" s="19">
        <f>'OECD.Stat export (3)'!G44/'OECD.Stat export (3)'!$P44</f>
        <v>-0.25757061926688662</v>
      </c>
      <c r="H44" s="19">
        <f>'OECD.Stat export (3)'!H44/'OECD.Stat export (3)'!$P44</f>
        <v>1.3253376527319531</v>
      </c>
      <c r="I44" s="19">
        <f>'OECD.Stat export (3)'!I44/'OECD.Stat export (3)'!$P44</f>
        <v>0.73591258710706653</v>
      </c>
      <c r="J44" s="19">
        <f>'OECD.Stat export (3)'!J44/'OECD.Stat export (3)'!$P44</f>
        <v>-0.58942506562488672</v>
      </c>
      <c r="K44" s="19">
        <f>'OECD.Stat export (3)'!K44/'OECD.Stat export (3)'!$P44</f>
        <v>8.7659358435154641E-2</v>
      </c>
      <c r="L44" s="19">
        <f>'OECD.Stat export (3)'!L44/'OECD.Stat export (3)'!$P44</f>
        <v>2.2946234182952031E-2</v>
      </c>
      <c r="M44" s="19">
        <f>'OECD.Stat export (3)'!M44/'OECD.Stat export (3)'!$P44</f>
        <v>-6.4713124252202603E-2</v>
      </c>
      <c r="N44" s="19">
        <f>'OECD.Stat export (3)'!N44/'OECD.Stat export (3)'!$P44</f>
        <v>49.573255772986293</v>
      </c>
      <c r="O44" s="19">
        <f>'OECD.Stat export (3)'!O44/'OECD.Stat export (3)'!$P44</f>
        <v>28.67902729870853</v>
      </c>
      <c r="P44" s="19">
        <f>'OECD.Stat export (3)'!P44/'OECD.Stat export (3)'!$P44</f>
        <v>1</v>
      </c>
      <c r="Q44" s="19">
        <f>'OECD.Stat export (3)'!Q44/'OECD.Stat export (3)'!$P44</f>
        <v>0.47607048330372359</v>
      </c>
      <c r="R44" s="19">
        <f>'OECD.Stat export (3)'!R44/'OECD.Stat export (3)'!$P44</f>
        <v>0.33180450309996012</v>
      </c>
    </row>
    <row r="45" spans="1:18" ht="13.8" x14ac:dyDescent="0.3">
      <c r="A45" s="16"/>
      <c r="B45" s="17" t="s">
        <v>39</v>
      </c>
      <c r="C45" s="11" t="s">
        <v>31</v>
      </c>
      <c r="D45" s="19">
        <f>'OECD.Stat export (3)'!D45/'OECD.Stat export (3)'!$P45</f>
        <v>9.3258294697189221</v>
      </c>
      <c r="E45" s="19">
        <f>'OECD.Stat export (3)'!E45/'OECD.Stat export (3)'!$P45</f>
        <v>0.39459223522167486</v>
      </c>
      <c r="F45" s="19">
        <f>'OECD.Stat export (3)'!F45/'OECD.Stat export (3)'!$P45</f>
        <v>0.13389622446392349</v>
      </c>
      <c r="G45" s="19">
        <f>'OECD.Stat export (3)'!G45/'OECD.Stat export (3)'!$P45</f>
        <v>-0.26069601075775134</v>
      </c>
      <c r="H45" s="19">
        <f>'OECD.Stat export (3)'!H45/'OECD.Stat export (3)'!$P45</f>
        <v>1.218329177774558</v>
      </c>
      <c r="I45" s="19">
        <f>'OECD.Stat export (3)'!I45/'OECD.Stat export (3)'!$P45</f>
        <v>0.73302608247609391</v>
      </c>
      <c r="J45" s="19">
        <f>'OECD.Stat export (3)'!J45/'OECD.Stat export (3)'!$P45</f>
        <v>-0.48530309529846416</v>
      </c>
      <c r="K45" s="19">
        <f>'OECD.Stat export (3)'!K45/'OECD.Stat export (3)'!$P45</f>
        <v>0.13719906313387423</v>
      </c>
      <c r="L45" s="19">
        <f>'OECD.Stat export (3)'!L45/'OECD.Stat export (3)'!$P45</f>
        <v>4.4201544479860903E-2</v>
      </c>
      <c r="M45" s="19">
        <f>'OECD.Stat export (3)'!M45/'OECD.Stat export (3)'!$P45</f>
        <v>-9.2997518654013317E-2</v>
      </c>
      <c r="N45" s="19">
        <f>'OECD.Stat export (3)'!N45/'OECD.Stat export (3)'!$P45</f>
        <v>51.811356163041687</v>
      </c>
      <c r="O45" s="19">
        <f>'OECD.Stat export (3)'!O45/'OECD.Stat export (3)'!$P45</f>
        <v>29.999187017824902</v>
      </c>
      <c r="P45" s="19">
        <f>'OECD.Stat export (3)'!P45/'OECD.Stat export (3)'!$P45</f>
        <v>1</v>
      </c>
      <c r="Q45" s="19">
        <f>'OECD.Stat export (3)'!Q45/'OECD.Stat export (3)'!$P45</f>
        <v>0.48433425094175603</v>
      </c>
      <c r="R45" s="19">
        <f>'OECD.Stat export (3)'!R45/'OECD.Stat export (3)'!$P45</f>
        <v>0.33635178209214717</v>
      </c>
    </row>
    <row r="46" spans="1:18" ht="13.8" x14ac:dyDescent="0.3">
      <c r="A46" s="16"/>
      <c r="B46" s="17" t="s">
        <v>41</v>
      </c>
      <c r="C46" s="11" t="s">
        <v>31</v>
      </c>
      <c r="D46" s="19">
        <f>'OECD.Stat export (3)'!D46/'OECD.Stat export (3)'!$P46</f>
        <v>9.6767316976151303</v>
      </c>
      <c r="E46" s="19">
        <f>'OECD.Stat export (3)'!E46/'OECD.Stat export (3)'!$P46</f>
        <v>0.42818095973384923</v>
      </c>
      <c r="F46" s="19">
        <f>'OECD.Stat export (3)'!F46/'OECD.Stat export (3)'!$P46</f>
        <v>0.17052027356392502</v>
      </c>
      <c r="G46" s="19">
        <f>'OECD.Stat export (3)'!G46/'OECD.Stat export (3)'!$P46</f>
        <v>-0.25766068616992427</v>
      </c>
      <c r="H46" s="19">
        <f>'OECD.Stat export (3)'!H46/'OECD.Stat export (3)'!$P46</f>
        <v>1.1361328716075723</v>
      </c>
      <c r="I46" s="19">
        <f>'OECD.Stat export (3)'!I46/'OECD.Stat export (3)'!$P46</f>
        <v>0.6617401296400095</v>
      </c>
      <c r="J46" s="19">
        <f>'OECD.Stat export (3)'!J46/'OECD.Stat export (3)'!$P46</f>
        <v>-0.47439274196756293</v>
      </c>
      <c r="K46" s="19">
        <f>'OECD.Stat export (3)'!K46/'OECD.Stat export (3)'!$P46</f>
        <v>0.119146345489721</v>
      </c>
      <c r="L46" s="19">
        <f>'OECD.Stat export (3)'!L46/'OECD.Stat export (3)'!$P46</f>
        <v>8.2805129911222811E-2</v>
      </c>
      <c r="M46" s="19">
        <f>'OECD.Stat export (3)'!M46/'OECD.Stat export (3)'!$P46</f>
        <v>-3.6341215578498197E-2</v>
      </c>
      <c r="N46" s="19">
        <f>'OECD.Stat export (3)'!N46/'OECD.Stat export (3)'!$P46</f>
        <v>52.289303157394002</v>
      </c>
      <c r="O46" s="19">
        <f>'OECD.Stat export (3)'!O46/'OECD.Stat export (3)'!$P46</f>
        <v>29.904082231495472</v>
      </c>
      <c r="P46" s="19">
        <f>'OECD.Stat export (3)'!P46/'OECD.Stat export (3)'!$P46</f>
        <v>1</v>
      </c>
      <c r="Q46" s="19">
        <f>'OECD.Stat export (3)'!Q46/'OECD.Stat export (3)'!$P46</f>
        <v>0.47440649465709589</v>
      </c>
      <c r="R46" s="19">
        <f>'OECD.Stat export (3)'!R46/'OECD.Stat export (3)'!$P46</f>
        <v>0.32547417144303614</v>
      </c>
    </row>
    <row r="47" spans="1:18" ht="13.8" x14ac:dyDescent="0.3">
      <c r="A47" s="16"/>
      <c r="B47" s="17" t="s">
        <v>42</v>
      </c>
      <c r="C47" s="11" t="s">
        <v>31</v>
      </c>
      <c r="D47" s="19">
        <f>'OECD.Stat export (3)'!D47/'OECD.Stat export (3)'!$P47</f>
        <v>10.193629883605523</v>
      </c>
      <c r="E47" s="19">
        <f>'OECD.Stat export (3)'!E47/'OECD.Stat export (3)'!$P47</f>
        <v>0.47773218442659926</v>
      </c>
      <c r="F47" s="19">
        <f>'OECD.Stat export (3)'!F47/'OECD.Stat export (3)'!$P47</f>
        <v>0.22143260218352431</v>
      </c>
      <c r="G47" s="19">
        <f>'OECD.Stat export (3)'!G47/'OECD.Stat export (3)'!$P47</f>
        <v>-0.25629958224307497</v>
      </c>
      <c r="H47" s="19">
        <f>'OECD.Stat export (3)'!H47/'OECD.Stat export (3)'!$P47</f>
        <v>1.3603016206803213</v>
      </c>
      <c r="I47" s="19">
        <f>'OECD.Stat export (3)'!I47/'OECD.Stat export (3)'!$P47</f>
        <v>0.79049778273030769</v>
      </c>
      <c r="J47" s="19">
        <f>'OECD.Stat export (3)'!J47/'OECD.Stat export (3)'!$P47</f>
        <v>-0.56980383795001355</v>
      </c>
      <c r="K47" s="19">
        <f>'OECD.Stat export (3)'!K47/'OECD.Stat export (3)'!$P47</f>
        <v>6.3284286023639807E-2</v>
      </c>
      <c r="L47" s="19">
        <f>'OECD.Stat export (3)'!L47/'OECD.Stat export (3)'!$P47</f>
        <v>0.12679226491022286</v>
      </c>
      <c r="M47" s="19">
        <f>'OECD.Stat export (3)'!M47/'OECD.Stat export (3)'!$P47</f>
        <v>6.350797888658305E-2</v>
      </c>
      <c r="N47" s="19">
        <f>'OECD.Stat export (3)'!N47/'OECD.Stat export (3)'!$P47</f>
        <v>54.687859801550125</v>
      </c>
      <c r="O47" s="19">
        <f>'OECD.Stat export (3)'!O47/'OECD.Stat export (3)'!$P47</f>
        <v>31.377213394961473</v>
      </c>
      <c r="P47" s="19">
        <f>'OECD.Stat export (3)'!P47/'OECD.Stat export (3)'!$P47</f>
        <v>1</v>
      </c>
      <c r="Q47" s="19">
        <f>'OECD.Stat export (3)'!Q47/'OECD.Stat export (3)'!$P47</f>
        <v>0.48636650726337632</v>
      </c>
      <c r="R47" s="19">
        <f>'OECD.Stat export (3)'!R47/'OECD.Stat export (3)'!$P47</f>
        <v>0.33083100243616348</v>
      </c>
    </row>
    <row r="48" spans="1:18" ht="13.8" x14ac:dyDescent="0.3">
      <c r="A48" s="14" t="s">
        <v>53</v>
      </c>
      <c r="B48" s="17" t="s">
        <v>33</v>
      </c>
      <c r="C48" s="11" t="s">
        <v>31</v>
      </c>
      <c r="D48" s="19">
        <f>'OECD.Stat export (3)'!D48/'OECD.Stat export (3)'!$P48</f>
        <v>6.4046531322749729</v>
      </c>
      <c r="E48" s="19">
        <f>'OECD.Stat export (3)'!E48/'OECD.Stat export (3)'!$P48</f>
        <v>0.39093422485393736</v>
      </c>
      <c r="F48" s="19">
        <f>'OECD.Stat export (3)'!F48/'OECD.Stat export (3)'!$P48</f>
        <v>0.46100961750349195</v>
      </c>
      <c r="G48" s="19">
        <f>'OECD.Stat export (3)'!G48/'OECD.Stat export (3)'!$P48</f>
        <v>7.0075392649554674E-2</v>
      </c>
      <c r="H48" s="19">
        <f>'OECD.Stat export (3)'!H48/'OECD.Stat export (3)'!$P48</f>
        <v>0.761994235757949</v>
      </c>
      <c r="I48" s="19">
        <f>'OECD.Stat export (3)'!I48/'OECD.Stat export (3)'!$P48</f>
        <v>0.50649744523212326</v>
      </c>
      <c r="J48" s="19">
        <f>'OECD.Stat export (3)'!J48/'OECD.Stat export (3)'!$P48</f>
        <v>-0.25549679052582569</v>
      </c>
      <c r="K48" s="19">
        <f>'OECD.Stat export (3)'!K48/'OECD.Stat export (3)'!$P48</f>
        <v>0.5914730328922666</v>
      </c>
      <c r="L48" s="19">
        <f>'OECD.Stat export (3)'!L48/'OECD.Stat export (3)'!$P48</f>
        <v>0.96109415722203029</v>
      </c>
      <c r="M48" s="19">
        <f>'OECD.Stat export (3)'!M48/'OECD.Stat export (3)'!$P48</f>
        <v>0.36962112432976374</v>
      </c>
      <c r="N48" s="19">
        <f>'OECD.Stat export (3)'!N48/'OECD.Stat export (3)'!$P48</f>
        <v>40.82989331060903</v>
      </c>
      <c r="O48" s="19">
        <f>'OECD.Stat export (3)'!O48/'OECD.Stat export (3)'!$P48</f>
        <v>23.585141884747301</v>
      </c>
      <c r="P48" s="19">
        <f>'OECD.Stat export (3)'!P48/'OECD.Stat export (3)'!$P48</f>
        <v>1</v>
      </c>
      <c r="Q48" s="19">
        <f>'OECD.Stat export (3)'!Q48/'OECD.Stat export (3)'!$P48</f>
        <v>0.41139364082846458</v>
      </c>
      <c r="R48" s="19">
        <f>'OECD.Stat export (3)'!R48/'OECD.Stat export (3)'!$P48</f>
        <v>0.27928387978552438</v>
      </c>
    </row>
    <row r="49" spans="1:18" ht="13.8" x14ac:dyDescent="0.3">
      <c r="A49" s="16"/>
      <c r="B49" s="17" t="s">
        <v>35</v>
      </c>
      <c r="C49" s="11" t="s">
        <v>31</v>
      </c>
      <c r="D49" s="19">
        <f>'OECD.Stat export (3)'!D49/'OECD.Stat export (3)'!$P49</f>
        <v>6.4677320405201177</v>
      </c>
      <c r="E49" s="19">
        <f>'OECD.Stat export (3)'!E49/'OECD.Stat export (3)'!$P49</f>
        <v>0.37753547422603284</v>
      </c>
      <c r="F49" s="19">
        <f>'OECD.Stat export (3)'!F49/'OECD.Stat export (3)'!$P49</f>
        <v>0.46101698738609326</v>
      </c>
      <c r="G49" s="19">
        <f>'OECD.Stat export (3)'!G49/'OECD.Stat export (3)'!$P49</f>
        <v>8.3481513160060444E-2</v>
      </c>
      <c r="H49" s="19">
        <f>'OECD.Stat export (3)'!H49/'OECD.Stat export (3)'!$P49</f>
        <v>0.75013973620026642</v>
      </c>
      <c r="I49" s="19">
        <f>'OECD.Stat export (3)'!I49/'OECD.Stat export (3)'!$P49</f>
        <v>0.49283271770585507</v>
      </c>
      <c r="J49" s="19">
        <f>'OECD.Stat export (3)'!J49/'OECD.Stat export (3)'!$P49</f>
        <v>-0.25730701849441123</v>
      </c>
      <c r="K49" s="19">
        <f>'OECD.Stat export (3)'!K49/'OECD.Stat export (3)'!$P49</f>
        <v>0.64874364420702968</v>
      </c>
      <c r="L49" s="19">
        <f>'OECD.Stat export (3)'!L49/'OECD.Stat export (3)'!$P49</f>
        <v>0.95583496812856317</v>
      </c>
      <c r="M49" s="19">
        <f>'OECD.Stat export (3)'!M49/'OECD.Stat export (3)'!$P49</f>
        <v>0.30709132392153343</v>
      </c>
      <c r="N49" s="19">
        <f>'OECD.Stat export (3)'!N49/'OECD.Stat export (3)'!$P49</f>
        <v>42.855944562242222</v>
      </c>
      <c r="O49" s="19">
        <f>'OECD.Stat export (3)'!O49/'OECD.Stat export (3)'!$P49</f>
        <v>24.673067604429082</v>
      </c>
      <c r="P49" s="19">
        <f>'OECD.Stat export (3)'!P49/'OECD.Stat export (3)'!$P49</f>
        <v>1</v>
      </c>
      <c r="Q49" s="19">
        <f>'OECD.Stat export (3)'!Q49/'OECD.Stat export (3)'!$P49</f>
        <v>0.41248821654621359</v>
      </c>
      <c r="R49" s="19">
        <f>'OECD.Stat export (3)'!R49/'OECD.Stat export (3)'!$P49</f>
        <v>0.28006464066077119</v>
      </c>
    </row>
    <row r="50" spans="1:18" ht="13.8" x14ac:dyDescent="0.3">
      <c r="A50" s="16"/>
      <c r="B50" s="17" t="s">
        <v>37</v>
      </c>
      <c r="C50" s="11" t="s">
        <v>31</v>
      </c>
      <c r="D50" s="19">
        <f>'OECD.Stat export (3)'!D50/'OECD.Stat export (3)'!$P50</f>
        <v>6.5889206746528401</v>
      </c>
      <c r="E50" s="19">
        <f>'OECD.Stat export (3)'!E50/'OECD.Stat export (3)'!$P50</f>
        <v>0.41119267287979022</v>
      </c>
      <c r="F50" s="19">
        <f>'OECD.Stat export (3)'!F50/'OECD.Stat export (3)'!$P50</f>
        <v>0.4781468434650456</v>
      </c>
      <c r="G50" s="19">
        <f>'OECD.Stat export (3)'!G50/'OECD.Stat export (3)'!$P50</f>
        <v>6.6954170585255379E-2</v>
      </c>
      <c r="H50" s="19">
        <f>'OECD.Stat export (3)'!H50/'OECD.Stat export (3)'!$P50</f>
        <v>0.79566527269205556</v>
      </c>
      <c r="I50" s="19">
        <f>'OECD.Stat export (3)'!I50/'OECD.Stat export (3)'!$P50</f>
        <v>0.51753696541808214</v>
      </c>
      <c r="J50" s="19">
        <f>'OECD.Stat export (3)'!J50/'OECD.Stat export (3)'!$P50</f>
        <v>-0.27812830727397342</v>
      </c>
      <c r="K50" s="19">
        <f>'OECD.Stat export (3)'!K50/'OECD.Stat export (3)'!$P50</f>
        <v>0.64070077129149527</v>
      </c>
      <c r="L50" s="19">
        <f>'OECD.Stat export (3)'!L50/'OECD.Stat export (3)'!$P50</f>
        <v>0.93423014863817866</v>
      </c>
      <c r="M50" s="19">
        <f>'OECD.Stat export (3)'!M50/'OECD.Stat export (3)'!$P50</f>
        <v>0.29352937734668338</v>
      </c>
      <c r="N50" s="19">
        <f>'OECD.Stat export (3)'!N50/'OECD.Stat export (3)'!$P50</f>
        <v>44.4455967697631</v>
      </c>
      <c r="O50" s="19">
        <f>'OECD.Stat export (3)'!O50/'OECD.Stat export (3)'!$P50</f>
        <v>25.507188998512277</v>
      </c>
      <c r="P50" s="19">
        <f>'OECD.Stat export (3)'!P50/'OECD.Stat export (3)'!$P50</f>
        <v>1</v>
      </c>
      <c r="Q50" s="19">
        <f>'OECD.Stat export (3)'!Q50/'OECD.Stat export (3)'!$P50</f>
        <v>0.41541510221109723</v>
      </c>
      <c r="R50" s="19">
        <f>'OECD.Stat export (3)'!R50/'OECD.Stat export (3)'!$P50</f>
        <v>0.28280886822814233</v>
      </c>
    </row>
    <row r="51" spans="1:18" ht="13.8" x14ac:dyDescent="0.3">
      <c r="A51" s="16"/>
      <c r="B51" s="17" t="s">
        <v>38</v>
      </c>
      <c r="C51" s="11" t="s">
        <v>31</v>
      </c>
      <c r="D51" s="19">
        <f>'OECD.Stat export (3)'!D51/'OECD.Stat export (3)'!$P51</f>
        <v>6.7219232308855581</v>
      </c>
      <c r="E51" s="19">
        <f>'OECD.Stat export (3)'!E51/'OECD.Stat export (3)'!$P51</f>
        <v>0.43162749464039496</v>
      </c>
      <c r="F51" s="19">
        <f>'OECD.Stat export (3)'!F51/'OECD.Stat export (3)'!$P51</f>
        <v>0.51121064202582689</v>
      </c>
      <c r="G51" s="19">
        <f>'OECD.Stat export (3)'!G51/'OECD.Stat export (3)'!$P51</f>
        <v>7.9583147385431957E-2</v>
      </c>
      <c r="H51" s="19">
        <f>'OECD.Stat export (3)'!H51/'OECD.Stat export (3)'!$P51</f>
        <v>0.81222065471689719</v>
      </c>
      <c r="I51" s="19">
        <f>'OECD.Stat export (3)'!I51/'OECD.Stat export (3)'!$P51</f>
        <v>0.55089143732301438</v>
      </c>
      <c r="J51" s="19">
        <f>'OECD.Stat export (3)'!J51/'OECD.Stat export (3)'!$P51</f>
        <v>-0.26132921739388276</v>
      </c>
      <c r="K51" s="19">
        <f>'OECD.Stat export (3)'!K51/'OECD.Stat export (3)'!$P51</f>
        <v>0.52191832224347279</v>
      </c>
      <c r="L51" s="19">
        <f>'OECD.Stat export (3)'!L51/'OECD.Stat export (3)'!$P51</f>
        <v>0.99801913181811452</v>
      </c>
      <c r="M51" s="19">
        <f>'OECD.Stat export (3)'!M51/'OECD.Stat export (3)'!$P51</f>
        <v>0.47610080957464157</v>
      </c>
      <c r="N51" s="19">
        <f>'OECD.Stat export (3)'!N51/'OECD.Stat export (3)'!$P51</f>
        <v>46.336933985271244</v>
      </c>
      <c r="O51" s="19">
        <f>'OECD.Stat export (3)'!O51/'OECD.Stat export (3)'!$P51</f>
        <v>26.732419704403327</v>
      </c>
      <c r="P51" s="19">
        <f>'OECD.Stat export (3)'!P51/'OECD.Stat export (3)'!$P51</f>
        <v>1</v>
      </c>
      <c r="Q51" s="19">
        <f>'OECD.Stat export (3)'!Q51/'OECD.Stat export (3)'!$P51</f>
        <v>0.41747097807232131</v>
      </c>
      <c r="R51" s="19">
        <f>'OECD.Stat export (3)'!R51/'OECD.Stat export (3)'!$P51</f>
        <v>0.28562321161173626</v>
      </c>
    </row>
    <row r="52" spans="1:18" ht="13.8" x14ac:dyDescent="0.3">
      <c r="A52" s="16"/>
      <c r="B52" s="17" t="s">
        <v>39</v>
      </c>
      <c r="C52" s="11" t="s">
        <v>31</v>
      </c>
      <c r="D52" s="19">
        <f>'OECD.Stat export (3)'!D52/'OECD.Stat export (3)'!$P52</f>
        <v>6.8163773129482594</v>
      </c>
      <c r="E52" s="19">
        <f>'OECD.Stat export (3)'!E52/'OECD.Stat export (3)'!$P52</f>
        <v>0.426242909196895</v>
      </c>
      <c r="F52" s="19">
        <f>'OECD.Stat export (3)'!F52/'OECD.Stat export (3)'!$P52</f>
        <v>0.53439800162332873</v>
      </c>
      <c r="G52" s="19">
        <f>'OECD.Stat export (3)'!G52/'OECD.Stat export (3)'!$P52</f>
        <v>0.1081550924264337</v>
      </c>
      <c r="H52" s="19">
        <f>'OECD.Stat export (3)'!H52/'OECD.Stat export (3)'!$P52</f>
        <v>0.81144580776836572</v>
      </c>
      <c r="I52" s="19">
        <f>'OECD.Stat export (3)'!I52/'OECD.Stat export (3)'!$P52</f>
        <v>0.53819525989492634</v>
      </c>
      <c r="J52" s="19">
        <f>'OECD.Stat export (3)'!J52/'OECD.Stat export (3)'!$P52</f>
        <v>-0.27325054787343939</v>
      </c>
      <c r="K52" s="19">
        <f>'OECD.Stat export (3)'!K52/'OECD.Stat export (3)'!$P52</f>
        <v>0.54481956819456334</v>
      </c>
      <c r="L52" s="19">
        <f>'OECD.Stat export (3)'!L52/'OECD.Stat export (3)'!$P52</f>
        <v>1.053708993639503</v>
      </c>
      <c r="M52" s="19">
        <f>'OECD.Stat export (3)'!M52/'OECD.Stat export (3)'!$P52</f>
        <v>0.50888942544493965</v>
      </c>
      <c r="N52" s="19">
        <f>'OECD.Stat export (3)'!N52/'OECD.Stat export (3)'!$P52</f>
        <v>50.221997110694637</v>
      </c>
      <c r="O52" s="19">
        <f>'OECD.Stat export (3)'!O52/'OECD.Stat export (3)'!$P52</f>
        <v>29.164683348401315</v>
      </c>
      <c r="P52" s="19">
        <f>'OECD.Stat export (3)'!P52/'OECD.Stat export (3)'!$P52</f>
        <v>1</v>
      </c>
      <c r="Q52" s="19">
        <f>'OECD.Stat export (3)'!Q52/'OECD.Stat export (3)'!$P52</f>
        <v>0.42051592337888494</v>
      </c>
      <c r="R52" s="19">
        <f>'OECD.Stat export (3)'!R52/'OECD.Stat export (3)'!$P52</f>
        <v>0.28880493491927628</v>
      </c>
    </row>
    <row r="53" spans="1:18" ht="13.8" x14ac:dyDescent="0.3">
      <c r="A53" s="16"/>
      <c r="B53" s="17" t="s">
        <v>41</v>
      </c>
      <c r="C53" s="11" t="s">
        <v>31</v>
      </c>
      <c r="D53" s="19">
        <f>'OECD.Stat export (3)'!D53/'OECD.Stat export (3)'!$P53</f>
        <v>6.9199734717223986</v>
      </c>
      <c r="E53" s="19">
        <f>'OECD.Stat export (3)'!E53/'OECD.Stat export (3)'!$P53</f>
        <v>0.48489716385800841</v>
      </c>
      <c r="F53" s="19">
        <f>'OECD.Stat export (3)'!F53/'OECD.Stat export (3)'!$P53</f>
        <v>0.56912235199400041</v>
      </c>
      <c r="G53" s="19">
        <f>'OECD.Stat export (3)'!G53/'OECD.Stat export (3)'!$P53</f>
        <v>8.4225188135992002E-2</v>
      </c>
      <c r="H53" s="19">
        <f>'OECD.Stat export (3)'!H53/'OECD.Stat export (3)'!$P53</f>
        <v>0.77312914684430323</v>
      </c>
      <c r="I53" s="19">
        <f>'OECD.Stat export (3)'!I53/'OECD.Stat export (3)'!$P53</f>
        <v>0.45869894057702487</v>
      </c>
      <c r="J53" s="19">
        <f>'OECD.Stat export (3)'!J53/'OECD.Stat export (3)'!$P53</f>
        <v>-0.31443020626727841</v>
      </c>
      <c r="K53" s="19">
        <f>'OECD.Stat export (3)'!K53/'OECD.Stat export (3)'!$P53</f>
        <v>0.31192823778013057</v>
      </c>
      <c r="L53" s="19">
        <f>'OECD.Stat export (3)'!L53/'OECD.Stat export (3)'!$P53</f>
        <v>0.58192590481442275</v>
      </c>
      <c r="M53" s="19">
        <f>'OECD.Stat export (3)'!M53/'OECD.Stat export (3)'!$P53</f>
        <v>0.26999766703429212</v>
      </c>
      <c r="N53" s="19">
        <f>'OECD.Stat export (3)'!N53/'OECD.Stat export (3)'!$P53</f>
        <v>47.823919577592058</v>
      </c>
      <c r="O53" s="19">
        <f>'OECD.Stat export (3)'!O53/'OECD.Stat export (3)'!$P53</f>
        <v>27.012794222030173</v>
      </c>
      <c r="P53" s="19">
        <f>'OECD.Stat export (3)'!P53/'OECD.Stat export (3)'!$P53</f>
        <v>1</v>
      </c>
      <c r="Q53" s="19">
        <f>'OECD.Stat export (3)'!Q53/'OECD.Stat export (3)'!$P53</f>
        <v>0.41612258102464561</v>
      </c>
      <c r="R53" s="19">
        <f>'OECD.Stat export (3)'!R53/'OECD.Stat export (3)'!$P53</f>
        <v>0.28443915063819775</v>
      </c>
    </row>
    <row r="54" spans="1:18" ht="13.8" x14ac:dyDescent="0.3">
      <c r="A54" s="16"/>
      <c r="B54" s="17" t="s">
        <v>42</v>
      </c>
      <c r="C54" s="11" t="s">
        <v>31</v>
      </c>
      <c r="D54" s="19">
        <f>'OECD.Stat export (3)'!D54/'OECD.Stat export (3)'!$P54</f>
        <v>7.3449873198762772</v>
      </c>
      <c r="E54" s="19">
        <f>'OECD.Stat export (3)'!E54/'OECD.Stat export (3)'!$P54</f>
        <v>0.5361038819649061</v>
      </c>
      <c r="F54" s="19">
        <f>'OECD.Stat export (3)'!F54/'OECD.Stat export (3)'!$P54</f>
        <v>0.58869537953882456</v>
      </c>
      <c r="G54" s="19">
        <f>'OECD.Stat export (3)'!G54/'OECD.Stat export (3)'!$P54</f>
        <v>5.2591497573918525E-2</v>
      </c>
      <c r="H54" s="19">
        <f>'OECD.Stat export (3)'!H54/'OECD.Stat export (3)'!$P54</f>
        <v>0.91448591636981991</v>
      </c>
      <c r="I54" s="19">
        <f>'OECD.Stat export (3)'!I54/'OECD.Stat export (3)'!$P54</f>
        <v>0.52178863695266575</v>
      </c>
      <c r="J54" s="19">
        <f>'OECD.Stat export (3)'!J54/'OECD.Stat export (3)'!$P54</f>
        <v>-0.3926972794171541</v>
      </c>
      <c r="K54" s="19">
        <f>'OECD.Stat export (3)'!K54/'OECD.Stat export (3)'!$P54</f>
        <v>0.29277844673615083</v>
      </c>
      <c r="L54" s="19">
        <f>'OECD.Stat export (3)'!L54/'OECD.Stat export (3)'!$P54</f>
        <v>0.62792896031780931</v>
      </c>
      <c r="M54" s="19">
        <f>'OECD.Stat export (3)'!M54/'OECD.Stat export (3)'!$P54</f>
        <v>0.33515051358165854</v>
      </c>
      <c r="N54" s="19">
        <f>'OECD.Stat export (3)'!N54/'OECD.Stat export (3)'!$P54</f>
        <v>50.99893319754387</v>
      </c>
      <c r="O54" s="19">
        <f>'OECD.Stat export (3)'!O54/'OECD.Stat export (3)'!$P54</f>
        <v>29.09625085365774</v>
      </c>
      <c r="P54" s="19">
        <f>'OECD.Stat export (3)'!P54/'OECD.Stat export (3)'!$P54</f>
        <v>1</v>
      </c>
      <c r="Q54" s="19">
        <f>'OECD.Stat export (3)'!Q54/'OECD.Stat export (3)'!$P54</f>
        <v>0.42521658824046793</v>
      </c>
      <c r="R54" s="19">
        <f>'OECD.Stat export (3)'!R54/'OECD.Stat export (3)'!$P54</f>
        <v>0.2920239822918041</v>
      </c>
    </row>
    <row r="55" spans="1:18" ht="13.8" x14ac:dyDescent="0.3">
      <c r="A55" s="14" t="s">
        <v>55</v>
      </c>
      <c r="B55" s="17" t="s">
        <v>33</v>
      </c>
      <c r="C55" s="11" t="s">
        <v>31</v>
      </c>
      <c r="D55" s="19">
        <f>'OECD.Stat export (3)'!D55/'OECD.Stat export (3)'!$P55</f>
        <v>7.8411007871509542</v>
      </c>
      <c r="E55" s="19">
        <f>'OECD.Stat export (3)'!E55/'OECD.Stat export (3)'!$P55</f>
        <v>0.58290588207425909</v>
      </c>
      <c r="F55" s="19">
        <f>'OECD.Stat export (3)'!F55/'OECD.Stat export (3)'!$P55</f>
        <v>0.9296946995360339</v>
      </c>
      <c r="G55" s="19">
        <f>'OECD.Stat export (3)'!G55/'OECD.Stat export (3)'!$P55</f>
        <v>0.34678881746177481</v>
      </c>
      <c r="H55" s="19">
        <f>'OECD.Stat export (3)'!H55/'OECD.Stat export (3)'!$P55</f>
        <v>1.4636480161347583</v>
      </c>
      <c r="I55" s="19">
        <f>'OECD.Stat export (3)'!I55/'OECD.Stat export (3)'!$P55</f>
        <v>1.366495681650691</v>
      </c>
      <c r="J55" s="19">
        <f>'OECD.Stat export (3)'!J55/'OECD.Stat export (3)'!$P55</f>
        <v>-9.7152334484067238E-2</v>
      </c>
      <c r="K55" s="19">
        <f>'OECD.Stat export (3)'!K55/'OECD.Stat export (3)'!$P55</f>
        <v>0.40450052332684511</v>
      </c>
      <c r="L55" s="19">
        <f>'OECD.Stat export (3)'!L55/'OECD.Stat export (3)'!$P55</f>
        <v>0.60497784645047559</v>
      </c>
      <c r="M55" s="19">
        <f>'OECD.Stat export (3)'!M55/'OECD.Stat export (3)'!$P55</f>
        <v>0.20047732312363045</v>
      </c>
      <c r="N55" s="19">
        <f>'OECD.Stat export (3)'!N55/'OECD.Stat export (3)'!$P55</f>
        <v>47.609557158717294</v>
      </c>
      <c r="O55" s="19">
        <f>'OECD.Stat export (3)'!O55/'OECD.Stat export (3)'!$P55</f>
        <v>30.293955965416899</v>
      </c>
      <c r="P55" s="19">
        <f>'OECD.Stat export (3)'!P55/'OECD.Stat export (3)'!$P55</f>
        <v>1</v>
      </c>
      <c r="Q55" s="19">
        <f>'OECD.Stat export (3)'!Q55/'OECD.Stat export (3)'!$P55</f>
        <v>0.5278930551985016</v>
      </c>
      <c r="R55" s="19">
        <f>'OECD.Stat export (3)'!R55/'OECD.Stat export (3)'!$P55</f>
        <v>0.38359836938558156</v>
      </c>
    </row>
    <row r="56" spans="1:18" ht="13.8" x14ac:dyDescent="0.3">
      <c r="A56" s="16"/>
      <c r="B56" s="17" t="s">
        <v>35</v>
      </c>
      <c r="C56" s="11" t="s">
        <v>31</v>
      </c>
      <c r="D56" s="19">
        <f>'OECD.Stat export (3)'!D56/'OECD.Stat export (3)'!$P56</f>
        <v>7.9890951924127798</v>
      </c>
      <c r="E56" s="19">
        <f>'OECD.Stat export (3)'!E56/'OECD.Stat export (3)'!$P56</f>
        <v>0.61374051173663313</v>
      </c>
      <c r="F56" s="19">
        <f>'OECD.Stat export (3)'!F56/'OECD.Stat export (3)'!$P56</f>
        <v>0.92832122608653411</v>
      </c>
      <c r="G56" s="19">
        <f>'OECD.Stat export (3)'!G56/'OECD.Stat export (3)'!$P56</f>
        <v>0.31458071434990104</v>
      </c>
      <c r="H56" s="19">
        <f>'OECD.Stat export (3)'!H56/'OECD.Stat export (3)'!$P56</f>
        <v>1.4724048903568956</v>
      </c>
      <c r="I56" s="19">
        <f>'OECD.Stat export (3)'!I56/'OECD.Stat export (3)'!$P56</f>
        <v>1.3967328496035167</v>
      </c>
      <c r="J56" s="19">
        <f>'OECD.Stat export (3)'!J56/'OECD.Stat export (3)'!$P56</f>
        <v>-7.5672040753378911E-2</v>
      </c>
      <c r="K56" s="19">
        <f>'OECD.Stat export (3)'!K56/'OECD.Stat export (3)'!$P56</f>
        <v>0.35181088614312256</v>
      </c>
      <c r="L56" s="19">
        <f>'OECD.Stat export (3)'!L56/'OECD.Stat export (3)'!$P56</f>
        <v>0.61589292123765915</v>
      </c>
      <c r="M56" s="19">
        <f>'OECD.Stat export (3)'!M56/'OECD.Stat export (3)'!$P56</f>
        <v>0.26408203509453665</v>
      </c>
      <c r="N56" s="19">
        <f>'OECD.Stat export (3)'!N56/'OECD.Stat export (3)'!$P56</f>
        <v>50.579483717454494</v>
      </c>
      <c r="O56" s="19">
        <f>'OECD.Stat export (3)'!O56/'OECD.Stat export (3)'!$P56</f>
        <v>32.262996455294051</v>
      </c>
      <c r="P56" s="19">
        <f>'OECD.Stat export (3)'!P56/'OECD.Stat export (3)'!$P56</f>
        <v>1</v>
      </c>
      <c r="Q56" s="19">
        <f>'OECD.Stat export (3)'!Q56/'OECD.Stat export (3)'!$P56</f>
        <v>0.53019465931583865</v>
      </c>
      <c r="R56" s="19">
        <f>'OECD.Stat export (3)'!R56/'OECD.Stat export (3)'!$P56</f>
        <v>0.38416981384109095</v>
      </c>
    </row>
    <row r="57" spans="1:18" ht="13.8" x14ac:dyDescent="0.3">
      <c r="A57" s="16"/>
      <c r="B57" s="17" t="s">
        <v>37</v>
      </c>
      <c r="C57" s="11" t="s">
        <v>31</v>
      </c>
      <c r="D57" s="19">
        <f>'OECD.Stat export (3)'!D57/'OECD.Stat export (3)'!$P57</f>
        <v>8.3035798540958421</v>
      </c>
      <c r="E57" s="19">
        <f>'OECD.Stat export (3)'!E57/'OECD.Stat export (3)'!$P57</f>
        <v>0.66979690349274712</v>
      </c>
      <c r="F57" s="19">
        <f>'OECD.Stat export (3)'!F57/'OECD.Stat export (3)'!$P57</f>
        <v>1.0174463273648935</v>
      </c>
      <c r="G57" s="19">
        <f>'OECD.Stat export (3)'!G57/'OECD.Stat export (3)'!$P57</f>
        <v>0.34764942387214631</v>
      </c>
      <c r="H57" s="19">
        <f>'OECD.Stat export (3)'!H57/'OECD.Stat export (3)'!$P57</f>
        <v>1.6385545370628016</v>
      </c>
      <c r="I57" s="19">
        <f>'OECD.Stat export (3)'!I57/'OECD.Stat export (3)'!$P57</f>
        <v>1.5765871928572293</v>
      </c>
      <c r="J57" s="19">
        <f>'OECD.Stat export (3)'!J57/'OECD.Stat export (3)'!$P57</f>
        <v>-6.1967344205572428E-2</v>
      </c>
      <c r="K57" s="19">
        <f>'OECD.Stat export (3)'!K57/'OECD.Stat export (3)'!$P57</f>
        <v>0.32955723430562445</v>
      </c>
      <c r="L57" s="19">
        <f>'OECD.Stat export (3)'!L57/'OECD.Stat export (3)'!$P57</f>
        <v>0.59637374602272042</v>
      </c>
      <c r="M57" s="19">
        <f>'OECD.Stat export (3)'!M57/'OECD.Stat export (3)'!$P57</f>
        <v>0.26681651171709597</v>
      </c>
      <c r="N57" s="19">
        <f>'OECD.Stat export (3)'!N57/'OECD.Stat export (3)'!$P57</f>
        <v>53.071478373935172</v>
      </c>
      <c r="O57" s="19">
        <f>'OECD.Stat export (3)'!O57/'OECD.Stat export (3)'!$P57</f>
        <v>33.888662271943694</v>
      </c>
      <c r="P57" s="19">
        <f>'OECD.Stat export (3)'!P57/'OECD.Stat export (3)'!$P57</f>
        <v>1</v>
      </c>
      <c r="Q57" s="19">
        <f>'OECD.Stat export (3)'!Q57/'OECD.Stat export (3)'!$P57</f>
        <v>0.53549003714143995</v>
      </c>
      <c r="R57" s="19">
        <f>'OECD.Stat export (3)'!R57/'OECD.Stat export (3)'!$P57</f>
        <v>0.38731141948050379</v>
      </c>
    </row>
    <row r="58" spans="1:18" ht="13.8" x14ac:dyDescent="0.3">
      <c r="A58" s="16"/>
      <c r="B58" s="17" t="s">
        <v>38</v>
      </c>
      <c r="C58" s="11" t="s">
        <v>31</v>
      </c>
      <c r="D58" s="19">
        <f>'OECD.Stat export (3)'!D58/'OECD.Stat export (3)'!$P58</f>
        <v>8.5362177888210748</v>
      </c>
      <c r="E58" s="19">
        <f>'OECD.Stat export (3)'!E58/'OECD.Stat export (3)'!$P58</f>
        <v>0.7215514913637131</v>
      </c>
      <c r="F58" s="19">
        <f>'OECD.Stat export (3)'!F58/'OECD.Stat export (3)'!$P58</f>
        <v>1.1709694858273225</v>
      </c>
      <c r="G58" s="19">
        <f>'OECD.Stat export (3)'!G58/'OECD.Stat export (3)'!$P58</f>
        <v>0.44941799446360942</v>
      </c>
      <c r="H58" s="19">
        <f>'OECD.Stat export (3)'!H58/'OECD.Stat export (3)'!$P58</f>
        <v>1.773895990640002</v>
      </c>
      <c r="I58" s="19">
        <f>'OECD.Stat export (3)'!I58/'OECD.Stat export (3)'!$P58</f>
        <v>1.7115171945215064</v>
      </c>
      <c r="J58" s="19">
        <f>'OECD.Stat export (3)'!J58/'OECD.Stat export (3)'!$P58</f>
        <v>-6.2378796118495651E-2</v>
      </c>
      <c r="K58" s="19">
        <f>'OECD.Stat export (3)'!K58/'OECD.Stat export (3)'!$P58</f>
        <v>0.35064570746387475</v>
      </c>
      <c r="L58" s="19">
        <f>'OECD.Stat export (3)'!L58/'OECD.Stat export (3)'!$P58</f>
        <v>0.6194852718741708</v>
      </c>
      <c r="M58" s="19">
        <f>'OECD.Stat export (3)'!M58/'OECD.Stat export (3)'!$P58</f>
        <v>0.26883956441029599</v>
      </c>
      <c r="N58" s="19">
        <f>'OECD.Stat export (3)'!N58/'OECD.Stat export (3)'!$P58</f>
        <v>55.195722049176538</v>
      </c>
      <c r="O58" s="19">
        <f>'OECD.Stat export (3)'!O58/'OECD.Stat export (3)'!$P58</f>
        <v>35.178656290736498</v>
      </c>
      <c r="P58" s="19">
        <f>'OECD.Stat export (3)'!P58/'OECD.Stat export (3)'!$P58</f>
        <v>1</v>
      </c>
      <c r="Q58" s="19">
        <f>'OECD.Stat export (3)'!Q58/'OECD.Stat export (3)'!$P58</f>
        <v>0.54119122862036528</v>
      </c>
      <c r="R58" s="19">
        <f>'OECD.Stat export (3)'!R58/'OECD.Stat export (3)'!$P58</f>
        <v>0.39110558946276508</v>
      </c>
    </row>
    <row r="59" spans="1:18" ht="13.8" x14ac:dyDescent="0.3">
      <c r="A59" s="16"/>
      <c r="B59" s="17" t="s">
        <v>39</v>
      </c>
      <c r="C59" s="11" t="s">
        <v>31</v>
      </c>
      <c r="D59" s="19">
        <f>'OECD.Stat export (3)'!D59/'OECD.Stat export (3)'!$P59</f>
        <v>8.8525436559036272</v>
      </c>
      <c r="E59" s="19">
        <f>'OECD.Stat export (3)'!E59/'OECD.Stat export (3)'!$P59</f>
        <v>0.73750356249022186</v>
      </c>
      <c r="F59" s="19">
        <f>'OECD.Stat export (3)'!F59/'OECD.Stat export (3)'!$P59</f>
        <v>1.1016247092655218</v>
      </c>
      <c r="G59" s="19">
        <f>'OECD.Stat export (3)'!G59/'OECD.Stat export (3)'!$P59</f>
        <v>0.3641211467753</v>
      </c>
      <c r="H59" s="19">
        <f>'OECD.Stat export (3)'!H59/'OECD.Stat export (3)'!$P59</f>
        <v>1.6784519596476237</v>
      </c>
      <c r="I59" s="19">
        <f>'OECD.Stat export (3)'!I59/'OECD.Stat export (3)'!$P59</f>
        <v>1.6534862644506756</v>
      </c>
      <c r="J59" s="19">
        <f>'OECD.Stat export (3)'!J59/'OECD.Stat export (3)'!$P59</f>
        <v>-2.4965695196947996E-2</v>
      </c>
      <c r="K59" s="19">
        <f>'OECD.Stat export (3)'!K59/'OECD.Stat export (3)'!$P59</f>
        <v>0.37472392474697025</v>
      </c>
      <c r="L59" s="19">
        <f>'OECD.Stat export (3)'!L59/'OECD.Stat export (3)'!$P59</f>
        <v>0.65360496371535504</v>
      </c>
      <c r="M59" s="19">
        <f>'OECD.Stat export (3)'!M59/'OECD.Stat export (3)'!$P59</f>
        <v>0.27888103896838484</v>
      </c>
      <c r="N59" s="19">
        <f>'OECD.Stat export (3)'!N59/'OECD.Stat export (3)'!$P59</f>
        <v>57.397204591000445</v>
      </c>
      <c r="O59" s="19">
        <f>'OECD.Stat export (3)'!O59/'OECD.Stat export (3)'!$P59</f>
        <v>36.186666401235968</v>
      </c>
      <c r="P59" s="19">
        <f>'OECD.Stat export (3)'!P59/'OECD.Stat export (3)'!$P59</f>
        <v>1</v>
      </c>
      <c r="Q59" s="19">
        <f>'OECD.Stat export (3)'!Q59/'OECD.Stat export (3)'!$P59</f>
        <v>0.54479920089538225</v>
      </c>
      <c r="R59" s="19">
        <f>'OECD.Stat export (3)'!R59/'OECD.Stat export (3)'!$P59</f>
        <v>0.39239165754034638</v>
      </c>
    </row>
    <row r="60" spans="1:18" ht="13.8" x14ac:dyDescent="0.3">
      <c r="A60" s="16"/>
      <c r="B60" s="17" t="s">
        <v>41</v>
      </c>
      <c r="C60" s="11" t="s">
        <v>31</v>
      </c>
      <c r="D60" s="19">
        <f>'OECD.Stat export (3)'!D60/'OECD.Stat export (3)'!$P60</f>
        <v>8.8242226041834506</v>
      </c>
      <c r="E60" s="19">
        <f>'OECD.Stat export (3)'!E60/'OECD.Stat export (3)'!$P60</f>
        <v>0.83023551264414808</v>
      </c>
      <c r="F60" s="19">
        <f>'OECD.Stat export (3)'!F60/'OECD.Stat export (3)'!$P60</f>
        <v>1.2015298113659048</v>
      </c>
      <c r="G60" s="19">
        <f>'OECD.Stat export (3)'!G60/'OECD.Stat export (3)'!$P60</f>
        <v>0.37129429872175657</v>
      </c>
      <c r="H60" s="19">
        <f>'OECD.Stat export (3)'!H60/'OECD.Stat export (3)'!$P60</f>
        <v>1.6584496566659852</v>
      </c>
      <c r="I60" s="19">
        <f>'OECD.Stat export (3)'!I60/'OECD.Stat export (3)'!$P60</f>
        <v>1.5557654914082322</v>
      </c>
      <c r="J60" s="19">
        <f>'OECD.Stat export (3)'!J60/'OECD.Stat export (3)'!$P60</f>
        <v>-0.10268416525775304</v>
      </c>
      <c r="K60" s="19">
        <f>'OECD.Stat export (3)'!K60/'OECD.Stat export (3)'!$P60</f>
        <v>0.27896231782927094</v>
      </c>
      <c r="L60" s="19">
        <f>'OECD.Stat export (3)'!L60/'OECD.Stat export (3)'!$P60</f>
        <v>0.43117218303050708</v>
      </c>
      <c r="M60" s="19">
        <f>'OECD.Stat export (3)'!M60/'OECD.Stat export (3)'!$P60</f>
        <v>0.15220986520123617</v>
      </c>
      <c r="N60" s="19">
        <f>'OECD.Stat export (3)'!N60/'OECD.Stat export (3)'!$P60</f>
        <v>56.476934308865218</v>
      </c>
      <c r="O60" s="19">
        <f>'OECD.Stat export (3)'!O60/'OECD.Stat export (3)'!$P60</f>
        <v>35.19382520755871</v>
      </c>
      <c r="P60" s="19">
        <f>'OECD.Stat export (3)'!P60/'OECD.Stat export (3)'!$P60</f>
        <v>1</v>
      </c>
      <c r="Q60" s="19">
        <f>'OECD.Stat export (3)'!Q60/'OECD.Stat export (3)'!$P60</f>
        <v>0.54000149062463054</v>
      </c>
      <c r="R60" s="19">
        <f>'OECD.Stat export (3)'!R60/'OECD.Stat export (3)'!$P60</f>
        <v>0.38588236110378543</v>
      </c>
    </row>
    <row r="61" spans="1:18" ht="13.8" x14ac:dyDescent="0.3">
      <c r="A61" s="16"/>
      <c r="B61" s="17" t="s">
        <v>42</v>
      </c>
      <c r="C61" s="11" t="s">
        <v>31</v>
      </c>
      <c r="D61" s="19">
        <f>'OECD.Stat export (3)'!D61/'OECD.Stat export (3)'!$P61</f>
        <v>9.0130655319967303</v>
      </c>
      <c r="E61" s="19">
        <f>'OECD.Stat export (3)'!E61/'OECD.Stat export (3)'!$P61</f>
        <v>0.99391453372758309</v>
      </c>
      <c r="F61" s="19">
        <f>'OECD.Stat export (3)'!F61/'OECD.Stat export (3)'!$P61</f>
        <v>1.4346273671450551</v>
      </c>
      <c r="G61" s="19">
        <f>'OECD.Stat export (3)'!G61/'OECD.Stat export (3)'!$P61</f>
        <v>0.44071283341747197</v>
      </c>
      <c r="H61" s="19">
        <f>'OECD.Stat export (3)'!H61/'OECD.Stat export (3)'!$P61</f>
        <v>1.9015766508846579</v>
      </c>
      <c r="I61" s="19">
        <f>'OECD.Stat export (3)'!I61/'OECD.Stat export (3)'!$P61</f>
        <v>1.7509698242703975</v>
      </c>
      <c r="J61" s="19">
        <f>'OECD.Stat export (3)'!J61/'OECD.Stat export (3)'!$P61</f>
        <v>-0.15060682661426031</v>
      </c>
      <c r="K61" s="19">
        <f>'OECD.Stat export (3)'!K61/'OECD.Stat export (3)'!$P61</f>
        <v>0.2668972748810039</v>
      </c>
      <c r="L61" s="19">
        <f>'OECD.Stat export (3)'!L61/'OECD.Stat export (3)'!$P61</f>
        <v>0.38557036655608445</v>
      </c>
      <c r="M61" s="19">
        <f>'OECD.Stat export (3)'!M61/'OECD.Stat export (3)'!$P61</f>
        <v>0.11867309167508053</v>
      </c>
      <c r="N61" s="19">
        <f>'OECD.Stat export (3)'!N61/'OECD.Stat export (3)'!$P61</f>
        <v>58.784138861201619</v>
      </c>
      <c r="O61" s="19">
        <f>'OECD.Stat export (3)'!O61/'OECD.Stat export (3)'!$P61</f>
        <v>36.852154371412929</v>
      </c>
      <c r="P61" s="19">
        <f>'OECD.Stat export (3)'!P61/'OECD.Stat export (3)'!$P61</f>
        <v>1</v>
      </c>
      <c r="Q61" s="19">
        <f>'OECD.Stat export (3)'!Q61/'OECD.Stat export (3)'!$P61</f>
        <v>0.54055546513023578</v>
      </c>
      <c r="R61" s="19">
        <f>'OECD.Stat export (3)'!R61/'OECD.Stat export (3)'!$P61</f>
        <v>0.38361803923332732</v>
      </c>
    </row>
    <row r="62" spans="1:18" ht="13.8" x14ac:dyDescent="0.3">
      <c r="A62" s="14" t="s">
        <v>56</v>
      </c>
      <c r="B62" s="17" t="s">
        <v>33</v>
      </c>
      <c r="C62" s="11" t="s">
        <v>31</v>
      </c>
      <c r="D62" s="19">
        <f>'OECD.Stat export (3)'!D62/'OECD.Stat export (3)'!$P62</f>
        <v>4.5890771498742433</v>
      </c>
      <c r="E62" s="19">
        <f>'OECD.Stat export (3)'!E62/'OECD.Stat export (3)'!$P62</f>
        <v>0.28463884846305004</v>
      </c>
      <c r="F62" s="19">
        <f>'OECD.Stat export (3)'!F62/'OECD.Stat export (3)'!$P62</f>
        <v>0.10397819481389368</v>
      </c>
      <c r="G62" s="19">
        <f>'OECD.Stat export (3)'!G62/'OECD.Stat export (3)'!$P62</f>
        <v>-0.18066065364915637</v>
      </c>
      <c r="H62" s="19">
        <f>'OECD.Stat export (3)'!H62/'OECD.Stat export (3)'!$P62</f>
        <v>0.26558844245290969</v>
      </c>
      <c r="I62" s="19">
        <f>'OECD.Stat export (3)'!I62/'OECD.Stat export (3)'!$P62</f>
        <v>0.10813114273547367</v>
      </c>
      <c r="J62" s="19">
        <f>'OECD.Stat export (3)'!J62/'OECD.Stat export (3)'!$P62</f>
        <v>-0.15745729971743602</v>
      </c>
      <c r="K62" s="19">
        <f>'OECD.Stat export (3)'!K62/'OECD.Stat export (3)'!$P62</f>
        <v>2.8615749578224089E-2</v>
      </c>
      <c r="L62" s="19">
        <f>'OECD.Stat export (3)'!L62/'OECD.Stat export (3)'!$P62</f>
        <v>1.262775254063613E-2</v>
      </c>
      <c r="M62" s="19">
        <f>'OECD.Stat export (3)'!M62/'OECD.Stat export (3)'!$P62</f>
        <v>-1.5987997037587957E-2</v>
      </c>
      <c r="N62" s="19">
        <f>'OECD.Stat export (3)'!N62/'OECD.Stat export (3)'!$P62</f>
        <v>26.760280797629253</v>
      </c>
      <c r="O62" s="19">
        <f>'OECD.Stat export (3)'!O62/'OECD.Stat export (3)'!$P62</f>
        <v>14.458255174247975</v>
      </c>
      <c r="P62" s="19">
        <f>'OECD.Stat export (3)'!P62/'OECD.Stat export (3)'!$P62</f>
        <v>1</v>
      </c>
      <c r="Q62" s="19">
        <f>'OECD.Stat export (3)'!Q62/'OECD.Stat export (3)'!$P62</f>
        <v>0.3994647586081469</v>
      </c>
      <c r="R62" s="19">
        <f>'OECD.Stat export (3)'!R62/'OECD.Stat export (3)'!$P62</f>
        <v>0.30353855571508204</v>
      </c>
    </row>
    <row r="63" spans="1:18" ht="13.8" x14ac:dyDescent="0.3">
      <c r="A63" s="16"/>
      <c r="B63" s="17" t="s">
        <v>35</v>
      </c>
      <c r="C63" s="11" t="s">
        <v>31</v>
      </c>
      <c r="D63" s="19">
        <f>'OECD.Stat export (3)'!D63/'OECD.Stat export (3)'!$P63</f>
        <v>3.8780699182877028</v>
      </c>
      <c r="E63" s="19">
        <f>'OECD.Stat export (3)'!E63/'OECD.Stat export (3)'!$P63</f>
        <v>0.29110903130007959</v>
      </c>
      <c r="F63" s="19">
        <f>'OECD.Stat export (3)'!F63/'OECD.Stat export (3)'!$P63</f>
        <v>0.10837743939552963</v>
      </c>
      <c r="G63" s="19">
        <f>'OECD.Stat export (3)'!G63/'OECD.Stat export (3)'!$P63</f>
        <v>-0.18273159190454993</v>
      </c>
      <c r="H63" s="19">
        <f>'OECD.Stat export (3)'!H63/'OECD.Stat export (3)'!$P63</f>
        <v>0.25809171704955997</v>
      </c>
      <c r="I63" s="19">
        <f>'OECD.Stat export (3)'!I63/'OECD.Stat export (3)'!$P63</f>
        <v>0.11896073108531485</v>
      </c>
      <c r="J63" s="19">
        <f>'OECD.Stat export (3)'!J63/'OECD.Stat export (3)'!$P63</f>
        <v>-0.13913098596424511</v>
      </c>
      <c r="K63" s="19">
        <f>'OECD.Stat export (3)'!K63/'OECD.Stat export (3)'!$P63</f>
        <v>2.3937145293248994E-2</v>
      </c>
      <c r="L63" s="19">
        <f>'OECD.Stat export (3)'!L63/'OECD.Stat export (3)'!$P63</f>
        <v>9.2479555685845358E-3</v>
      </c>
      <c r="M63" s="19">
        <f>'OECD.Stat export (3)'!M63/'OECD.Stat export (3)'!$P63</f>
        <v>-1.468918972466446E-2</v>
      </c>
      <c r="N63" s="19">
        <f>'OECD.Stat export (3)'!N63/'OECD.Stat export (3)'!$P63</f>
        <v>27.511803201957708</v>
      </c>
      <c r="O63" s="19">
        <f>'OECD.Stat export (3)'!O63/'OECD.Stat export (3)'!$P63</f>
        <v>14.767095290999825</v>
      </c>
      <c r="P63" s="19">
        <f>'OECD.Stat export (3)'!P63/'OECD.Stat export (3)'!$P63</f>
        <v>1</v>
      </c>
      <c r="Q63" s="19">
        <f>'OECD.Stat export (3)'!Q63/'OECD.Stat export (3)'!$P63</f>
        <v>0.41476639848685676</v>
      </c>
      <c r="R63" s="19">
        <f>'OECD.Stat export (3)'!R63/'OECD.Stat export (3)'!$P63</f>
        <v>0.31718315338216602</v>
      </c>
    </row>
    <row r="64" spans="1:18" ht="13.8" x14ac:dyDescent="0.3">
      <c r="A64" s="16"/>
      <c r="B64" s="17" t="s">
        <v>37</v>
      </c>
      <c r="C64" s="11" t="s">
        <v>31</v>
      </c>
      <c r="D64" s="19">
        <f>'OECD.Stat export (3)'!D64/'OECD.Stat export (3)'!$P64</f>
        <v>4.4245690809440497</v>
      </c>
      <c r="E64" s="19">
        <f>'OECD.Stat export (3)'!E64/'OECD.Stat export (3)'!$P64</f>
        <v>0.32157007279058214</v>
      </c>
      <c r="F64" s="19">
        <f>'OECD.Stat export (3)'!F64/'OECD.Stat export (3)'!$P64</f>
        <v>0.12424119342188261</v>
      </c>
      <c r="G64" s="19">
        <f>'OECD.Stat export (3)'!G64/'OECD.Stat export (3)'!$P64</f>
        <v>-0.1973288793686995</v>
      </c>
      <c r="H64" s="19">
        <f>'OECD.Stat export (3)'!H64/'OECD.Stat export (3)'!$P64</f>
        <v>0.27325877598680687</v>
      </c>
      <c r="I64" s="19">
        <f>'OECD.Stat export (3)'!I64/'OECD.Stat export (3)'!$P64</f>
        <v>0.11161543152158389</v>
      </c>
      <c r="J64" s="19">
        <f>'OECD.Stat export (3)'!J64/'OECD.Stat export (3)'!$P64</f>
        <v>-0.16164334446522299</v>
      </c>
      <c r="K64" s="19">
        <f>'OECD.Stat export (3)'!K64/'OECD.Stat export (3)'!$P64</f>
        <v>2.7654492440877875E-2</v>
      </c>
      <c r="L64" s="19">
        <f>'OECD.Stat export (3)'!L64/'OECD.Stat export (3)'!$P64</f>
        <v>8.3429248714607072E-3</v>
      </c>
      <c r="M64" s="19">
        <f>'OECD.Stat export (3)'!M64/'OECD.Stat export (3)'!$P64</f>
        <v>-1.9311567569417171E-2</v>
      </c>
      <c r="N64" s="19">
        <f>'OECD.Stat export (3)'!N64/'OECD.Stat export (3)'!$P64</f>
        <v>28.604829152030629</v>
      </c>
      <c r="O64" s="19">
        <f>'OECD.Stat export (3)'!O64/'OECD.Stat export (3)'!$P64</f>
        <v>15.654770607985096</v>
      </c>
      <c r="P64" s="19">
        <f>'OECD.Stat export (3)'!P64/'OECD.Stat export (3)'!$P64</f>
        <v>1</v>
      </c>
      <c r="Q64" s="19">
        <f>'OECD.Stat export (3)'!Q64/'OECD.Stat export (3)'!$P64</f>
        <v>0.41345941416431609</v>
      </c>
      <c r="R64" s="19">
        <f>'OECD.Stat export (3)'!R64/'OECD.Stat export (3)'!$P64</f>
        <v>0.3160464534164078</v>
      </c>
    </row>
    <row r="65" spans="1:18" ht="13.8" x14ac:dyDescent="0.3">
      <c r="A65" s="16"/>
      <c r="B65" s="17" t="s">
        <v>38</v>
      </c>
      <c r="C65" s="11" t="s">
        <v>31</v>
      </c>
      <c r="D65" s="19">
        <f>'OECD.Stat export (3)'!D65/'OECD.Stat export (3)'!$P65</f>
        <v>4.7777517829079912</v>
      </c>
      <c r="E65" s="19">
        <f>'OECD.Stat export (3)'!E65/'OECD.Stat export (3)'!$P65</f>
        <v>0.34973480052477957</v>
      </c>
      <c r="F65" s="19">
        <f>'OECD.Stat export (3)'!F65/'OECD.Stat export (3)'!$P65</f>
        <v>0.1615420542487776</v>
      </c>
      <c r="G65" s="19">
        <f>'OECD.Stat export (3)'!G65/'OECD.Stat export (3)'!$P65</f>
        <v>-0.18819274627600197</v>
      </c>
      <c r="H65" s="19">
        <f>'OECD.Stat export (3)'!H65/'OECD.Stat export (3)'!$P65</f>
        <v>0.32948484280138229</v>
      </c>
      <c r="I65" s="19">
        <f>'OECD.Stat export (3)'!I65/'OECD.Stat export (3)'!$P65</f>
        <v>0.14821244228137312</v>
      </c>
      <c r="J65" s="19">
        <f>'OECD.Stat export (3)'!J65/'OECD.Stat export (3)'!$P65</f>
        <v>-0.1812724005200092</v>
      </c>
      <c r="K65" s="19">
        <f>'OECD.Stat export (3)'!K65/'OECD.Stat export (3)'!$P65</f>
        <v>1.2512200491815482E-2</v>
      </c>
      <c r="L65" s="19">
        <f>'OECD.Stat export (3)'!L65/'OECD.Stat export (3)'!$P65</f>
        <v>3.64032063320894E-3</v>
      </c>
      <c r="M65" s="19">
        <f>'OECD.Stat export (3)'!M65/'OECD.Stat export (3)'!$P65</f>
        <v>-8.8718798586065427E-3</v>
      </c>
      <c r="N65" s="19">
        <f>'OECD.Stat export (3)'!N65/'OECD.Stat export (3)'!$P65</f>
        <v>29.617518625281903</v>
      </c>
      <c r="O65" s="19">
        <f>'OECD.Stat export (3)'!O65/'OECD.Stat export (3)'!$P65</f>
        <v>16.198247758378059</v>
      </c>
      <c r="P65" s="19">
        <f>'OECD.Stat export (3)'!P65/'OECD.Stat export (3)'!$P65</f>
        <v>1</v>
      </c>
      <c r="Q65" s="19">
        <f>'OECD.Stat export (3)'!Q65/'OECD.Stat export (3)'!$P65</f>
        <v>0.42012051370707615</v>
      </c>
      <c r="R65" s="19">
        <f>'OECD.Stat export (3)'!R65/'OECD.Stat export (3)'!$P65</f>
        <v>0.32077566828011883</v>
      </c>
    </row>
    <row r="66" spans="1:18" ht="13.8" x14ac:dyDescent="0.3">
      <c r="A66" s="16"/>
      <c r="B66" s="17" t="s">
        <v>39</v>
      </c>
      <c r="C66" s="11" t="s">
        <v>31</v>
      </c>
      <c r="D66" s="19">
        <f>'OECD.Stat export (3)'!D66/'OECD.Stat export (3)'!$P66</f>
        <v>5.0302772934476172</v>
      </c>
      <c r="E66" s="19">
        <f>'OECD.Stat export (3)'!E66/'OECD.Stat export (3)'!$P66</f>
        <v>0.30466774107439154</v>
      </c>
      <c r="F66" s="19">
        <f>'OECD.Stat export (3)'!F66/'OECD.Stat export (3)'!$P66</f>
        <v>0.20198309136930181</v>
      </c>
      <c r="G66" s="19">
        <f>'OECD.Stat export (3)'!G66/'OECD.Stat export (3)'!$P66</f>
        <v>-0.10268464970508971</v>
      </c>
      <c r="H66" s="19">
        <f>'OECD.Stat export (3)'!H66/'OECD.Stat export (3)'!$P66</f>
        <v>0.31972500388469366</v>
      </c>
      <c r="I66" s="19">
        <f>'OECD.Stat export (3)'!I66/'OECD.Stat export (3)'!$P66</f>
        <v>0.14554163673478296</v>
      </c>
      <c r="J66" s="19">
        <f>'OECD.Stat export (3)'!J66/'OECD.Stat export (3)'!$P66</f>
        <v>-0.17418336714991076</v>
      </c>
      <c r="K66" s="19">
        <f>'OECD.Stat export (3)'!K66/'OECD.Stat export (3)'!$P66</f>
        <v>1.6293422807824903E-2</v>
      </c>
      <c r="L66" s="19">
        <f>'OECD.Stat export (3)'!L66/'OECD.Stat export (3)'!$P66</f>
        <v>5.2077585494507053E-3</v>
      </c>
      <c r="M66" s="19">
        <f>'OECD.Stat export (3)'!M66/'OECD.Stat export (3)'!$P66</f>
        <v>-1.1085664258374196E-2</v>
      </c>
      <c r="N66" s="19">
        <f>'OECD.Stat export (3)'!N66/'OECD.Stat export (3)'!$P66</f>
        <v>31.155800521756149</v>
      </c>
      <c r="O66" s="19">
        <f>'OECD.Stat export (3)'!O66/'OECD.Stat export (3)'!$P66</f>
        <v>17.163707219349579</v>
      </c>
      <c r="P66" s="19">
        <f>'OECD.Stat export (3)'!P66/'OECD.Stat export (3)'!$P66</f>
        <v>1</v>
      </c>
      <c r="Q66" s="19">
        <f>'OECD.Stat export (3)'!Q66/'OECD.Stat export (3)'!$P66</f>
        <v>0.42581177040741991</v>
      </c>
      <c r="R66" s="19">
        <f>'OECD.Stat export (3)'!R66/'OECD.Stat export (3)'!$P66</f>
        <v>0.3252481960191263</v>
      </c>
    </row>
    <row r="67" spans="1:18" ht="13.8" x14ac:dyDescent="0.3">
      <c r="A67" s="16"/>
      <c r="B67" s="17" t="s">
        <v>41</v>
      </c>
      <c r="C67" s="11" t="s">
        <v>31</v>
      </c>
      <c r="D67" s="19">
        <f>'OECD.Stat export (3)'!D67/'OECD.Stat export (3)'!$P67</f>
        <v>5.4309296832573262</v>
      </c>
      <c r="E67" s="19">
        <f>'OECD.Stat export (3)'!E67/'OECD.Stat export (3)'!$P67</f>
        <v>0.34112956492397595</v>
      </c>
      <c r="F67" s="19">
        <f>'OECD.Stat export (3)'!F67/'OECD.Stat export (3)'!$P67</f>
        <v>0.30673864088632241</v>
      </c>
      <c r="G67" s="19">
        <f>'OECD.Stat export (3)'!G67/'OECD.Stat export (3)'!$P67</f>
        <v>-3.4390924037653557E-2</v>
      </c>
      <c r="H67" s="19">
        <f>'OECD.Stat export (3)'!H67/'OECD.Stat export (3)'!$P67</f>
        <v>0.35198150550680041</v>
      </c>
      <c r="I67" s="19">
        <f>'OECD.Stat export (3)'!I67/'OECD.Stat export (3)'!$P67</f>
        <v>0.15033276441101118</v>
      </c>
      <c r="J67" s="19">
        <f>'OECD.Stat export (3)'!J67/'OECD.Stat export (3)'!$P67</f>
        <v>-0.20164874109578923</v>
      </c>
      <c r="K67" s="19">
        <f>'OECD.Stat export (3)'!K67/'OECD.Stat export (3)'!$P67</f>
        <v>5.5168395087576965E-3</v>
      </c>
      <c r="L67" s="19">
        <f>'OECD.Stat export (3)'!L67/'OECD.Stat export (3)'!$P67</f>
        <v>1.332383108428307E-2</v>
      </c>
      <c r="M67" s="19">
        <f>'OECD.Stat export (3)'!M67/'OECD.Stat export (3)'!$P67</f>
        <v>7.8069915755253731E-3</v>
      </c>
      <c r="N67" s="19">
        <f>'OECD.Stat export (3)'!N67/'OECD.Stat export (3)'!$P67</f>
        <v>28.413784683532505</v>
      </c>
      <c r="O67" s="19">
        <f>'OECD.Stat export (3)'!O67/'OECD.Stat export (3)'!$P67</f>
        <v>15.522718209596309</v>
      </c>
      <c r="P67" s="19">
        <f>'OECD.Stat export (3)'!P67/'OECD.Stat export (3)'!$P67</f>
        <v>1</v>
      </c>
      <c r="Q67" s="19">
        <f>'OECD.Stat export (3)'!Q67/'OECD.Stat export (3)'!$P67</f>
        <v>0.41906691027781134</v>
      </c>
      <c r="R67" s="19">
        <f>'OECD.Stat export (3)'!R67/'OECD.Stat export (3)'!$P67</f>
        <v>0.31759062782803338</v>
      </c>
    </row>
    <row r="68" spans="1:18" ht="13.8" x14ac:dyDescent="0.3">
      <c r="A68" s="16"/>
      <c r="B68" s="17" t="s">
        <v>42</v>
      </c>
      <c r="C68" s="11" t="s">
        <v>31</v>
      </c>
      <c r="D68" s="19">
        <f>'OECD.Stat export (3)'!D68/'OECD.Stat export (3)'!$P68</f>
        <v>5.6893038604061177</v>
      </c>
      <c r="E68" s="19">
        <f>'OECD.Stat export (3)'!E68/'OECD.Stat export (3)'!$P68</f>
        <v>0.40889192229358856</v>
      </c>
      <c r="F68" s="19">
        <f>'OECD.Stat export (3)'!F68/'OECD.Stat export (3)'!$P68</f>
        <v>0.31960193917357876</v>
      </c>
      <c r="G68" s="19">
        <f>'OECD.Stat export (3)'!G68/'OECD.Stat export (3)'!$P68</f>
        <v>-8.9289983120009769E-2</v>
      </c>
      <c r="H68" s="19">
        <f>'OECD.Stat export (3)'!H68/'OECD.Stat export (3)'!$P68</f>
        <v>0.45839290952067729</v>
      </c>
      <c r="I68" s="19">
        <f>'OECD.Stat export (3)'!I68/'OECD.Stat export (3)'!$P68</f>
        <v>0.17945145774001733</v>
      </c>
      <c r="J68" s="19">
        <f>'OECD.Stat export (3)'!J68/'OECD.Stat export (3)'!$P68</f>
        <v>-0.27894145178065993</v>
      </c>
      <c r="K68" s="19">
        <f>'OECD.Stat export (3)'!K68/'OECD.Stat export (3)'!$P68</f>
        <v>2.027103647989471E-2</v>
      </c>
      <c r="L68" s="19">
        <f>'OECD.Stat export (3)'!L68/'OECD.Stat export (3)'!$P68</f>
        <v>1.0108187100702614E-2</v>
      </c>
      <c r="M68" s="19">
        <f>'OECD.Stat export (3)'!M68/'OECD.Stat export (3)'!$P68</f>
        <v>-1.0162849379192098E-2</v>
      </c>
      <c r="N68" s="19">
        <f>'OECD.Stat export (3)'!N68/'OECD.Stat export (3)'!$P68</f>
        <v>31.289247760906466</v>
      </c>
      <c r="O68" s="19">
        <f>'OECD.Stat export (3)'!O68/'OECD.Stat export (3)'!$P68</f>
        <v>17.494052254469825</v>
      </c>
      <c r="P68" s="19">
        <f>'OECD.Stat export (3)'!P68/'OECD.Stat export (3)'!$P68</f>
        <v>1</v>
      </c>
      <c r="Q68" s="19">
        <f>'OECD.Stat export (3)'!Q68/'OECD.Stat export (3)'!$P68</f>
        <v>0.43277818159322545</v>
      </c>
      <c r="R68" s="19">
        <f>'OECD.Stat export (3)'!R68/'OECD.Stat export (3)'!$P68</f>
        <v>0.3299615945839009</v>
      </c>
    </row>
    <row r="69" spans="1:18" ht="13.8" x14ac:dyDescent="0.3">
      <c r="A69" s="14" t="s">
        <v>57</v>
      </c>
      <c r="B69" s="17" t="s">
        <v>33</v>
      </c>
      <c r="C69" s="11" t="s">
        <v>31</v>
      </c>
      <c r="D69" s="19">
        <f>'OECD.Stat export (3)'!D69/'OECD.Stat export (3)'!$P69</f>
        <v>3.7434618696604338</v>
      </c>
      <c r="E69" s="19">
        <f>'OECD.Stat export (3)'!E69/'OECD.Stat export (3)'!$P69</f>
        <v>0.40108005138256236</v>
      </c>
      <c r="F69" s="19">
        <f>'OECD.Stat export (3)'!F69/'OECD.Stat export (3)'!$P69</f>
        <v>0.47721654738765346</v>
      </c>
      <c r="G69" s="19">
        <f>'OECD.Stat export (3)'!G69/'OECD.Stat export (3)'!$P69</f>
        <v>7.613649600509112E-2</v>
      </c>
      <c r="H69" s="19">
        <f>'OECD.Stat export (3)'!H69/'OECD.Stat export (3)'!$P69</f>
        <v>1.3676951007352616</v>
      </c>
      <c r="I69" s="19">
        <f>'OECD.Stat export (3)'!I69/'OECD.Stat export (3)'!$P69</f>
        <v>1.4139867856720514</v>
      </c>
      <c r="J69" s="19">
        <f>'OECD.Stat export (3)'!J69/'OECD.Stat export (3)'!$P69</f>
        <v>4.6291684936789777E-2</v>
      </c>
      <c r="K69" s="19">
        <f>'OECD.Stat export (3)'!K69/'OECD.Stat export (3)'!$P69</f>
        <v>8.2090776842248137E-2</v>
      </c>
      <c r="L69" s="19">
        <f>'OECD.Stat export (3)'!L69/'OECD.Stat export (3)'!$P69</f>
        <v>1.2223957200975147E-2</v>
      </c>
      <c r="M69" s="19">
        <f>'OECD.Stat export (3)'!M69/'OECD.Stat export (3)'!$P69</f>
        <v>-6.986681964127299E-2</v>
      </c>
      <c r="N69" s="19">
        <f>'OECD.Stat export (3)'!N69/'OECD.Stat export (3)'!$P69</f>
        <v>26.798854228279044</v>
      </c>
      <c r="O69" s="19">
        <f>'OECD.Stat export (3)'!O69/'OECD.Stat export (3)'!$P69</f>
        <v>16.844171013805713</v>
      </c>
      <c r="P69" s="19">
        <f>'OECD.Stat export (3)'!P69/'OECD.Stat export (3)'!$P69</f>
        <v>1</v>
      </c>
      <c r="Q69" s="19">
        <f>'OECD.Stat export (3)'!Q69/'OECD.Stat export (3)'!$P69</f>
        <v>0.43815693707261627</v>
      </c>
      <c r="R69" s="19">
        <f>'OECD.Stat export (3)'!R69/'OECD.Stat export (3)'!$P69</f>
        <v>0.32825417137896995</v>
      </c>
    </row>
    <row r="70" spans="1:18" ht="13.8" x14ac:dyDescent="0.3">
      <c r="A70" s="16"/>
      <c r="B70" s="17" t="s">
        <v>35</v>
      </c>
      <c r="C70" s="11" t="s">
        <v>31</v>
      </c>
      <c r="D70" s="19">
        <f>'OECD.Stat export (3)'!D70/'OECD.Stat export (3)'!$P70</f>
        <v>3.6434599755879931</v>
      </c>
      <c r="E70" s="19">
        <f>'OECD.Stat export (3)'!E70/'OECD.Stat export (3)'!$P70</f>
        <v>0.39322984977720149</v>
      </c>
      <c r="F70" s="19">
        <f>'OECD.Stat export (3)'!F70/'OECD.Stat export (3)'!$P70</f>
        <v>0.47159679898854939</v>
      </c>
      <c r="G70" s="19">
        <f>'OECD.Stat export (3)'!G70/'OECD.Stat export (3)'!$P70</f>
        <v>7.8366949211347889E-2</v>
      </c>
      <c r="H70" s="19">
        <f>'OECD.Stat export (3)'!H70/'OECD.Stat export (3)'!$P70</f>
        <v>1.3917214626458487</v>
      </c>
      <c r="I70" s="19">
        <f>'OECD.Stat export (3)'!I70/'OECD.Stat export (3)'!$P70</f>
        <v>1.4471917485826151</v>
      </c>
      <c r="J70" s="19">
        <f>'OECD.Stat export (3)'!J70/'OECD.Stat export (3)'!$P70</f>
        <v>5.5470285936766305E-2</v>
      </c>
      <c r="K70" s="19">
        <f>'OECD.Stat export (3)'!K70/'OECD.Stat export (3)'!$P70</f>
        <v>7.696657955662016E-2</v>
      </c>
      <c r="L70" s="19">
        <f>'OECD.Stat export (3)'!L70/'OECD.Stat export (3)'!$P70</f>
        <v>1.2316997219183204E-2</v>
      </c>
      <c r="M70" s="19">
        <f>'OECD.Stat export (3)'!M70/'OECD.Stat export (3)'!$P70</f>
        <v>-6.464958233743695E-2</v>
      </c>
      <c r="N70" s="19">
        <f>'OECD.Stat export (3)'!N70/'OECD.Stat export (3)'!$P70</f>
        <v>27.94192675136965</v>
      </c>
      <c r="O70" s="19">
        <f>'OECD.Stat export (3)'!O70/'OECD.Stat export (3)'!$P70</f>
        <v>17.401807075566971</v>
      </c>
      <c r="P70" s="19">
        <f>'OECD.Stat export (3)'!P70/'OECD.Stat export (3)'!$P70</f>
        <v>1</v>
      </c>
      <c r="Q70" s="19">
        <f>'OECD.Stat export (3)'!Q70/'OECD.Stat export (3)'!$P70</f>
        <v>0.4557699732311612</v>
      </c>
      <c r="R70" s="19">
        <f>'OECD.Stat export (3)'!R70/'OECD.Stat export (3)'!$P70</f>
        <v>0.34230651385267796</v>
      </c>
    </row>
    <row r="71" spans="1:18" ht="13.8" x14ac:dyDescent="0.3">
      <c r="A71" s="16"/>
      <c r="B71" s="17" t="s">
        <v>37</v>
      </c>
      <c r="C71" s="11" t="s">
        <v>31</v>
      </c>
      <c r="D71" s="19">
        <f>'OECD.Stat export (3)'!D71/'OECD.Stat export (3)'!$P71</f>
        <v>4.1307867232068443</v>
      </c>
      <c r="E71" s="19">
        <f>'OECD.Stat export (3)'!E71/'OECD.Stat export (3)'!$P71</f>
        <v>0.43667290487114485</v>
      </c>
      <c r="F71" s="19">
        <f>'OECD.Stat export (3)'!F71/'OECD.Stat export (3)'!$P71</f>
        <v>0.52163207228141173</v>
      </c>
      <c r="G71" s="19">
        <f>'OECD.Stat export (3)'!G71/'OECD.Stat export (3)'!$P71</f>
        <v>8.495916741026685E-2</v>
      </c>
      <c r="H71" s="19">
        <f>'OECD.Stat export (3)'!H71/'OECD.Stat export (3)'!$P71</f>
        <v>1.5570204838267725</v>
      </c>
      <c r="I71" s="19">
        <f>'OECD.Stat export (3)'!I71/'OECD.Stat export (3)'!$P71</f>
        <v>1.6263490248127139</v>
      </c>
      <c r="J71" s="19">
        <f>'OECD.Stat export (3)'!J71/'OECD.Stat export (3)'!$P71</f>
        <v>6.9328540985941406E-2</v>
      </c>
      <c r="K71" s="19">
        <f>'OECD.Stat export (3)'!K71/'OECD.Stat export (3)'!$P71</f>
        <v>9.9728677337048363E-2</v>
      </c>
      <c r="L71" s="19">
        <f>'OECD.Stat export (3)'!L71/'OECD.Stat export (3)'!$P71</f>
        <v>1.6952203246312872E-2</v>
      </c>
      <c r="M71" s="19">
        <f>'OECD.Stat export (3)'!M71/'OECD.Stat export (3)'!$P71</f>
        <v>-8.2776474090735491E-2</v>
      </c>
      <c r="N71" s="19">
        <f>'OECD.Stat export (3)'!N71/'OECD.Stat export (3)'!$P71</f>
        <v>29.496163747522111</v>
      </c>
      <c r="O71" s="19">
        <f>'OECD.Stat export (3)'!O71/'OECD.Stat export (3)'!$P71</f>
        <v>18.391724031575098</v>
      </c>
      <c r="P71" s="19">
        <f>'OECD.Stat export (3)'!P71/'OECD.Stat export (3)'!$P71</f>
        <v>1</v>
      </c>
      <c r="Q71" s="19">
        <f>'OECD.Stat export (3)'!Q71/'OECD.Stat export (3)'!$P71</f>
        <v>0.46577879408244777</v>
      </c>
      <c r="R71" s="19">
        <f>'OECD.Stat export (3)'!R71/'OECD.Stat export (3)'!$P71</f>
        <v>0.35423774459371843</v>
      </c>
    </row>
    <row r="72" spans="1:18" ht="13.8" x14ac:dyDescent="0.3">
      <c r="A72" s="16"/>
      <c r="B72" s="17" t="s">
        <v>38</v>
      </c>
      <c r="C72" s="11" t="s">
        <v>31</v>
      </c>
      <c r="D72" s="19">
        <f>'OECD.Stat export (3)'!D72/'OECD.Stat export (3)'!$P72</f>
        <v>5.5908794623000775</v>
      </c>
      <c r="E72" s="19">
        <f>'OECD.Stat export (3)'!E72/'OECD.Stat export (3)'!$P72</f>
        <v>0.53432931071803125</v>
      </c>
      <c r="F72" s="19">
        <f>'OECD.Stat export (3)'!F72/'OECD.Stat export (3)'!$P72</f>
        <v>0.60388713479856504</v>
      </c>
      <c r="G72" s="19">
        <f>'OECD.Stat export (3)'!G72/'OECD.Stat export (3)'!$P72</f>
        <v>6.9557824080533862E-2</v>
      </c>
      <c r="H72" s="19">
        <f>'OECD.Stat export (3)'!H72/'OECD.Stat export (3)'!$P72</f>
        <v>1.7628164678784775</v>
      </c>
      <c r="I72" s="19">
        <f>'OECD.Stat export (3)'!I72/'OECD.Stat export (3)'!$P72</f>
        <v>1.7938218477215229</v>
      </c>
      <c r="J72" s="19">
        <f>'OECD.Stat export (3)'!J72/'OECD.Stat export (3)'!$P72</f>
        <v>3.1005379843045473E-2</v>
      </c>
      <c r="K72" s="19">
        <f>'OECD.Stat export (3)'!K72/'OECD.Stat export (3)'!$P72</f>
        <v>0.15235567707397751</v>
      </c>
      <c r="L72" s="19">
        <f>'OECD.Stat export (3)'!L72/'OECD.Stat export (3)'!$P72</f>
        <v>6.6851747786623866E-2</v>
      </c>
      <c r="M72" s="19">
        <f>'OECD.Stat export (3)'!M72/'OECD.Stat export (3)'!$P72</f>
        <v>-8.5503929287353647E-2</v>
      </c>
      <c r="N72" s="19">
        <f>'OECD.Stat export (3)'!N72/'OECD.Stat export (3)'!$P72</f>
        <v>31.908661917428905</v>
      </c>
      <c r="O72" s="19">
        <f>'OECD.Stat export (3)'!O72/'OECD.Stat export (3)'!$P72</f>
        <v>19.866441717337946</v>
      </c>
      <c r="P72" s="19">
        <f>'OECD.Stat export (3)'!P72/'OECD.Stat export (3)'!$P72</f>
        <v>1</v>
      </c>
      <c r="Q72" s="19">
        <f>'OECD.Stat export (3)'!Q72/'OECD.Stat export (3)'!$P72</f>
        <v>0.47737440008576487</v>
      </c>
      <c r="R72" s="19">
        <f>'OECD.Stat export (3)'!R72/'OECD.Stat export (3)'!$P72</f>
        <v>0.36443022622531035</v>
      </c>
    </row>
    <row r="73" spans="1:18" ht="13.8" x14ac:dyDescent="0.3">
      <c r="A73" s="16"/>
      <c r="B73" s="17" t="s">
        <v>39</v>
      </c>
      <c r="C73" s="11" t="s">
        <v>31</v>
      </c>
      <c r="D73" s="19">
        <f>'OECD.Stat export (3)'!D73/'OECD.Stat export (3)'!$P73</f>
        <v>5.8276715073500629</v>
      </c>
      <c r="E73" s="19">
        <f>'OECD.Stat export (3)'!E73/'OECD.Stat export (3)'!$P73</f>
        <v>0.50490338057756001</v>
      </c>
      <c r="F73" s="19">
        <f>'OECD.Stat export (3)'!F73/'OECD.Stat export (3)'!$P73</f>
        <v>0.59724715424739039</v>
      </c>
      <c r="G73" s="19">
        <f>'OECD.Stat export (3)'!G73/'OECD.Stat export (3)'!$P73</f>
        <v>9.2343773669830473E-2</v>
      </c>
      <c r="H73" s="19">
        <f>'OECD.Stat export (3)'!H73/'OECD.Stat export (3)'!$P73</f>
        <v>1.915622809966615</v>
      </c>
      <c r="I73" s="19">
        <f>'OECD.Stat export (3)'!I73/'OECD.Stat export (3)'!$P73</f>
        <v>1.9146842858986481</v>
      </c>
      <c r="J73" s="19">
        <f>'OECD.Stat export (3)'!J73/'OECD.Stat export (3)'!$P73</f>
        <v>-9.3852406796689344E-4</v>
      </c>
      <c r="K73" s="19">
        <f>'OECD.Stat export (3)'!K73/'OECD.Stat export (3)'!$P73</f>
        <v>9.1833186011746226E-2</v>
      </c>
      <c r="L73" s="19">
        <f>'OECD.Stat export (3)'!L73/'OECD.Stat export (3)'!$P73</f>
        <v>1.2276965402505193E-2</v>
      </c>
      <c r="M73" s="19">
        <f>'OECD.Stat export (3)'!M73/'OECD.Stat export (3)'!$P73</f>
        <v>-7.955622060924103E-2</v>
      </c>
      <c r="N73" s="19">
        <f>'OECD.Stat export (3)'!N73/'OECD.Stat export (3)'!$P73</f>
        <v>34.638671963541313</v>
      </c>
      <c r="O73" s="19">
        <f>'OECD.Stat export (3)'!O73/'OECD.Stat export (3)'!$P73</f>
        <v>21.464909384052181</v>
      </c>
      <c r="P73" s="19">
        <f>'OECD.Stat export (3)'!P73/'OECD.Stat export (3)'!$P73</f>
        <v>1</v>
      </c>
      <c r="Q73" s="19">
        <f>'OECD.Stat export (3)'!Q73/'OECD.Stat export (3)'!$P73</f>
        <v>0.48288939879165194</v>
      </c>
      <c r="R73" s="19">
        <f>'OECD.Stat export (3)'!R73/'OECD.Stat export (3)'!$P73</f>
        <v>0.371743355195644</v>
      </c>
    </row>
    <row r="74" spans="1:18" ht="13.8" x14ac:dyDescent="0.3">
      <c r="A74" s="16"/>
      <c r="B74" s="17" t="s">
        <v>41</v>
      </c>
      <c r="C74" s="11" t="s">
        <v>31</v>
      </c>
      <c r="D74" s="19">
        <f>'OECD.Stat export (3)'!D74/'OECD.Stat export (3)'!$P74</f>
        <v>6.11559884879708</v>
      </c>
      <c r="E74" s="19">
        <f>'OECD.Stat export (3)'!E74/'OECD.Stat export (3)'!$P74</f>
        <v>0.62981889312665895</v>
      </c>
      <c r="F74" s="19">
        <f>'OECD.Stat export (3)'!F74/'OECD.Stat export (3)'!$P74</f>
        <v>0.6792218489173858</v>
      </c>
      <c r="G74" s="19">
        <f>'OECD.Stat export (3)'!G74/'OECD.Stat export (3)'!$P74</f>
        <v>4.9402955790726892E-2</v>
      </c>
      <c r="H74" s="19">
        <f>'OECD.Stat export (3)'!H74/'OECD.Stat export (3)'!$P74</f>
        <v>1.8902979371904984</v>
      </c>
      <c r="I74" s="19">
        <f>'OECD.Stat export (3)'!I74/'OECD.Stat export (3)'!$P74</f>
        <v>1.9040788051546702</v>
      </c>
      <c r="J74" s="19">
        <f>'OECD.Stat export (3)'!J74/'OECD.Stat export (3)'!$P74</f>
        <v>1.3780867964171831E-2</v>
      </c>
      <c r="K74" s="19">
        <f>'OECD.Stat export (3)'!K74/'OECD.Stat export (3)'!$P74</f>
        <v>0.12108493018927199</v>
      </c>
      <c r="L74" s="19">
        <f>'OECD.Stat export (3)'!L74/'OECD.Stat export (3)'!$P74</f>
        <v>1.1397832894656276E-2</v>
      </c>
      <c r="M74" s="19">
        <f>'OECD.Stat export (3)'!M74/'OECD.Stat export (3)'!$P74</f>
        <v>-0.1096870972946157</v>
      </c>
      <c r="N74" s="19">
        <f>'OECD.Stat export (3)'!N74/'OECD.Stat export (3)'!$P74</f>
        <v>34.156840043926096</v>
      </c>
      <c r="O74" s="19">
        <f>'OECD.Stat export (3)'!O74/'OECD.Stat export (3)'!$P74</f>
        <v>20.839975814135457</v>
      </c>
      <c r="P74" s="19">
        <f>'OECD.Stat export (3)'!P74/'OECD.Stat export (3)'!$P74</f>
        <v>1</v>
      </c>
      <c r="Q74" s="19">
        <f>'OECD.Stat export (3)'!Q74/'OECD.Stat export (3)'!$P74</f>
        <v>0.47856393007846959</v>
      </c>
      <c r="R74" s="19">
        <f>'OECD.Stat export (3)'!R74/'OECD.Stat export (3)'!$P74</f>
        <v>0.36847542373958386</v>
      </c>
    </row>
    <row r="75" spans="1:18" ht="13.8" x14ac:dyDescent="0.3">
      <c r="A75" s="16"/>
      <c r="B75" s="17" t="s">
        <v>42</v>
      </c>
      <c r="C75" s="11" t="s">
        <v>31</v>
      </c>
      <c r="D75" s="19">
        <f>'OECD.Stat export (3)'!D75/'OECD.Stat export (3)'!$P75</f>
        <v>6.2975990152721595</v>
      </c>
      <c r="E75" s="19">
        <f>'OECD.Stat export (3)'!E75/'OECD.Stat export (3)'!$P75</f>
        <v>0.6174818494872909</v>
      </c>
      <c r="F75" s="19">
        <f>'OECD.Stat export (3)'!F75/'OECD.Stat export (3)'!$P75</f>
        <v>0.69899283009459123</v>
      </c>
      <c r="G75" s="19">
        <f>'OECD.Stat export (3)'!G75/'OECD.Stat export (3)'!$P75</f>
        <v>8.1510980607300332E-2</v>
      </c>
      <c r="H75" s="19">
        <f>'OECD.Stat export (3)'!H75/'OECD.Stat export (3)'!$P75</f>
        <v>2.1813101174874157</v>
      </c>
      <c r="I75" s="19">
        <f>'OECD.Stat export (3)'!I75/'OECD.Stat export (3)'!$P75</f>
        <v>2.1149481968438164</v>
      </c>
      <c r="J75" s="19">
        <f>'OECD.Stat export (3)'!J75/'OECD.Stat export (3)'!$P75</f>
        <v>-6.6361920643599401E-2</v>
      </c>
      <c r="K75" s="19">
        <f>'OECD.Stat export (3)'!K75/'OECD.Stat export (3)'!$P75</f>
        <v>0.1513509406027318</v>
      </c>
      <c r="L75" s="19">
        <f>'OECD.Stat export (3)'!L75/'OECD.Stat export (3)'!$P75</f>
        <v>2.2641089585866619E-2</v>
      </c>
      <c r="M75" s="19">
        <f>'OECD.Stat export (3)'!M75/'OECD.Stat export (3)'!$P75</f>
        <v>-0.12870985101686519</v>
      </c>
      <c r="N75" s="19">
        <f>'OECD.Stat export (3)'!N75/'OECD.Stat export (3)'!$P75</f>
        <v>36.677803167340606</v>
      </c>
      <c r="O75" s="19">
        <f>'OECD.Stat export (3)'!O75/'OECD.Stat export (3)'!$P75</f>
        <v>22.502461990908653</v>
      </c>
      <c r="P75" s="19">
        <f>'OECD.Stat export (3)'!P75/'OECD.Stat export (3)'!$P75</f>
        <v>1</v>
      </c>
      <c r="Q75" s="19">
        <f>'OECD.Stat export (3)'!Q75/'OECD.Stat export (3)'!$P75</f>
        <v>0.48559083209501119</v>
      </c>
      <c r="R75" s="19">
        <f>'OECD.Stat export (3)'!R75/'OECD.Stat export (3)'!$P75</f>
        <v>0.37450833125154753</v>
      </c>
    </row>
    <row r="76" spans="1:18" ht="13.8" x14ac:dyDescent="0.3">
      <c r="A76" s="14" t="s">
        <v>58</v>
      </c>
      <c r="B76" s="17" t="s">
        <v>33</v>
      </c>
      <c r="C76" s="11" t="s">
        <v>31</v>
      </c>
      <c r="D76" s="19">
        <f>'OECD.Stat export (3)'!D76/'OECD.Stat export (3)'!$P76</f>
        <v>7.31432290274679</v>
      </c>
      <c r="E76" s="19">
        <f>'OECD.Stat export (3)'!E76/'OECD.Stat export (3)'!$P76</f>
        <v>1.3539092006789935</v>
      </c>
      <c r="F76" s="19">
        <f>'OECD.Stat export (3)'!F76/'OECD.Stat export (3)'!$P76</f>
        <v>7.1038130007562117</v>
      </c>
      <c r="G76" s="19">
        <f>'OECD.Stat export (3)'!G76/'OECD.Stat export (3)'!$P76</f>
        <v>5.7499038000772185</v>
      </c>
      <c r="H76" s="19">
        <f>'OECD.Stat export (3)'!H76/'OECD.Stat export (3)'!$P76</f>
        <v>1.7757203452977817</v>
      </c>
      <c r="I76" s="19">
        <f>'OECD.Stat export (3)'!I76/'OECD.Stat export (3)'!$P76</f>
        <v>2.6186882883819127</v>
      </c>
      <c r="J76" s="19">
        <f>'OECD.Stat export (3)'!J76/'OECD.Stat export (3)'!$P76</f>
        <v>0.84296794308413114</v>
      </c>
      <c r="K76" s="19">
        <f>'OECD.Stat export (3)'!K76/'OECD.Stat export (3)'!$P76</f>
        <v>2.8338626575432841</v>
      </c>
      <c r="L76" s="19">
        <f>'OECD.Stat export (3)'!L76/'OECD.Stat export (3)'!$P76</f>
        <v>1.3678980466048933</v>
      </c>
      <c r="M76" s="19">
        <f>'OECD.Stat export (3)'!M76/'OECD.Stat export (3)'!$P76</f>
        <v>-1.4659646109383908</v>
      </c>
      <c r="N76" s="19">
        <f>'OECD.Stat export (3)'!N76/'OECD.Stat export (3)'!$P76</f>
        <v>69.165900651709308</v>
      </c>
      <c r="O76" s="19">
        <f>'OECD.Stat export (3)'!O76/'OECD.Stat export (3)'!$P76</f>
        <v>52.77501618800823</v>
      </c>
      <c r="P76" s="19">
        <f>'OECD.Stat export (3)'!P76/'OECD.Stat export (3)'!$P76</f>
        <v>1</v>
      </c>
      <c r="Q76" s="19">
        <f>'OECD.Stat export (3)'!Q76/'OECD.Stat export (3)'!$P76</f>
        <v>0.42807329059560584</v>
      </c>
      <c r="R76" s="19">
        <f>'OECD.Stat export (3)'!R76/'OECD.Stat export (3)'!$P76</f>
        <v>0.31468940257546518</v>
      </c>
    </row>
    <row r="77" spans="1:18" ht="13.8" x14ac:dyDescent="0.3">
      <c r="A77" s="16"/>
      <c r="B77" s="17" t="s">
        <v>35</v>
      </c>
      <c r="C77" s="11" t="s">
        <v>31</v>
      </c>
      <c r="D77" s="19">
        <f>'OECD.Stat export (3)'!D77/'OECD.Stat export (3)'!$P77</f>
        <v>7.2380588688888645</v>
      </c>
      <c r="E77" s="19">
        <f>'OECD.Stat export (3)'!E77/'OECD.Stat export (3)'!$P77</f>
        <v>1.4476403391960488</v>
      </c>
      <c r="F77" s="19">
        <f>'OECD.Stat export (3)'!F77/'OECD.Stat export (3)'!$P77</f>
        <v>6.9931393682535727</v>
      </c>
      <c r="G77" s="19">
        <f>'OECD.Stat export (3)'!G77/'OECD.Stat export (3)'!$P77</f>
        <v>5.545499029057523</v>
      </c>
      <c r="H77" s="19">
        <f>'OECD.Stat export (3)'!H77/'OECD.Stat export (3)'!$P77</f>
        <v>1.6535795185253972</v>
      </c>
      <c r="I77" s="19">
        <f>'OECD.Stat export (3)'!I77/'OECD.Stat export (3)'!$P77</f>
        <v>3.5397898757084132</v>
      </c>
      <c r="J77" s="19">
        <f>'OECD.Stat export (3)'!J77/'OECD.Stat export (3)'!$P77</f>
        <v>1.886210357183016</v>
      </c>
      <c r="K77" s="19">
        <f>'OECD.Stat export (3)'!K77/'OECD.Stat export (3)'!$P77</f>
        <v>3.9035822193079213</v>
      </c>
      <c r="L77" s="19">
        <f>'OECD.Stat export (3)'!L77/'OECD.Stat export (3)'!$P77</f>
        <v>1.509122313062514</v>
      </c>
      <c r="M77" s="19">
        <f>'OECD.Stat export (3)'!M77/'OECD.Stat export (3)'!$P77</f>
        <v>-2.3944599062454071</v>
      </c>
      <c r="N77" s="19">
        <f>'OECD.Stat export (3)'!N77/'OECD.Stat export (3)'!$P77</f>
        <v>71.633128804720329</v>
      </c>
      <c r="O77" s="19">
        <f>'OECD.Stat export (3)'!O77/'OECD.Stat export (3)'!$P77</f>
        <v>54.69173091613677</v>
      </c>
      <c r="P77" s="19">
        <f>'OECD.Stat export (3)'!P77/'OECD.Stat export (3)'!$P77</f>
        <v>1</v>
      </c>
      <c r="Q77" s="19">
        <f>'OECD.Stat export (3)'!Q77/'OECD.Stat export (3)'!$P77</f>
        <v>0.43847181108251565</v>
      </c>
      <c r="R77" s="19">
        <f>'OECD.Stat export (3)'!R77/'OECD.Stat export (3)'!$P77</f>
        <v>0.32579552637884995</v>
      </c>
    </row>
    <row r="78" spans="1:18" ht="13.8" x14ac:dyDescent="0.3">
      <c r="A78" s="16"/>
      <c r="B78" s="17" t="s">
        <v>37</v>
      </c>
      <c r="C78" s="11" t="s">
        <v>31</v>
      </c>
      <c r="D78" s="19">
        <f>'OECD.Stat export (3)'!D78/'OECD.Stat export (3)'!$P78</f>
        <v>7.0389554950518249</v>
      </c>
      <c r="E78" s="19">
        <f>'OECD.Stat export (3)'!E78/'OECD.Stat export (3)'!$P78</f>
        <v>2.069513602198958</v>
      </c>
      <c r="F78" s="19">
        <f>'OECD.Stat export (3)'!F78/'OECD.Stat export (3)'!$P78</f>
        <v>8.2915110790198412</v>
      </c>
      <c r="G78" s="19">
        <f>'OECD.Stat export (3)'!G78/'OECD.Stat export (3)'!$P78</f>
        <v>6.2219974768208823</v>
      </c>
      <c r="H78" s="19">
        <f>'OECD.Stat export (3)'!H78/'OECD.Stat export (3)'!$P78</f>
        <v>1.6571323989150977</v>
      </c>
      <c r="I78" s="19">
        <f>'OECD.Stat export (3)'!I78/'OECD.Stat export (3)'!$P78</f>
        <v>3.3529587589215533</v>
      </c>
      <c r="J78" s="19">
        <f>'OECD.Stat export (3)'!J78/'OECD.Stat export (3)'!$P78</f>
        <v>1.6958263600064554</v>
      </c>
      <c r="K78" s="19">
        <f>'OECD.Stat export (3)'!K78/'OECD.Stat export (3)'!$P78</f>
        <v>3.6449251483932095</v>
      </c>
      <c r="L78" s="19">
        <f>'OECD.Stat export (3)'!L78/'OECD.Stat export (3)'!$P78</f>
        <v>1.5192520038939878</v>
      </c>
      <c r="M78" s="19">
        <f>'OECD.Stat export (3)'!M78/'OECD.Stat export (3)'!$P78</f>
        <v>-2.1256731444992218</v>
      </c>
      <c r="N78" s="19">
        <f>'OECD.Stat export (3)'!N78/'OECD.Stat export (3)'!$P78</f>
        <v>78.051654251486852</v>
      </c>
      <c r="O78" s="19">
        <f>'OECD.Stat export (3)'!O78/'OECD.Stat export (3)'!$P78</f>
        <v>60.757714109284251</v>
      </c>
      <c r="P78" s="19">
        <f>'OECD.Stat export (3)'!P78/'OECD.Stat export (3)'!$P78</f>
        <v>1</v>
      </c>
      <c r="Q78" s="19">
        <f>'OECD.Stat export (3)'!Q78/'OECD.Stat export (3)'!$P78</f>
        <v>0.44675034228568755</v>
      </c>
      <c r="R78" s="19">
        <f>'OECD.Stat export (3)'!R78/'OECD.Stat export (3)'!$P78</f>
        <v>0.33108641216923235</v>
      </c>
    </row>
    <row r="79" spans="1:18" ht="13.8" x14ac:dyDescent="0.3">
      <c r="A79" s="16"/>
      <c r="B79" s="17" t="s">
        <v>38</v>
      </c>
      <c r="C79" s="11" t="s">
        <v>31</v>
      </c>
      <c r="D79" s="19">
        <f>'OECD.Stat export (3)'!D79/'OECD.Stat export (3)'!$P79</f>
        <v>6.4591754357234379</v>
      </c>
      <c r="E79" s="19">
        <f>'OECD.Stat export (3)'!E79/'OECD.Stat export (3)'!$P79</f>
        <v>2.7486006375276402</v>
      </c>
      <c r="F79" s="19">
        <f>'OECD.Stat export (3)'!F79/'OECD.Stat export (3)'!$P79</f>
        <v>11.248440626689588</v>
      </c>
      <c r="G79" s="19">
        <f>'OECD.Stat export (3)'!G79/'OECD.Stat export (3)'!$P79</f>
        <v>8.4998399891619467</v>
      </c>
      <c r="H79" s="19">
        <f>'OECD.Stat export (3)'!H79/'OECD.Stat export (3)'!$P79</f>
        <v>2.0929403890671456</v>
      </c>
      <c r="I79" s="19">
        <f>'OECD.Stat export (3)'!I79/'OECD.Stat export (3)'!$P79</f>
        <v>3.5787253430198249</v>
      </c>
      <c r="J79" s="19">
        <f>'OECD.Stat export (3)'!J79/'OECD.Stat export (3)'!$P79</f>
        <v>1.4857849539526795</v>
      </c>
      <c r="K79" s="19">
        <f>'OECD.Stat export (3)'!K79/'OECD.Stat export (3)'!$P79</f>
        <v>5.1797180526398519</v>
      </c>
      <c r="L79" s="19">
        <f>'OECD.Stat export (3)'!L79/'OECD.Stat export (3)'!$P79</f>
        <v>1.3539411951318465</v>
      </c>
      <c r="M79" s="19">
        <f>'OECD.Stat export (3)'!M79/'OECD.Stat export (3)'!$P79</f>
        <v>-3.8257768575080049</v>
      </c>
      <c r="N79" s="19">
        <f>'OECD.Stat export (3)'!N79/'OECD.Stat export (3)'!$P79</f>
        <v>84.824335541333127</v>
      </c>
      <c r="O79" s="19">
        <f>'OECD.Stat export (3)'!O79/'OECD.Stat export (3)'!$P79</f>
        <v>66.216184337294465</v>
      </c>
      <c r="P79" s="19">
        <f>'OECD.Stat export (3)'!P79/'OECD.Stat export (3)'!$P79</f>
        <v>1</v>
      </c>
      <c r="Q79" s="19">
        <f>'OECD.Stat export (3)'!Q79/'OECD.Stat export (3)'!$P79</f>
        <v>0.4552856283478019</v>
      </c>
      <c r="R79" s="19">
        <f>'OECD.Stat export (3)'!R79/'OECD.Stat export (3)'!$P79</f>
        <v>0.3363548758479315</v>
      </c>
    </row>
    <row r="80" spans="1:18" ht="13.8" x14ac:dyDescent="0.3">
      <c r="A80" s="16"/>
      <c r="B80" s="17" t="s">
        <v>39</v>
      </c>
      <c r="C80" s="11" t="s">
        <v>31</v>
      </c>
      <c r="D80" s="19">
        <f>'OECD.Stat export (3)'!D80/'OECD.Stat export (3)'!$P80</f>
        <v>6.5290989376666904</v>
      </c>
      <c r="E80" s="19">
        <f>'OECD.Stat export (3)'!E80/'OECD.Stat export (3)'!$P80</f>
        <v>1.6210358526075705</v>
      </c>
      <c r="F80" s="19">
        <f>'OECD.Stat export (3)'!F80/'OECD.Stat export (3)'!$P80</f>
        <v>11.20260367659102</v>
      </c>
      <c r="G80" s="19">
        <f>'OECD.Stat export (3)'!G80/'OECD.Stat export (3)'!$P80</f>
        <v>9.5815678239834501</v>
      </c>
      <c r="H80" s="19">
        <f>'OECD.Stat export (3)'!H80/'OECD.Stat export (3)'!$P80</f>
        <v>2.3205359383565387</v>
      </c>
      <c r="I80" s="19">
        <f>'OECD.Stat export (3)'!I80/'OECD.Stat export (3)'!$P80</f>
        <v>4.1443465258881718</v>
      </c>
      <c r="J80" s="19">
        <f>'OECD.Stat export (3)'!J80/'OECD.Stat export (3)'!$P80</f>
        <v>1.8238105875316333</v>
      </c>
      <c r="K80" s="19">
        <f>'OECD.Stat export (3)'!K80/'OECD.Stat export (3)'!$P80</f>
        <v>5.0296424194969411</v>
      </c>
      <c r="L80" s="19">
        <f>'OECD.Stat export (3)'!L80/'OECD.Stat export (3)'!$P80</f>
        <v>1.2048017806559665</v>
      </c>
      <c r="M80" s="19">
        <f>'OECD.Stat export (3)'!M80/'OECD.Stat export (3)'!$P80</f>
        <v>-3.8248406388409748</v>
      </c>
      <c r="N80" s="19">
        <f>'OECD.Stat export (3)'!N80/'OECD.Stat export (3)'!$P80</f>
        <v>89.846272207583951</v>
      </c>
      <c r="O80" s="19">
        <f>'OECD.Stat export (3)'!O80/'OECD.Stat export (3)'!$P80</f>
        <v>69.811647572620032</v>
      </c>
      <c r="P80" s="19">
        <f>'OECD.Stat export (3)'!P80/'OECD.Stat export (3)'!$P80</f>
        <v>1</v>
      </c>
      <c r="Q80" s="19">
        <f>'OECD.Stat export (3)'!Q80/'OECD.Stat export (3)'!$P80</f>
        <v>0.46201564264132805</v>
      </c>
      <c r="R80" s="19">
        <f>'OECD.Stat export (3)'!R80/'OECD.Stat export (3)'!$P80</f>
        <v>0.33954297931085436</v>
      </c>
    </row>
    <row r="81" spans="1:18" ht="13.8" x14ac:dyDescent="0.3">
      <c r="A81" s="16"/>
      <c r="B81" s="17" t="s">
        <v>41</v>
      </c>
      <c r="C81" s="11" t="s">
        <v>31</v>
      </c>
      <c r="D81" s="19">
        <f>'OECD.Stat export (3)'!D81/'OECD.Stat export (3)'!$P81</f>
        <v>6.5772802824554057</v>
      </c>
      <c r="E81" s="19">
        <f>'OECD.Stat export (3)'!E81/'OECD.Stat export (3)'!$P81</f>
        <v>1.9212398905212229</v>
      </c>
      <c r="F81" s="19">
        <f>'OECD.Stat export (3)'!F81/'OECD.Stat export (3)'!$P81</f>
        <v>14.177587442870205</v>
      </c>
      <c r="G81" s="19">
        <f>'OECD.Stat export (3)'!G81/'OECD.Stat export (3)'!$P81</f>
        <v>12.256347552348982</v>
      </c>
      <c r="H81" s="19">
        <f>'OECD.Stat export (3)'!H81/'OECD.Stat export (3)'!$P81</f>
        <v>2.3718009166468219</v>
      </c>
      <c r="I81" s="19">
        <f>'OECD.Stat export (3)'!I81/'OECD.Stat export (3)'!$P81</f>
        <v>4.1693128961839045</v>
      </c>
      <c r="J81" s="19">
        <f>'OECD.Stat export (3)'!J81/'OECD.Stat export (3)'!$P81</f>
        <v>1.7975119795370826</v>
      </c>
      <c r="K81" s="19">
        <f>'OECD.Stat export (3)'!K81/'OECD.Stat export (3)'!$P81</f>
        <v>3.3817858575924551</v>
      </c>
      <c r="L81" s="19">
        <f>'OECD.Stat export (3)'!L81/'OECD.Stat export (3)'!$P81</f>
        <v>0.89150776093773787</v>
      </c>
      <c r="M81" s="19">
        <f>'OECD.Stat export (3)'!M81/'OECD.Stat export (3)'!$P81</f>
        <v>-2.4902780966547171</v>
      </c>
      <c r="N81" s="19">
        <f>'OECD.Stat export (3)'!N81/'OECD.Stat export (3)'!$P81</f>
        <v>94.028901162819864</v>
      </c>
      <c r="O81" s="19">
        <f>'OECD.Stat export (3)'!O81/'OECD.Stat export (3)'!$P81</f>
        <v>73.863457490520901</v>
      </c>
      <c r="P81" s="19">
        <f>'OECD.Stat export (3)'!P81/'OECD.Stat export (3)'!$P81</f>
        <v>1</v>
      </c>
      <c r="Q81" s="19">
        <f>'OECD.Stat export (3)'!Q81/'OECD.Stat export (3)'!$P81</f>
        <v>0.44415010015649986</v>
      </c>
      <c r="R81" s="19">
        <f>'OECD.Stat export (3)'!R81/'OECD.Stat export (3)'!$P81</f>
        <v>0.32178291171159679</v>
      </c>
    </row>
    <row r="82" spans="1:18" ht="13.8" x14ac:dyDescent="0.3">
      <c r="A82" s="16"/>
      <c r="B82" s="29" t="s">
        <v>42</v>
      </c>
      <c r="C82" s="11" t="s">
        <v>31</v>
      </c>
      <c r="D82" s="19">
        <f>'OECD.Stat export (3)'!D82/'OECD.Stat export (3)'!$P82</f>
        <v>6.5270827006903085</v>
      </c>
      <c r="E82" s="19">
        <f>'OECD.Stat export (3)'!E82/'OECD.Stat export (3)'!$P82</f>
        <v>1.9065770523338252</v>
      </c>
      <c r="F82" s="19">
        <f>'OECD.Stat export (3)'!F82/'OECD.Stat export (3)'!$P82</f>
        <v>14.069384572636187</v>
      </c>
      <c r="G82" s="19">
        <f>'OECD.Stat export (3)'!G82/'OECD.Stat export (3)'!$P82</f>
        <v>12.162807520302362</v>
      </c>
      <c r="H82" s="19">
        <f>'OECD.Stat export (3)'!H82/'OECD.Stat export (3)'!$P82</f>
        <v>2.353699411871133</v>
      </c>
      <c r="I82" s="19">
        <f>'OECD.Stat export (3)'!I82/'OECD.Stat export (3)'!$P82</f>
        <v>4.1374928404735325</v>
      </c>
      <c r="J82" s="19">
        <f>'OECD.Stat export (3)'!J82/'OECD.Stat export (3)'!$P82</f>
        <v>1.7837934286023991</v>
      </c>
      <c r="K82" s="19">
        <f>'OECD.Stat export (3)'!K82/'OECD.Stat export (3)'!$P82</f>
        <v>3.3559761817373199</v>
      </c>
      <c r="L82" s="19">
        <f>'OECD.Stat export (3)'!L82/'OECD.Stat export (3)'!$P82</f>
        <v>0.88470380370890223</v>
      </c>
      <c r="M82" s="19">
        <f>'OECD.Stat export (3)'!M82/'OECD.Stat export (3)'!$P82</f>
        <v>-2.4712723780284174</v>
      </c>
      <c r="N82" s="19">
        <f>'OECD.Stat export (3)'!N82/'OECD.Stat export (3)'!$P82</f>
        <v>106.85212222938502</v>
      </c>
      <c r="O82" s="19">
        <f>'OECD.Stat export (3)'!O82/'OECD.Stat export (3)'!$P82</f>
        <v>84.209442744304226</v>
      </c>
      <c r="P82" s="19">
        <f>'OECD.Stat export (3)'!P82/'OECD.Stat export (3)'!$P82</f>
        <v>1</v>
      </c>
      <c r="Q82" s="19">
        <f>'OECD.Stat export (3)'!Q82/'OECD.Stat export (3)'!$P82</f>
        <v>0.46738916416876292</v>
      </c>
      <c r="R82" s="19">
        <f>'OECD.Stat export (3)'!R82/'OECD.Stat export (3)'!$P82</f>
        <v>0.33573181262189589</v>
      </c>
    </row>
    <row r="83" spans="1:18" ht="13.8" x14ac:dyDescent="0.3">
      <c r="A83" s="14" t="s">
        <v>59</v>
      </c>
      <c r="B83" s="17" t="s">
        <v>33</v>
      </c>
      <c r="C83" s="11" t="s">
        <v>31</v>
      </c>
      <c r="D83" s="19">
        <f>'OECD.Stat export (3)'!D83/'OECD.Stat export (3)'!$P83</f>
        <v>4.3029839148857043</v>
      </c>
      <c r="E83" s="19">
        <f>'OECD.Stat export (3)'!E83/'OECD.Stat export (3)'!$P83</f>
        <v>0.39008956544622581</v>
      </c>
      <c r="F83" s="19">
        <f>'OECD.Stat export (3)'!F83/'OECD.Stat export (3)'!$P83</f>
        <v>0.34909965583367647</v>
      </c>
      <c r="G83" s="19">
        <f>'OECD.Stat export (3)'!G83/'OECD.Stat export (3)'!$P83</f>
        <v>-4.0989909612549308E-2</v>
      </c>
      <c r="H83" s="19">
        <f>'OECD.Stat export (3)'!H83/'OECD.Stat export (3)'!$P83</f>
        <v>0.48680010181040551</v>
      </c>
      <c r="I83" s="19">
        <f>'OECD.Stat export (3)'!I83/'OECD.Stat export (3)'!$P83</f>
        <v>0.25774293983357022</v>
      </c>
      <c r="J83" s="19">
        <f>'OECD.Stat export (3)'!J83/'OECD.Stat export (3)'!$P83</f>
        <v>-0.22905716197683532</v>
      </c>
      <c r="K83" s="19">
        <f>'OECD.Stat export (3)'!K83/'OECD.Stat export (3)'!$P83</f>
        <v>5.8867575743488255E-2</v>
      </c>
      <c r="L83" s="19">
        <f>'OECD.Stat export (3)'!L83/'OECD.Stat export (3)'!$P83</f>
        <v>0.10392327051815055</v>
      </c>
      <c r="M83" s="19">
        <f>'OECD.Stat export (3)'!M83/'OECD.Stat export (3)'!$P83</f>
        <v>4.5055694774662293E-2</v>
      </c>
      <c r="N83" s="19">
        <f>'OECD.Stat export (3)'!N83/'OECD.Stat export (3)'!$P83</f>
        <v>37.206331821840763</v>
      </c>
      <c r="O83" s="19">
        <f>'OECD.Stat export (3)'!O83/'OECD.Stat export (3)'!$P83</f>
        <v>22.719973911551961</v>
      </c>
      <c r="P83" s="19">
        <f>'OECD.Stat export (3)'!P83/'OECD.Stat export (3)'!$P83</f>
        <v>1</v>
      </c>
      <c r="Q83" s="19">
        <f>'OECD.Stat export (3)'!Q83/'OECD.Stat export (3)'!$P83</f>
        <v>0.40704570510181043</v>
      </c>
      <c r="R83" s="19">
        <f>'OECD.Stat export (3)'!R83/'OECD.Stat export (3)'!$P83</f>
        <v>0.29922330548434656</v>
      </c>
    </row>
    <row r="84" spans="1:18" ht="13.8" x14ac:dyDescent="0.3">
      <c r="A84" s="16"/>
      <c r="B84" s="17" t="s">
        <v>35</v>
      </c>
      <c r="C84" s="11" t="s">
        <v>31</v>
      </c>
      <c r="D84" s="19">
        <f>'OECD.Stat export (3)'!D84/'OECD.Stat export (3)'!$P84</f>
        <v>4.824736505908656</v>
      </c>
      <c r="E84" s="19">
        <f>'OECD.Stat export (3)'!E84/'OECD.Stat export (3)'!$P84</f>
        <v>0.40353261830618548</v>
      </c>
      <c r="F84" s="19">
        <f>'OECD.Stat export (3)'!F84/'OECD.Stat export (3)'!$P84</f>
        <v>0.37604887559219635</v>
      </c>
      <c r="G84" s="19">
        <f>'OECD.Stat export (3)'!G84/'OECD.Stat export (3)'!$P84</f>
        <v>-2.7483742713989141E-2</v>
      </c>
      <c r="H84" s="19">
        <f>'OECD.Stat export (3)'!H84/'OECD.Stat export (3)'!$P84</f>
        <v>0.48423193533415843</v>
      </c>
      <c r="I84" s="19">
        <f>'OECD.Stat export (3)'!I84/'OECD.Stat export (3)'!$P84</f>
        <v>0.258536370718221</v>
      </c>
      <c r="J84" s="19">
        <f>'OECD.Stat export (3)'!J84/'OECD.Stat export (3)'!$P84</f>
        <v>-0.22569556461593743</v>
      </c>
      <c r="K84" s="19">
        <f>'OECD.Stat export (3)'!K84/'OECD.Stat export (3)'!$P84</f>
        <v>5.1907749321303098E-2</v>
      </c>
      <c r="L84" s="19">
        <f>'OECD.Stat export (3)'!L84/'OECD.Stat export (3)'!$P84</f>
        <v>0.10251165131281274</v>
      </c>
      <c r="M84" s="19">
        <f>'OECD.Stat export (3)'!M84/'OECD.Stat export (3)'!$P84</f>
        <v>5.0603901991509638E-2</v>
      </c>
      <c r="N84" s="19">
        <f>'OECD.Stat export (3)'!N84/'OECD.Stat export (3)'!$P84</f>
        <v>40.267222623189475</v>
      </c>
      <c r="O84" s="19">
        <f>'OECD.Stat export (3)'!O84/'OECD.Stat export (3)'!$P84</f>
        <v>24.729939931050886</v>
      </c>
      <c r="P84" s="19">
        <f>'OECD.Stat export (3)'!P84/'OECD.Stat export (3)'!$P84</f>
        <v>1</v>
      </c>
      <c r="Q84" s="19">
        <f>'OECD.Stat export (3)'!Q84/'OECD.Stat export (3)'!$P84</f>
        <v>0.41335136537847339</v>
      </c>
      <c r="R84" s="19">
        <f>'OECD.Stat export (3)'!R84/'OECD.Stat export (3)'!$P84</f>
        <v>0.30523894123283296</v>
      </c>
    </row>
    <row r="85" spans="1:18" ht="13.8" x14ac:dyDescent="0.3">
      <c r="A85" s="16"/>
      <c r="B85" s="17" t="s">
        <v>37</v>
      </c>
      <c r="C85" s="11" t="s">
        <v>31</v>
      </c>
      <c r="D85" s="19">
        <f>'OECD.Stat export (3)'!D85/'OECD.Stat export (3)'!$P85</f>
        <v>5.2935970787786468</v>
      </c>
      <c r="E85" s="19">
        <f>'OECD.Stat export (3)'!E85/'OECD.Stat export (3)'!$P85</f>
        <v>0.43680481431545121</v>
      </c>
      <c r="F85" s="19">
        <f>'OECD.Stat export (3)'!F85/'OECD.Stat export (3)'!$P85</f>
        <v>0.44705380620409546</v>
      </c>
      <c r="G85" s="19">
        <f>'OECD.Stat export (3)'!G85/'OECD.Stat export (3)'!$P85</f>
        <v>1.0248991888644268E-2</v>
      </c>
      <c r="H85" s="19">
        <f>'OECD.Stat export (3)'!H85/'OECD.Stat export (3)'!$P85</f>
        <v>0.5311365875974754</v>
      </c>
      <c r="I85" s="19">
        <f>'OECD.Stat export (3)'!I85/'OECD.Stat export (3)'!$P85</f>
        <v>0.28152838902842059</v>
      </c>
      <c r="J85" s="19">
        <f>'OECD.Stat export (3)'!J85/'OECD.Stat export (3)'!$P85</f>
        <v>-0.24960819856905483</v>
      </c>
      <c r="K85" s="19">
        <f>'OECD.Stat export (3)'!K85/'OECD.Stat export (3)'!$P85</f>
        <v>5.0732353409785956E-2</v>
      </c>
      <c r="L85" s="19">
        <f>'OECD.Stat export (3)'!L85/'OECD.Stat export (3)'!$P85</f>
        <v>0.10074939477320036</v>
      </c>
      <c r="M85" s="19">
        <f>'OECD.Stat export (3)'!M85/'OECD.Stat export (3)'!$P85</f>
        <v>5.0017041363414401E-2</v>
      </c>
      <c r="N85" s="19">
        <f>'OECD.Stat export (3)'!N85/'OECD.Stat export (3)'!$P85</f>
        <v>41.951466331212465</v>
      </c>
      <c r="O85" s="19">
        <f>'OECD.Stat export (3)'!O85/'OECD.Stat export (3)'!$P85</f>
        <v>25.893544754600239</v>
      </c>
      <c r="P85" s="19">
        <f>'OECD.Stat export (3)'!P85/'OECD.Stat export (3)'!$P85</f>
        <v>1</v>
      </c>
      <c r="Q85" s="19">
        <f>'OECD.Stat export (3)'!Q85/'OECD.Stat export (3)'!$P85</f>
        <v>0.41895560670174309</v>
      </c>
      <c r="R85" s="19">
        <f>'OECD.Stat export (3)'!R85/'OECD.Stat export (3)'!$P85</f>
        <v>0.31047476513400318</v>
      </c>
    </row>
    <row r="86" spans="1:18" ht="13.8" x14ac:dyDescent="0.3">
      <c r="A86" s="16"/>
      <c r="B86" s="17" t="s">
        <v>38</v>
      </c>
      <c r="C86" s="11" t="s">
        <v>31</v>
      </c>
      <c r="D86" s="19">
        <f>'OECD.Stat export (3)'!D86/'OECD.Stat export (3)'!$P86</f>
        <v>5.7722304984201003</v>
      </c>
      <c r="E86" s="19">
        <f>'OECD.Stat export (3)'!E86/'OECD.Stat export (3)'!$P86</f>
        <v>0.50044195156086124</v>
      </c>
      <c r="F86" s="19">
        <f>'OECD.Stat export (3)'!F86/'OECD.Stat export (3)'!$P86</f>
        <v>0.48905584785193701</v>
      </c>
      <c r="G86" s="19">
        <f>'OECD.Stat export (3)'!G86/'OECD.Stat export (3)'!$P86</f>
        <v>-1.1386103708924266E-2</v>
      </c>
      <c r="H86" s="19">
        <f>'OECD.Stat export (3)'!H86/'OECD.Stat export (3)'!$P86</f>
        <v>0.56599858049474594</v>
      </c>
      <c r="I86" s="19">
        <f>'OECD.Stat export (3)'!I86/'OECD.Stat export (3)'!$P86</f>
        <v>0.31564417228928543</v>
      </c>
      <c r="J86" s="19">
        <f>'OECD.Stat export (3)'!J86/'OECD.Stat export (3)'!$P86</f>
        <v>-0.25035440820546051</v>
      </c>
      <c r="K86" s="19">
        <f>'OECD.Stat export (3)'!K86/'OECD.Stat export (3)'!$P86</f>
        <v>5.6977340222989718E-2</v>
      </c>
      <c r="L86" s="19">
        <f>'OECD.Stat export (3)'!L86/'OECD.Stat export (3)'!$P86</f>
        <v>0.11240247912394034</v>
      </c>
      <c r="M86" s="19">
        <f>'OECD.Stat export (3)'!M86/'OECD.Stat export (3)'!$P86</f>
        <v>5.5425138900950618E-2</v>
      </c>
      <c r="N86" s="19">
        <f>'OECD.Stat export (3)'!N86/'OECD.Stat export (3)'!$P86</f>
        <v>43.427663143043596</v>
      </c>
      <c r="O86" s="19">
        <f>'OECD.Stat export (3)'!O86/'OECD.Stat export (3)'!$P86</f>
        <v>26.856139605783174</v>
      </c>
      <c r="P86" s="19">
        <f>'OECD.Stat export (3)'!P86/'OECD.Stat export (3)'!$P86</f>
        <v>1</v>
      </c>
      <c r="Q86" s="19">
        <f>'OECD.Stat export (3)'!Q86/'OECD.Stat export (3)'!$P86</f>
        <v>0.42372221813979277</v>
      </c>
      <c r="R86" s="19">
        <f>'OECD.Stat export (3)'!R86/'OECD.Stat export (3)'!$P86</f>
        <v>0.31464397132798461</v>
      </c>
    </row>
    <row r="87" spans="1:18" ht="13.8" x14ac:dyDescent="0.3">
      <c r="A87" s="16"/>
      <c r="B87" s="17" t="s">
        <v>39</v>
      </c>
      <c r="C87" s="11" t="s">
        <v>31</v>
      </c>
      <c r="D87" s="19">
        <f>'OECD.Stat export (3)'!D87/'OECD.Stat export (3)'!$P87</f>
        <v>5.9577994645825907</v>
      </c>
      <c r="E87" s="19">
        <f>'OECD.Stat export (3)'!E87/'OECD.Stat export (3)'!$P87</f>
        <v>0.51839245751233487</v>
      </c>
      <c r="F87" s="19">
        <f>'OECD.Stat export (3)'!F87/'OECD.Stat export (3)'!$P87</f>
        <v>0.59118921359940124</v>
      </c>
      <c r="G87" s="19">
        <f>'OECD.Stat export (3)'!G87/'OECD.Stat export (3)'!$P87</f>
        <v>7.2796756087066442E-2</v>
      </c>
      <c r="H87" s="19">
        <f>'OECD.Stat export (3)'!H87/'OECD.Stat export (3)'!$P87</f>
        <v>0.54325158026824449</v>
      </c>
      <c r="I87" s="19">
        <f>'OECD.Stat export (3)'!I87/'OECD.Stat export (3)'!$P87</f>
        <v>0.3015735841490999</v>
      </c>
      <c r="J87" s="19">
        <f>'OECD.Stat export (3)'!J87/'OECD.Stat export (3)'!$P87</f>
        <v>-0.24167799611914462</v>
      </c>
      <c r="K87" s="19">
        <f>'OECD.Stat export (3)'!K87/'OECD.Stat export (3)'!$P87</f>
        <v>6.3955951722024951E-2</v>
      </c>
      <c r="L87" s="19">
        <f>'OECD.Stat export (3)'!L87/'OECD.Stat export (3)'!$P87</f>
        <v>0.11577521754052882</v>
      </c>
      <c r="M87" s="19">
        <f>'OECD.Stat export (3)'!M87/'OECD.Stat export (3)'!$P87</f>
        <v>5.1819265818503879E-2</v>
      </c>
      <c r="N87" s="19">
        <f>'OECD.Stat export (3)'!N87/'OECD.Stat export (3)'!$P87</f>
        <v>45.799526931395924</v>
      </c>
      <c r="O87" s="19">
        <f>'OECD.Stat export (3)'!O87/'OECD.Stat export (3)'!$P87</f>
        <v>28.3721939682612</v>
      </c>
      <c r="P87" s="19">
        <f>'OECD.Stat export (3)'!P87/'OECD.Stat export (3)'!$P87</f>
        <v>1</v>
      </c>
      <c r="Q87" s="19">
        <f>'OECD.Stat export (3)'!Q87/'OECD.Stat export (3)'!$P87</f>
        <v>0.42699287282078591</v>
      </c>
      <c r="R87" s="19">
        <f>'OECD.Stat export (3)'!R87/'OECD.Stat export (3)'!$P87</f>
        <v>0.31747506659233105</v>
      </c>
    </row>
    <row r="88" spans="1:18" ht="13.8" x14ac:dyDescent="0.3">
      <c r="A88" s="16"/>
      <c r="B88" s="17" t="s">
        <v>41</v>
      </c>
      <c r="C88" s="11" t="s">
        <v>31</v>
      </c>
      <c r="D88" s="19">
        <f>'OECD.Stat export (3)'!D88/'OECD.Stat export (3)'!$P88</f>
        <v>5.7586227201378222</v>
      </c>
      <c r="E88" s="19">
        <f>'OECD.Stat export (3)'!E88/'OECD.Stat export (3)'!$P88</f>
        <v>0.53512021825774025</v>
      </c>
      <c r="F88" s="19">
        <f>'OECD.Stat export (3)'!F88/'OECD.Stat export (3)'!$P88</f>
        <v>0.6337345632573953</v>
      </c>
      <c r="G88" s="19">
        <f>'OECD.Stat export (3)'!G88/'OECD.Stat export (3)'!$P88</f>
        <v>9.8614344999655115E-2</v>
      </c>
      <c r="H88" s="19">
        <f>'OECD.Stat export (3)'!H88/'OECD.Stat export (3)'!$P88</f>
        <v>0.5550652722711894</v>
      </c>
      <c r="I88" s="19">
        <f>'OECD.Stat export (3)'!I88/'OECD.Stat export (3)'!$P88</f>
        <v>0.30389894974503229</v>
      </c>
      <c r="J88" s="19">
        <f>'OECD.Stat export (3)'!J88/'OECD.Stat export (3)'!$P88</f>
        <v>-0.25116632252615712</v>
      </c>
      <c r="K88" s="19">
        <f>'OECD.Stat export (3)'!K88/'OECD.Stat export (3)'!$P88</f>
        <v>6.0114079937549317E-2</v>
      </c>
      <c r="L88" s="19">
        <f>'OECD.Stat export (3)'!L88/'OECD.Stat export (3)'!$P88</f>
        <v>9.4303259044161314E-2</v>
      </c>
      <c r="M88" s="19">
        <f>'OECD.Stat export (3)'!M88/'OECD.Stat export (3)'!$P88</f>
        <v>3.4189179106612004E-2</v>
      </c>
      <c r="N88" s="19">
        <f>'OECD.Stat export (3)'!N88/'OECD.Stat export (3)'!$P88</f>
        <v>43.140246575853858</v>
      </c>
      <c r="O88" s="19">
        <f>'OECD.Stat export (3)'!O88/'OECD.Stat export (3)'!$P88</f>
        <v>26.269853654400737</v>
      </c>
      <c r="P88" s="19">
        <f>'OECD.Stat export (3)'!P88/'OECD.Stat export (3)'!$P88</f>
        <v>1</v>
      </c>
      <c r="Q88" s="19">
        <f>'OECD.Stat export (3)'!Q88/'OECD.Stat export (3)'!$P88</f>
        <v>0.41982775589723226</v>
      </c>
      <c r="R88" s="19">
        <f>'OECD.Stat export (3)'!R88/'OECD.Stat export (3)'!$P88</f>
        <v>0.31047007935880372</v>
      </c>
    </row>
    <row r="89" spans="1:18" ht="13.8" x14ac:dyDescent="0.3">
      <c r="A89" s="16"/>
      <c r="B89" s="17" t="s">
        <v>42</v>
      </c>
      <c r="C89" s="11" t="s">
        <v>31</v>
      </c>
      <c r="D89" s="19">
        <f>'OECD.Stat export (3)'!D89/'OECD.Stat export (3)'!$P89</f>
        <v>6.0489894002015783</v>
      </c>
      <c r="E89" s="19">
        <f>'OECD.Stat export (3)'!E89/'OECD.Stat export (3)'!$P89</f>
        <v>0.56988410434409109</v>
      </c>
      <c r="F89" s="19">
        <f>'OECD.Stat export (3)'!F89/'OECD.Stat export (3)'!$P89</f>
        <v>0.64609696639113046</v>
      </c>
      <c r="G89" s="19">
        <f>'OECD.Stat export (3)'!G89/'OECD.Stat export (3)'!$P89</f>
        <v>7.6212862047039406E-2</v>
      </c>
      <c r="H89" s="19">
        <f>'OECD.Stat export (3)'!H89/'OECD.Stat export (3)'!$P89</f>
        <v>0.65320792632565128</v>
      </c>
      <c r="I89" s="19">
        <f>'OECD.Stat export (3)'!I89/'OECD.Stat export (3)'!$P89</f>
        <v>0.35512661760229447</v>
      </c>
      <c r="J89" s="19">
        <f>'OECD.Stat export (3)'!J89/'OECD.Stat export (3)'!$P89</f>
        <v>-0.29808130872335675</v>
      </c>
      <c r="K89" s="19">
        <f>'OECD.Stat export (3)'!K89/'OECD.Stat export (3)'!$P89</f>
        <v>6.3121696948583883E-2</v>
      </c>
      <c r="L89" s="19">
        <f>'OECD.Stat export (3)'!L89/'OECD.Stat export (3)'!$P89</f>
        <v>3.4159604875095548E-2</v>
      </c>
      <c r="M89" s="19">
        <f>'OECD.Stat export (3)'!M89/'OECD.Stat export (3)'!$P89</f>
        <v>-2.8962092073488328E-2</v>
      </c>
      <c r="N89" s="19">
        <f>'OECD.Stat export (3)'!N89/'OECD.Stat export (3)'!$P89</f>
        <v>46.674614118489281</v>
      </c>
      <c r="O89" s="19">
        <f>'OECD.Stat export (3)'!O89/'OECD.Stat export (3)'!$P89</f>
        <v>28.6045255613591</v>
      </c>
      <c r="P89" s="19">
        <f>'OECD.Stat export (3)'!P89/'OECD.Stat export (3)'!$P89</f>
        <v>1</v>
      </c>
      <c r="Q89" s="19">
        <f>'OECD.Stat export (3)'!Q89/'OECD.Stat export (3)'!$P89</f>
        <v>0.42433353851981631</v>
      </c>
      <c r="R89" s="19">
        <f>'OECD.Stat export (3)'!R89/'OECD.Stat export (3)'!$P89</f>
        <v>0.31422111436553413</v>
      </c>
    </row>
    <row r="90" spans="1:18" ht="13.8" x14ac:dyDescent="0.3">
      <c r="A90" s="20" t="s">
        <v>61</v>
      </c>
      <c r="B90" s="17" t="s">
        <v>33</v>
      </c>
      <c r="C90" s="11" t="s">
        <v>31</v>
      </c>
      <c r="D90" s="19">
        <f>'OECD.Stat export (3)'!D90/'OECD.Stat export (3)'!$P90</f>
        <v>2.8169541190494369</v>
      </c>
      <c r="E90" s="19">
        <f>'OECD.Stat export (3)'!E90/'OECD.Stat export (3)'!$P90</f>
        <v>0.28498193406911293</v>
      </c>
      <c r="F90" s="19">
        <f>'OECD.Stat export (3)'!F90/'OECD.Stat export (3)'!$P90</f>
        <v>0.18384940826262711</v>
      </c>
      <c r="G90" s="19">
        <f>'OECD.Stat export (3)'!G90/'OECD.Stat export (3)'!$P90</f>
        <v>-0.10113252580648587</v>
      </c>
      <c r="H90" s="19">
        <f>'OECD.Stat export (3)'!H90/'OECD.Stat export (3)'!$P90</f>
        <v>0.82253183436309774</v>
      </c>
      <c r="I90" s="19">
        <f>'OECD.Stat export (3)'!I90/'OECD.Stat export (3)'!$P90</f>
        <v>0.73325649252293379</v>
      </c>
      <c r="J90" s="19">
        <f>'OECD.Stat export (3)'!J90/'OECD.Stat export (3)'!$P90</f>
        <v>-8.9275341840163891E-2</v>
      </c>
      <c r="K90" s="19">
        <f>'OECD.Stat export (3)'!K90/'OECD.Stat export (3)'!$P90</f>
        <v>8.4274321768986485E-2</v>
      </c>
      <c r="L90" s="19">
        <f>'OECD.Stat export (3)'!L90/'OECD.Stat export (3)'!$P90</f>
        <v>5.0819384690233664E-3</v>
      </c>
      <c r="M90" s="19">
        <f>'OECD.Stat export (3)'!M90/'OECD.Stat export (3)'!$P90</f>
        <v>-7.9192383299963129E-2</v>
      </c>
      <c r="N90" s="19">
        <f>'OECD.Stat export (3)'!N90/'OECD.Stat export (3)'!$P90</f>
        <v>24.975479748415548</v>
      </c>
      <c r="O90" s="19">
        <f>'OECD.Stat export (3)'!O90/'OECD.Stat export (3)'!$P90</f>
        <v>15.582784819147044</v>
      </c>
      <c r="P90" s="19">
        <f>'OECD.Stat export (3)'!P90/'OECD.Stat export (3)'!$P90</f>
        <v>1</v>
      </c>
      <c r="Q90" s="19">
        <f>'OECD.Stat export (3)'!Q90/'OECD.Stat export (3)'!$P90</f>
        <v>0.44960003803140924</v>
      </c>
      <c r="R90" s="19">
        <f>'OECD.Stat export (3)'!R90/'OECD.Stat export (3)'!$P90</f>
        <v>0.3465834695872631</v>
      </c>
    </row>
    <row r="91" spans="1:18" ht="13.8" x14ac:dyDescent="0.3">
      <c r="A91" s="22"/>
      <c r="B91" s="17" t="s">
        <v>35</v>
      </c>
      <c r="C91" s="11" t="s">
        <v>31</v>
      </c>
      <c r="D91" s="19">
        <f>'OECD.Stat export (3)'!D91/'OECD.Stat export (3)'!$P91</f>
        <v>2.6131274951029377</v>
      </c>
      <c r="E91" s="19">
        <f>'OECD.Stat export (3)'!E91/'OECD.Stat export (3)'!$P91</f>
        <v>0.32020511315556582</v>
      </c>
      <c r="F91" s="19">
        <f>'OECD.Stat export (3)'!F91/'OECD.Stat export (3)'!$P91</f>
        <v>0.22855390749324517</v>
      </c>
      <c r="G91" s="19">
        <f>'OECD.Stat export (3)'!G91/'OECD.Stat export (3)'!$P91</f>
        <v>-9.1651205662320642E-2</v>
      </c>
      <c r="H91" s="19">
        <f>'OECD.Stat export (3)'!H91/'OECD.Stat export (3)'!$P91</f>
        <v>0.79741889607612371</v>
      </c>
      <c r="I91" s="19">
        <f>'OECD.Stat export (3)'!I91/'OECD.Stat export (3)'!$P91</f>
        <v>0.67130053977414816</v>
      </c>
      <c r="J91" s="19">
        <f>'OECD.Stat export (3)'!J91/'OECD.Stat export (3)'!$P91</f>
        <v>-0.12611835630197546</v>
      </c>
      <c r="K91" s="19">
        <f>'OECD.Stat export (3)'!K91/'OECD.Stat export (3)'!$P91</f>
        <v>2.3237240333214587E-2</v>
      </c>
      <c r="L91" s="19">
        <f>'OECD.Stat export (3)'!L91/'OECD.Stat export (3)'!$P91</f>
        <v>7.2057924666392419E-3</v>
      </c>
      <c r="M91" s="19">
        <f>'OECD.Stat export (3)'!M91/'OECD.Stat export (3)'!$P91</f>
        <v>-1.6031447866575343E-2</v>
      </c>
      <c r="N91" s="19">
        <f>'OECD.Stat export (3)'!N91/'OECD.Stat export (3)'!$P91</f>
        <v>26.724459824711303</v>
      </c>
      <c r="O91" s="19">
        <f>'OECD.Stat export (3)'!O91/'OECD.Stat export (3)'!$P91</f>
        <v>16.317854644739551</v>
      </c>
      <c r="P91" s="19">
        <f>'OECD.Stat export (3)'!P91/'OECD.Stat export (3)'!$P91</f>
        <v>1</v>
      </c>
      <c r="Q91" s="19">
        <f>'OECD.Stat export (3)'!Q91/'OECD.Stat export (3)'!$P91</f>
        <v>0.45234563919037962</v>
      </c>
      <c r="R91" s="19">
        <f>'OECD.Stat export (3)'!R91/'OECD.Stat export (3)'!$P91</f>
        <v>0.3467017941774212</v>
      </c>
    </row>
    <row r="92" spans="1:18" ht="13.8" x14ac:dyDescent="0.3">
      <c r="A92" s="22"/>
      <c r="B92" s="17" t="s">
        <v>37</v>
      </c>
      <c r="C92" s="11" t="s">
        <v>31</v>
      </c>
      <c r="D92" s="19">
        <f>'OECD.Stat export (3)'!D92/'OECD.Stat export (3)'!$P92</f>
        <v>2.7705040741040294</v>
      </c>
      <c r="E92" s="19">
        <f>'OECD.Stat export (3)'!E92/'OECD.Stat export (3)'!$P92</f>
        <v>0.34605461004562732</v>
      </c>
      <c r="F92" s="19">
        <f>'OECD.Stat export (3)'!F92/'OECD.Stat export (3)'!$P92</f>
        <v>0.25154107048197394</v>
      </c>
      <c r="G92" s="19">
        <f>'OECD.Stat export (3)'!G92/'OECD.Stat export (3)'!$P92</f>
        <v>-9.4513539563653326E-2</v>
      </c>
      <c r="H92" s="19">
        <f>'OECD.Stat export (3)'!H92/'OECD.Stat export (3)'!$P92</f>
        <v>0.87018198626287435</v>
      </c>
      <c r="I92" s="19">
        <f>'OECD.Stat export (3)'!I92/'OECD.Stat export (3)'!$P92</f>
        <v>0.6871270537301607</v>
      </c>
      <c r="J92" s="19">
        <f>'OECD.Stat export (3)'!J92/'OECD.Stat export (3)'!$P92</f>
        <v>-0.18305493253271365</v>
      </c>
      <c r="K92" s="19">
        <f>'OECD.Stat export (3)'!K92/'OECD.Stat export (3)'!$P92</f>
        <v>0.28972456511895189</v>
      </c>
      <c r="L92" s="19">
        <f>'OECD.Stat export (3)'!L92/'OECD.Stat export (3)'!$P92</f>
        <v>0.10123847353364966</v>
      </c>
      <c r="M92" s="19">
        <f>'OECD.Stat export (3)'!M92/'OECD.Stat export (3)'!$P92</f>
        <v>-0.18848609158530222</v>
      </c>
      <c r="N92" s="19">
        <f>'OECD.Stat export (3)'!N92/'OECD.Stat export (3)'!$P92</f>
        <v>28.689617469192282</v>
      </c>
      <c r="O92" s="19">
        <f>'OECD.Stat export (3)'!O92/'OECD.Stat export (3)'!$P92</f>
        <v>17.656603739448517</v>
      </c>
      <c r="P92" s="19">
        <f>'OECD.Stat export (3)'!P92/'OECD.Stat export (3)'!$P92</f>
        <v>1</v>
      </c>
      <c r="Q92" s="19">
        <f>'OECD.Stat export (3)'!Q92/'OECD.Stat export (3)'!$P92</f>
        <v>0.45642019758258323</v>
      </c>
      <c r="R92" s="19">
        <f>'OECD.Stat export (3)'!R92/'OECD.Stat export (3)'!$P92</f>
        <v>0.34934778789828569</v>
      </c>
    </row>
    <row r="93" spans="1:18" ht="13.8" x14ac:dyDescent="0.3">
      <c r="A93" s="22"/>
      <c r="B93" s="17" t="s">
        <v>38</v>
      </c>
      <c r="C93" s="11" t="s">
        <v>31</v>
      </c>
      <c r="D93" s="19">
        <f>'OECD.Stat export (3)'!D93/'OECD.Stat export (3)'!$P93</f>
        <v>3.0141466580142766</v>
      </c>
      <c r="E93" s="19">
        <f>'OECD.Stat export (3)'!E93/'OECD.Stat export (3)'!$P93</f>
        <v>0.36697798312783908</v>
      </c>
      <c r="F93" s="19">
        <f>'OECD.Stat export (3)'!F93/'OECD.Stat export (3)'!$P93</f>
        <v>0.27282415262816351</v>
      </c>
      <c r="G93" s="19">
        <f>'OECD.Stat export (3)'!G93/'OECD.Stat export (3)'!$P93</f>
        <v>-9.4153830499675545E-2</v>
      </c>
      <c r="H93" s="19">
        <f>'OECD.Stat export (3)'!H93/'OECD.Stat export (3)'!$P93</f>
        <v>0.95188796365996109</v>
      </c>
      <c r="I93" s="19">
        <f>'OECD.Stat export (3)'!I93/'OECD.Stat export (3)'!$P93</f>
        <v>0.73502247423750811</v>
      </c>
      <c r="J93" s="19">
        <f>'OECD.Stat export (3)'!J93/'OECD.Stat export (3)'!$P93</f>
        <v>-0.21686548942245296</v>
      </c>
      <c r="K93" s="19">
        <f>'OECD.Stat export (3)'!K93/'OECD.Stat export (3)'!$P93</f>
        <v>0.54115031953277093</v>
      </c>
      <c r="L93" s="19">
        <f>'OECD.Stat export (3)'!L93/'OECD.Stat export (3)'!$P93</f>
        <v>0.25166795587280988</v>
      </c>
      <c r="M93" s="19">
        <f>'OECD.Stat export (3)'!M93/'OECD.Stat export (3)'!$P93</f>
        <v>-0.28948236365996105</v>
      </c>
      <c r="N93" s="19">
        <f>'OECD.Stat export (3)'!N93/'OECD.Stat export (3)'!$P93</f>
        <v>30.891884185072449</v>
      </c>
      <c r="O93" s="19">
        <f>'OECD.Stat export (3)'!O93/'OECD.Stat export (3)'!$P93</f>
        <v>19.188001866954703</v>
      </c>
      <c r="P93" s="19">
        <f>'OECD.Stat export (3)'!P93/'OECD.Stat export (3)'!$P93</f>
        <v>1</v>
      </c>
      <c r="Q93" s="19">
        <f>'OECD.Stat export (3)'!Q93/'OECD.Stat export (3)'!$P93</f>
        <v>0.46734691758598312</v>
      </c>
      <c r="R93" s="19">
        <f>'OECD.Stat export (3)'!R93/'OECD.Stat export (3)'!$P93</f>
        <v>0.35925399091499027</v>
      </c>
    </row>
    <row r="94" spans="1:18" ht="13.8" x14ac:dyDescent="0.3">
      <c r="A94" s="22"/>
      <c r="B94" s="17" t="s">
        <v>39</v>
      </c>
      <c r="C94" s="11" t="s">
        <v>31</v>
      </c>
      <c r="D94" s="19">
        <f>'OECD.Stat export (3)'!D94/'OECD.Stat export (3)'!$P94</f>
        <v>3.0964024445062375</v>
      </c>
      <c r="E94" s="19">
        <f>'OECD.Stat export (3)'!E94/'OECD.Stat export (3)'!$P94</f>
        <v>0.37513245692529956</v>
      </c>
      <c r="F94" s="19">
        <f>'OECD.Stat export (3)'!F94/'OECD.Stat export (3)'!$P94</f>
        <v>0.2871707265569301</v>
      </c>
      <c r="G94" s="19">
        <f>'OECD.Stat export (3)'!G94/'OECD.Stat export (3)'!$P94</f>
        <v>-8.7961730368369448E-2</v>
      </c>
      <c r="H94" s="19">
        <f>'OECD.Stat export (3)'!H94/'OECD.Stat export (3)'!$P94</f>
        <v>0.93338684645732661</v>
      </c>
      <c r="I94" s="19">
        <f>'OECD.Stat export (3)'!I94/'OECD.Stat export (3)'!$P94</f>
        <v>0.74146890373554497</v>
      </c>
      <c r="J94" s="19">
        <f>'OECD.Stat export (3)'!J94/'OECD.Stat export (3)'!$P94</f>
        <v>-0.19191794272178164</v>
      </c>
      <c r="K94" s="19">
        <f>'OECD.Stat export (3)'!K94/'OECD.Stat export (3)'!$P94</f>
        <v>0.4057806404807055</v>
      </c>
      <c r="L94" s="19">
        <f>'OECD.Stat export (3)'!L94/'OECD.Stat export (3)'!$P94</f>
        <v>3.3515772103943783E-2</v>
      </c>
      <c r="M94" s="19">
        <f>'OECD.Stat export (3)'!M94/'OECD.Stat export (3)'!$P94</f>
        <v>-0.3722648683767617</v>
      </c>
      <c r="N94" s="19">
        <f>'OECD.Stat export (3)'!N94/'OECD.Stat export (3)'!$P94</f>
        <v>32.938582308707929</v>
      </c>
      <c r="O94" s="19">
        <f>'OECD.Stat export (3)'!O94/'OECD.Stat export (3)'!$P94</f>
        <v>20.478347357122402</v>
      </c>
      <c r="P94" s="19">
        <f>'OECD.Stat export (3)'!P94/'OECD.Stat export (3)'!$P94</f>
        <v>1</v>
      </c>
      <c r="Q94" s="19">
        <f>'OECD.Stat export (3)'!Q94/'OECD.Stat export (3)'!$P94</f>
        <v>0.47011050518730563</v>
      </c>
      <c r="R94" s="19">
        <f>'OECD.Stat export (3)'!R94/'OECD.Stat export (3)'!$P94</f>
        <v>0.36166379889279043</v>
      </c>
    </row>
    <row r="95" spans="1:18" ht="13.8" x14ac:dyDescent="0.3">
      <c r="A95" s="22"/>
      <c r="B95" s="17" t="s">
        <v>41</v>
      </c>
      <c r="C95" s="11" t="s">
        <v>31</v>
      </c>
      <c r="D95" s="19">
        <f>'OECD.Stat export (3)'!D95/'OECD.Stat export (3)'!$P95</f>
        <v>3.4505379924802577</v>
      </c>
      <c r="E95" s="19">
        <f>'OECD.Stat export (3)'!E95/'OECD.Stat export (3)'!$P95</f>
        <v>0.40246115580133862</v>
      </c>
      <c r="F95" s="19">
        <f>'OECD.Stat export (3)'!F95/'OECD.Stat export (3)'!$P95</f>
        <v>0.27088679720737369</v>
      </c>
      <c r="G95" s="19">
        <f>'OECD.Stat export (3)'!G95/'OECD.Stat export (3)'!$P95</f>
        <v>-0.13157435859396494</v>
      </c>
      <c r="H95" s="19">
        <f>'OECD.Stat export (3)'!H95/'OECD.Stat export (3)'!$P95</f>
        <v>1.1183806307976953</v>
      </c>
      <c r="I95" s="19">
        <f>'OECD.Stat export (3)'!I95/'OECD.Stat export (3)'!$P95</f>
        <v>0.94407284796431934</v>
      </c>
      <c r="J95" s="19">
        <f>'OECD.Stat export (3)'!J95/'OECD.Stat export (3)'!$P95</f>
        <v>-0.1743077828333762</v>
      </c>
      <c r="K95" s="19">
        <f>'OECD.Stat export (3)'!K95/'OECD.Stat export (3)'!$P95</f>
        <v>0.18824976865770968</v>
      </c>
      <c r="L95" s="19">
        <f>'OECD.Stat export (3)'!L95/'OECD.Stat export (3)'!$P95</f>
        <v>4.7520237912990052E-2</v>
      </c>
      <c r="M95" s="19">
        <f>'OECD.Stat export (3)'!M95/'OECD.Stat export (3)'!$P95</f>
        <v>-0.14072953074471964</v>
      </c>
      <c r="N95" s="19">
        <f>'OECD.Stat export (3)'!N95/'OECD.Stat export (3)'!$P95</f>
        <v>33.008225641881452</v>
      </c>
      <c r="O95" s="19">
        <f>'OECD.Stat export (3)'!O95/'OECD.Stat export (3)'!$P95</f>
        <v>20.175427092070599</v>
      </c>
      <c r="P95" s="19">
        <f>'OECD.Stat export (3)'!P95/'OECD.Stat export (3)'!$P95</f>
        <v>1</v>
      </c>
      <c r="Q95" s="19">
        <f>'OECD.Stat export (3)'!Q95/'OECD.Stat export (3)'!$P95</f>
        <v>0.46210502177552931</v>
      </c>
      <c r="R95" s="19">
        <f>'OECD.Stat export (3)'!R95/'OECD.Stat export (3)'!$P95</f>
        <v>0.35204882622415345</v>
      </c>
    </row>
    <row r="96" spans="1:18" ht="13.8" x14ac:dyDescent="0.3">
      <c r="A96" s="22"/>
      <c r="B96" s="17" t="s">
        <v>42</v>
      </c>
      <c r="C96" s="11" t="s">
        <v>31</v>
      </c>
      <c r="D96" s="19">
        <f>'OECD.Stat export (3)'!D96/'OECD.Stat export (3)'!$P96</f>
        <v>3.7461238982418075</v>
      </c>
      <c r="E96" s="19">
        <f>'OECD.Stat export (3)'!E96/'OECD.Stat export (3)'!$P96</f>
        <v>0.49720881480903217</v>
      </c>
      <c r="F96" s="19">
        <f>'OECD.Stat export (3)'!F96/'OECD.Stat export (3)'!$P96</f>
        <v>0.35820201400627616</v>
      </c>
      <c r="G96" s="19">
        <f>'OECD.Stat export (3)'!G96/'OECD.Stat export (3)'!$P96</f>
        <v>-0.13900680080275601</v>
      </c>
      <c r="H96" s="19">
        <f>'OECD.Stat export (3)'!H96/'OECD.Stat export (3)'!$P96</f>
        <v>1.2769550109319481</v>
      </c>
      <c r="I96" s="19">
        <f>'OECD.Stat export (3)'!I96/'OECD.Stat export (3)'!$P96</f>
        <v>1.0179580300295326</v>
      </c>
      <c r="J96" s="19">
        <f>'OECD.Stat export (3)'!J96/'OECD.Stat export (3)'!$P96</f>
        <v>-0.25899698090241546</v>
      </c>
      <c r="K96" s="19">
        <f>'OECD.Stat export (3)'!K96/'OECD.Stat export (3)'!$P96</f>
        <v>0.43194456756273059</v>
      </c>
      <c r="L96" s="19">
        <f>'OECD.Stat export (3)'!L96/'OECD.Stat export (3)'!$P96</f>
        <v>1.9605124340617938E-2</v>
      </c>
      <c r="M96" s="19">
        <f>'OECD.Stat export (3)'!M96/'OECD.Stat export (3)'!$P96</f>
        <v>-0.41233944322211263</v>
      </c>
      <c r="N96" s="19">
        <f>'OECD.Stat export (3)'!N96/'OECD.Stat export (3)'!$P96</f>
        <v>35.037056458882809</v>
      </c>
      <c r="O96" s="19">
        <f>'OECD.Stat export (3)'!O96/'OECD.Stat export (3)'!$P96</f>
        <v>21.415497633112359</v>
      </c>
      <c r="P96" s="19">
        <f>'OECD.Stat export (3)'!P96/'OECD.Stat export (3)'!$P96</f>
        <v>1</v>
      </c>
      <c r="Q96" s="19">
        <f>'OECD.Stat export (3)'!Q96/'OECD.Stat export (3)'!$P96</f>
        <v>0.45449370270807216</v>
      </c>
      <c r="R96" s="19">
        <f>'OECD.Stat export (3)'!R96/'OECD.Stat export (3)'!$P96</f>
        <v>0.34453230323835582</v>
      </c>
    </row>
    <row r="97" spans="1:18" ht="13.8" x14ac:dyDescent="0.3">
      <c r="A97" s="14" t="s">
        <v>62</v>
      </c>
      <c r="B97" s="17" t="s">
        <v>33</v>
      </c>
      <c r="C97" s="11" t="s">
        <v>31</v>
      </c>
      <c r="D97" s="19">
        <f>'OECD.Stat export (3)'!D97/'OECD.Stat export (3)'!$P97</f>
        <v>3.6514040021893965</v>
      </c>
      <c r="E97" s="19">
        <f>'OECD.Stat export (3)'!E97/'OECD.Stat export (3)'!$P97</f>
        <v>0.36765054752126569</v>
      </c>
      <c r="F97" s="19">
        <f>'OECD.Stat export (3)'!F97/'OECD.Stat export (3)'!$P97</f>
        <v>0.24038597753458799</v>
      </c>
      <c r="G97" s="19">
        <f>'OECD.Stat export (3)'!G97/'OECD.Stat export (3)'!$P97</f>
        <v>-0.12726456998667773</v>
      </c>
      <c r="H97" s="19">
        <f>'OECD.Stat export (3)'!H97/'OECD.Stat export (3)'!$P97</f>
        <v>0.61728452378903309</v>
      </c>
      <c r="I97" s="19">
        <f>'OECD.Stat export (3)'!I97/'OECD.Stat export (3)'!$P97</f>
        <v>0.46096767679549455</v>
      </c>
      <c r="J97" s="19">
        <f>'OECD.Stat export (3)'!J97/'OECD.Stat export (3)'!$P97</f>
        <v>-0.15631684699353854</v>
      </c>
      <c r="K97" s="19">
        <f>'OECD.Stat export (3)'!K97/'OECD.Stat export (3)'!$P97</f>
        <v>2.0119034324643448E-2</v>
      </c>
      <c r="L97" s="19">
        <f>'OECD.Stat export (3)'!L97/'OECD.Stat export (3)'!$P97</f>
        <v>1.138029543083951E-2</v>
      </c>
      <c r="M97" s="19">
        <f>'OECD.Stat export (3)'!M97/'OECD.Stat export (3)'!$P97</f>
        <v>-8.7387388938039382E-3</v>
      </c>
      <c r="N97" s="19">
        <f>'OECD.Stat export (3)'!N97/'OECD.Stat export (3)'!$P97</f>
        <v>28.834457574498209</v>
      </c>
      <c r="O97" s="19">
        <f>'OECD.Stat export (3)'!O97/'OECD.Stat export (3)'!$P97</f>
        <v>20.446641536231969</v>
      </c>
      <c r="P97" s="19">
        <f>'OECD.Stat export (3)'!P97/'OECD.Stat export (3)'!$P97</f>
        <v>1</v>
      </c>
      <c r="Q97" s="19">
        <f>'OECD.Stat export (3)'!Q97/'OECD.Stat export (3)'!$P97</f>
        <v>0.46173547545362853</v>
      </c>
      <c r="R97" s="19">
        <f>'OECD.Stat export (3)'!R97/'OECD.Stat export (3)'!$P97</f>
        <v>0.35137061044920498</v>
      </c>
    </row>
    <row r="98" spans="1:18" ht="13.8" x14ac:dyDescent="0.3">
      <c r="A98" s="16"/>
      <c r="B98" s="17" t="s">
        <v>35</v>
      </c>
      <c r="C98" s="11" t="s">
        <v>31</v>
      </c>
      <c r="D98" s="19">
        <f>'OECD.Stat export (3)'!D98/'OECD.Stat export (3)'!$P98</f>
        <v>3.8086193197130913</v>
      </c>
      <c r="E98" s="19">
        <f>'OECD.Stat export (3)'!E98/'OECD.Stat export (3)'!$P98</f>
        <v>0.36956756307284871</v>
      </c>
      <c r="F98" s="19">
        <f>'OECD.Stat export (3)'!F98/'OECD.Stat export (3)'!$P98</f>
        <v>0.27671086952201546</v>
      </c>
      <c r="G98" s="19">
        <f>'OECD.Stat export (3)'!G98/'OECD.Stat export (3)'!$P98</f>
        <v>-9.2856693550833244E-2</v>
      </c>
      <c r="H98" s="19">
        <f>'OECD.Stat export (3)'!H98/'OECD.Stat export (3)'!$P98</f>
        <v>0.64204200010389678</v>
      </c>
      <c r="I98" s="19">
        <f>'OECD.Stat export (3)'!I98/'OECD.Stat export (3)'!$P98</f>
        <v>0.4582282389389139</v>
      </c>
      <c r="J98" s="19">
        <f>'OECD.Stat export (3)'!J98/'OECD.Stat export (3)'!$P98</f>
        <v>-0.18381376116498285</v>
      </c>
      <c r="K98" s="19">
        <f>'OECD.Stat export (3)'!K98/'OECD.Stat export (3)'!$P98</f>
        <v>2.5883434423517492E-2</v>
      </c>
      <c r="L98" s="19">
        <f>'OECD.Stat export (3)'!L98/'OECD.Stat export (3)'!$P98</f>
        <v>1.4289243439597437E-2</v>
      </c>
      <c r="M98" s="19">
        <f>'OECD.Stat export (3)'!M98/'OECD.Stat export (3)'!$P98</f>
        <v>-1.1594190983920054E-2</v>
      </c>
      <c r="N98" s="19">
        <f>'OECD.Stat export (3)'!N98/'OECD.Stat export (3)'!$P98</f>
        <v>30.925151813150052</v>
      </c>
      <c r="O98" s="19">
        <f>'OECD.Stat export (3)'!O98/'OECD.Stat export (3)'!$P98</f>
        <v>21.849265647150805</v>
      </c>
      <c r="P98" s="19">
        <f>'OECD.Stat export (3)'!P98/'OECD.Stat export (3)'!$P98</f>
        <v>1</v>
      </c>
      <c r="Q98" s="19">
        <f>'OECD.Stat export (3)'!Q98/'OECD.Stat export (3)'!$P98</f>
        <v>0.4782738907710013</v>
      </c>
      <c r="R98" s="19">
        <f>'OECD.Stat export (3)'!R98/'OECD.Stat export (3)'!$P98</f>
        <v>0.36301120795361319</v>
      </c>
    </row>
    <row r="99" spans="1:18" ht="13.8" x14ac:dyDescent="0.3">
      <c r="A99" s="16"/>
      <c r="B99" s="17" t="s">
        <v>37</v>
      </c>
      <c r="C99" s="11" t="s">
        <v>31</v>
      </c>
      <c r="D99" s="19">
        <f>'OECD.Stat export (3)'!D99/'OECD.Stat export (3)'!$P99</f>
        <v>4.0931578703600584</v>
      </c>
      <c r="E99" s="19">
        <f>'OECD.Stat export (3)'!E99/'OECD.Stat export (3)'!$P99</f>
        <v>0.39857476180021029</v>
      </c>
      <c r="F99" s="19">
        <f>'OECD.Stat export (3)'!F99/'OECD.Stat export (3)'!$P99</f>
        <v>0.27707729626930816</v>
      </c>
      <c r="G99" s="19">
        <f>'OECD.Stat export (3)'!G99/'OECD.Stat export (3)'!$P99</f>
        <v>-0.12149746553090209</v>
      </c>
      <c r="H99" s="19">
        <f>'OECD.Stat export (3)'!H99/'OECD.Stat export (3)'!$P99</f>
        <v>0.7637623701431514</v>
      </c>
      <c r="I99" s="19">
        <f>'OECD.Stat export (3)'!I99/'OECD.Stat export (3)'!$P99</f>
        <v>0.57514828226387826</v>
      </c>
      <c r="J99" s="19">
        <f>'OECD.Stat export (3)'!J99/'OECD.Stat export (3)'!$P99</f>
        <v>-0.18861408787927322</v>
      </c>
      <c r="K99" s="19">
        <f>'OECD.Stat export (3)'!K99/'OECD.Stat export (3)'!$P99</f>
        <v>3.2001883041419488E-2</v>
      </c>
      <c r="L99" s="19">
        <f>'OECD.Stat export (3)'!L99/'OECD.Stat export (3)'!$P99</f>
        <v>2.6471606768908109E-2</v>
      </c>
      <c r="M99" s="19">
        <f>'OECD.Stat export (3)'!M99/'OECD.Stat export (3)'!$P99</f>
        <v>-5.5302762725113787E-3</v>
      </c>
      <c r="N99" s="19">
        <f>'OECD.Stat export (3)'!N99/'OECD.Stat export (3)'!$P99</f>
        <v>33.761906594590307</v>
      </c>
      <c r="O99" s="19">
        <f>'OECD.Stat export (3)'!O99/'OECD.Stat export (3)'!$P99</f>
        <v>24.004997220268045</v>
      </c>
      <c r="P99" s="19">
        <f>'OECD.Stat export (3)'!P99/'OECD.Stat export (3)'!$P99</f>
        <v>1</v>
      </c>
      <c r="Q99" s="19">
        <f>'OECD.Stat export (3)'!Q99/'OECD.Stat export (3)'!$P99</f>
        <v>0.4815084696204891</v>
      </c>
      <c r="R99" s="19">
        <f>'OECD.Stat export (3)'!R99/'OECD.Stat export (3)'!$P99</f>
        <v>0.36582481350783469</v>
      </c>
    </row>
    <row r="100" spans="1:18" ht="13.8" x14ac:dyDescent="0.3">
      <c r="A100" s="16"/>
      <c r="B100" s="17" t="s">
        <v>38</v>
      </c>
      <c r="C100" s="11" t="s">
        <v>31</v>
      </c>
      <c r="D100" s="19">
        <f>'OECD.Stat export (3)'!D100/'OECD.Stat export (3)'!$P100</f>
        <v>4.267576831767351</v>
      </c>
      <c r="E100" s="19">
        <f>'OECD.Stat export (3)'!E100/'OECD.Stat export (3)'!$P100</f>
        <v>0.42603531589556182</v>
      </c>
      <c r="F100" s="19">
        <f>'OECD.Stat export (3)'!F100/'OECD.Stat export (3)'!$P100</f>
        <v>0.30357412290298597</v>
      </c>
      <c r="G100" s="19">
        <f>'OECD.Stat export (3)'!G100/'OECD.Stat export (3)'!$P100</f>
        <v>-0.12246119299257588</v>
      </c>
      <c r="H100" s="19">
        <f>'OECD.Stat export (3)'!H100/'OECD.Stat export (3)'!$P100</f>
        <v>0.79864434634770909</v>
      </c>
      <c r="I100" s="19">
        <f>'OECD.Stat export (3)'!I100/'OECD.Stat export (3)'!$P100</f>
        <v>0.59761115071230386</v>
      </c>
      <c r="J100" s="19">
        <f>'OECD.Stat export (3)'!J100/'OECD.Stat export (3)'!$P100</f>
        <v>-0.20103319563540517</v>
      </c>
      <c r="K100" s="19">
        <f>'OECD.Stat export (3)'!K100/'OECD.Stat export (3)'!$P100</f>
        <v>2.7410758642647994E-2</v>
      </c>
      <c r="L100" s="19">
        <f>'OECD.Stat export (3)'!L100/'OECD.Stat export (3)'!$P100</f>
        <v>2.1126116572188967E-2</v>
      </c>
      <c r="M100" s="19">
        <f>'OECD.Stat export (3)'!M100/'OECD.Stat export (3)'!$P100</f>
        <v>-6.2846420704590284E-3</v>
      </c>
      <c r="N100" s="19">
        <f>'OECD.Stat export (3)'!N100/'OECD.Stat export (3)'!$P100</f>
        <v>36.376535744448326</v>
      </c>
      <c r="O100" s="19">
        <f>'OECD.Stat export (3)'!O100/'OECD.Stat export (3)'!$P100</f>
        <v>25.644151543925613</v>
      </c>
      <c r="P100" s="19">
        <f>'OECD.Stat export (3)'!P100/'OECD.Stat export (3)'!$P100</f>
        <v>1</v>
      </c>
      <c r="Q100" s="19">
        <f>'OECD.Stat export (3)'!Q100/'OECD.Stat export (3)'!$P100</f>
        <v>0.49279986064822129</v>
      </c>
      <c r="R100" s="19">
        <f>'OECD.Stat export (3)'!R100/'OECD.Stat export (3)'!$P100</f>
        <v>0.37568582741724826</v>
      </c>
    </row>
    <row r="101" spans="1:18" ht="13.8" x14ac:dyDescent="0.3">
      <c r="A101" s="16"/>
      <c r="B101" s="17" t="s">
        <v>39</v>
      </c>
      <c r="C101" s="11" t="s">
        <v>31</v>
      </c>
      <c r="D101" s="19">
        <f>'OECD.Stat export (3)'!D101/'OECD.Stat export (3)'!$P101</f>
        <v>4.651883569059069</v>
      </c>
      <c r="E101" s="19">
        <f>'OECD.Stat export (3)'!E101/'OECD.Stat export (3)'!$P101</f>
        <v>0.4966197376864484</v>
      </c>
      <c r="F101" s="19">
        <f>'OECD.Stat export (3)'!F101/'OECD.Stat export (3)'!$P101</f>
        <v>0.31823613015396163</v>
      </c>
      <c r="G101" s="19">
        <f>'OECD.Stat export (3)'!G101/'OECD.Stat export (3)'!$P101</f>
        <v>-0.17838360753248678</v>
      </c>
      <c r="H101" s="19">
        <f>'OECD.Stat export (3)'!H101/'OECD.Stat export (3)'!$P101</f>
        <v>0.81793480491471959</v>
      </c>
      <c r="I101" s="19">
        <f>'OECD.Stat export (3)'!I101/'OECD.Stat export (3)'!$P101</f>
        <v>0.61262766392628565</v>
      </c>
      <c r="J101" s="19">
        <f>'OECD.Stat export (3)'!J101/'OECD.Stat export (3)'!$P101</f>
        <v>-0.205307140988434</v>
      </c>
      <c r="K101" s="19">
        <f>'OECD.Stat export (3)'!K101/'OECD.Stat export (3)'!$P101</f>
        <v>3.55801859393437E-2</v>
      </c>
      <c r="L101" s="19">
        <f>'OECD.Stat export (3)'!L101/'OECD.Stat export (3)'!$P101</f>
        <v>2.1283052692119248E-2</v>
      </c>
      <c r="M101" s="19">
        <f>'OECD.Stat export (3)'!M101/'OECD.Stat export (3)'!$P101</f>
        <v>-1.4297133247224456E-2</v>
      </c>
      <c r="N101" s="19">
        <f>'OECD.Stat export (3)'!N101/'OECD.Stat export (3)'!$P101</f>
        <v>39.950760493419608</v>
      </c>
      <c r="O101" s="19">
        <f>'OECD.Stat export (3)'!O101/'OECD.Stat export (3)'!$P101</f>
        <v>28.039744634970582</v>
      </c>
      <c r="P101" s="19">
        <f>'OECD.Stat export (3)'!P101/'OECD.Stat export (3)'!$P101</f>
        <v>1</v>
      </c>
      <c r="Q101" s="19">
        <f>'OECD.Stat export (3)'!Q101/'OECD.Stat export (3)'!$P101</f>
        <v>0.49694627607993808</v>
      </c>
      <c r="R101" s="19">
        <f>'OECD.Stat export (3)'!R101/'OECD.Stat export (3)'!$P101</f>
        <v>0.37760353809876174</v>
      </c>
    </row>
    <row r="102" spans="1:18" ht="13.8" x14ac:dyDescent="0.3">
      <c r="A102" s="16"/>
      <c r="B102" s="17" t="s">
        <v>41</v>
      </c>
      <c r="C102" s="11" t="s">
        <v>31</v>
      </c>
      <c r="D102" s="19">
        <f>'OECD.Stat export (3)'!D102/'OECD.Stat export (3)'!$P102</f>
        <v>5.0969538997132258</v>
      </c>
      <c r="E102" s="19">
        <f>'OECD.Stat export (3)'!E102/'OECD.Stat export (3)'!$P102</f>
        <v>0.52515783440105757</v>
      </c>
      <c r="F102" s="19">
        <f>'OECD.Stat export (3)'!F102/'OECD.Stat export (3)'!$P102</f>
        <v>0.33847977573316967</v>
      </c>
      <c r="G102" s="19">
        <f>'OECD.Stat export (3)'!G102/'OECD.Stat export (3)'!$P102</f>
        <v>-0.18667805866788792</v>
      </c>
      <c r="H102" s="19">
        <f>'OECD.Stat export (3)'!H102/'OECD.Stat export (3)'!$P102</f>
        <v>0.94431051152372991</v>
      </c>
      <c r="I102" s="19">
        <f>'OECD.Stat export (3)'!I102/'OECD.Stat export (3)'!$P102</f>
        <v>0.70904642230360093</v>
      </c>
      <c r="J102" s="19">
        <f>'OECD.Stat export (3)'!J102/'OECD.Stat export (3)'!$P102</f>
        <v>-0.2352640892201289</v>
      </c>
      <c r="K102" s="19">
        <f>'OECD.Stat export (3)'!K102/'OECD.Stat export (3)'!$P102</f>
        <v>2.6010776829815896E-2</v>
      </c>
      <c r="L102" s="19">
        <f>'OECD.Stat export (3)'!L102/'OECD.Stat export (3)'!$P102</f>
        <v>2.0114561779822782E-2</v>
      </c>
      <c r="M102" s="19">
        <f>'OECD.Stat export (3)'!M102/'OECD.Stat export (3)'!$P102</f>
        <v>-5.8962150499931119E-3</v>
      </c>
      <c r="N102" s="19">
        <f>'OECD.Stat export (3)'!N102/'OECD.Stat export (3)'!$P102</f>
        <v>40.124473439575866</v>
      </c>
      <c r="O102" s="19">
        <f>'OECD.Stat export (3)'!O102/'OECD.Stat export (3)'!$P102</f>
        <v>27.630611032278143</v>
      </c>
      <c r="P102" s="19">
        <f>'OECD.Stat export (3)'!P102/'OECD.Stat export (3)'!$P102</f>
        <v>1</v>
      </c>
      <c r="Q102" s="19">
        <f>'OECD.Stat export (3)'!Q102/'OECD.Stat export (3)'!$P102</f>
        <v>0.48902943771838547</v>
      </c>
      <c r="R102" s="19">
        <f>'OECD.Stat export (3)'!R102/'OECD.Stat export (3)'!$P102</f>
        <v>0.37002841913084789</v>
      </c>
    </row>
    <row r="103" spans="1:18" ht="13.8" x14ac:dyDescent="0.3">
      <c r="A103" s="16"/>
      <c r="B103" s="17" t="s">
        <v>42</v>
      </c>
      <c r="C103" s="11" t="s">
        <v>31</v>
      </c>
      <c r="D103" s="19">
        <f>'OECD.Stat export (3)'!D103/'OECD.Stat export (3)'!$P103</f>
        <v>5.3022383010846115</v>
      </c>
      <c r="E103" s="19">
        <f>'OECD.Stat export (3)'!E103/'OECD.Stat export (3)'!$P103</f>
        <v>0.57337504255122174</v>
      </c>
      <c r="F103" s="19">
        <f>'OECD.Stat export (3)'!F103/'OECD.Stat export (3)'!$P103</f>
        <v>0.35893522350963902</v>
      </c>
      <c r="G103" s="19">
        <f>'OECD.Stat export (3)'!G103/'OECD.Stat export (3)'!$P103</f>
        <v>-0.21443981904158271</v>
      </c>
      <c r="H103" s="19">
        <f>'OECD.Stat export (3)'!H103/'OECD.Stat export (3)'!$P103</f>
        <v>1.1300332390915757</v>
      </c>
      <c r="I103" s="19">
        <f>'OECD.Stat export (3)'!I103/'OECD.Stat export (3)'!$P103</f>
        <v>0.81334305649520355</v>
      </c>
      <c r="J103" s="19">
        <f>'OECD.Stat export (3)'!J103/'OECD.Stat export (3)'!$P103</f>
        <v>-0.31669018259637227</v>
      </c>
      <c r="K103" s="19">
        <f>'OECD.Stat export (3)'!K103/'OECD.Stat export (3)'!$P103</f>
        <v>4.1577210349026839E-2</v>
      </c>
      <c r="L103" s="19">
        <f>'OECD.Stat export (3)'!L103/'OECD.Stat export (3)'!$P103</f>
        <v>2.502207001901452E-2</v>
      </c>
      <c r="M103" s="19">
        <f>'OECD.Stat export (3)'!M103/'OECD.Stat export (3)'!$P103</f>
        <v>-1.6555140330012319E-2</v>
      </c>
      <c r="N103" s="19">
        <f>'OECD.Stat export (3)'!N103/'OECD.Stat export (3)'!$P103</f>
        <v>43.688013736036076</v>
      </c>
      <c r="O103" s="19">
        <f>'OECD.Stat export (3)'!O103/'OECD.Stat export (3)'!$P103</f>
        <v>30.19333577635145</v>
      </c>
      <c r="P103" s="19">
        <f>'OECD.Stat export (3)'!P103/'OECD.Stat export (3)'!$P103</f>
        <v>1</v>
      </c>
      <c r="Q103" s="19">
        <f>'OECD.Stat export (3)'!Q103/'OECD.Stat export (3)'!$P103</f>
        <v>0.49044209383855097</v>
      </c>
      <c r="R103" s="19">
        <f>'OECD.Stat export (3)'!R103/'OECD.Stat export (3)'!$P103</f>
        <v>0.37109731779134236</v>
      </c>
    </row>
    <row r="104" spans="1:18" ht="13.8" x14ac:dyDescent="0.3">
      <c r="A104" s="14" t="s">
        <v>63</v>
      </c>
      <c r="B104" s="17" t="s">
        <v>33</v>
      </c>
      <c r="C104" s="11" t="s">
        <v>31</v>
      </c>
      <c r="D104" s="19">
        <f>'OECD.Stat export (3)'!D104/'OECD.Stat export (3)'!$P104</f>
        <v>9.2377941693010186</v>
      </c>
      <c r="E104" s="19">
        <f>'OECD.Stat export (3)'!E104/'OECD.Stat export (3)'!$P104</f>
        <v>0.71623840885142254</v>
      </c>
      <c r="F104" s="19">
        <f>'OECD.Stat export (3)'!F104/'OECD.Stat export (3)'!$P104</f>
        <v>0.1643882402528978</v>
      </c>
      <c r="G104" s="19">
        <f>'OECD.Stat export (3)'!G104/'OECD.Stat export (3)'!$P104</f>
        <v>-0.55185016859852476</v>
      </c>
      <c r="H104" s="19">
        <f>'OECD.Stat export (3)'!H104/'OECD.Stat export (3)'!$P104</f>
        <v>1.8477755444327364</v>
      </c>
      <c r="I104" s="19">
        <f>'OECD.Stat export (3)'!I104/'OECD.Stat export (3)'!$P104</f>
        <v>0.89921551106427833</v>
      </c>
      <c r="J104" s="19">
        <f>'OECD.Stat export (3)'!J104/'OECD.Stat export (3)'!$P104</f>
        <v>-0.94856003336845807</v>
      </c>
      <c r="K104" s="19">
        <f>'OECD.Stat export (3)'!K104/'OECD.Stat export (3)'!$P104</f>
        <v>2.34600739199157</v>
      </c>
      <c r="L104" s="19">
        <f>'OECD.Stat export (3)'!L104/'OECD.Stat export (3)'!$P104</f>
        <v>0.37560210221285567</v>
      </c>
      <c r="M104" s="19">
        <f>'OECD.Stat export (3)'!M104/'OECD.Stat export (3)'!$P104</f>
        <v>-1.9704052897787145</v>
      </c>
      <c r="N104" s="19">
        <f>'OECD.Stat export (3)'!N104/'OECD.Stat export (3)'!$P104</f>
        <v>107.89830423562047</v>
      </c>
      <c r="O104" s="19">
        <f>'OECD.Stat export (3)'!O104/'OECD.Stat export (3)'!$P104</f>
        <v>71.324240817901128</v>
      </c>
      <c r="P104" s="19">
        <f>'OECD.Stat export (3)'!P104/'OECD.Stat export (3)'!$P104</f>
        <v>1</v>
      </c>
      <c r="Q104" s="19">
        <f>'OECD.Stat export (3)'!Q104/'OECD.Stat export (3)'!$P104</f>
        <v>0.71320688443976121</v>
      </c>
      <c r="R104" s="19">
        <f>'OECD.Stat export (3)'!R104/'OECD.Stat export (3)'!$P104</f>
        <v>0.54882332279592561</v>
      </c>
    </row>
    <row r="105" spans="1:18" ht="13.8" x14ac:dyDescent="0.3">
      <c r="A105" s="16"/>
      <c r="B105" s="17" t="s">
        <v>35</v>
      </c>
      <c r="C105" s="11" t="s">
        <v>31</v>
      </c>
      <c r="D105" s="19">
        <f>'OECD.Stat export (3)'!D105/'OECD.Stat export (3)'!$P105</f>
        <v>9.2500748983522367</v>
      </c>
      <c r="E105" s="19">
        <f>'OECD.Stat export (3)'!E105/'OECD.Stat export (3)'!$P105</f>
        <v>0.74528939011341755</v>
      </c>
      <c r="F105" s="19">
        <f>'OECD.Stat export (3)'!F105/'OECD.Stat export (3)'!$P105</f>
        <v>0.19808820372351807</v>
      </c>
      <c r="G105" s="19">
        <f>'OECD.Stat export (3)'!G105/'OECD.Stat export (3)'!$P105</f>
        <v>-0.54720118638989945</v>
      </c>
      <c r="H105" s="19">
        <f>'OECD.Stat export (3)'!H105/'OECD.Stat export (3)'!$P105</f>
        <v>1.8484578917183823</v>
      </c>
      <c r="I105" s="19">
        <f>'OECD.Stat export (3)'!I105/'OECD.Stat export (3)'!$P105</f>
        <v>0.93226786389899419</v>
      </c>
      <c r="J105" s="19">
        <f>'OECD.Stat export (3)'!J105/'OECD.Stat export (3)'!$P105</f>
        <v>-0.91619002781938796</v>
      </c>
      <c r="K105" s="19">
        <f>'OECD.Stat export (3)'!K105/'OECD.Stat export (3)'!$P105</f>
        <v>1.7004686308581212</v>
      </c>
      <c r="L105" s="19">
        <f>'OECD.Stat export (3)'!L105/'OECD.Stat export (3)'!$P105</f>
        <v>0.35049441129895142</v>
      </c>
      <c r="M105" s="19">
        <f>'OECD.Stat export (3)'!M105/'OECD.Stat export (3)'!$P105</f>
        <v>-1.3499742195591695</v>
      </c>
      <c r="N105" s="19">
        <f>'OECD.Stat export (3)'!N105/'OECD.Stat export (3)'!$P105</f>
        <v>112.95547017481807</v>
      </c>
      <c r="O105" s="19">
        <f>'OECD.Stat export (3)'!O105/'OECD.Stat export (3)'!$P105</f>
        <v>76.668070901129028</v>
      </c>
      <c r="P105" s="19">
        <f>'OECD.Stat export (3)'!P105/'OECD.Stat export (3)'!$P105</f>
        <v>1</v>
      </c>
      <c r="Q105" s="19">
        <f>'OECD.Stat export (3)'!Q105/'OECD.Stat export (3)'!$P105</f>
        <v>0.71628504172908192</v>
      </c>
      <c r="R105" s="19">
        <f>'OECD.Stat export (3)'!R105/'OECD.Stat export (3)'!$P105</f>
        <v>0.55262144232826882</v>
      </c>
    </row>
    <row r="106" spans="1:18" ht="13.8" x14ac:dyDescent="0.3">
      <c r="A106" s="16"/>
      <c r="B106" s="17" t="s">
        <v>37</v>
      </c>
      <c r="C106" s="11" t="s">
        <v>31</v>
      </c>
      <c r="D106" s="19">
        <f>'OECD.Stat export (3)'!D106/'OECD.Stat export (3)'!$P106</f>
        <v>9.2884806089357035</v>
      </c>
      <c r="E106" s="19">
        <f>'OECD.Stat export (3)'!E106/'OECD.Stat export (3)'!$P106</f>
        <v>0.78699805184798044</v>
      </c>
      <c r="F106" s="19">
        <f>'OECD.Stat export (3)'!F106/'OECD.Stat export (3)'!$P106</f>
        <v>0.18301506928251723</v>
      </c>
      <c r="G106" s="19">
        <f>'OECD.Stat export (3)'!G106/'OECD.Stat export (3)'!$P106</f>
        <v>-0.60398298256546334</v>
      </c>
      <c r="H106" s="19">
        <f>'OECD.Stat export (3)'!H106/'OECD.Stat export (3)'!$P106</f>
        <v>1.9551523930610277</v>
      </c>
      <c r="I106" s="19">
        <f>'OECD.Stat export (3)'!I106/'OECD.Stat export (3)'!$P106</f>
        <v>0.7808456738629358</v>
      </c>
      <c r="J106" s="19">
        <f>'OECD.Stat export (3)'!J106/'OECD.Stat export (3)'!$P106</f>
        <v>-1.1743067191980916</v>
      </c>
      <c r="K106" s="19">
        <f>'OECD.Stat export (3)'!K106/'OECD.Stat export (3)'!$P106</f>
        <v>1.6622806461231272</v>
      </c>
      <c r="L106" s="19">
        <f>'OECD.Stat export (3)'!L106/'OECD.Stat export (3)'!$P106</f>
        <v>0.10511672663557664</v>
      </c>
      <c r="M106" s="19">
        <f>'OECD.Stat export (3)'!M106/'OECD.Stat export (3)'!$P106</f>
        <v>-1.5571639194875506</v>
      </c>
      <c r="N106" s="19">
        <f>'OECD.Stat export (3)'!N106/'OECD.Stat export (3)'!$P106</f>
        <v>114.8625287552421</v>
      </c>
      <c r="O106" s="19">
        <f>'OECD.Stat export (3)'!O106/'OECD.Stat export (3)'!$P106</f>
        <v>77.87060290312408</v>
      </c>
      <c r="P106" s="19">
        <f>'OECD.Stat export (3)'!P106/'OECD.Stat export (3)'!$P106</f>
        <v>1</v>
      </c>
      <c r="Q106" s="19">
        <f>'OECD.Stat export (3)'!Q106/'OECD.Stat export (3)'!$P106</f>
        <v>0.72481975824823774</v>
      </c>
      <c r="R106" s="19">
        <f>'OECD.Stat export (3)'!R106/'OECD.Stat export (3)'!$P106</f>
        <v>0.55915145667497523</v>
      </c>
    </row>
    <row r="107" spans="1:18" ht="13.8" x14ac:dyDescent="0.3">
      <c r="A107" s="16"/>
      <c r="B107" s="17" t="s">
        <v>38</v>
      </c>
      <c r="C107" s="11" t="s">
        <v>31</v>
      </c>
      <c r="D107" s="19">
        <f>'OECD.Stat export (3)'!D107/'OECD.Stat export (3)'!$P107</f>
        <v>8.9808576130984257</v>
      </c>
      <c r="E107" s="19">
        <f>'OECD.Stat export (3)'!E107/'OECD.Stat export (3)'!$P107</f>
        <v>0.86539511272884961</v>
      </c>
      <c r="F107" s="19">
        <f>'OECD.Stat export (3)'!F107/'OECD.Stat export (3)'!$P107</f>
        <v>0.19773073195730659</v>
      </c>
      <c r="G107" s="19">
        <f>'OECD.Stat export (3)'!G107/'OECD.Stat export (3)'!$P107</f>
        <v>-0.66766438077154289</v>
      </c>
      <c r="H107" s="19">
        <f>'OECD.Stat export (3)'!H107/'OECD.Stat export (3)'!$P107</f>
        <v>2.0816756848651297</v>
      </c>
      <c r="I107" s="19">
        <f>'OECD.Stat export (3)'!I107/'OECD.Stat export (3)'!$P107</f>
        <v>1.0404542366533838</v>
      </c>
      <c r="J107" s="19">
        <f>'OECD.Stat export (3)'!J107/'OECD.Stat export (3)'!$P107</f>
        <v>-1.0412214482117457</v>
      </c>
      <c r="K107" s="19">
        <f>'OECD.Stat export (3)'!K107/'OECD.Stat export (3)'!$P107</f>
        <v>0.69861047525812814</v>
      </c>
      <c r="L107" s="19">
        <f>'OECD.Stat export (3)'!L107/'OECD.Stat export (3)'!$P107</f>
        <v>0.24050701701362992</v>
      </c>
      <c r="M107" s="19">
        <f>'OECD.Stat export (3)'!M107/'OECD.Stat export (3)'!$P107</f>
        <v>-0.45810345824449827</v>
      </c>
      <c r="N107" s="19">
        <f>'OECD.Stat export (3)'!N107/'OECD.Stat export (3)'!$P107</f>
        <v>116.33472473886805</v>
      </c>
      <c r="O107" s="19">
        <f>'OECD.Stat export (3)'!O107/'OECD.Stat export (3)'!$P107</f>
        <v>80.056748953641716</v>
      </c>
      <c r="P107" s="19">
        <f>'OECD.Stat export (3)'!P107/'OECD.Stat export (3)'!$P107</f>
        <v>1</v>
      </c>
      <c r="Q107" s="19">
        <f>'OECD.Stat export (3)'!Q107/'OECD.Stat export (3)'!$P107</f>
        <v>0.73718064539442774</v>
      </c>
      <c r="R107" s="19">
        <f>'OECD.Stat export (3)'!R107/'OECD.Stat export (3)'!$P107</f>
        <v>0.56865405400078184</v>
      </c>
    </row>
    <row r="108" spans="1:18" ht="13.8" x14ac:dyDescent="0.3">
      <c r="A108" s="16"/>
      <c r="B108" s="17" t="s">
        <v>39</v>
      </c>
      <c r="C108" s="11" t="s">
        <v>31</v>
      </c>
      <c r="D108" s="19">
        <f>'OECD.Stat export (3)'!D108/'OECD.Stat export (3)'!$P108</f>
        <v>9.3161705551086076</v>
      </c>
      <c r="E108" s="19">
        <f>'OECD.Stat export (3)'!E108/'OECD.Stat export (3)'!$P108</f>
        <v>0.8540807803700724</v>
      </c>
      <c r="F108" s="19">
        <f>'OECD.Stat export (3)'!F108/'OECD.Stat export (3)'!$P108</f>
        <v>0.2420172389380531</v>
      </c>
      <c r="G108" s="19">
        <f>'OECD.Stat export (3)'!G108/'OECD.Stat export (3)'!$P108</f>
        <v>-0.61206354143201935</v>
      </c>
      <c r="H108" s="19">
        <f>'OECD.Stat export (3)'!H108/'OECD.Stat export (3)'!$P108</f>
        <v>1.9852399919549479</v>
      </c>
      <c r="I108" s="19">
        <f>'OECD.Stat export (3)'!I108/'OECD.Stat export (3)'!$P108</f>
        <v>0.94599856476267108</v>
      </c>
      <c r="J108" s="19">
        <f>'OECD.Stat export (3)'!J108/'OECD.Stat export (3)'!$P108</f>
        <v>-1.0392414271922767</v>
      </c>
      <c r="K108" s="19">
        <f>'OECD.Stat export (3)'!K108/'OECD.Stat export (3)'!$P108</f>
        <v>0.90373038938053107</v>
      </c>
      <c r="L108" s="19">
        <f>'OECD.Stat export (3)'!L108/'OECD.Stat export (3)'!$P108</f>
        <v>0.27801168624296058</v>
      </c>
      <c r="M108" s="19">
        <f>'OECD.Stat export (3)'!M108/'OECD.Stat export (3)'!$P108</f>
        <v>-0.62571870313757039</v>
      </c>
      <c r="N108" s="19">
        <f>'OECD.Stat export (3)'!N108/'OECD.Stat export (3)'!$P108</f>
        <v>119.25281294277733</v>
      </c>
      <c r="O108" s="19">
        <f>'OECD.Stat export (3)'!O108/'OECD.Stat export (3)'!$P108</f>
        <v>81.543667928566705</v>
      </c>
      <c r="P108" s="19">
        <f>'OECD.Stat export (3)'!P108/'OECD.Stat export (3)'!$P108</f>
        <v>1</v>
      </c>
      <c r="Q108" s="19">
        <f>'OECD.Stat export (3)'!Q108/'OECD.Stat export (3)'!$P108</f>
        <v>0.74753989875167981</v>
      </c>
      <c r="R108" s="19">
        <f>'OECD.Stat export (3)'!R108/'OECD.Stat export (3)'!$P108</f>
        <v>0.57641996570973608</v>
      </c>
    </row>
    <row r="109" spans="1:18" ht="13.8" x14ac:dyDescent="0.3">
      <c r="A109" s="16"/>
      <c r="B109" s="17" t="s">
        <v>41</v>
      </c>
      <c r="C109" s="11" t="s">
        <v>31</v>
      </c>
      <c r="D109" s="19">
        <f>'OECD.Stat export (3)'!D109/'OECD.Stat export (3)'!$P109</f>
        <v>8.8125586289075386</v>
      </c>
      <c r="E109" s="19">
        <f>'OECD.Stat export (3)'!E109/'OECD.Stat export (3)'!$P109</f>
        <v>0.90361397934994814</v>
      </c>
      <c r="F109" s="19">
        <f>'OECD.Stat export (3)'!F109/'OECD.Stat export (3)'!$P109</f>
        <v>0.2289913926425475</v>
      </c>
      <c r="G109" s="19">
        <f>'OECD.Stat export (3)'!G109/'OECD.Stat export (3)'!$P109</f>
        <v>-0.67462258670740061</v>
      </c>
      <c r="H109" s="19">
        <f>'OECD.Stat export (3)'!H109/'OECD.Stat export (3)'!$P109</f>
        <v>1.8663014920264684</v>
      </c>
      <c r="I109" s="19">
        <f>'OECD.Stat export (3)'!I109/'OECD.Stat export (3)'!$P109</f>
        <v>0.76495717554445664</v>
      </c>
      <c r="J109" s="19">
        <f>'OECD.Stat export (3)'!J109/'OECD.Stat export (3)'!$P109</f>
        <v>-1.101344316482012</v>
      </c>
      <c r="K109" s="19">
        <f>'OECD.Stat export (3)'!K109/'OECD.Stat export (3)'!$P109</f>
        <v>0.91793888174073979</v>
      </c>
      <c r="L109" s="19">
        <f>'OECD.Stat export (3)'!L109/'OECD.Stat export (3)'!$P109</f>
        <v>0.19080197373424942</v>
      </c>
      <c r="M109" s="19">
        <f>'OECD.Stat export (3)'!M109/'OECD.Stat export (3)'!$P109</f>
        <v>-0.72713690800649045</v>
      </c>
      <c r="N109" s="19">
        <f>'OECD.Stat export (3)'!N109/'OECD.Stat export (3)'!$P109</f>
        <v>119.87142941381504</v>
      </c>
      <c r="O109" s="19">
        <f>'OECD.Stat export (3)'!O109/'OECD.Stat export (3)'!$P109</f>
        <v>82.216202315272199</v>
      </c>
      <c r="P109" s="19">
        <f>'OECD.Stat export (3)'!P109/'OECD.Stat export (3)'!$P109</f>
        <v>1</v>
      </c>
      <c r="Q109" s="19">
        <f>'OECD.Stat export (3)'!Q109/'OECD.Stat export (3)'!$P109</f>
        <v>0.74902163115329246</v>
      </c>
      <c r="R109" s="19">
        <f>'OECD.Stat export (3)'!R109/'OECD.Stat export (3)'!$P109</f>
        <v>0.5732487023763152</v>
      </c>
    </row>
    <row r="110" spans="1:18" ht="13.8" x14ac:dyDescent="0.3">
      <c r="A110" s="16"/>
      <c r="B110" s="17" t="s">
        <v>42</v>
      </c>
      <c r="C110" s="11" t="s">
        <v>31</v>
      </c>
      <c r="D110" s="19">
        <f>'OECD.Stat export (3)'!D110/'OECD.Stat export (3)'!$P110</f>
        <v>9.4036546975374318</v>
      </c>
      <c r="E110" s="19">
        <f>'OECD.Stat export (3)'!E110/'OECD.Stat export (3)'!$P110</f>
        <v>0.98211494326389381</v>
      </c>
      <c r="F110" s="19">
        <f>'OECD.Stat export (3)'!F110/'OECD.Stat export (3)'!$P110</f>
        <v>0.23269061584492648</v>
      </c>
      <c r="G110" s="19">
        <f>'OECD.Stat export (3)'!G110/'OECD.Stat export (3)'!$P110</f>
        <v>-0.74942432741896736</v>
      </c>
      <c r="H110" s="19">
        <f>'OECD.Stat export (3)'!H110/'OECD.Stat export (3)'!$P110</f>
        <v>1.9443122654195228</v>
      </c>
      <c r="I110" s="19">
        <f>'OECD.Stat export (3)'!I110/'OECD.Stat export (3)'!$P110</f>
        <v>0.86067007884087987</v>
      </c>
      <c r="J110" s="19">
        <f>'OECD.Stat export (3)'!J110/'OECD.Stat export (3)'!$P110</f>
        <v>-1.0836421865786428</v>
      </c>
      <c r="K110" s="19">
        <f>'OECD.Stat export (3)'!K110/'OECD.Stat export (3)'!$P110</f>
        <v>1.8044240513042908</v>
      </c>
      <c r="L110" s="19">
        <f>'OECD.Stat export (3)'!L110/'OECD.Stat export (3)'!$P110</f>
        <v>0.36065840246600045</v>
      </c>
      <c r="M110" s="19">
        <f>'OECD.Stat export (3)'!M110/'OECD.Stat export (3)'!$P110</f>
        <v>-1.4437656488382904</v>
      </c>
      <c r="N110" s="19">
        <f>'OECD.Stat export (3)'!N110/'OECD.Stat export (3)'!$P110</f>
        <v>131.27794873231946</v>
      </c>
      <c r="O110" s="19">
        <f>'OECD.Stat export (3)'!O110/'OECD.Stat export (3)'!$P110</f>
        <v>90.716367714540468</v>
      </c>
      <c r="P110" s="19">
        <f>'OECD.Stat export (3)'!P110/'OECD.Stat export (3)'!$P110</f>
        <v>1</v>
      </c>
      <c r="Q110" s="19">
        <f>'OECD.Stat export (3)'!Q110/'OECD.Stat export (3)'!$P110</f>
        <v>0.75930817986023291</v>
      </c>
      <c r="R110" s="19">
        <f>'OECD.Stat export (3)'!R110/'OECD.Stat export (3)'!$P110</f>
        <v>0.57892856626929134</v>
      </c>
    </row>
    <row r="111" spans="1:18" ht="13.8" x14ac:dyDescent="0.3">
      <c r="A111" s="14" t="s">
        <v>64</v>
      </c>
      <c r="B111" s="17" t="s">
        <v>33</v>
      </c>
      <c r="C111" s="11" t="s">
        <v>31</v>
      </c>
      <c r="D111" s="19">
        <f>'OECD.Stat export (3)'!D111/'OECD.Stat export (3)'!$P111</f>
        <v>8.2279811097992912</v>
      </c>
      <c r="E111" s="19">
        <f>'OECD.Stat export (3)'!E111/'OECD.Stat export (3)'!$P111</f>
        <v>0.86709520330578504</v>
      </c>
      <c r="F111" s="19">
        <f>'OECD.Stat export (3)'!F111/'OECD.Stat export (3)'!$P111</f>
        <v>1.3602422811688311</v>
      </c>
      <c r="G111" s="19">
        <f>'OECD.Stat export (3)'!G111/'OECD.Stat export (3)'!$P111</f>
        <v>0.49314707786304601</v>
      </c>
      <c r="H111" s="19">
        <f>'OECD.Stat export (3)'!H111/'OECD.Stat export (3)'!$P111</f>
        <v>3.8158231636953954</v>
      </c>
      <c r="I111" s="19">
        <f>'OECD.Stat export (3)'!I111/'OECD.Stat export (3)'!$P111</f>
        <v>3.639062195159386</v>
      </c>
      <c r="J111" s="19">
        <f>'OECD.Stat export (3)'!J111/'OECD.Stat export (3)'!$P111</f>
        <v>-0.17676096853600942</v>
      </c>
      <c r="K111" s="19">
        <f>'OECD.Stat export (3)'!K111/'OECD.Stat export (3)'!$P111</f>
        <v>0.23093755230224322</v>
      </c>
      <c r="L111" s="19">
        <f>'OECD.Stat export (3)'!L111/'OECD.Stat export (3)'!$P111</f>
        <v>0.20784950696576152</v>
      </c>
      <c r="M111" s="19">
        <f>'OECD.Stat export (3)'!M111/'OECD.Stat export (3)'!$P111</f>
        <v>-2.3088045336481702E-2</v>
      </c>
      <c r="N111" s="19">
        <f>'OECD.Stat export (3)'!N111/'OECD.Stat export (3)'!$P111</f>
        <v>50.288352814573678</v>
      </c>
      <c r="O111" s="19">
        <f>'OECD.Stat export (3)'!O111/'OECD.Stat export (3)'!$P111</f>
        <v>32.735370336651656</v>
      </c>
      <c r="P111" s="19">
        <f>'OECD.Stat export (3)'!P111/'OECD.Stat export (3)'!$P111</f>
        <v>1</v>
      </c>
      <c r="Q111" s="19">
        <f>'OECD.Stat export (3)'!Q111/'OECD.Stat export (3)'!$P111</f>
        <v>0.51995277449822908</v>
      </c>
      <c r="R111" s="19">
        <f>'OECD.Stat export (3)'!R111/'OECD.Stat export (3)'!$P111</f>
        <v>0.37485242030696575</v>
      </c>
    </row>
    <row r="112" spans="1:18" ht="13.8" x14ac:dyDescent="0.3">
      <c r="A112" s="16"/>
      <c r="B112" s="17" t="s">
        <v>35</v>
      </c>
      <c r="C112" s="11" t="s">
        <v>31</v>
      </c>
      <c r="D112" s="19">
        <f>'OECD.Stat export (3)'!D112/'OECD.Stat export (3)'!$P112</f>
        <v>8.4839694656488547</v>
      </c>
      <c r="E112" s="19">
        <f>'OECD.Stat export (3)'!E112/'OECD.Stat export (3)'!$P112</f>
        <v>0.92649966271285966</v>
      </c>
      <c r="F112" s="19">
        <f>'OECD.Stat export (3)'!F112/'OECD.Stat export (3)'!$P112</f>
        <v>1.4003207682912506</v>
      </c>
      <c r="G112" s="19">
        <f>'OECD.Stat export (3)'!G112/'OECD.Stat export (3)'!$P112</f>
        <v>0.47382110557839108</v>
      </c>
      <c r="H112" s="19">
        <f>'OECD.Stat export (3)'!H112/'OECD.Stat export (3)'!$P112</f>
        <v>3.8136053537874339</v>
      </c>
      <c r="I112" s="19">
        <f>'OECD.Stat export (3)'!I112/'OECD.Stat export (3)'!$P112</f>
        <v>3.6904329548443924</v>
      </c>
      <c r="J112" s="19">
        <f>'OECD.Stat export (3)'!J112/'OECD.Stat export (3)'!$P112</f>
        <v>-0.1231723989430417</v>
      </c>
      <c r="K112" s="19">
        <f>'OECD.Stat export (3)'!K112/'OECD.Stat export (3)'!$P112</f>
        <v>0.31157841485613624</v>
      </c>
      <c r="L112" s="19">
        <f>'OECD.Stat export (3)'!L112/'OECD.Stat export (3)'!$P112</f>
        <v>0.23428738954785672</v>
      </c>
      <c r="M112" s="19">
        <f>'OECD.Stat export (3)'!M112/'OECD.Stat export (3)'!$P112</f>
        <v>-7.7291025308279512E-2</v>
      </c>
      <c r="N112" s="19">
        <f>'OECD.Stat export (3)'!N112/'OECD.Stat export (3)'!$P112</f>
        <v>52.289404291645859</v>
      </c>
      <c r="O112" s="19">
        <f>'OECD.Stat export (3)'!O112/'OECD.Stat export (3)'!$P112</f>
        <v>33.750556488711979</v>
      </c>
      <c r="P112" s="19">
        <f>'OECD.Stat export (3)'!P112/'OECD.Stat export (3)'!$P112</f>
        <v>1</v>
      </c>
      <c r="Q112" s="19">
        <f>'OECD.Stat export (3)'!Q112/'OECD.Stat export (3)'!$P112</f>
        <v>0.5251321197886083</v>
      </c>
      <c r="R112" s="19">
        <f>'OECD.Stat export (3)'!R112/'OECD.Stat export (3)'!$P112</f>
        <v>0.38050499119201409</v>
      </c>
    </row>
    <row r="113" spans="1:18" ht="13.8" x14ac:dyDescent="0.3">
      <c r="A113" s="16"/>
      <c r="B113" s="17" t="s">
        <v>37</v>
      </c>
      <c r="C113" s="11" t="s">
        <v>31</v>
      </c>
      <c r="D113" s="19">
        <f>'OECD.Stat export (3)'!D113/'OECD.Stat export (3)'!$P113</f>
        <v>8.779347381939175</v>
      </c>
      <c r="E113" s="19">
        <f>'OECD.Stat export (3)'!E113/'OECD.Stat export (3)'!$P113</f>
        <v>0.91095706928959197</v>
      </c>
      <c r="F113" s="19">
        <f>'OECD.Stat export (3)'!F113/'OECD.Stat export (3)'!$P113</f>
        <v>1.5111116728737377</v>
      </c>
      <c r="G113" s="19">
        <f>'OECD.Stat export (3)'!G113/'OECD.Stat export (3)'!$P113</f>
        <v>0.60015460358414574</v>
      </c>
      <c r="H113" s="19">
        <f>'OECD.Stat export (3)'!H113/'OECD.Stat export (3)'!$P113</f>
        <v>4.297402217500438</v>
      </c>
      <c r="I113" s="19">
        <f>'OECD.Stat export (3)'!I113/'OECD.Stat export (3)'!$P113</f>
        <v>4.0025138390636856</v>
      </c>
      <c r="J113" s="19">
        <f>'OECD.Stat export (3)'!J113/'OECD.Stat export (3)'!$P113</f>
        <v>-0.29488837843675209</v>
      </c>
      <c r="K113" s="19">
        <f>'OECD.Stat export (3)'!K113/'OECD.Stat export (3)'!$P113</f>
        <v>0.31636021668320591</v>
      </c>
      <c r="L113" s="19">
        <f>'OECD.Stat export (3)'!L113/'OECD.Stat export (3)'!$P113</f>
        <v>0.30608406275173661</v>
      </c>
      <c r="M113" s="19">
        <f>'OECD.Stat export (3)'!M113/'OECD.Stat export (3)'!$P113</f>
        <v>-1.0276153931469266E-2</v>
      </c>
      <c r="N113" s="19">
        <f>'OECD.Stat export (3)'!N113/'OECD.Stat export (3)'!$P113</f>
        <v>55.089581430106648</v>
      </c>
      <c r="O113" s="19">
        <f>'OECD.Stat export (3)'!O113/'OECD.Stat export (3)'!$P113</f>
        <v>35.519855935833988</v>
      </c>
      <c r="P113" s="19">
        <f>'OECD.Stat export (3)'!P113/'OECD.Stat export (3)'!$P113</f>
        <v>1</v>
      </c>
      <c r="Q113" s="19">
        <f>'OECD.Stat export (3)'!Q113/'OECD.Stat export (3)'!$P113</f>
        <v>0.53452804856692548</v>
      </c>
      <c r="R113" s="19">
        <f>'OECD.Stat export (3)'!R113/'OECD.Stat export (3)'!$P113</f>
        <v>0.38824353511178566</v>
      </c>
    </row>
    <row r="114" spans="1:18" ht="13.8" x14ac:dyDescent="0.3">
      <c r="A114" s="16"/>
      <c r="B114" s="17" t="s">
        <v>38</v>
      </c>
      <c r="C114" s="11" t="s">
        <v>31</v>
      </c>
      <c r="D114" s="19">
        <f>'OECD.Stat export (3)'!D114/'OECD.Stat export (3)'!$P114</f>
        <v>9.1037024141132772</v>
      </c>
      <c r="E114" s="19">
        <f>'OECD.Stat export (3)'!E114/'OECD.Stat export (3)'!$P114</f>
        <v>0.97524436902274836</v>
      </c>
      <c r="F114" s="19">
        <f>'OECD.Stat export (3)'!F114/'OECD.Stat export (3)'!$P114</f>
        <v>1.6482329056987</v>
      </c>
      <c r="G114" s="19">
        <f>'OECD.Stat export (3)'!G114/'OECD.Stat export (3)'!$P114</f>
        <v>0.67298853667595171</v>
      </c>
      <c r="H114" s="19">
        <f>'OECD.Stat export (3)'!H114/'OECD.Stat export (3)'!$P114</f>
        <v>4.6871480654596098</v>
      </c>
      <c r="I114" s="19">
        <f>'OECD.Stat export (3)'!I114/'OECD.Stat export (3)'!$P114</f>
        <v>4.3600292167479111</v>
      </c>
      <c r="J114" s="19">
        <f>'OECD.Stat export (3)'!J114/'OECD.Stat export (3)'!$P114</f>
        <v>-0.32711884871169916</v>
      </c>
      <c r="K114" s="19">
        <f>'OECD.Stat export (3)'!K114/'OECD.Stat export (3)'!$P114</f>
        <v>0.29539716063138349</v>
      </c>
      <c r="L114" s="19">
        <f>'OECD.Stat export (3)'!L114/'OECD.Stat export (3)'!$P114</f>
        <v>0.33123148427344479</v>
      </c>
      <c r="M114" s="19">
        <f>'OECD.Stat export (3)'!M114/'OECD.Stat export (3)'!$P114</f>
        <v>3.5834323642061343E-2</v>
      </c>
      <c r="N114" s="19">
        <f>'OECD.Stat export (3)'!N114/'OECD.Stat export (3)'!$P114</f>
        <v>57.825399707553153</v>
      </c>
      <c r="O114" s="19">
        <f>'OECD.Stat export (3)'!O114/'OECD.Stat export (3)'!$P114</f>
        <v>37.048623700111186</v>
      </c>
      <c r="P114" s="19">
        <f>'OECD.Stat export (3)'!P114/'OECD.Stat export (3)'!$P114</f>
        <v>1</v>
      </c>
      <c r="Q114" s="19">
        <f>'OECD.Stat export (3)'!Q114/'OECD.Stat export (3)'!$P114</f>
        <v>0.54526462395543174</v>
      </c>
      <c r="R114" s="19">
        <f>'OECD.Stat export (3)'!R114/'OECD.Stat export (3)'!$P114</f>
        <v>0.39681987000928504</v>
      </c>
    </row>
    <row r="115" spans="1:18" ht="13.8" x14ac:dyDescent="0.3">
      <c r="A115" s="16"/>
      <c r="B115" s="17" t="s">
        <v>39</v>
      </c>
      <c r="C115" s="11" t="s">
        <v>31</v>
      </c>
      <c r="D115" s="19">
        <f>'OECD.Stat export (3)'!D115/'OECD.Stat export (3)'!$P115</f>
        <v>9.2488901700778321</v>
      </c>
      <c r="E115" s="19">
        <f>'OECD.Stat export (3)'!E115/'OECD.Stat export (3)'!$P115</f>
        <v>1.0523445616604208</v>
      </c>
      <c r="F115" s="19">
        <f>'OECD.Stat export (3)'!F115/'OECD.Stat export (3)'!$P115</f>
        <v>1.7200349189968289</v>
      </c>
      <c r="G115" s="19">
        <f>'OECD.Stat export (3)'!G115/'OECD.Stat export (3)'!$P115</f>
        <v>0.66769035733640825</v>
      </c>
      <c r="H115" s="19">
        <f>'OECD.Stat export (3)'!H115/'OECD.Stat export (3)'!$P115</f>
        <v>4.7140572972614585</v>
      </c>
      <c r="I115" s="19">
        <f>'OECD.Stat export (3)'!I115/'OECD.Stat export (3)'!$P115</f>
        <v>4.2857085840299805</v>
      </c>
      <c r="J115" s="19">
        <f>'OECD.Stat export (3)'!J115/'OECD.Stat export (3)'!$P115</f>
        <v>-0.42834871323147883</v>
      </c>
      <c r="K115" s="19">
        <f>'OECD.Stat export (3)'!K115/'OECD.Stat export (3)'!$P115</f>
        <v>0.35829933704237532</v>
      </c>
      <c r="L115" s="19">
        <f>'OECD.Stat export (3)'!L115/'OECD.Stat export (3)'!$P115</f>
        <v>0.34198421683482272</v>
      </c>
      <c r="M115" s="19">
        <f>'OECD.Stat export (3)'!M115/'OECD.Stat export (3)'!$P115</f>
        <v>-1.6315120207552609E-2</v>
      </c>
      <c r="N115" s="19">
        <f>'OECD.Stat export (3)'!N115/'OECD.Stat export (3)'!$P115</f>
        <v>60.207713050396656</v>
      </c>
      <c r="O115" s="19">
        <f>'OECD.Stat export (3)'!O115/'OECD.Stat export (3)'!$P115</f>
        <v>38.396519198455579</v>
      </c>
      <c r="P115" s="19">
        <f>'OECD.Stat export (3)'!P115/'OECD.Stat export (3)'!$P115</f>
        <v>1</v>
      </c>
      <c r="Q115" s="19">
        <f>'OECD.Stat export (3)'!Q115/'OECD.Stat export (3)'!$P115</f>
        <v>0.55409200145898652</v>
      </c>
      <c r="R115" s="19">
        <f>'OECD.Stat export (3)'!R115/'OECD.Stat export (3)'!$P115</f>
        <v>0.40200650689821443</v>
      </c>
    </row>
    <row r="116" spans="1:18" ht="13.8" x14ac:dyDescent="0.3">
      <c r="A116" s="16"/>
      <c r="B116" s="17" t="s">
        <v>41</v>
      </c>
      <c r="C116" s="11" t="s">
        <v>31</v>
      </c>
      <c r="D116" s="19">
        <f>'OECD.Stat export (3)'!D116/'OECD.Stat export (3)'!$P116</f>
        <v>9.541451668386653</v>
      </c>
      <c r="E116" s="19">
        <f>'OECD.Stat export (3)'!E116/'OECD.Stat export (3)'!$P116</f>
        <v>1.2217639907120743</v>
      </c>
      <c r="F116" s="19">
        <f>'OECD.Stat export (3)'!F116/'OECD.Stat export (3)'!$P116</f>
        <v>1.9458775452929709</v>
      </c>
      <c r="G116" s="19">
        <f>'OECD.Stat export (3)'!G116/'OECD.Stat export (3)'!$P116</f>
        <v>0.72411355458089666</v>
      </c>
      <c r="H116" s="19">
        <f>'OECD.Stat export (3)'!H116/'OECD.Stat export (3)'!$P116</f>
        <v>4.810352999484004</v>
      </c>
      <c r="I116" s="19">
        <f>'OECD.Stat export (3)'!I116/'OECD.Stat export (3)'!$P116</f>
        <v>4.3520250447196416</v>
      </c>
      <c r="J116" s="19">
        <f>'OECD.Stat export (3)'!J116/'OECD.Stat export (3)'!$P116</f>
        <v>-0.45832795476436189</v>
      </c>
      <c r="K116" s="19">
        <f>'OECD.Stat export (3)'!K116/'OECD.Stat export (3)'!$P116</f>
        <v>0.22566281854145168</v>
      </c>
      <c r="L116" s="19">
        <f>'OECD.Stat export (3)'!L116/'OECD.Stat export (3)'!$P116</f>
        <v>0.22940256019951841</v>
      </c>
      <c r="M116" s="19">
        <f>'OECD.Stat export (3)'!M116/'OECD.Stat export (3)'!$P116</f>
        <v>3.7397416580667239E-3</v>
      </c>
      <c r="N116" s="19">
        <f>'OECD.Stat export (3)'!N116/'OECD.Stat export (3)'!$P116</f>
        <v>59.815501543496161</v>
      </c>
      <c r="O116" s="19">
        <f>'OECD.Stat export (3)'!O116/'OECD.Stat export (3)'!$P116</f>
        <v>37.43002713247764</v>
      </c>
      <c r="P116" s="19">
        <f>'OECD.Stat export (3)'!P116/'OECD.Stat export (3)'!$P116</f>
        <v>1</v>
      </c>
      <c r="Q116" s="19">
        <f>'OECD.Stat export (3)'!Q116/'OECD.Stat export (3)'!$P116</f>
        <v>0.54803302900107442</v>
      </c>
      <c r="R116" s="19">
        <f>'OECD.Stat export (3)'!R116/'OECD.Stat export (3)'!$P116</f>
        <v>0.39290093428473744</v>
      </c>
    </row>
    <row r="117" spans="1:18" ht="13.8" x14ac:dyDescent="0.3">
      <c r="A117" s="16"/>
      <c r="B117" s="17" t="s">
        <v>42</v>
      </c>
      <c r="C117" s="11" t="s">
        <v>31</v>
      </c>
      <c r="D117" s="19">
        <f>'OECD.Stat export (3)'!D117/'OECD.Stat export (3)'!$P117</f>
        <v>9.834939827753379</v>
      </c>
      <c r="E117" s="19">
        <f>'OECD.Stat export (3)'!E117/'OECD.Stat export (3)'!$P117</f>
        <v>1.4569775675583185</v>
      </c>
      <c r="F117" s="19">
        <f>'OECD.Stat export (3)'!F117/'OECD.Stat export (3)'!$P117</f>
        <v>2.1082266102207265</v>
      </c>
      <c r="G117" s="19">
        <f>'OECD.Stat export (3)'!G117/'OECD.Stat export (3)'!$P117</f>
        <v>0.65124904266240802</v>
      </c>
      <c r="H117" s="19">
        <f>'OECD.Stat export (3)'!H117/'OECD.Stat export (3)'!$P117</f>
        <v>5.3584167236069122</v>
      </c>
      <c r="I117" s="19">
        <f>'OECD.Stat export (3)'!I117/'OECD.Stat export (3)'!$P117</f>
        <v>5.0177517352991501</v>
      </c>
      <c r="J117" s="19">
        <f>'OECD.Stat export (3)'!J117/'OECD.Stat export (3)'!$P117</f>
        <v>-0.34066498830776254</v>
      </c>
      <c r="K117" s="19">
        <f>'OECD.Stat export (3)'!K117/'OECD.Stat export (3)'!$P117</f>
        <v>0.24158649295613985</v>
      </c>
      <c r="L117" s="19">
        <f>'OECD.Stat export (3)'!L117/'OECD.Stat export (3)'!$P117</f>
        <v>0.24999276780927396</v>
      </c>
      <c r="M117" s="19">
        <f>'OECD.Stat export (3)'!M117/'OECD.Stat export (3)'!$P117</f>
        <v>8.4062748531340895E-3</v>
      </c>
      <c r="N117" s="19">
        <f>'OECD.Stat export (3)'!N117/'OECD.Stat export (3)'!$P117</f>
        <v>63.418747203823081</v>
      </c>
      <c r="O117" s="19">
        <f>'OECD.Stat export (3)'!O117/'OECD.Stat export (3)'!$P117</f>
        <v>39.612315378294241</v>
      </c>
      <c r="P117" s="19">
        <f>'OECD.Stat export (3)'!P117/'OECD.Stat export (3)'!$P117</f>
        <v>1</v>
      </c>
      <c r="Q117" s="19">
        <f>'OECD.Stat export (3)'!Q117/'OECD.Stat export (3)'!$P117</f>
        <v>0.55589758147027724</v>
      </c>
      <c r="R117" s="19">
        <f>'OECD.Stat export (3)'!R117/'OECD.Stat export (3)'!$P117</f>
        <v>0.39678470465040266</v>
      </c>
    </row>
    <row r="118" spans="1:18" ht="13.8" x14ac:dyDescent="0.3">
      <c r="A118" s="14" t="s">
        <v>65</v>
      </c>
      <c r="B118" s="17" t="s">
        <v>33</v>
      </c>
      <c r="C118" s="11" t="s">
        <v>31</v>
      </c>
      <c r="D118" s="19">
        <f>'OECD.Stat export (3)'!D118/'OECD.Stat export (3)'!$P118</f>
        <v>2.8409569626836562</v>
      </c>
      <c r="E118" s="19">
        <f>'OECD.Stat export (3)'!E118/'OECD.Stat export (3)'!$P118</f>
        <v>0.13800924345338705</v>
      </c>
      <c r="F118" s="19">
        <f>'OECD.Stat export (3)'!F118/'OECD.Stat export (3)'!$P118</f>
        <v>7.9982004368742685E-2</v>
      </c>
      <c r="G118" s="19">
        <f>'OECD.Stat export (3)'!G118/'OECD.Stat export (3)'!$P118</f>
        <v>-5.8027239084644397E-2</v>
      </c>
      <c r="H118" s="19">
        <f>'OECD.Stat export (3)'!H118/'OECD.Stat export (3)'!$P118</f>
        <v>0.57121933059420094</v>
      </c>
      <c r="I118" s="19">
        <f>'OECD.Stat export (3)'!I118/'OECD.Stat export (3)'!$P118</f>
        <v>0.46020830565596149</v>
      </c>
      <c r="J118" s="19">
        <f>'OECD.Stat export (3)'!J118/'OECD.Stat export (3)'!$P118</f>
        <v>-0.1110110249382395</v>
      </c>
      <c r="K118" s="19">
        <f>'OECD.Stat export (3)'!K118/'OECD.Stat export (3)'!$P118</f>
        <v>3.7050864230919259E-2</v>
      </c>
      <c r="L118" s="19">
        <f>'OECD.Stat export (3)'!L118/'OECD.Stat export (3)'!$P118</f>
        <v>5.8657182369002726E-2</v>
      </c>
      <c r="M118" s="19">
        <f>'OECD.Stat export (3)'!M118/'OECD.Stat export (3)'!$P118</f>
        <v>2.1606318138083475E-2</v>
      </c>
      <c r="N118" s="19">
        <f>'OECD.Stat export (3)'!N118/'OECD.Stat export (3)'!$P118</f>
        <v>26.495814916957741</v>
      </c>
      <c r="O118" s="19">
        <f>'OECD.Stat export (3)'!O118/'OECD.Stat export (3)'!$P118</f>
        <v>18.86796151737337</v>
      </c>
      <c r="P118" s="19">
        <f>'OECD.Stat export (3)'!P118/'OECD.Stat export (3)'!$P118</f>
        <v>1</v>
      </c>
      <c r="Q118" s="19">
        <f>'OECD.Stat export (3)'!Q118/'OECD.Stat export (3)'!$P118</f>
        <v>0.41529059940189833</v>
      </c>
      <c r="R118" s="19">
        <f>'OECD.Stat export (3)'!R118/'OECD.Stat export (3)'!$P118</f>
        <v>0.3254661292419711</v>
      </c>
    </row>
    <row r="119" spans="1:18" ht="13.8" x14ac:dyDescent="0.3">
      <c r="A119" s="16"/>
      <c r="B119" s="17" t="s">
        <v>35</v>
      </c>
      <c r="C119" s="11" t="s">
        <v>31</v>
      </c>
      <c r="D119" s="19">
        <f>'OECD.Stat export (3)'!D119/'OECD.Stat export (3)'!$P119</f>
        <v>2.9091263955031619</v>
      </c>
      <c r="E119" s="19">
        <f>'OECD.Stat export (3)'!E119/'OECD.Stat export (3)'!$P119</f>
        <v>0.14800662703307571</v>
      </c>
      <c r="F119" s="19">
        <f>'OECD.Stat export (3)'!F119/'OECD.Stat export (3)'!$P119</f>
        <v>7.5676164623832198E-2</v>
      </c>
      <c r="G119" s="19">
        <f>'OECD.Stat export (3)'!G119/'OECD.Stat export (3)'!$P119</f>
        <v>-7.2330462409243512E-2</v>
      </c>
      <c r="H119" s="19">
        <f>'OECD.Stat export (3)'!H119/'OECD.Stat export (3)'!$P119</f>
        <v>0.53940357649569315</v>
      </c>
      <c r="I119" s="19">
        <f>'OECD.Stat export (3)'!I119/'OECD.Stat export (3)'!$P119</f>
        <v>0.41884757467405731</v>
      </c>
      <c r="J119" s="19">
        <f>'OECD.Stat export (3)'!J119/'OECD.Stat export (3)'!$P119</f>
        <v>-0.12055600182163582</v>
      </c>
      <c r="K119" s="19">
        <f>'OECD.Stat export (3)'!K119/'OECD.Stat export (3)'!$P119</f>
        <v>5.085568990553517E-2</v>
      </c>
      <c r="L119" s="19">
        <f>'OECD.Stat export (3)'!L119/'OECD.Stat export (3)'!$P119</f>
        <v>6.8805094673016362E-2</v>
      </c>
      <c r="M119" s="19">
        <f>'OECD.Stat export (3)'!M119/'OECD.Stat export (3)'!$P119</f>
        <v>1.7949404767481195E-2</v>
      </c>
      <c r="N119" s="19">
        <f>'OECD.Stat export (3)'!N119/'OECD.Stat export (3)'!$P119</f>
        <v>27.830927734628254</v>
      </c>
      <c r="O119" s="19">
        <f>'OECD.Stat export (3)'!O119/'OECD.Stat export (3)'!$P119</f>
        <v>19.74673483161548</v>
      </c>
      <c r="P119" s="19">
        <f>'OECD.Stat export (3)'!P119/'OECD.Stat export (3)'!$P119</f>
        <v>1</v>
      </c>
      <c r="Q119" s="19">
        <f>'OECD.Stat export (3)'!Q119/'OECD.Stat export (3)'!$P119</f>
        <v>0.41896843365342079</v>
      </c>
      <c r="R119" s="19">
        <f>'OECD.Stat export (3)'!R119/'OECD.Stat export (3)'!$P119</f>
        <v>0.32941421396413978</v>
      </c>
    </row>
    <row r="120" spans="1:18" ht="13.8" x14ac:dyDescent="0.3">
      <c r="A120" s="16"/>
      <c r="B120" s="17" t="s">
        <v>37</v>
      </c>
      <c r="C120" s="11" t="s">
        <v>31</v>
      </c>
      <c r="D120" s="19">
        <f>'OECD.Stat export (3)'!D120/'OECD.Stat export (3)'!$P120</f>
        <v>3.7505335484878457</v>
      </c>
      <c r="E120" s="19">
        <f>'OECD.Stat export (3)'!E120/'OECD.Stat export (3)'!$P120</f>
        <v>0.16969928410806309</v>
      </c>
      <c r="F120" s="19">
        <f>'OECD.Stat export (3)'!F120/'OECD.Stat export (3)'!$P120</f>
        <v>0.11227728577377544</v>
      </c>
      <c r="G120" s="19">
        <f>'OECD.Stat export (3)'!G120/'OECD.Stat export (3)'!$P120</f>
        <v>-5.7421998334287648E-2</v>
      </c>
      <c r="H120" s="19">
        <f>'OECD.Stat export (3)'!H120/'OECD.Stat export (3)'!$P120</f>
        <v>0.61344970740721461</v>
      </c>
      <c r="I120" s="19">
        <f>'OECD.Stat export (3)'!I120/'OECD.Stat export (3)'!$P120</f>
        <v>0.48633823111758889</v>
      </c>
      <c r="J120" s="19">
        <f>'OECD.Stat export (3)'!J120/'OECD.Stat export (3)'!$P120</f>
        <v>-0.12711147628962574</v>
      </c>
      <c r="K120" s="19">
        <f>'OECD.Stat export (3)'!K120/'OECD.Stat export (3)'!$P120</f>
        <v>6.5557535084066421E-2</v>
      </c>
      <c r="L120" s="19">
        <f>'OECD.Stat export (3)'!L120/'OECD.Stat export (3)'!$P120</f>
        <v>8.6923268934464629E-2</v>
      </c>
      <c r="M120" s="19">
        <f>'OECD.Stat export (3)'!M120/'OECD.Stat export (3)'!$P120</f>
        <v>2.1365733850398236E-2</v>
      </c>
      <c r="N120" s="19">
        <f>'OECD.Stat export (3)'!N120/'OECD.Stat export (3)'!$P120</f>
        <v>29.609446368540677</v>
      </c>
      <c r="O120" s="19">
        <f>'OECD.Stat export (3)'!O120/'OECD.Stat export (3)'!$P120</f>
        <v>20.980285601709856</v>
      </c>
      <c r="P120" s="19">
        <f>'OECD.Stat export (3)'!P120/'OECD.Stat export (3)'!$P120</f>
        <v>1</v>
      </c>
      <c r="Q120" s="19">
        <f>'OECD.Stat export (3)'!Q120/'OECD.Stat export (3)'!$P120</f>
        <v>0.42462651605850815</v>
      </c>
      <c r="R120" s="19">
        <f>'OECD.Stat export (3)'!R120/'OECD.Stat export (3)'!$P120</f>
        <v>0.33419915673312167</v>
      </c>
    </row>
    <row r="121" spans="1:18" ht="13.8" x14ac:dyDescent="0.3">
      <c r="A121" s="16"/>
      <c r="B121" s="17" t="s">
        <v>38</v>
      </c>
      <c r="C121" s="11" t="s">
        <v>31</v>
      </c>
      <c r="D121" s="19">
        <f>'OECD.Stat export (3)'!D121/'OECD.Stat export (3)'!$P121</f>
        <v>4.2171426340041132</v>
      </c>
      <c r="E121" s="19">
        <f>'OECD.Stat export (3)'!E121/'OECD.Stat export (3)'!$P121</f>
        <v>0.20014908028532008</v>
      </c>
      <c r="F121" s="19">
        <f>'OECD.Stat export (3)'!F121/'OECD.Stat export (3)'!$P121</f>
        <v>9.8512899200791398E-2</v>
      </c>
      <c r="G121" s="19">
        <f>'OECD.Stat export (3)'!G121/'OECD.Stat export (3)'!$P121</f>
        <v>-0.10163618108452867</v>
      </c>
      <c r="H121" s="19">
        <f>'OECD.Stat export (3)'!H121/'OECD.Stat export (3)'!$P121</f>
        <v>0.71607242136776617</v>
      </c>
      <c r="I121" s="19">
        <f>'OECD.Stat export (3)'!I121/'OECD.Stat export (3)'!$P121</f>
        <v>0.57505917999114886</v>
      </c>
      <c r="J121" s="19">
        <f>'OECD.Stat export (3)'!J121/'OECD.Stat export (3)'!$P121</f>
        <v>-0.14101324137661728</v>
      </c>
      <c r="K121" s="19">
        <f>'OECD.Stat export (3)'!K121/'OECD.Stat export (3)'!$P121</f>
        <v>7.1426073542811025E-2</v>
      </c>
      <c r="L121" s="19">
        <f>'OECD.Stat export (3)'!L121/'OECD.Stat export (3)'!$P121</f>
        <v>9.8394086246843523E-2</v>
      </c>
      <c r="M121" s="19">
        <f>'OECD.Stat export (3)'!M121/'OECD.Stat export (3)'!$P121</f>
        <v>2.6968012704032488E-2</v>
      </c>
      <c r="N121" s="19">
        <f>'OECD.Stat export (3)'!N121/'OECD.Stat export (3)'!$P121</f>
        <v>31.662210540744798</v>
      </c>
      <c r="O121" s="19">
        <f>'OECD.Stat export (3)'!O121/'OECD.Stat export (3)'!$P121</f>
        <v>22.25390763300911</v>
      </c>
      <c r="P121" s="19">
        <f>'OECD.Stat export (3)'!P121/'OECD.Stat export (3)'!$P121</f>
        <v>1</v>
      </c>
      <c r="Q121" s="19">
        <f>'OECD.Stat export (3)'!Q121/'OECD.Stat export (3)'!$P121</f>
        <v>0.42703511831931901</v>
      </c>
      <c r="R121" s="19">
        <f>'OECD.Stat export (3)'!R121/'OECD.Stat export (3)'!$P121</f>
        <v>0.33515476531382604</v>
      </c>
    </row>
    <row r="122" spans="1:18" ht="13.8" x14ac:dyDescent="0.3">
      <c r="A122" s="16"/>
      <c r="B122" s="17" t="s">
        <v>39</v>
      </c>
      <c r="C122" s="11" t="s">
        <v>31</v>
      </c>
      <c r="D122" s="19">
        <f>'OECD.Stat export (3)'!D122/'OECD.Stat export (3)'!$P122</f>
        <v>4.2725472828635436</v>
      </c>
      <c r="E122" s="19">
        <f>'OECD.Stat export (3)'!E122/'OECD.Stat export (3)'!$P122</f>
        <v>0.17162121500026051</v>
      </c>
      <c r="F122" s="19">
        <f>'OECD.Stat export (3)'!F122/'OECD.Stat export (3)'!$P122</f>
        <v>9.9068562887511077E-2</v>
      </c>
      <c r="G122" s="19">
        <f>'OECD.Stat export (3)'!G122/'OECD.Stat export (3)'!$P122</f>
        <v>-7.2552652112749444E-2</v>
      </c>
      <c r="H122" s="19">
        <f>'OECD.Stat export (3)'!H122/'OECD.Stat export (3)'!$P122</f>
        <v>0.64791594753295467</v>
      </c>
      <c r="I122" s="19">
        <f>'OECD.Stat export (3)'!I122/'OECD.Stat export (3)'!$P122</f>
        <v>0.53070856544052514</v>
      </c>
      <c r="J122" s="19">
        <f>'OECD.Stat export (3)'!J122/'OECD.Stat export (3)'!$P122</f>
        <v>-0.11720738209242954</v>
      </c>
      <c r="K122" s="19">
        <f>'OECD.Stat export (3)'!K122/'OECD.Stat export (3)'!$P122</f>
        <v>8.5090376934298953E-2</v>
      </c>
      <c r="L122" s="19">
        <f>'OECD.Stat export (3)'!L122/'OECD.Stat export (3)'!$P122</f>
        <v>0.10387757244828844</v>
      </c>
      <c r="M122" s="19">
        <f>'OECD.Stat export (3)'!M122/'OECD.Stat export (3)'!$P122</f>
        <v>1.8787195513989476E-2</v>
      </c>
      <c r="N122" s="19">
        <f>'OECD.Stat export (3)'!N122/'OECD.Stat export (3)'!$P122</f>
        <v>34.592711361752464</v>
      </c>
      <c r="O122" s="19">
        <f>'OECD.Stat export (3)'!O122/'OECD.Stat export (3)'!$P122</f>
        <v>24.175556664349738</v>
      </c>
      <c r="P122" s="19">
        <f>'OECD.Stat export (3)'!P122/'OECD.Stat export (3)'!$P122</f>
        <v>1</v>
      </c>
      <c r="Q122" s="19">
        <f>'OECD.Stat export (3)'!Q122/'OECD.Stat export (3)'!$P122</f>
        <v>0.42718439014223941</v>
      </c>
      <c r="R122" s="19">
        <f>'OECD.Stat export (3)'!R122/'OECD.Stat export (3)'!$P122</f>
        <v>0.33562236231959569</v>
      </c>
    </row>
    <row r="123" spans="1:18" ht="13.8" x14ac:dyDescent="0.3">
      <c r="A123" s="16"/>
      <c r="B123" s="17" t="s">
        <v>41</v>
      </c>
      <c r="C123" s="11" t="s">
        <v>31</v>
      </c>
      <c r="D123" s="19">
        <f>'OECD.Stat export (3)'!D123/'OECD.Stat export (3)'!$P123</f>
        <v>4.5208218178025765</v>
      </c>
      <c r="E123" s="19">
        <f>'OECD.Stat export (3)'!E123/'OECD.Stat export (3)'!$P123</f>
        <v>0.22678328698440842</v>
      </c>
      <c r="F123" s="19">
        <f>'OECD.Stat export (3)'!F123/'OECD.Stat export (3)'!$P123</f>
        <v>0.10386121390207019</v>
      </c>
      <c r="G123" s="19">
        <f>'OECD.Stat export (3)'!G123/'OECD.Stat export (3)'!$P123</f>
        <v>-0.12292207308233821</v>
      </c>
      <c r="H123" s="19">
        <f>'OECD.Stat export (3)'!H123/'OECD.Stat export (3)'!$P123</f>
        <v>0.78540176935912809</v>
      </c>
      <c r="I123" s="19">
        <f>'OECD.Stat export (3)'!I123/'OECD.Stat export (3)'!$P123</f>
        <v>0.57733858033060437</v>
      </c>
      <c r="J123" s="19">
        <f>'OECD.Stat export (3)'!J123/'OECD.Stat export (3)'!$P123</f>
        <v>-0.20806318902852375</v>
      </c>
      <c r="K123" s="19">
        <f>'OECD.Stat export (3)'!K123/'OECD.Stat export (3)'!$P123</f>
        <v>6.2622418965427334E-2</v>
      </c>
      <c r="L123" s="19">
        <f>'OECD.Stat export (3)'!L123/'OECD.Stat export (3)'!$P123</f>
        <v>7.4361828909631333E-2</v>
      </c>
      <c r="M123" s="19">
        <f>'OECD.Stat export (3)'!M123/'OECD.Stat export (3)'!$P123</f>
        <v>1.1739409944203994E-2</v>
      </c>
      <c r="N123" s="19">
        <f>'OECD.Stat export (3)'!N123/'OECD.Stat export (3)'!$P123</f>
        <v>34.893459764501749</v>
      </c>
      <c r="O123" s="19">
        <f>'OECD.Stat export (3)'!O123/'OECD.Stat export (3)'!$P123</f>
        <v>24.194475828506416</v>
      </c>
      <c r="P123" s="19">
        <f>'OECD.Stat export (3)'!P123/'OECD.Stat export (3)'!$P123</f>
        <v>1</v>
      </c>
      <c r="Q123" s="19">
        <f>'OECD.Stat export (3)'!Q123/'OECD.Stat export (3)'!$P123</f>
        <v>0.42753298221828229</v>
      </c>
      <c r="R123" s="19">
        <f>'OECD.Stat export (3)'!R123/'OECD.Stat export (3)'!$P123</f>
        <v>0.33633519320018773</v>
      </c>
    </row>
    <row r="124" spans="1:18" ht="13.8" x14ac:dyDescent="0.3">
      <c r="A124" s="16"/>
      <c r="B124" s="17" t="s">
        <v>42</v>
      </c>
      <c r="C124" s="11" t="s">
        <v>31</v>
      </c>
      <c r="D124" s="19">
        <f>'OECD.Stat export (3)'!D124/'OECD.Stat export (3)'!$P124</f>
        <v>4.8559666684136049</v>
      </c>
      <c r="E124" s="19">
        <f>'OECD.Stat export (3)'!E124/'OECD.Stat export (3)'!$P124</f>
        <v>0.22200428572925948</v>
      </c>
      <c r="F124" s="19">
        <f>'OECD.Stat export (3)'!F124/'OECD.Stat export (3)'!$P124</f>
        <v>8.8140819165662188E-2</v>
      </c>
      <c r="G124" s="19">
        <f>'OECD.Stat export (3)'!G124/'OECD.Stat export (3)'!$P124</f>
        <v>-0.13386346656359729</v>
      </c>
      <c r="H124" s="19">
        <f>'OECD.Stat export (3)'!H124/'OECD.Stat export (3)'!$P124</f>
        <v>0.9642267058854358</v>
      </c>
      <c r="I124" s="19">
        <f>'OECD.Stat export (3)'!I124/'OECD.Stat export (3)'!$P124</f>
        <v>0.70275768903621405</v>
      </c>
      <c r="J124" s="19">
        <f>'OECD.Stat export (3)'!J124/'OECD.Stat export (3)'!$P124</f>
        <v>-0.26146901684922175</v>
      </c>
      <c r="K124" s="19">
        <f>'OECD.Stat export (3)'!K124/'OECD.Stat export (3)'!$P124</f>
        <v>8.0350961034536983E-2</v>
      </c>
      <c r="L124" s="19">
        <f>'OECD.Stat export (3)'!L124/'OECD.Stat export (3)'!$P124</f>
        <v>0.11200850597452963</v>
      </c>
      <c r="M124" s="19">
        <f>'OECD.Stat export (3)'!M124/'OECD.Stat export (3)'!$P124</f>
        <v>3.1657544939992663E-2</v>
      </c>
      <c r="N124" s="19">
        <f>'OECD.Stat export (3)'!N124/'OECD.Stat export (3)'!$P124</f>
        <v>37.710711330353753</v>
      </c>
      <c r="O124" s="19">
        <f>'OECD.Stat export (3)'!O124/'OECD.Stat export (3)'!$P124</f>
        <v>25.718012775761149</v>
      </c>
      <c r="P124" s="19">
        <f>'OECD.Stat export (3)'!P124/'OECD.Stat export (3)'!$P124</f>
        <v>1</v>
      </c>
      <c r="Q124" s="19">
        <f>'OECD.Stat export (3)'!Q124/'OECD.Stat export (3)'!$P124</f>
        <v>0.4406215607148472</v>
      </c>
      <c r="R124" s="19">
        <f>'OECD.Stat export (3)'!R124/'OECD.Stat export (3)'!$P124</f>
        <v>0.34365599287249099</v>
      </c>
    </row>
    <row r="125" spans="1:18" ht="13.8" x14ac:dyDescent="0.3">
      <c r="A125" s="14" t="s">
        <v>66</v>
      </c>
      <c r="B125" s="17" t="s">
        <v>33</v>
      </c>
      <c r="C125" s="11" t="s">
        <v>31</v>
      </c>
      <c r="D125" s="19">
        <f>'OECD.Stat export (3)'!D125/'OECD.Stat export (3)'!$P125</f>
        <v>4.6339789086120042</v>
      </c>
      <c r="E125" s="19">
        <f>'OECD.Stat export (3)'!E125/'OECD.Stat export (3)'!$P125</f>
        <v>0.24970582085517615</v>
      </c>
      <c r="F125" s="19">
        <f>'OECD.Stat export (3)'!F125/'OECD.Stat export (3)'!$P125</f>
        <v>9.8312992826869797E-2</v>
      </c>
      <c r="G125" s="19">
        <f>'OECD.Stat export (3)'!G125/'OECD.Stat export (3)'!$P125</f>
        <v>-0.15139282802830634</v>
      </c>
      <c r="H125" s="19">
        <f>'OECD.Stat export (3)'!H125/'OECD.Stat export (3)'!$P125</f>
        <v>0.41015762842606263</v>
      </c>
      <c r="I125" s="19">
        <f>'OECD.Stat export (3)'!I125/'OECD.Stat export (3)'!$P125</f>
        <v>0.20721870275436616</v>
      </c>
      <c r="J125" s="19">
        <f>'OECD.Stat export (3)'!J125/'OECD.Stat export (3)'!$P125</f>
        <v>-0.20293892567169655</v>
      </c>
      <c r="K125" s="19">
        <f>'OECD.Stat export (3)'!K125/'OECD.Stat export (3)'!$P125</f>
        <v>4.5756023595060868E-2</v>
      </c>
      <c r="L125" s="19">
        <f>'OECD.Stat export (3)'!L125/'OECD.Stat export (3)'!$P125</f>
        <v>2.3843046021953834E-2</v>
      </c>
      <c r="M125" s="19">
        <f>'OECD.Stat export (3)'!M125/'OECD.Stat export (3)'!$P125</f>
        <v>-2.1912977573107034E-2</v>
      </c>
      <c r="N125" s="19">
        <f>'OECD.Stat export (3)'!N125/'OECD.Stat export (3)'!$P125</f>
        <v>29.66084590087149</v>
      </c>
      <c r="O125" s="19">
        <f>'OECD.Stat export (3)'!O125/'OECD.Stat export (3)'!$P125</f>
        <v>17.418330167095316</v>
      </c>
      <c r="P125" s="19">
        <f>'OECD.Stat export (3)'!P125/'OECD.Stat export (3)'!$P125</f>
        <v>1</v>
      </c>
      <c r="Q125" s="19">
        <f>'OECD.Stat export (3)'!Q125/'OECD.Stat export (3)'!$P125</f>
        <v>0.44176277502630795</v>
      </c>
      <c r="R125" s="19">
        <f>'OECD.Stat export (3)'!R125/'OECD.Stat export (3)'!$P125</f>
        <v>0.33489249958969308</v>
      </c>
    </row>
    <row r="126" spans="1:18" ht="13.8" x14ac:dyDescent="0.3">
      <c r="A126" s="16"/>
      <c r="B126" s="17" t="s">
        <v>35</v>
      </c>
      <c r="C126" s="11" t="s">
        <v>31</v>
      </c>
      <c r="D126" s="19">
        <f>'OECD.Stat export (3)'!D126/'OECD.Stat export (3)'!$P126</f>
        <v>4.8817286722107402</v>
      </c>
      <c r="E126" s="19">
        <f>'OECD.Stat export (3)'!E126/'OECD.Stat export (3)'!$P126</f>
        <v>0.2575046600164641</v>
      </c>
      <c r="F126" s="19">
        <f>'OECD.Stat export (3)'!F126/'OECD.Stat export (3)'!$P126</f>
        <v>0.12081562839571934</v>
      </c>
      <c r="G126" s="19">
        <f>'OECD.Stat export (3)'!G126/'OECD.Stat export (3)'!$P126</f>
        <v>-0.13668903162074475</v>
      </c>
      <c r="H126" s="19">
        <f>'OECD.Stat export (3)'!H126/'OECD.Stat export (3)'!$P126</f>
        <v>0.45429886736719766</v>
      </c>
      <c r="I126" s="19">
        <f>'OECD.Stat export (3)'!I126/'OECD.Stat export (3)'!$P126</f>
        <v>0.26066961202847316</v>
      </c>
      <c r="J126" s="19">
        <f>'OECD.Stat export (3)'!J126/'OECD.Stat export (3)'!$P126</f>
        <v>-0.19362925533872452</v>
      </c>
      <c r="K126" s="19">
        <f>'OECD.Stat export (3)'!K126/'OECD.Stat export (3)'!$P126</f>
        <v>9.5083125562926737E-2</v>
      </c>
      <c r="L126" s="19">
        <f>'OECD.Stat export (3)'!L126/'OECD.Stat export (3)'!$P126</f>
        <v>4.1323533000823205E-2</v>
      </c>
      <c r="M126" s="19">
        <f>'OECD.Stat export (3)'!M126/'OECD.Stat export (3)'!$P126</f>
        <v>-5.3759592562103525E-2</v>
      </c>
      <c r="N126" s="19">
        <f>'OECD.Stat export (3)'!N126/'OECD.Stat export (3)'!$P126</f>
        <v>31.607610185026974</v>
      </c>
      <c r="O126" s="19">
        <f>'OECD.Stat export (3)'!O126/'OECD.Stat export (3)'!$P126</f>
        <v>18.515096489758172</v>
      </c>
      <c r="P126" s="19">
        <f>'OECD.Stat export (3)'!P126/'OECD.Stat export (3)'!$P126</f>
        <v>1</v>
      </c>
      <c r="Q126" s="19">
        <f>'OECD.Stat export (3)'!Q126/'OECD.Stat export (3)'!$P126</f>
        <v>0.45032773231320522</v>
      </c>
      <c r="R126" s="19">
        <f>'OECD.Stat export (3)'!R126/'OECD.Stat export (3)'!$P126</f>
        <v>0.34168766645683019</v>
      </c>
    </row>
    <row r="127" spans="1:18" ht="13.8" x14ac:dyDescent="0.3">
      <c r="A127" s="16"/>
      <c r="B127" s="17" t="s">
        <v>37</v>
      </c>
      <c r="C127" s="11" t="s">
        <v>31</v>
      </c>
      <c r="D127" s="19">
        <f>'OECD.Stat export (3)'!D127/'OECD.Stat export (3)'!$P127</f>
        <v>5.3391485926120605</v>
      </c>
      <c r="E127" s="19">
        <f>'OECD.Stat export (3)'!E127/'OECD.Stat export (3)'!$P127</f>
        <v>0.26558309515256839</v>
      </c>
      <c r="F127" s="19">
        <f>'OECD.Stat export (3)'!F127/'OECD.Stat export (3)'!$P127</f>
        <v>0.11786707173577471</v>
      </c>
      <c r="G127" s="19">
        <f>'OECD.Stat export (3)'!G127/'OECD.Stat export (3)'!$P127</f>
        <v>-0.14771602341679368</v>
      </c>
      <c r="H127" s="19">
        <f>'OECD.Stat export (3)'!H127/'OECD.Stat export (3)'!$P127</f>
        <v>0.53412139452248963</v>
      </c>
      <c r="I127" s="19">
        <f>'OECD.Stat export (3)'!I127/'OECD.Stat export (3)'!$P127</f>
        <v>0.32749782016057788</v>
      </c>
      <c r="J127" s="19">
        <f>'OECD.Stat export (3)'!J127/'OECD.Stat export (3)'!$P127</f>
        <v>-0.20662357436191181</v>
      </c>
      <c r="K127" s="19">
        <f>'OECD.Stat export (3)'!K127/'OECD.Stat export (3)'!$P127</f>
        <v>0.11382570517363573</v>
      </c>
      <c r="L127" s="19">
        <f>'OECD.Stat export (3)'!L127/'OECD.Stat export (3)'!$P127</f>
        <v>4.4809210702600896E-2</v>
      </c>
      <c r="M127" s="19">
        <f>'OECD.Stat export (3)'!M127/'OECD.Stat export (3)'!$P127</f>
        <v>-6.901649447103482E-2</v>
      </c>
      <c r="N127" s="19">
        <f>'OECD.Stat export (3)'!N127/'OECD.Stat export (3)'!$P127</f>
        <v>33.044700150043205</v>
      </c>
      <c r="O127" s="19">
        <f>'OECD.Stat export (3)'!O127/'OECD.Stat export (3)'!$P127</f>
        <v>19.332690484335991</v>
      </c>
      <c r="P127" s="19">
        <f>'OECD.Stat export (3)'!P127/'OECD.Stat export (3)'!$P127</f>
        <v>1</v>
      </c>
      <c r="Q127" s="19">
        <f>'OECD.Stat export (3)'!Q127/'OECD.Stat export (3)'!$P127</f>
        <v>0.46625855557605123</v>
      </c>
      <c r="R127" s="19">
        <f>'OECD.Stat export (3)'!R127/'OECD.Stat export (3)'!$P127</f>
        <v>0.35569478558876927</v>
      </c>
    </row>
    <row r="128" spans="1:18" ht="13.8" x14ac:dyDescent="0.3">
      <c r="A128" s="16"/>
      <c r="B128" s="17" t="s">
        <v>38</v>
      </c>
      <c r="C128" s="11" t="s">
        <v>31</v>
      </c>
      <c r="D128" s="19">
        <f>'OECD.Stat export (3)'!D128/'OECD.Stat export (3)'!$P128</f>
        <v>5.6549225723954191</v>
      </c>
      <c r="E128" s="19">
        <f>'OECD.Stat export (3)'!E128/'OECD.Stat export (3)'!$P128</f>
        <v>0.32418279906260333</v>
      </c>
      <c r="F128" s="19">
        <f>'OECD.Stat export (3)'!F128/'OECD.Stat export (3)'!$P128</f>
        <v>0.12113964273906533</v>
      </c>
      <c r="G128" s="19">
        <f>'OECD.Stat export (3)'!G128/'OECD.Stat export (3)'!$P128</f>
        <v>-0.203043156323538</v>
      </c>
      <c r="H128" s="19">
        <f>'OECD.Stat export (3)'!H128/'OECD.Stat export (3)'!$P128</f>
        <v>0.6531350697213093</v>
      </c>
      <c r="I128" s="19">
        <f>'OECD.Stat export (3)'!I128/'OECD.Stat export (3)'!$P128</f>
        <v>0.39090085211692177</v>
      </c>
      <c r="J128" s="19">
        <f>'OECD.Stat export (3)'!J128/'OECD.Stat export (3)'!$P128</f>
        <v>-0.26223421760438753</v>
      </c>
      <c r="K128" s="19">
        <f>'OECD.Stat export (3)'!K128/'OECD.Stat export (3)'!$P128</f>
        <v>0.13977981378478774</v>
      </c>
      <c r="L128" s="19">
        <f>'OECD.Stat export (3)'!L128/'OECD.Stat export (3)'!$P128</f>
        <v>4.1900957719908989E-2</v>
      </c>
      <c r="M128" s="19">
        <f>'OECD.Stat export (3)'!M128/'OECD.Stat export (3)'!$P128</f>
        <v>-9.7878856064878755E-2</v>
      </c>
      <c r="N128" s="19">
        <f>'OECD.Stat export (3)'!N128/'OECD.Stat export (3)'!$P128</f>
        <v>34.928618989714799</v>
      </c>
      <c r="O128" s="19">
        <f>'OECD.Stat export (3)'!O128/'OECD.Stat export (3)'!$P128</f>
        <v>20.380238503031858</v>
      </c>
      <c r="P128" s="19">
        <f>'OECD.Stat export (3)'!P128/'OECD.Stat export (3)'!$P128</f>
        <v>1</v>
      </c>
      <c r="Q128" s="19">
        <f>'OECD.Stat export (3)'!Q128/'OECD.Stat export (3)'!$P128</f>
        <v>0.47788395340243878</v>
      </c>
      <c r="R128" s="19">
        <f>'OECD.Stat export (3)'!R128/'OECD.Stat export (3)'!$P128</f>
        <v>0.36527227289523334</v>
      </c>
    </row>
    <row r="129" spans="1:18" ht="13.8" x14ac:dyDescent="0.3">
      <c r="A129" s="16"/>
      <c r="B129" s="17" t="s">
        <v>39</v>
      </c>
      <c r="C129" s="11" t="s">
        <v>31</v>
      </c>
      <c r="D129" s="19">
        <f>'OECD.Stat export (3)'!D129/'OECD.Stat export (3)'!$P129</f>
        <v>5.9744709934573175</v>
      </c>
      <c r="E129" s="19">
        <f>'OECD.Stat export (3)'!E129/'OECD.Stat export (3)'!$P129</f>
        <v>0.30195747207450691</v>
      </c>
      <c r="F129" s="19">
        <f>'OECD.Stat export (3)'!F129/'OECD.Stat export (3)'!$P129</f>
        <v>0.13335048841663183</v>
      </c>
      <c r="G129" s="19">
        <f>'OECD.Stat export (3)'!G129/'OECD.Stat export (3)'!$P129</f>
        <v>-0.16860698365787505</v>
      </c>
      <c r="H129" s="19">
        <f>'OECD.Stat export (3)'!H129/'OECD.Stat export (3)'!$P129</f>
        <v>0.65799587383218461</v>
      </c>
      <c r="I129" s="19">
        <f>'OECD.Stat export (3)'!I129/'OECD.Stat export (3)'!$P129</f>
        <v>0.40872266558432091</v>
      </c>
      <c r="J129" s="19">
        <f>'OECD.Stat export (3)'!J129/'OECD.Stat export (3)'!$P129</f>
        <v>-0.24927320824786367</v>
      </c>
      <c r="K129" s="19">
        <f>'OECD.Stat export (3)'!K129/'OECD.Stat export (3)'!$P129</f>
        <v>0.34851157918785181</v>
      </c>
      <c r="L129" s="19">
        <f>'OECD.Stat export (3)'!L129/'OECD.Stat export (3)'!$P129</f>
        <v>7.7330298649660234E-2</v>
      </c>
      <c r="M129" s="19">
        <f>'OECD.Stat export (3)'!M129/'OECD.Stat export (3)'!$P129</f>
        <v>-0.27118128053819157</v>
      </c>
      <c r="N129" s="19">
        <f>'OECD.Stat export (3)'!N129/'OECD.Stat export (3)'!$P129</f>
        <v>37.299007208098153</v>
      </c>
      <c r="O129" s="19">
        <f>'OECD.Stat export (3)'!O129/'OECD.Stat export (3)'!$P129</f>
        <v>21.789895141318453</v>
      </c>
      <c r="P129" s="19">
        <f>'OECD.Stat export (3)'!P129/'OECD.Stat export (3)'!$P129</f>
        <v>1</v>
      </c>
      <c r="Q129" s="19">
        <f>'OECD.Stat export (3)'!Q129/'OECD.Stat export (3)'!$P129</f>
        <v>0.48153791665417112</v>
      </c>
      <c r="R129" s="19">
        <f>'OECD.Stat export (3)'!R129/'OECD.Stat export (3)'!$P129</f>
        <v>0.36741538983811578</v>
      </c>
    </row>
    <row r="130" spans="1:18" ht="13.8" x14ac:dyDescent="0.3">
      <c r="A130" s="16"/>
      <c r="B130" s="17" t="s">
        <v>41</v>
      </c>
      <c r="C130" s="11" t="s">
        <v>31</v>
      </c>
      <c r="D130" s="19">
        <f>'OECD.Stat export (3)'!D130/'OECD.Stat export (3)'!$P130</f>
        <v>6.4138448106748491</v>
      </c>
      <c r="E130" s="19">
        <f>'OECD.Stat export (3)'!E130/'OECD.Stat export (3)'!$P130</f>
        <v>0.33578586174748232</v>
      </c>
      <c r="F130" s="19">
        <f>'OECD.Stat export (3)'!F130/'OECD.Stat export (3)'!$P130</f>
        <v>0.15382354682386301</v>
      </c>
      <c r="G130" s="19">
        <f>'OECD.Stat export (3)'!G130/'OECD.Stat export (3)'!$P130</f>
        <v>-0.18196231492361925</v>
      </c>
      <c r="H130" s="19">
        <f>'OECD.Stat export (3)'!H130/'OECD.Stat export (3)'!$P130</f>
        <v>0.63512936166493483</v>
      </c>
      <c r="I130" s="19">
        <f>'OECD.Stat export (3)'!I130/'OECD.Stat export (3)'!$P130</f>
        <v>0.39912022773402217</v>
      </c>
      <c r="J130" s="19">
        <f>'OECD.Stat export (3)'!J130/'OECD.Stat export (3)'!$P130</f>
        <v>-0.23600913393091258</v>
      </c>
      <c r="K130" s="19">
        <f>'OECD.Stat export (3)'!K130/'OECD.Stat export (3)'!$P130</f>
        <v>0.10588476153480107</v>
      </c>
      <c r="L130" s="19">
        <f>'OECD.Stat export (3)'!L130/'OECD.Stat export (3)'!$P130</f>
        <v>4.5612380378941643E-2</v>
      </c>
      <c r="M130" s="19">
        <f>'OECD.Stat export (3)'!M130/'OECD.Stat export (3)'!$P130</f>
        <v>-6.0272381155859409E-2</v>
      </c>
      <c r="N130" s="19">
        <f>'OECD.Stat export (3)'!N130/'OECD.Stat export (3)'!$P130</f>
        <v>34.952243057001873</v>
      </c>
      <c r="O130" s="19">
        <f>'OECD.Stat export (3)'!O130/'OECD.Stat export (3)'!$P130</f>
        <v>19.72927739274116</v>
      </c>
      <c r="P130" s="19">
        <f>'OECD.Stat export (3)'!P130/'OECD.Stat export (3)'!$P130</f>
        <v>1</v>
      </c>
      <c r="Q130" s="19">
        <f>'OECD.Stat export (3)'!Q130/'OECD.Stat export (3)'!$P130</f>
        <v>0.47247861881343195</v>
      </c>
      <c r="R130" s="19">
        <f>'OECD.Stat export (3)'!R130/'OECD.Stat export (3)'!$P130</f>
        <v>0.35758778988584361</v>
      </c>
    </row>
    <row r="131" spans="1:18" ht="13.8" x14ac:dyDescent="0.3">
      <c r="A131" s="16"/>
      <c r="B131" s="17" t="s">
        <v>42</v>
      </c>
      <c r="C131" s="11" t="s">
        <v>31</v>
      </c>
      <c r="D131" s="19">
        <f>'OECD.Stat export (3)'!D131/'OECD.Stat export (3)'!$P131</f>
        <v>6.7678558650855374</v>
      </c>
      <c r="E131" s="19">
        <f>'OECD.Stat export (3)'!E131/'OECD.Stat export (3)'!$P131</f>
        <v>0.38456344284603422</v>
      </c>
      <c r="F131" s="19">
        <f>'OECD.Stat export (3)'!F131/'OECD.Stat export (3)'!$P131</f>
        <v>0.15955813462286159</v>
      </c>
      <c r="G131" s="19">
        <f>'OECD.Stat export (3)'!G131/'OECD.Stat export (3)'!$P131</f>
        <v>-0.22500530822317266</v>
      </c>
      <c r="H131" s="19">
        <f>'OECD.Stat export (3)'!H131/'OECD.Stat export (3)'!$P131</f>
        <v>0.79791642272550545</v>
      </c>
      <c r="I131" s="19">
        <f>'OECD.Stat export (3)'!I131/'OECD.Stat export (3)'!$P131</f>
        <v>0.43818205666796273</v>
      </c>
      <c r="J131" s="19">
        <f>'OECD.Stat export (3)'!J131/'OECD.Stat export (3)'!$P131</f>
        <v>-0.35973436605754278</v>
      </c>
      <c r="K131" s="19">
        <f>'OECD.Stat export (3)'!K131/'OECD.Stat export (3)'!$P131</f>
        <v>7.3126938083203724E-2</v>
      </c>
      <c r="L131" s="19">
        <f>'OECD.Stat export (3)'!L131/'OECD.Stat export (3)'!$P131</f>
        <v>3.06021566874028E-2</v>
      </c>
      <c r="M131" s="19">
        <f>'OECD.Stat export (3)'!M131/'OECD.Stat export (3)'!$P131</f>
        <v>-4.2524781395800931E-2</v>
      </c>
      <c r="N131" s="19">
        <f>'OECD.Stat export (3)'!N131/'OECD.Stat export (3)'!$P131</f>
        <v>36.760996582525465</v>
      </c>
      <c r="O131" s="19">
        <f>'OECD.Stat export (3)'!O131/'OECD.Stat export (3)'!$P131</f>
        <v>20.750253356485615</v>
      </c>
      <c r="P131" s="19">
        <f>'OECD.Stat export (3)'!P131/'OECD.Stat export (3)'!$P131</f>
        <v>1</v>
      </c>
      <c r="Q131" s="19">
        <f>'OECD.Stat export (3)'!Q131/'OECD.Stat export (3)'!$P131</f>
        <v>0.48203402044456939</v>
      </c>
      <c r="R131" s="19">
        <f>'OECD.Stat export (3)'!R131/'OECD.Stat export (3)'!$P131</f>
        <v>0.36606245151460831</v>
      </c>
    </row>
    <row r="132" spans="1:18" ht="13.8" x14ac:dyDescent="0.3">
      <c r="A132" s="14" t="s">
        <v>67</v>
      </c>
      <c r="B132" s="17" t="s">
        <v>33</v>
      </c>
      <c r="C132" s="11" t="s">
        <v>31</v>
      </c>
      <c r="D132" s="19">
        <f>'OECD.Stat export (3)'!D132/'OECD.Stat export (3)'!$P132</f>
        <v>3.2441879829439042</v>
      </c>
      <c r="E132" s="19">
        <f>'OECD.Stat export (3)'!E132/'OECD.Stat export (3)'!$P132</f>
        <v>0.33468385954189916</v>
      </c>
      <c r="F132" s="19">
        <f>'OECD.Stat export (3)'!F132/'OECD.Stat export (3)'!$P132</f>
        <v>9.782439473120752E-2</v>
      </c>
      <c r="G132" s="19">
        <f>'OECD.Stat export (3)'!G132/'OECD.Stat export (3)'!$P132</f>
        <v>-0.23685946481069162</v>
      </c>
      <c r="H132" s="19">
        <f>'OECD.Stat export (3)'!H132/'OECD.Stat export (3)'!$P132</f>
        <v>2.5212875535538788</v>
      </c>
      <c r="I132" s="19">
        <f>'OECD.Stat export (3)'!I132/'OECD.Stat export (3)'!$P132</f>
        <v>2.4183844144496209</v>
      </c>
      <c r="J132" s="19">
        <f>'OECD.Stat export (3)'!J132/'OECD.Stat export (3)'!$P132</f>
        <v>-0.10290313910425808</v>
      </c>
      <c r="K132" s="19">
        <f>'OECD.Stat export (3)'!K132/'OECD.Stat export (3)'!$P132</f>
        <v>8.5948974456245206E-3</v>
      </c>
      <c r="L132" s="19">
        <f>'OECD.Stat export (3)'!L132/'OECD.Stat export (3)'!$P132</f>
        <v>5.9093819774957059E-3</v>
      </c>
      <c r="M132" s="19">
        <f>'OECD.Stat export (3)'!M132/'OECD.Stat export (3)'!$P132</f>
        <v>-2.6855154681288147E-3</v>
      </c>
      <c r="N132" s="19">
        <f>'OECD.Stat export (3)'!N132/'OECD.Stat export (3)'!$P132</f>
        <v>30.062179649413917</v>
      </c>
      <c r="O132" s="19">
        <f>'OECD.Stat export (3)'!O132/'OECD.Stat export (3)'!$P132</f>
        <v>21.088212820576089</v>
      </c>
      <c r="P132" s="19">
        <f>'OECD.Stat export (3)'!P132/'OECD.Stat export (3)'!$P132</f>
        <v>1</v>
      </c>
      <c r="Q132" s="19">
        <f>'OECD.Stat export (3)'!Q132/'OECD.Stat export (3)'!$P132</f>
        <v>0.41810283856996877</v>
      </c>
      <c r="R132" s="19">
        <f>'OECD.Stat export (3)'!R132/'OECD.Stat export (3)'!$P132</f>
        <v>0.32757942461404599</v>
      </c>
    </row>
    <row r="133" spans="1:18" ht="13.8" x14ac:dyDescent="0.3">
      <c r="A133" s="16"/>
      <c r="B133" s="17" t="s">
        <v>35</v>
      </c>
      <c r="C133" s="11" t="s">
        <v>31</v>
      </c>
      <c r="D133" s="19">
        <f>'OECD.Stat export (3)'!D133/'OECD.Stat export (3)'!$P133</f>
        <v>3.2717070989857118</v>
      </c>
      <c r="E133" s="19">
        <f>'OECD.Stat export (3)'!E133/'OECD.Stat export (3)'!$P133</f>
        <v>0.36032834548991272</v>
      </c>
      <c r="F133" s="19">
        <f>'OECD.Stat export (3)'!F133/'OECD.Stat export (3)'!$P133</f>
        <v>0.10497103136110233</v>
      </c>
      <c r="G133" s="19">
        <f>'OECD.Stat export (3)'!G133/'OECD.Stat export (3)'!$P133</f>
        <v>-0.25535731412881041</v>
      </c>
      <c r="H133" s="19">
        <f>'OECD.Stat export (3)'!H133/'OECD.Stat export (3)'!$P133</f>
        <v>2.4499546475991401</v>
      </c>
      <c r="I133" s="19">
        <f>'OECD.Stat export (3)'!I133/'OECD.Stat export (3)'!$P133</f>
        <v>2.4373115457674408</v>
      </c>
      <c r="J133" s="19">
        <f>'OECD.Stat export (3)'!J133/'OECD.Stat export (3)'!$P133</f>
        <v>-1.2643101831699323E-2</v>
      </c>
      <c r="K133" s="19">
        <f>'OECD.Stat export (3)'!K133/'OECD.Stat export (3)'!$P133</f>
        <v>2.0103781686836793E-2</v>
      </c>
      <c r="L133" s="19">
        <f>'OECD.Stat export (3)'!L133/'OECD.Stat export (3)'!$P133</f>
        <v>4.2241356896695224E-3</v>
      </c>
      <c r="M133" s="19">
        <f>'OECD.Stat export (3)'!M133/'OECD.Stat export (3)'!$P133</f>
        <v>-1.587964599716727E-2</v>
      </c>
      <c r="N133" s="19">
        <f>'OECD.Stat export (3)'!N133/'OECD.Stat export (3)'!$P133</f>
        <v>29.737530089945057</v>
      </c>
      <c r="O133" s="19">
        <f>'OECD.Stat export (3)'!O133/'OECD.Stat export (3)'!$P133</f>
        <v>20.184201274214832</v>
      </c>
      <c r="P133" s="19">
        <f>'OECD.Stat export (3)'!P133/'OECD.Stat export (3)'!$P133</f>
        <v>1</v>
      </c>
      <c r="Q133" s="19">
        <f>'OECD.Stat export (3)'!Q133/'OECD.Stat export (3)'!$P133</f>
        <v>0.42738588982404813</v>
      </c>
      <c r="R133" s="19">
        <f>'OECD.Stat export (3)'!R133/'OECD.Stat export (3)'!$P133</f>
        <v>0.33551459415585611</v>
      </c>
    </row>
    <row r="134" spans="1:18" ht="13.8" x14ac:dyDescent="0.3">
      <c r="A134" s="16"/>
      <c r="B134" s="17" t="s">
        <v>37</v>
      </c>
      <c r="C134" s="11" t="s">
        <v>31</v>
      </c>
      <c r="D134" s="19">
        <f>'OECD.Stat export (3)'!D134/'OECD.Stat export (3)'!$P134</f>
        <v>3.4957043345005294</v>
      </c>
      <c r="E134" s="19">
        <f>'OECD.Stat export (3)'!E134/'OECD.Stat export (3)'!$P134</f>
        <v>0.35037745571344747</v>
      </c>
      <c r="F134" s="19">
        <f>'OECD.Stat export (3)'!F134/'OECD.Stat export (3)'!$P134</f>
        <v>6.8712984304726998E-2</v>
      </c>
      <c r="G134" s="19">
        <f>'OECD.Stat export (3)'!G134/'OECD.Stat export (3)'!$P134</f>
        <v>-0.28166447140872047</v>
      </c>
      <c r="H134" s="19">
        <f>'OECD.Stat export (3)'!H134/'OECD.Stat export (3)'!$P134</f>
        <v>2.6574990058636847</v>
      </c>
      <c r="I134" s="19">
        <f>'OECD.Stat export (3)'!I134/'OECD.Stat export (3)'!$P134</f>
        <v>2.695718148701757</v>
      </c>
      <c r="J134" s="19">
        <f>'OECD.Stat export (3)'!J134/'OECD.Stat export (3)'!$P134</f>
        <v>3.8219142838072269E-2</v>
      </c>
      <c r="K134" s="19">
        <f>'OECD.Stat export (3)'!K134/'OECD.Stat export (3)'!$P134</f>
        <v>3.0753500347253569E-2</v>
      </c>
      <c r="L134" s="19">
        <f>'OECD.Stat export (3)'!L134/'OECD.Stat export (3)'!$P134</f>
        <v>3.529989855451679E-3</v>
      </c>
      <c r="M134" s="19">
        <f>'OECD.Stat export (3)'!M134/'OECD.Stat export (3)'!$P134</f>
        <v>-2.7223510491801894E-2</v>
      </c>
      <c r="N134" s="19">
        <f>'OECD.Stat export (3)'!N134/'OECD.Stat export (3)'!$P134</f>
        <v>30.147015977375467</v>
      </c>
      <c r="O134" s="19">
        <f>'OECD.Stat export (3)'!O134/'OECD.Stat export (3)'!$P134</f>
        <v>20.220551963446528</v>
      </c>
      <c r="P134" s="19">
        <f>'OECD.Stat export (3)'!P134/'OECD.Stat export (3)'!$P134</f>
        <v>1</v>
      </c>
      <c r="Q134" s="19">
        <f>'OECD.Stat export (3)'!Q134/'OECD.Stat export (3)'!$P134</f>
        <v>0.43620564840065684</v>
      </c>
      <c r="R134" s="19">
        <f>'OECD.Stat export (3)'!R134/'OECD.Stat export (3)'!$P134</f>
        <v>0.34309222823155899</v>
      </c>
    </row>
    <row r="135" spans="1:18" ht="13.8" x14ac:dyDescent="0.3">
      <c r="A135" s="16"/>
      <c r="B135" s="17" t="s">
        <v>38</v>
      </c>
      <c r="C135" s="11" t="s">
        <v>31</v>
      </c>
      <c r="D135" s="19">
        <f>'OECD.Stat export (3)'!D135/'OECD.Stat export (3)'!$P135</f>
        <v>3.7216232083273062</v>
      </c>
      <c r="E135" s="19">
        <f>'OECD.Stat export (3)'!E135/'OECD.Stat export (3)'!$P135</f>
        <v>0.36950319240556034</v>
      </c>
      <c r="F135" s="19">
        <f>'OECD.Stat export (3)'!F135/'OECD.Stat export (3)'!$P135</f>
        <v>8.3833062209801912E-2</v>
      </c>
      <c r="G135" s="19">
        <f>'OECD.Stat export (3)'!G135/'OECD.Stat export (3)'!$P135</f>
        <v>-0.28567013019575843</v>
      </c>
      <c r="H135" s="19">
        <f>'OECD.Stat export (3)'!H135/'OECD.Stat export (3)'!$P135</f>
        <v>2.6703513572755981</v>
      </c>
      <c r="I135" s="19">
        <f>'OECD.Stat export (3)'!I135/'OECD.Stat export (3)'!$P135</f>
        <v>2.6232691114317022</v>
      </c>
      <c r="J135" s="19">
        <f>'OECD.Stat export (3)'!J135/'OECD.Stat export (3)'!$P135</f>
        <v>-4.7082245843895913E-2</v>
      </c>
      <c r="K135" s="19">
        <f>'OECD.Stat export (3)'!K135/'OECD.Stat export (3)'!$P135</f>
        <v>1.9380395273733163E-2</v>
      </c>
      <c r="L135" s="19">
        <f>'OECD.Stat export (3)'!L135/'OECD.Stat export (3)'!$P135</f>
        <v>5.2370928573727106E-3</v>
      </c>
      <c r="M135" s="19">
        <f>'OECD.Stat export (3)'!M135/'OECD.Stat export (3)'!$P135</f>
        <v>-1.414330241636045E-2</v>
      </c>
      <c r="N135" s="19">
        <f>'OECD.Stat export (3)'!N135/'OECD.Stat export (3)'!$P135</f>
        <v>31.374187995678483</v>
      </c>
      <c r="O135" s="19">
        <f>'OECD.Stat export (3)'!O135/'OECD.Stat export (3)'!$P135</f>
        <v>20.934374959411162</v>
      </c>
      <c r="P135" s="19">
        <f>'OECD.Stat export (3)'!P135/'OECD.Stat export (3)'!$P135</f>
        <v>1</v>
      </c>
      <c r="Q135" s="19">
        <f>'OECD.Stat export (3)'!Q135/'OECD.Stat export (3)'!$P135</f>
        <v>0.44434396314770402</v>
      </c>
      <c r="R135" s="19">
        <f>'OECD.Stat export (3)'!R135/'OECD.Stat export (3)'!$P135</f>
        <v>0.35028906250322772</v>
      </c>
    </row>
    <row r="136" spans="1:18" ht="13.8" x14ac:dyDescent="0.3">
      <c r="A136" s="16"/>
      <c r="B136" s="17" t="s">
        <v>39</v>
      </c>
      <c r="C136" s="11" t="s">
        <v>31</v>
      </c>
      <c r="D136" s="19">
        <f>'OECD.Stat export (3)'!D136/'OECD.Stat export (3)'!$P136</f>
        <v>3.8868607383054932</v>
      </c>
      <c r="E136" s="19">
        <f>'OECD.Stat export (3)'!E136/'OECD.Stat export (3)'!$P136</f>
        <v>0.37494863094334308</v>
      </c>
      <c r="F136" s="19">
        <f>'OECD.Stat export (3)'!F136/'OECD.Stat export (3)'!$P136</f>
        <v>8.8452267310980395E-2</v>
      </c>
      <c r="G136" s="19">
        <f>'OECD.Stat export (3)'!G136/'OECD.Stat export (3)'!$P136</f>
        <v>-0.28649636363236269</v>
      </c>
      <c r="H136" s="19">
        <f>'OECD.Stat export (3)'!H136/'OECD.Stat export (3)'!$P136</f>
        <v>2.4738747760048883</v>
      </c>
      <c r="I136" s="19">
        <f>'OECD.Stat export (3)'!I136/'OECD.Stat export (3)'!$P136</f>
        <v>2.3457067195232786</v>
      </c>
      <c r="J136" s="19">
        <f>'OECD.Stat export (3)'!J136/'OECD.Stat export (3)'!$P136</f>
        <v>-0.12816805648160987</v>
      </c>
      <c r="K136" s="19">
        <f>'OECD.Stat export (3)'!K136/'OECD.Stat export (3)'!$P136</f>
        <v>2.1039008157346346E-2</v>
      </c>
      <c r="L136" s="19">
        <f>'OECD.Stat export (3)'!L136/'OECD.Stat export (3)'!$P136</f>
        <v>3.1673083030944516E-3</v>
      </c>
      <c r="M136" s="19">
        <f>'OECD.Stat export (3)'!M136/'OECD.Stat export (3)'!$P136</f>
        <v>-1.7871699854251893E-2</v>
      </c>
      <c r="N136" s="19">
        <f>'OECD.Stat export (3)'!N136/'OECD.Stat export (3)'!$P136</f>
        <v>33.461912918026414</v>
      </c>
      <c r="O136" s="19">
        <f>'OECD.Stat export (3)'!O136/'OECD.Stat export (3)'!$P136</f>
        <v>22.056711540998716</v>
      </c>
      <c r="P136" s="19">
        <f>'OECD.Stat export (3)'!P136/'OECD.Stat export (3)'!$P136</f>
        <v>1</v>
      </c>
      <c r="Q136" s="19">
        <f>'OECD.Stat export (3)'!Q136/'OECD.Stat export (3)'!$P136</f>
        <v>0.44839181962149505</v>
      </c>
      <c r="R136" s="19">
        <f>'OECD.Stat export (3)'!R136/'OECD.Stat export (3)'!$P136</f>
        <v>0.35304215252425897</v>
      </c>
    </row>
    <row r="137" spans="1:18" ht="13.8" x14ac:dyDescent="0.3">
      <c r="A137" s="16"/>
      <c r="B137" s="17" t="s">
        <v>41</v>
      </c>
      <c r="C137" s="11" t="s">
        <v>31</v>
      </c>
      <c r="D137" s="19">
        <f>'OECD.Stat export (3)'!D137/'OECD.Stat export (3)'!$P137</f>
        <v>4.1030092521586123</v>
      </c>
      <c r="E137" s="19">
        <f>'OECD.Stat export (3)'!E137/'OECD.Stat export (3)'!$P137</f>
        <v>0.44428035698866558</v>
      </c>
      <c r="F137" s="19">
        <f>'OECD.Stat export (3)'!F137/'OECD.Stat export (3)'!$P137</f>
        <v>0.10567819724514717</v>
      </c>
      <c r="G137" s="19">
        <f>'OECD.Stat export (3)'!G137/'OECD.Stat export (3)'!$P137</f>
        <v>-0.33860215974351843</v>
      </c>
      <c r="H137" s="19">
        <f>'OECD.Stat export (3)'!H137/'OECD.Stat export (3)'!$P137</f>
        <v>2.3076882274447099</v>
      </c>
      <c r="I137" s="19">
        <f>'OECD.Stat export (3)'!I137/'OECD.Stat export (3)'!$P137</f>
        <v>2.1886031131344064</v>
      </c>
      <c r="J137" s="19">
        <f>'OECD.Stat export (3)'!J137/'OECD.Stat export (3)'!$P137</f>
        <v>-0.11908511431030383</v>
      </c>
      <c r="K137" s="19">
        <f>'OECD.Stat export (3)'!K137/'OECD.Stat export (3)'!$P137</f>
        <v>1.347089735857066E-2</v>
      </c>
      <c r="L137" s="19">
        <f>'OECD.Stat export (3)'!L137/'OECD.Stat export (3)'!$P137</f>
        <v>5.6841642707516583E-3</v>
      </c>
      <c r="M137" s="19">
        <f>'OECD.Stat export (3)'!M137/'OECD.Stat export (3)'!$P137</f>
        <v>-7.7867330878190035E-3</v>
      </c>
      <c r="N137" s="19">
        <f>'OECD.Stat export (3)'!N137/'OECD.Stat export (3)'!$P137</f>
        <v>32.898852986694557</v>
      </c>
      <c r="O137" s="19">
        <f>'OECD.Stat export (3)'!O137/'OECD.Stat export (3)'!$P137</f>
        <v>21.051651672472502</v>
      </c>
      <c r="P137" s="19">
        <f>'OECD.Stat export (3)'!P137/'OECD.Stat export (3)'!$P137</f>
        <v>1</v>
      </c>
      <c r="Q137" s="19">
        <f>'OECD.Stat export (3)'!Q137/'OECD.Stat export (3)'!$P137</f>
        <v>0.43934911201967508</v>
      </c>
      <c r="R137" s="19">
        <f>'OECD.Stat export (3)'!R137/'OECD.Stat export (3)'!$P137</f>
        <v>0.34362048950359303</v>
      </c>
    </row>
    <row r="138" spans="1:18" ht="13.8" x14ac:dyDescent="0.3">
      <c r="A138" s="16"/>
      <c r="B138" s="17" t="s">
        <v>42</v>
      </c>
      <c r="C138" s="11" t="s">
        <v>31</v>
      </c>
      <c r="D138" s="19">
        <f>'OECD.Stat export (3)'!D138/'OECD.Stat export (3)'!$P138</f>
        <v>4.1094269561443468</v>
      </c>
      <c r="E138" s="19">
        <f>'OECD.Stat export (3)'!E138/'OECD.Stat export (3)'!$P138</f>
        <v>0.48647205153601503</v>
      </c>
      <c r="F138" s="19">
        <f>'OECD.Stat export (3)'!F138/'OECD.Stat export (3)'!$P138</f>
        <v>0.10959397628367323</v>
      </c>
      <c r="G138" s="19">
        <f>'OECD.Stat export (3)'!G138/'OECD.Stat export (3)'!$P138</f>
        <v>-0.37687807525234179</v>
      </c>
      <c r="H138" s="19">
        <f>'OECD.Stat export (3)'!H138/'OECD.Stat export (3)'!$P138</f>
        <v>2.7259017166341684</v>
      </c>
      <c r="I138" s="19">
        <f>'OECD.Stat export (3)'!I138/'OECD.Stat export (3)'!$P138</f>
        <v>2.4721663665423019</v>
      </c>
      <c r="J138" s="19">
        <f>'OECD.Stat export (3)'!J138/'OECD.Stat export (3)'!$P138</f>
        <v>-0.2537353500918661</v>
      </c>
      <c r="K138" s="19">
        <f>'OECD.Stat export (3)'!K138/'OECD.Stat export (3)'!$P138</f>
        <v>6.9773546368100021E-3</v>
      </c>
      <c r="L138" s="19">
        <f>'OECD.Stat export (3)'!L138/'OECD.Stat export (3)'!$P138</f>
        <v>5.082813968614569E-3</v>
      </c>
      <c r="M138" s="19">
        <f>'OECD.Stat export (3)'!M138/'OECD.Stat export (3)'!$P138</f>
        <v>-1.8945406681954329E-3</v>
      </c>
      <c r="N138" s="19">
        <f>'OECD.Stat export (3)'!N138/'OECD.Stat export (3)'!$P138</f>
        <v>33.941414379667364</v>
      </c>
      <c r="O138" s="19">
        <f>'OECD.Stat export (3)'!O138/'OECD.Stat export (3)'!$P138</f>
        <v>21.653707561265644</v>
      </c>
      <c r="P138" s="19">
        <f>'OECD.Stat export (3)'!P138/'OECD.Stat export (3)'!$P138</f>
        <v>1</v>
      </c>
      <c r="Q138" s="19">
        <f>'OECD.Stat export (3)'!Q138/'OECD.Stat export (3)'!$P138</f>
        <v>0.43838752136975995</v>
      </c>
      <c r="R138" s="19">
        <f>'OECD.Stat export (3)'!R138/'OECD.Stat export (3)'!$P138</f>
        <v>0.34256233969394251</v>
      </c>
    </row>
    <row r="139" spans="1:18" ht="13.8" x14ac:dyDescent="0.3">
      <c r="A139" s="14" t="s">
        <v>68</v>
      </c>
      <c r="B139" s="17" t="s">
        <v>33</v>
      </c>
      <c r="C139" s="11" t="s">
        <v>31</v>
      </c>
      <c r="D139" s="19">
        <f>'OECD.Stat export (3)'!D139/'OECD.Stat export (3)'!$P139</f>
        <v>6.8943022287619149</v>
      </c>
      <c r="E139" s="19">
        <f>'OECD.Stat export (3)'!E139/'OECD.Stat export (3)'!$P139</f>
        <v>0.56165451185432258</v>
      </c>
      <c r="F139" s="19">
        <f>'OECD.Stat export (3)'!F139/'OECD.Stat export (3)'!$P139</f>
        <v>1.2761246533462449</v>
      </c>
      <c r="G139" s="19">
        <f>'OECD.Stat export (3)'!G139/'OECD.Stat export (3)'!$P139</f>
        <v>0.71447014149192223</v>
      </c>
      <c r="H139" s="19">
        <f>'OECD.Stat export (3)'!H139/'OECD.Stat export (3)'!$P139</f>
        <v>0.68655708579177621</v>
      </c>
      <c r="I139" s="19">
        <f>'OECD.Stat export (3)'!I139/'OECD.Stat export (3)'!$P139</f>
        <v>0.49993389563698504</v>
      </c>
      <c r="J139" s="19">
        <f>'OECD.Stat export (3)'!J139/'OECD.Stat export (3)'!$P139</f>
        <v>-0.18662319015479104</v>
      </c>
      <c r="K139" s="19">
        <f>'OECD.Stat export (3)'!K139/'OECD.Stat export (3)'!$P139</f>
        <v>2.2631036815816234E-2</v>
      </c>
      <c r="L139" s="19">
        <f>'OECD.Stat export (3)'!L139/'OECD.Stat export (3)'!$P139</f>
        <v>4.2524632408891011E-2</v>
      </c>
      <c r="M139" s="19">
        <f>'OECD.Stat export (3)'!M139/'OECD.Stat export (3)'!$P139</f>
        <v>1.989359559307478E-2</v>
      </c>
      <c r="N139" s="19">
        <f>'OECD.Stat export (3)'!N139/'OECD.Stat export (3)'!$P139</f>
        <v>31.631838375879298</v>
      </c>
      <c r="O139" s="19">
        <f>'OECD.Stat export (3)'!O139/'OECD.Stat export (3)'!$P139</f>
        <v>20.712927392490133</v>
      </c>
      <c r="P139" s="19">
        <f>'OECD.Stat export (3)'!P139/'OECD.Stat export (3)'!$P139</f>
        <v>1</v>
      </c>
      <c r="Q139" s="19">
        <f>'OECD.Stat export (3)'!Q139/'OECD.Stat export (3)'!$P139</f>
        <v>0.45747148497211748</v>
      </c>
      <c r="R139" s="19">
        <f>'OECD.Stat export (3)'!R139/'OECD.Stat export (3)'!$P139</f>
        <v>0.36766380813629446</v>
      </c>
    </row>
    <row r="140" spans="1:18" ht="13.8" x14ac:dyDescent="0.3">
      <c r="A140" s="16"/>
      <c r="B140" s="17" t="s">
        <v>35</v>
      </c>
      <c r="C140" s="11" t="s">
        <v>31</v>
      </c>
      <c r="D140" s="19">
        <f>'OECD.Stat export (3)'!D140/'OECD.Stat export (3)'!$P140</f>
        <v>6.9760582147045023</v>
      </c>
      <c r="E140" s="19">
        <f>'OECD.Stat export (3)'!E140/'OECD.Stat export (3)'!$P140</f>
        <v>0.60947548256760409</v>
      </c>
      <c r="F140" s="19">
        <f>'OECD.Stat export (3)'!F140/'OECD.Stat export (3)'!$P140</f>
        <v>1.3294081006164291</v>
      </c>
      <c r="G140" s="19">
        <f>'OECD.Stat export (3)'!G140/'OECD.Stat export (3)'!$P140</f>
        <v>0.71993261804882525</v>
      </c>
      <c r="H140" s="19">
        <f>'OECD.Stat export (3)'!H140/'OECD.Stat export (3)'!$P140</f>
        <v>0.68724977707902568</v>
      </c>
      <c r="I140" s="19">
        <f>'OECD.Stat export (3)'!I140/'OECD.Stat export (3)'!$P140</f>
        <v>0.4983120554597355</v>
      </c>
      <c r="J140" s="19">
        <f>'OECD.Stat export (3)'!J140/'OECD.Stat export (3)'!$P140</f>
        <v>-0.18893772161929023</v>
      </c>
      <c r="K140" s="19">
        <f>'OECD.Stat export (3)'!K140/'OECD.Stat export (3)'!$P140</f>
        <v>3.0436576379434022E-2</v>
      </c>
      <c r="L140" s="19">
        <f>'OECD.Stat export (3)'!L140/'OECD.Stat export (3)'!$P140</f>
        <v>3.1725685388153735E-2</v>
      </c>
      <c r="M140" s="19">
        <f>'OECD.Stat export (3)'!M140/'OECD.Stat export (3)'!$P140</f>
        <v>1.2891090087197097E-3</v>
      </c>
      <c r="N140" s="19">
        <f>'OECD.Stat export (3)'!N140/'OECD.Stat export (3)'!$P140</f>
        <v>33.942767889676524</v>
      </c>
      <c r="O140" s="19">
        <f>'OECD.Stat export (3)'!O140/'OECD.Stat export (3)'!$P140</f>
        <v>22.176527815643606</v>
      </c>
      <c r="P140" s="19">
        <f>'OECD.Stat export (3)'!P140/'OECD.Stat export (3)'!$P140</f>
        <v>1</v>
      </c>
      <c r="Q140" s="19">
        <f>'OECD.Stat export (3)'!Q140/'OECD.Stat export (3)'!$P140</f>
        <v>0.46555489522835297</v>
      </c>
      <c r="R140" s="19">
        <f>'OECD.Stat export (3)'!R140/'OECD.Stat export (3)'!$P140</f>
        <v>0.37386789807195758</v>
      </c>
    </row>
    <row r="141" spans="1:18" ht="13.8" x14ac:dyDescent="0.3">
      <c r="A141" s="16"/>
      <c r="B141" s="17" t="s">
        <v>37</v>
      </c>
      <c r="C141" s="11" t="s">
        <v>31</v>
      </c>
      <c r="D141" s="19">
        <f>'OECD.Stat export (3)'!D141/'OECD.Stat export (3)'!$P141</f>
        <v>7.122114764168594</v>
      </c>
      <c r="E141" s="19">
        <f>'OECD.Stat export (3)'!E141/'OECD.Stat export (3)'!$P141</f>
        <v>0.676560049065286</v>
      </c>
      <c r="F141" s="19">
        <f>'OECD.Stat export (3)'!F141/'OECD.Stat export (3)'!$P141</f>
        <v>1.4744487740697516</v>
      </c>
      <c r="G141" s="19">
        <f>'OECD.Stat export (3)'!G141/'OECD.Stat export (3)'!$P141</f>
        <v>0.7978887250044655</v>
      </c>
      <c r="H141" s="19">
        <f>'OECD.Stat export (3)'!H141/'OECD.Stat export (3)'!$P141</f>
        <v>0.7862050339356933</v>
      </c>
      <c r="I141" s="19">
        <f>'OECD.Stat export (3)'!I141/'OECD.Stat export (3)'!$P141</f>
        <v>0.56951853284339049</v>
      </c>
      <c r="J141" s="19">
        <f>'OECD.Stat export (3)'!J141/'OECD.Stat export (3)'!$P141</f>
        <v>-0.21668650109230286</v>
      </c>
      <c r="K141" s="19">
        <f>'OECD.Stat export (3)'!K141/'OECD.Stat export (3)'!$P141</f>
        <v>6.7205485572550169E-2</v>
      </c>
      <c r="L141" s="19">
        <f>'OECD.Stat export (3)'!L141/'OECD.Stat export (3)'!$P141</f>
        <v>5.1784027545491641E-2</v>
      </c>
      <c r="M141" s="19">
        <f>'OECD.Stat export (3)'!M141/'OECD.Stat export (3)'!$P141</f>
        <v>-1.5421458027058518E-2</v>
      </c>
      <c r="N141" s="19">
        <f>'OECD.Stat export (3)'!N141/'OECD.Stat export (3)'!$P141</f>
        <v>36.51757927313632</v>
      </c>
      <c r="O141" s="19">
        <f>'OECD.Stat export (3)'!O141/'OECD.Stat export (3)'!$P141</f>
        <v>24.096521892221052</v>
      </c>
      <c r="P141" s="19">
        <f>'OECD.Stat export (3)'!P141/'OECD.Stat export (3)'!$P141</f>
        <v>1</v>
      </c>
      <c r="Q141" s="19">
        <f>'OECD.Stat export (3)'!Q141/'OECD.Stat export (3)'!$P141</f>
        <v>0.47903519136962147</v>
      </c>
      <c r="R141" s="19">
        <f>'OECD.Stat export (3)'!R141/'OECD.Stat export (3)'!$P141</f>
        <v>0.38498048473753022</v>
      </c>
    </row>
    <row r="142" spans="1:18" ht="13.8" x14ac:dyDescent="0.3">
      <c r="A142" s="16"/>
      <c r="B142" s="17" t="s">
        <v>38</v>
      </c>
      <c r="C142" s="11" t="s">
        <v>31</v>
      </c>
      <c r="D142" s="19">
        <f>'OECD.Stat export (3)'!D142/'OECD.Stat export (3)'!$P142</f>
        <v>7.5706240866118772</v>
      </c>
      <c r="E142" s="19">
        <f>'OECD.Stat export (3)'!E142/'OECD.Stat export (3)'!$P142</f>
        <v>0.97936663616408837</v>
      </c>
      <c r="F142" s="19">
        <f>'OECD.Stat export (3)'!F142/'OECD.Stat export (3)'!$P142</f>
        <v>1.7475552125624287</v>
      </c>
      <c r="G142" s="19">
        <f>'OECD.Stat export (3)'!G142/'OECD.Stat export (3)'!$P142</f>
        <v>0.76818857639834048</v>
      </c>
      <c r="H142" s="19">
        <f>'OECD.Stat export (3)'!H142/'OECD.Stat export (3)'!$P142</f>
        <v>0.88165694879620982</v>
      </c>
      <c r="I142" s="19">
        <f>'OECD.Stat export (3)'!I142/'OECD.Stat export (3)'!$P142</f>
        <v>0.5982758287338148</v>
      </c>
      <c r="J142" s="19">
        <f>'OECD.Stat export (3)'!J142/'OECD.Stat export (3)'!$P142</f>
        <v>-0.28338112006239513</v>
      </c>
      <c r="K142" s="19">
        <f>'OECD.Stat export (3)'!K142/'OECD.Stat export (3)'!$P142</f>
        <v>7.499302012204892E-2</v>
      </c>
      <c r="L142" s="19">
        <f>'OECD.Stat export (3)'!L142/'OECD.Stat export (3)'!$P142</f>
        <v>5.533079563465633E-2</v>
      </c>
      <c r="M142" s="19">
        <f>'OECD.Stat export (3)'!M142/'OECD.Stat export (3)'!$P142</f>
        <v>-1.9662224487392587E-2</v>
      </c>
      <c r="N142" s="19">
        <f>'OECD.Stat export (3)'!N142/'OECD.Stat export (3)'!$P142</f>
        <v>39.008297051474401</v>
      </c>
      <c r="O142" s="19">
        <f>'OECD.Stat export (3)'!O142/'OECD.Stat export (3)'!$P142</f>
        <v>25.941391210425316</v>
      </c>
      <c r="P142" s="19">
        <f>'OECD.Stat export (3)'!P142/'OECD.Stat export (3)'!$P142</f>
        <v>1</v>
      </c>
      <c r="Q142" s="19">
        <f>'OECD.Stat export (3)'!Q142/'OECD.Stat export (3)'!$P142</f>
        <v>0.49291587273088805</v>
      </c>
      <c r="R142" s="19">
        <f>'OECD.Stat export (3)'!R142/'OECD.Stat export (3)'!$P142</f>
        <v>0.39701615285266673</v>
      </c>
    </row>
    <row r="143" spans="1:18" ht="13.8" x14ac:dyDescent="0.3">
      <c r="A143" s="16"/>
      <c r="B143" s="17" t="s">
        <v>39</v>
      </c>
      <c r="C143" s="11" t="s">
        <v>31</v>
      </c>
      <c r="D143" s="19">
        <f>'OECD.Stat export (3)'!D143/'OECD.Stat export (3)'!$P143</f>
        <v>8.1296726589673405</v>
      </c>
      <c r="E143" s="19">
        <f>'OECD.Stat export (3)'!E143/'OECD.Stat export (3)'!$P143</f>
        <v>2.1374890062967502</v>
      </c>
      <c r="F143" s="19">
        <f>'OECD.Stat export (3)'!F143/'OECD.Stat export (3)'!$P143</f>
        <v>2.6554154093749491</v>
      </c>
      <c r="G143" s="19">
        <f>'OECD.Stat export (3)'!G143/'OECD.Stat export (3)'!$P143</f>
        <v>0.51792640307819848</v>
      </c>
      <c r="H143" s="19">
        <f>'OECD.Stat export (3)'!H143/'OECD.Stat export (3)'!$P143</f>
        <v>0.86409598595318171</v>
      </c>
      <c r="I143" s="19">
        <f>'OECD.Stat export (3)'!I143/'OECD.Stat export (3)'!$P143</f>
        <v>0.61533151189987234</v>
      </c>
      <c r="J143" s="19">
        <f>'OECD.Stat export (3)'!J143/'OECD.Stat export (3)'!$P143</f>
        <v>-0.24876447405330934</v>
      </c>
      <c r="K143" s="19">
        <f>'OECD.Stat export (3)'!K143/'OECD.Stat export (3)'!$P143</f>
        <v>0.11450420006759168</v>
      </c>
      <c r="L143" s="19">
        <f>'OECD.Stat export (3)'!L143/'OECD.Stat export (3)'!$P143</f>
        <v>8.7496113956153476E-2</v>
      </c>
      <c r="M143" s="19">
        <f>'OECD.Stat export (3)'!M143/'OECD.Stat export (3)'!$P143</f>
        <v>-2.7008086111438217E-2</v>
      </c>
      <c r="N143" s="19">
        <f>'OECD.Stat export (3)'!N143/'OECD.Stat export (3)'!$P143</f>
        <v>42.075856413672284</v>
      </c>
      <c r="O143" s="19">
        <f>'OECD.Stat export (3)'!O143/'OECD.Stat export (3)'!$P143</f>
        <v>28.0585968446929</v>
      </c>
      <c r="P143" s="19">
        <f>'OECD.Stat export (3)'!P143/'OECD.Stat export (3)'!$P143</f>
        <v>1</v>
      </c>
      <c r="Q143" s="19">
        <f>'OECD.Stat export (3)'!Q143/'OECD.Stat export (3)'!$P143</f>
        <v>0.50091692200616178</v>
      </c>
      <c r="R143" s="19">
        <f>'OECD.Stat export (3)'!R143/'OECD.Stat export (3)'!$P143</f>
        <v>0.40400895325535058</v>
      </c>
    </row>
    <row r="144" spans="1:18" ht="13.8" x14ac:dyDescent="0.3">
      <c r="A144" s="16"/>
      <c r="B144" s="17" t="s">
        <v>41</v>
      </c>
      <c r="C144" s="11" t="s">
        <v>31</v>
      </c>
      <c r="D144" s="19">
        <f>'OECD.Stat export (3)'!D144/'OECD.Stat export (3)'!$P144</f>
        <v>8.0052311204108815</v>
      </c>
      <c r="E144" s="19">
        <f>'OECD.Stat export (3)'!E144/'OECD.Stat export (3)'!$P144</f>
        <v>2.8350818285143617</v>
      </c>
      <c r="F144" s="19">
        <f>'OECD.Stat export (3)'!F144/'OECD.Stat export (3)'!$P144</f>
        <v>3.7684644117367316</v>
      </c>
      <c r="G144" s="19">
        <f>'OECD.Stat export (3)'!G144/'OECD.Stat export (3)'!$P144</f>
        <v>0.93338258322237</v>
      </c>
      <c r="H144" s="19">
        <f>'OECD.Stat export (3)'!H144/'OECD.Stat export (3)'!$P144</f>
        <v>0.8911640075137911</v>
      </c>
      <c r="I144" s="19">
        <f>'OECD.Stat export (3)'!I144/'OECD.Stat export (3)'!$P144</f>
        <v>0.60437089499714658</v>
      </c>
      <c r="J144" s="19">
        <f>'OECD.Stat export (3)'!J144/'OECD.Stat export (3)'!$P144</f>
        <v>-0.28679311251664447</v>
      </c>
      <c r="K144" s="19">
        <f>'OECD.Stat export (3)'!K144/'OECD.Stat export (3)'!$P144</f>
        <v>5.9641327753471557E-2</v>
      </c>
      <c r="L144" s="19">
        <f>'OECD.Stat export (3)'!L144/'OECD.Stat export (3)'!$P144</f>
        <v>5.1175038044512081E-2</v>
      </c>
      <c r="M144" s="19">
        <f>'OECD.Stat export (3)'!M144/'OECD.Stat export (3)'!$P144</f>
        <v>-8.4662897089594832E-3</v>
      </c>
      <c r="N144" s="19">
        <f>'OECD.Stat export (3)'!N144/'OECD.Stat export (3)'!$P144</f>
        <v>40.860470781086356</v>
      </c>
      <c r="O144" s="19">
        <f>'OECD.Stat export (3)'!O144/'OECD.Stat export (3)'!$P144</f>
        <v>26.839051106304069</v>
      </c>
      <c r="P144" s="19">
        <f>'OECD.Stat export (3)'!P144/'OECD.Stat export (3)'!$P144</f>
        <v>1</v>
      </c>
      <c r="Q144" s="19">
        <f>'OECD.Stat export (3)'!Q144/'OECD.Stat export (3)'!$P144</f>
        <v>0.49433674165329083</v>
      </c>
      <c r="R144" s="19">
        <f>'OECD.Stat export (3)'!R144/'OECD.Stat export (3)'!$P144</f>
        <v>0.39595266038754801</v>
      </c>
    </row>
    <row r="145" spans="1:18" ht="13.8" x14ac:dyDescent="0.3">
      <c r="A145" s="16"/>
      <c r="B145" s="17" t="s">
        <v>42</v>
      </c>
      <c r="C145" s="11" t="s">
        <v>31</v>
      </c>
      <c r="D145" s="19">
        <f>'OECD.Stat export (3)'!D145/'OECD.Stat export (3)'!$P145</f>
        <v>8.2795234683759311</v>
      </c>
      <c r="E145" s="19">
        <f>'OECD.Stat export (3)'!E145/'OECD.Stat export (3)'!$P145</f>
        <v>3.1377197302311015</v>
      </c>
      <c r="F145" s="19">
        <f>'OECD.Stat export (3)'!F145/'OECD.Stat export (3)'!$P145</f>
        <v>4.6076001693765329</v>
      </c>
      <c r="G145" s="19">
        <f>'OECD.Stat export (3)'!G145/'OECD.Stat export (3)'!$P145</f>
        <v>1.4698804391454312</v>
      </c>
      <c r="H145" s="19">
        <f>'OECD.Stat export (3)'!H145/'OECD.Stat export (3)'!$P145</f>
        <v>1.2852886683778284</v>
      </c>
      <c r="I145" s="19">
        <f>'OECD.Stat export (3)'!I145/'OECD.Stat export (3)'!$P145</f>
        <v>0.79337960886830849</v>
      </c>
      <c r="J145" s="19">
        <f>'OECD.Stat export (3)'!J145/'OECD.Stat export (3)'!$P145</f>
        <v>-0.49190905950951974</v>
      </c>
      <c r="K145" s="19">
        <f>'OECD.Stat export (3)'!K145/'OECD.Stat export (3)'!$P145</f>
        <v>8.5443486594582799E-2</v>
      </c>
      <c r="L145" s="19">
        <f>'OECD.Stat export (3)'!L145/'OECD.Stat export (3)'!$P145</f>
        <v>9.0514264635413455E-2</v>
      </c>
      <c r="M145" s="19">
        <f>'OECD.Stat export (3)'!M145/'OECD.Stat export (3)'!$P145</f>
        <v>5.0707780408306563E-3</v>
      </c>
      <c r="N145" s="19">
        <f>'OECD.Stat export (3)'!N145/'OECD.Stat export (3)'!$P145</f>
        <v>43.97037146797512</v>
      </c>
      <c r="O145" s="19">
        <f>'OECD.Stat export (3)'!O145/'OECD.Stat export (3)'!$P145</f>
        <v>28.823640016948708</v>
      </c>
      <c r="P145" s="19">
        <f>'OECD.Stat export (3)'!P145/'OECD.Stat export (3)'!$P145</f>
        <v>1</v>
      </c>
      <c r="Q145" s="19">
        <f>'OECD.Stat export (3)'!Q145/'OECD.Stat export (3)'!$P145</f>
        <v>0.49979250627321331</v>
      </c>
      <c r="R145" s="19">
        <f>'OECD.Stat export (3)'!R145/'OECD.Stat export (3)'!$P145</f>
        <v>0.39894360905221776</v>
      </c>
    </row>
    <row r="146" spans="1:18" ht="13.8" x14ac:dyDescent="0.3">
      <c r="A146" s="14" t="s">
        <v>69</v>
      </c>
      <c r="B146" s="17" t="s">
        <v>33</v>
      </c>
      <c r="C146" s="11" t="s">
        <v>31</v>
      </c>
      <c r="D146" s="19">
        <f>'OECD.Stat export (3)'!D146/'OECD.Stat export (3)'!$P146</f>
        <v>4.3280619504151989</v>
      </c>
      <c r="E146" s="19">
        <f>'OECD.Stat export (3)'!E146/'OECD.Stat export (3)'!$P146</f>
        <v>0.3264742652086724</v>
      </c>
      <c r="F146" s="19">
        <f>'OECD.Stat export (3)'!F146/'OECD.Stat export (3)'!$P146</f>
        <v>0.25755767103872046</v>
      </c>
      <c r="G146" s="19">
        <f>'OECD.Stat export (3)'!G146/'OECD.Stat export (3)'!$P146</f>
        <v>-6.8916594169951925E-2</v>
      </c>
      <c r="H146" s="19">
        <f>'OECD.Stat export (3)'!H146/'OECD.Stat export (3)'!$P146</f>
        <v>0.4500961069097193</v>
      </c>
      <c r="I146" s="19">
        <f>'OECD.Stat export (3)'!I146/'OECD.Stat export (3)'!$P146</f>
        <v>0.13420493196434255</v>
      </c>
      <c r="J146" s="19">
        <f>'OECD.Stat export (3)'!J146/'OECD.Stat export (3)'!$P146</f>
        <v>-0.31589117494537672</v>
      </c>
      <c r="K146" s="19">
        <f>'OECD.Stat export (3)'!K146/'OECD.Stat export (3)'!$P146</f>
        <v>9.5163126841070908E-2</v>
      </c>
      <c r="L146" s="19">
        <f>'OECD.Stat export (3)'!L146/'OECD.Stat export (3)'!$P146</f>
        <v>0.11027623858738311</v>
      </c>
      <c r="M146" s="19">
        <f>'OECD.Stat export (3)'!M146/'OECD.Stat export (3)'!$P146</f>
        <v>1.5113111746312212E-2</v>
      </c>
      <c r="N146" s="19">
        <f>'OECD.Stat export (3)'!N146/'OECD.Stat export (3)'!$P146</f>
        <v>34.945481614181418</v>
      </c>
      <c r="O146" s="19">
        <f>'OECD.Stat export (3)'!O146/'OECD.Stat export (3)'!$P146</f>
        <v>21.766616472570902</v>
      </c>
      <c r="P146" s="19">
        <f>'OECD.Stat export (3)'!P146/'OECD.Stat export (3)'!$P146</f>
        <v>1</v>
      </c>
      <c r="Q146" s="19">
        <f>'OECD.Stat export (3)'!Q146/'OECD.Stat export (3)'!$P146</f>
        <v>0.39842147457876076</v>
      </c>
      <c r="R146" s="19">
        <f>'OECD.Stat export (3)'!R146/'OECD.Stat export (3)'!$P146</f>
        <v>0.29133498364764998</v>
      </c>
    </row>
    <row r="147" spans="1:18" ht="13.8" x14ac:dyDescent="0.3">
      <c r="A147" s="16"/>
      <c r="B147" s="17" t="s">
        <v>35</v>
      </c>
      <c r="C147" s="11" t="s">
        <v>31</v>
      </c>
      <c r="D147" s="19">
        <f>'OECD.Stat export (3)'!D147/'OECD.Stat export (3)'!$P147</f>
        <v>4.4321516566438905</v>
      </c>
      <c r="E147" s="19">
        <f>'OECD.Stat export (3)'!E147/'OECD.Stat export (3)'!$P147</f>
        <v>0.31009290925094862</v>
      </c>
      <c r="F147" s="19">
        <f>'OECD.Stat export (3)'!F147/'OECD.Stat export (3)'!$P147</f>
        <v>0.24620551250580355</v>
      </c>
      <c r="G147" s="19">
        <f>'OECD.Stat export (3)'!G147/'OECD.Stat export (3)'!$P147</f>
        <v>-6.3887396745145097E-2</v>
      </c>
      <c r="H147" s="19">
        <f>'OECD.Stat export (3)'!H147/'OECD.Stat export (3)'!$P147</f>
        <v>0.44639523134120879</v>
      </c>
      <c r="I147" s="19">
        <f>'OECD.Stat export (3)'!I147/'OECD.Stat export (3)'!$P147</f>
        <v>0.14511543196005225</v>
      </c>
      <c r="J147" s="19">
        <f>'OECD.Stat export (3)'!J147/'OECD.Stat export (3)'!$P147</f>
        <v>-0.30127979938115651</v>
      </c>
      <c r="K147" s="19">
        <f>'OECD.Stat export (3)'!K147/'OECD.Stat export (3)'!$P147</f>
        <v>0.12096414115138396</v>
      </c>
      <c r="L147" s="19">
        <f>'OECD.Stat export (3)'!L147/'OECD.Stat export (3)'!$P147</f>
        <v>0.16779701324916402</v>
      </c>
      <c r="M147" s="19">
        <f>'OECD.Stat export (3)'!M147/'OECD.Stat export (3)'!$P147</f>
        <v>4.6832872097780066E-2</v>
      </c>
      <c r="N147" s="19">
        <f>'OECD.Stat export (3)'!N147/'OECD.Stat export (3)'!$P147</f>
        <v>37.333064910071229</v>
      </c>
      <c r="O147" s="19">
        <f>'OECD.Stat export (3)'!O147/'OECD.Stat export (3)'!$P147</f>
        <v>23.332009818952145</v>
      </c>
      <c r="P147" s="19">
        <f>'OECD.Stat export (3)'!P147/'OECD.Stat export (3)'!$P147</f>
        <v>1</v>
      </c>
      <c r="Q147" s="19">
        <f>'OECD.Stat export (3)'!Q147/'OECD.Stat export (3)'!$P147</f>
        <v>0.40657591450086605</v>
      </c>
      <c r="R147" s="19">
        <f>'OECD.Stat export (3)'!R147/'OECD.Stat export (3)'!$P147</f>
        <v>0.29798358548830506</v>
      </c>
    </row>
    <row r="148" spans="1:18" ht="13.8" x14ac:dyDescent="0.3">
      <c r="A148" s="16"/>
      <c r="B148" s="17" t="s">
        <v>37</v>
      </c>
      <c r="C148" s="11" t="s">
        <v>31</v>
      </c>
      <c r="D148" s="19">
        <f>'OECD.Stat export (3)'!D148/'OECD.Stat export (3)'!$P148</f>
        <v>4.6363888072321524</v>
      </c>
      <c r="E148" s="19">
        <f>'OECD.Stat export (3)'!E148/'OECD.Stat export (3)'!$P148</f>
        <v>0.31559320483763853</v>
      </c>
      <c r="F148" s="19">
        <f>'OECD.Stat export (3)'!F148/'OECD.Stat export (3)'!$P148</f>
        <v>0.25640358897707338</v>
      </c>
      <c r="G148" s="19">
        <f>'OECD.Stat export (3)'!G148/'OECD.Stat export (3)'!$P148</f>
        <v>-5.9189615860565141E-2</v>
      </c>
      <c r="H148" s="19">
        <f>'OECD.Stat export (3)'!H148/'OECD.Stat export (3)'!$P148</f>
        <v>0.4958780795570546</v>
      </c>
      <c r="I148" s="19">
        <f>'OECD.Stat export (3)'!I148/'OECD.Stat export (3)'!$P148</f>
        <v>0.16419848464533746</v>
      </c>
      <c r="J148" s="19">
        <f>'OECD.Stat export (3)'!J148/'OECD.Stat export (3)'!$P148</f>
        <v>-0.33167959491171717</v>
      </c>
      <c r="K148" s="19">
        <f>'OECD.Stat export (3)'!K148/'OECD.Stat export (3)'!$P148</f>
        <v>0.14997016691577733</v>
      </c>
      <c r="L148" s="19">
        <f>'OECD.Stat export (3)'!L148/'OECD.Stat export (3)'!$P148</f>
        <v>0.16330343776997719</v>
      </c>
      <c r="M148" s="19">
        <f>'OECD.Stat export (3)'!M148/'OECD.Stat export (3)'!$P148</f>
        <v>1.3333270854199856E-2</v>
      </c>
      <c r="N148" s="19">
        <f>'OECD.Stat export (3)'!N148/'OECD.Stat export (3)'!$P148</f>
        <v>39.601479630742304</v>
      </c>
      <c r="O148" s="19">
        <f>'OECD.Stat export (3)'!O148/'OECD.Stat export (3)'!$P148</f>
        <v>24.942801645803311</v>
      </c>
      <c r="P148" s="19">
        <f>'OECD.Stat export (3)'!P148/'OECD.Stat export (3)'!$P148</f>
        <v>1</v>
      </c>
      <c r="Q148" s="19">
        <f>'OECD.Stat export (3)'!Q148/'OECD.Stat export (3)'!$P148</f>
        <v>0.41664957301472216</v>
      </c>
      <c r="R148" s="19">
        <f>'OECD.Stat export (3)'!R148/'OECD.Stat export (3)'!$P148</f>
        <v>0.30655535122925687</v>
      </c>
    </row>
    <row r="149" spans="1:18" ht="13.8" x14ac:dyDescent="0.3">
      <c r="A149" s="16"/>
      <c r="B149" s="17" t="s">
        <v>38</v>
      </c>
      <c r="C149" s="11" t="s">
        <v>31</v>
      </c>
      <c r="D149" s="19">
        <f>'OECD.Stat export (3)'!D149/'OECD.Stat export (3)'!$P149</f>
        <v>4.8299192870591581</v>
      </c>
      <c r="E149" s="19">
        <f>'OECD.Stat export (3)'!E149/'OECD.Stat export (3)'!$P149</f>
        <v>0.35164346381656508</v>
      </c>
      <c r="F149" s="19">
        <f>'OECD.Stat export (3)'!F149/'OECD.Stat export (3)'!$P149</f>
        <v>0.26052154328162491</v>
      </c>
      <c r="G149" s="19">
        <f>'OECD.Stat export (3)'!G149/'OECD.Stat export (3)'!$P149</f>
        <v>-9.1121920534940185E-2</v>
      </c>
      <c r="H149" s="19">
        <f>'OECD.Stat export (3)'!H149/'OECD.Stat export (3)'!$P149</f>
        <v>0.5371591109502587</v>
      </c>
      <c r="I149" s="19">
        <f>'OECD.Stat export (3)'!I149/'OECD.Stat export (3)'!$P149</f>
        <v>0.16796434204386185</v>
      </c>
      <c r="J149" s="19">
        <f>'OECD.Stat export (3)'!J149/'OECD.Stat export (3)'!$P149</f>
        <v>-0.3691947689063968</v>
      </c>
      <c r="K149" s="19">
        <f>'OECD.Stat export (3)'!K149/'OECD.Stat export (3)'!$P149</f>
        <v>0.11896269601449762</v>
      </c>
      <c r="L149" s="19">
        <f>'OECD.Stat export (3)'!L149/'OECD.Stat export (3)'!$P149</f>
        <v>0.15345979900110454</v>
      </c>
      <c r="M149" s="19">
        <f>'OECD.Stat export (3)'!M149/'OECD.Stat export (3)'!$P149</f>
        <v>3.4497102986606937E-2</v>
      </c>
      <c r="N149" s="19">
        <f>'OECD.Stat export (3)'!N149/'OECD.Stat export (3)'!$P149</f>
        <v>40.776768297904162</v>
      </c>
      <c r="O149" s="19">
        <f>'OECD.Stat export (3)'!O149/'OECD.Stat export (3)'!$P149</f>
        <v>25.632419917481108</v>
      </c>
      <c r="P149" s="19">
        <f>'OECD.Stat export (3)'!P149/'OECD.Stat export (3)'!$P149</f>
        <v>1</v>
      </c>
      <c r="Q149" s="19">
        <f>'OECD.Stat export (3)'!Q149/'OECD.Stat export (3)'!$P149</f>
        <v>0.42407881355602139</v>
      </c>
      <c r="R149" s="19">
        <f>'OECD.Stat export (3)'!R149/'OECD.Stat export (3)'!$P149</f>
        <v>0.31198309462765311</v>
      </c>
    </row>
    <row r="150" spans="1:18" ht="13.8" x14ac:dyDescent="0.3">
      <c r="A150" s="16"/>
      <c r="B150" s="17" t="s">
        <v>39</v>
      </c>
      <c r="C150" s="11" t="s">
        <v>31</v>
      </c>
      <c r="D150" s="19">
        <f>'OECD.Stat export (3)'!D150/'OECD.Stat export (3)'!$P150</f>
        <v>4.9126746897879432</v>
      </c>
      <c r="E150" s="19">
        <f>'OECD.Stat export (3)'!E150/'OECD.Stat export (3)'!$P150</f>
        <v>0.34534751239975714</v>
      </c>
      <c r="F150" s="19">
        <f>'OECD.Stat export (3)'!F150/'OECD.Stat export (3)'!$P150</f>
        <v>0.28028349668842345</v>
      </c>
      <c r="G150" s="19">
        <f>'OECD.Stat export (3)'!G150/'OECD.Stat export (3)'!$P150</f>
        <v>-6.5064015711333731E-2</v>
      </c>
      <c r="H150" s="19">
        <f>'OECD.Stat export (3)'!H150/'OECD.Stat export (3)'!$P150</f>
        <v>0.51983457376547271</v>
      </c>
      <c r="I150" s="19">
        <f>'OECD.Stat export (3)'!I150/'OECD.Stat export (3)'!$P150</f>
        <v>0.17502158215207705</v>
      </c>
      <c r="J150" s="19">
        <f>'OECD.Stat export (3)'!J150/'OECD.Stat export (3)'!$P150</f>
        <v>-0.34481299161339568</v>
      </c>
      <c r="K150" s="19">
        <f>'OECD.Stat export (3)'!K150/'OECD.Stat export (3)'!$P150</f>
        <v>0.11195576394940041</v>
      </c>
      <c r="L150" s="19">
        <f>'OECD.Stat export (3)'!L150/'OECD.Stat export (3)'!$P150</f>
        <v>0.17340204286314945</v>
      </c>
      <c r="M150" s="19">
        <f>'OECD.Stat export (3)'!M150/'OECD.Stat export (3)'!$P150</f>
        <v>6.1446278913749049E-2</v>
      </c>
      <c r="N150" s="19">
        <f>'OECD.Stat export (3)'!N150/'OECD.Stat export (3)'!$P150</f>
        <v>43.135539425951926</v>
      </c>
      <c r="O150" s="19">
        <f>'OECD.Stat export (3)'!O150/'OECD.Stat export (3)'!$P150</f>
        <v>27.178272048086335</v>
      </c>
      <c r="P150" s="19">
        <f>'OECD.Stat export (3)'!P150/'OECD.Stat export (3)'!$P150</f>
        <v>1</v>
      </c>
      <c r="Q150" s="19">
        <f>'OECD.Stat export (3)'!Q150/'OECD.Stat export (3)'!$P150</f>
        <v>0.43179590430571402</v>
      </c>
      <c r="R150" s="19">
        <f>'OECD.Stat export (3)'!R150/'OECD.Stat export (3)'!$P150</f>
        <v>0.3207466173808593</v>
      </c>
    </row>
    <row r="151" spans="1:18" ht="13.8" x14ac:dyDescent="0.3">
      <c r="A151" s="16"/>
      <c r="B151" s="17" t="s">
        <v>41</v>
      </c>
      <c r="C151" s="11" t="s">
        <v>31</v>
      </c>
      <c r="D151" s="19">
        <f>'OECD.Stat export (3)'!D151/'OECD.Stat export (3)'!$P151</f>
        <v>4.8942191417989207</v>
      </c>
      <c r="E151" s="19">
        <f>'OECD.Stat export (3)'!E151/'OECD.Stat export (3)'!$P151</f>
        <v>0.37468652183998608</v>
      </c>
      <c r="F151" s="19">
        <f>'OECD.Stat export (3)'!F151/'OECD.Stat export (3)'!$P151</f>
        <v>0.30089877973468238</v>
      </c>
      <c r="G151" s="19">
        <f>'OECD.Stat export (3)'!G151/'OECD.Stat export (3)'!$P151</f>
        <v>-7.3787742105303727E-2</v>
      </c>
      <c r="H151" s="19">
        <f>'OECD.Stat export (3)'!H151/'OECD.Stat export (3)'!$P151</f>
        <v>0.51013827269101908</v>
      </c>
      <c r="I151" s="19">
        <f>'OECD.Stat export (3)'!I151/'OECD.Stat export (3)'!$P151</f>
        <v>0.16713324212288347</v>
      </c>
      <c r="J151" s="19">
        <f>'OECD.Stat export (3)'!J151/'OECD.Stat export (3)'!$P151</f>
        <v>-0.34300503056813564</v>
      </c>
      <c r="K151" s="19">
        <f>'OECD.Stat export (3)'!K151/'OECD.Stat export (3)'!$P151</f>
        <v>8.5917404172276265E-2</v>
      </c>
      <c r="L151" s="19">
        <f>'OECD.Stat export (3)'!L151/'OECD.Stat export (3)'!$P151</f>
        <v>0.1264416290673443</v>
      </c>
      <c r="M151" s="19">
        <f>'OECD.Stat export (3)'!M151/'OECD.Stat export (3)'!$P151</f>
        <v>4.0524224895068038E-2</v>
      </c>
      <c r="N151" s="19">
        <f>'OECD.Stat export (3)'!N151/'OECD.Stat export (3)'!$P151</f>
        <v>37.99236888319534</v>
      </c>
      <c r="O151" s="19">
        <f>'OECD.Stat export (3)'!O151/'OECD.Stat export (3)'!$P151</f>
        <v>22.930450090180091</v>
      </c>
      <c r="P151" s="19">
        <f>'OECD.Stat export (3)'!P151/'OECD.Stat export (3)'!$P151</f>
        <v>1</v>
      </c>
      <c r="Q151" s="19">
        <f>'OECD.Stat export (3)'!Q151/'OECD.Stat export (3)'!$P151</f>
        <v>0.41154455504784693</v>
      </c>
      <c r="R151" s="19">
        <f>'OECD.Stat export (3)'!R151/'OECD.Stat export (3)'!$P151</f>
        <v>0.30160130396000817</v>
      </c>
    </row>
    <row r="152" spans="1:18" ht="13.8" x14ac:dyDescent="0.3">
      <c r="A152" s="16"/>
      <c r="B152" s="17" t="s">
        <v>42</v>
      </c>
      <c r="C152" s="11" t="s">
        <v>31</v>
      </c>
      <c r="D152" s="19">
        <f>'OECD.Stat export (3)'!D152/'OECD.Stat export (3)'!$P152</f>
        <v>5.2707554760783744</v>
      </c>
      <c r="E152" s="19">
        <f>'OECD.Stat export (3)'!E152/'OECD.Stat export (3)'!$P152</f>
        <v>0.53694213664481061</v>
      </c>
      <c r="F152" s="19">
        <f>'OECD.Stat export (3)'!F152/'OECD.Stat export (3)'!$P152</f>
        <v>0.43851418997626213</v>
      </c>
      <c r="G152" s="19">
        <f>'OECD.Stat export (3)'!G152/'OECD.Stat export (3)'!$P152</f>
        <v>-9.8427946668548427E-2</v>
      </c>
      <c r="H152" s="19">
        <f>'OECD.Stat export (3)'!H152/'OECD.Stat export (3)'!$P152</f>
        <v>0.6010226575954789</v>
      </c>
      <c r="I152" s="19">
        <f>'OECD.Stat export (3)'!I152/'OECD.Stat export (3)'!$P152</f>
        <v>0.19465966485987304</v>
      </c>
      <c r="J152" s="19">
        <f>'OECD.Stat export (3)'!J152/'OECD.Stat export (3)'!$P152</f>
        <v>-0.40636299273560583</v>
      </c>
      <c r="K152" s="19">
        <f>'OECD.Stat export (3)'!K152/'OECD.Stat export (3)'!$P152</f>
        <v>9.2906789224818251E-2</v>
      </c>
      <c r="L152" s="19">
        <f>'OECD.Stat export (3)'!L152/'OECD.Stat export (3)'!$P152</f>
        <v>0.1240639685224727</v>
      </c>
      <c r="M152" s="19">
        <f>'OECD.Stat export (3)'!M152/'OECD.Stat export (3)'!$P152</f>
        <v>3.115717929765445E-2</v>
      </c>
      <c r="N152" s="19">
        <f>'OECD.Stat export (3)'!N152/'OECD.Stat export (3)'!$P152</f>
        <v>40.724034713010958</v>
      </c>
      <c r="O152" s="19">
        <f>'OECD.Stat export (3)'!O152/'OECD.Stat export (3)'!$P152</f>
        <v>25.066780264838386</v>
      </c>
      <c r="P152" s="19">
        <f>'OECD.Stat export (3)'!P152/'OECD.Stat export (3)'!$P152</f>
        <v>1</v>
      </c>
      <c r="Q152" s="19">
        <f>'OECD.Stat export (3)'!Q152/'OECD.Stat export (3)'!$P152</f>
        <v>0.42188900189643291</v>
      </c>
      <c r="R152" s="19">
        <f>'OECD.Stat export (3)'!R152/'OECD.Stat export (3)'!$P152</f>
        <v>0.30748207662353089</v>
      </c>
    </row>
    <row r="153" spans="1:18" ht="13.8" x14ac:dyDescent="0.3">
      <c r="A153" s="14" t="s">
        <v>70</v>
      </c>
      <c r="B153" s="17" t="s">
        <v>33</v>
      </c>
      <c r="C153" s="11" t="s">
        <v>31</v>
      </c>
      <c r="D153" s="19">
        <f>'OECD.Stat export (3)'!D153/'OECD.Stat export (3)'!$P153</f>
        <v>8.5263204515150548</v>
      </c>
      <c r="E153" s="19">
        <f>'OECD.Stat export (3)'!E153/'OECD.Stat export (3)'!$P153</f>
        <v>0.39248561002924121</v>
      </c>
      <c r="F153" s="19">
        <f>'OECD.Stat export (3)'!F153/'OECD.Stat export (3)'!$P153</f>
        <v>0.85449971038410755</v>
      </c>
      <c r="G153" s="19">
        <f>'OECD.Stat export (3)'!G153/'OECD.Stat export (3)'!$P153</f>
        <v>0.46201410035486623</v>
      </c>
      <c r="H153" s="19">
        <f>'OECD.Stat export (3)'!H153/'OECD.Stat export (3)'!$P153</f>
        <v>1.6822441799757655</v>
      </c>
      <c r="I153" s="19">
        <f>'OECD.Stat export (3)'!I153/'OECD.Stat export (3)'!$P153</f>
        <v>1.3120283907255155</v>
      </c>
      <c r="J153" s="19">
        <f>'OECD.Stat export (3)'!J153/'OECD.Stat export (3)'!$P153</f>
        <v>-0.37021578925025</v>
      </c>
      <c r="K153" s="19">
        <f>'OECD.Stat export (3)'!K153/'OECD.Stat export (3)'!$P153</f>
        <v>0.10174743596049714</v>
      </c>
      <c r="L153" s="19">
        <f>'OECD.Stat export (3)'!L153/'OECD.Stat export (3)'!$P153</f>
        <v>7.9181741013998511E-2</v>
      </c>
      <c r="M153" s="19">
        <f>'OECD.Stat export (3)'!M153/'OECD.Stat export (3)'!$P153</f>
        <v>-2.2565694946498616E-2</v>
      </c>
      <c r="N153" s="19">
        <f>'OECD.Stat export (3)'!N153/'OECD.Stat export (3)'!$P153</f>
        <v>49.103131953187443</v>
      </c>
      <c r="O153" s="19">
        <f>'OECD.Stat export (3)'!O153/'OECD.Stat export (3)'!$P153</f>
        <v>30.996759032084192</v>
      </c>
      <c r="P153" s="19">
        <f>'OECD.Stat export (3)'!P153/'OECD.Stat export (3)'!$P153</f>
        <v>1</v>
      </c>
      <c r="Q153" s="19">
        <f>'OECD.Stat export (3)'!Q153/'OECD.Stat export (3)'!$P153</f>
        <v>0.49065299913686711</v>
      </c>
      <c r="R153" s="19">
        <f>'OECD.Stat export (3)'!R153/'OECD.Stat export (3)'!$P153</f>
        <v>0.32319010987239144</v>
      </c>
    </row>
    <row r="154" spans="1:18" ht="13.8" x14ac:dyDescent="0.3">
      <c r="A154" s="16"/>
      <c r="B154" s="17" t="s">
        <v>35</v>
      </c>
      <c r="C154" s="11" t="s">
        <v>31</v>
      </c>
      <c r="D154" s="19">
        <f>'OECD.Stat export (3)'!D154/'OECD.Stat export (3)'!$P154</f>
        <v>9.1392948866204424</v>
      </c>
      <c r="E154" s="19">
        <f>'OECD.Stat export (3)'!E154/'OECD.Stat export (3)'!$P154</f>
        <v>0.42963065498280023</v>
      </c>
      <c r="F154" s="19">
        <f>'OECD.Stat export (3)'!F154/'OECD.Stat export (3)'!$P154</f>
        <v>0.80908213604942425</v>
      </c>
      <c r="G154" s="19">
        <f>'OECD.Stat export (3)'!G154/'OECD.Stat export (3)'!$P154</f>
        <v>0.37945148106662396</v>
      </c>
      <c r="H154" s="19">
        <f>'OECD.Stat export (3)'!H154/'OECD.Stat export (3)'!$P154</f>
        <v>1.6545593292811662</v>
      </c>
      <c r="I154" s="19">
        <f>'OECD.Stat export (3)'!I154/'OECD.Stat export (3)'!$P154</f>
        <v>1.2779679703439002</v>
      </c>
      <c r="J154" s="19">
        <f>'OECD.Stat export (3)'!J154/'OECD.Stat export (3)'!$P154</f>
        <v>-0.37659135893726603</v>
      </c>
      <c r="K154" s="19">
        <f>'OECD.Stat export (3)'!K154/'OECD.Stat export (3)'!$P154</f>
        <v>9.3347867623828684E-2</v>
      </c>
      <c r="L154" s="19">
        <f>'OECD.Stat export (3)'!L154/'OECD.Stat export (3)'!$P154</f>
        <v>9.252827603512416E-2</v>
      </c>
      <c r="M154" s="19">
        <f>'OECD.Stat export (3)'!M154/'OECD.Stat export (3)'!$P154</f>
        <v>-8.1959158870452094E-4</v>
      </c>
      <c r="N154" s="19">
        <f>'OECD.Stat export (3)'!N154/'OECD.Stat export (3)'!$P154</f>
        <v>50.430250790411151</v>
      </c>
      <c r="O154" s="19">
        <f>'OECD.Stat export (3)'!O154/'OECD.Stat export (3)'!$P154</f>
        <v>31.358817522397526</v>
      </c>
      <c r="P154" s="19">
        <f>'OECD.Stat export (3)'!P154/'OECD.Stat export (3)'!$P154</f>
        <v>1</v>
      </c>
      <c r="Q154" s="19">
        <f>'OECD.Stat export (3)'!Q154/'OECD.Stat export (3)'!$P154</f>
        <v>0.49339494723667088</v>
      </c>
      <c r="R154" s="19">
        <f>'OECD.Stat export (3)'!R154/'OECD.Stat export (3)'!$P154</f>
        <v>0.32197648211216573</v>
      </c>
    </row>
    <row r="155" spans="1:18" ht="13.8" x14ac:dyDescent="0.3">
      <c r="A155" s="16"/>
      <c r="B155" s="17" t="s">
        <v>37</v>
      </c>
      <c r="C155" s="11" t="s">
        <v>31</v>
      </c>
      <c r="D155" s="19">
        <f>'OECD.Stat export (3)'!D155/'OECD.Stat export (3)'!$P155</f>
        <v>8.8417851103595027</v>
      </c>
      <c r="E155" s="19">
        <f>'OECD.Stat export (3)'!E155/'OECD.Stat export (3)'!$P155</f>
        <v>0.42429025520005947</v>
      </c>
      <c r="F155" s="19">
        <f>'OECD.Stat export (3)'!F155/'OECD.Stat export (3)'!$P155</f>
        <v>0.84371211273753266</v>
      </c>
      <c r="G155" s="19">
        <f>'OECD.Stat export (3)'!G155/'OECD.Stat export (3)'!$P155</f>
        <v>0.41942185753747319</v>
      </c>
      <c r="H155" s="19">
        <f>'OECD.Stat export (3)'!H155/'OECD.Stat export (3)'!$P155</f>
        <v>1.7044832268021581</v>
      </c>
      <c r="I155" s="19">
        <f>'OECD.Stat export (3)'!I155/'OECD.Stat export (3)'!$P155</f>
        <v>1.2539141497345689</v>
      </c>
      <c r="J155" s="19">
        <f>'OECD.Stat export (3)'!J155/'OECD.Stat export (3)'!$P155</f>
        <v>-0.45056907706758925</v>
      </c>
      <c r="K155" s="19">
        <f>'OECD.Stat export (3)'!K155/'OECD.Stat export (3)'!$P155</f>
        <v>7.1064015794867555E-2</v>
      </c>
      <c r="L155" s="19">
        <f>'OECD.Stat export (3)'!L155/'OECD.Stat export (3)'!$P155</f>
        <v>7.8075639479115375E-2</v>
      </c>
      <c r="M155" s="19">
        <f>'OECD.Stat export (3)'!M155/'OECD.Stat export (3)'!$P155</f>
        <v>7.0116236842478214E-3</v>
      </c>
      <c r="N155" s="19">
        <f>'OECD.Stat export (3)'!N155/'OECD.Stat export (3)'!$P155</f>
        <v>51.947955779889583</v>
      </c>
      <c r="O155" s="19">
        <f>'OECD.Stat export (3)'!O155/'OECD.Stat export (3)'!$P155</f>
        <v>32.339489240547849</v>
      </c>
      <c r="P155" s="19">
        <f>'OECD.Stat export (3)'!P155/'OECD.Stat export (3)'!$P155</f>
        <v>1</v>
      </c>
      <c r="Q155" s="19">
        <f>'OECD.Stat export (3)'!Q155/'OECD.Stat export (3)'!$P155</f>
        <v>0.49882192221430399</v>
      </c>
      <c r="R155" s="19">
        <f>'OECD.Stat export (3)'!R155/'OECD.Stat export (3)'!$P155</f>
        <v>0.32751034717439054</v>
      </c>
    </row>
    <row r="156" spans="1:18" ht="13.8" x14ac:dyDescent="0.3">
      <c r="A156" s="16"/>
      <c r="B156" s="17" t="s">
        <v>38</v>
      </c>
      <c r="C156" s="11" t="s">
        <v>31</v>
      </c>
      <c r="D156" s="19">
        <f>'OECD.Stat export (3)'!D156/'OECD.Stat export (3)'!$P156</f>
        <v>9.0426603825069609</v>
      </c>
      <c r="E156" s="19">
        <f>'OECD.Stat export (3)'!E156/'OECD.Stat export (3)'!$P156</f>
        <v>0.45357040262594983</v>
      </c>
      <c r="F156" s="19">
        <f>'OECD.Stat export (3)'!F156/'OECD.Stat export (3)'!$P156</f>
        <v>0.91975134418555449</v>
      </c>
      <c r="G156" s="19">
        <f>'OECD.Stat export (3)'!G156/'OECD.Stat export (3)'!$P156</f>
        <v>0.4661809415596046</v>
      </c>
      <c r="H156" s="19">
        <f>'OECD.Stat export (3)'!H156/'OECD.Stat export (3)'!$P156</f>
        <v>1.8428920597096072</v>
      </c>
      <c r="I156" s="19">
        <f>'OECD.Stat export (3)'!I156/'OECD.Stat export (3)'!$P156</f>
        <v>1.2702273877594805</v>
      </c>
      <c r="J156" s="19">
        <f>'OECD.Stat export (3)'!J156/'OECD.Stat export (3)'!$P156</f>
        <v>-0.5726646719501266</v>
      </c>
      <c r="K156" s="19">
        <f>'OECD.Stat export (3)'!K156/'OECD.Stat export (3)'!$P156</f>
        <v>0.12053741594709537</v>
      </c>
      <c r="L156" s="19">
        <f>'OECD.Stat export (3)'!L156/'OECD.Stat export (3)'!$P156</f>
        <v>8.3983205168127434E-2</v>
      </c>
      <c r="M156" s="19">
        <f>'OECD.Stat export (3)'!M156/'OECD.Stat export (3)'!$P156</f>
        <v>-3.6554210778967929E-2</v>
      </c>
      <c r="N156" s="19">
        <f>'OECD.Stat export (3)'!N156/'OECD.Stat export (3)'!$P156</f>
        <v>53.521635778104994</v>
      </c>
      <c r="O156" s="19">
        <f>'OECD.Stat export (3)'!O156/'OECD.Stat export (3)'!$P156</f>
        <v>33.181987324857012</v>
      </c>
      <c r="P156" s="19">
        <f>'OECD.Stat export (3)'!P156/'OECD.Stat export (3)'!$P156</f>
        <v>1</v>
      </c>
      <c r="Q156" s="19">
        <f>'OECD.Stat export (3)'!Q156/'OECD.Stat export (3)'!$P156</f>
        <v>0.50102142819902507</v>
      </c>
      <c r="R156" s="19">
        <f>'OECD.Stat export (3)'!R156/'OECD.Stat export (3)'!$P156</f>
        <v>0.33031247943839215</v>
      </c>
    </row>
    <row r="157" spans="1:18" ht="13.8" x14ac:dyDescent="0.3">
      <c r="A157" s="16"/>
      <c r="B157" s="17" t="s">
        <v>39</v>
      </c>
      <c r="C157" s="11" t="s">
        <v>31</v>
      </c>
      <c r="D157" s="19">
        <f>'OECD.Stat export (3)'!D157/'OECD.Stat export (3)'!$P157</f>
        <v>8.9671187162578985</v>
      </c>
      <c r="E157" s="19">
        <f>'OECD.Stat export (3)'!E157/'OECD.Stat export (3)'!$P157</f>
        <v>0.47099309254007754</v>
      </c>
      <c r="F157" s="19">
        <f>'OECD.Stat export (3)'!F157/'OECD.Stat export (3)'!$P157</f>
        <v>1.0743852227386097</v>
      </c>
      <c r="G157" s="19">
        <f>'OECD.Stat export (3)'!G157/'OECD.Stat export (3)'!$P157</f>
        <v>0.60339213019853222</v>
      </c>
      <c r="H157" s="19">
        <f>'OECD.Stat export (3)'!H157/'OECD.Stat export (3)'!$P157</f>
        <v>1.6974010341781167</v>
      </c>
      <c r="I157" s="19">
        <f>'OECD.Stat export (3)'!I157/'OECD.Stat export (3)'!$P157</f>
        <v>1.2833840244571226</v>
      </c>
      <c r="J157" s="19">
        <f>'OECD.Stat export (3)'!J157/'OECD.Stat export (3)'!$P157</f>
        <v>-0.41401700972099409</v>
      </c>
      <c r="K157" s="19">
        <f>'OECD.Stat export (3)'!K157/'OECD.Stat export (3)'!$P157</f>
        <v>0.11686218157666291</v>
      </c>
      <c r="L157" s="19">
        <f>'OECD.Stat export (3)'!L157/'OECD.Stat export (3)'!$P157</f>
        <v>0.11035405010289537</v>
      </c>
      <c r="M157" s="19">
        <f>'OECD.Stat export (3)'!M157/'OECD.Stat export (3)'!$P157</f>
        <v>-6.5081314737675394E-3</v>
      </c>
      <c r="N157" s="19">
        <f>'OECD.Stat export (3)'!N157/'OECD.Stat export (3)'!$P157</f>
        <v>56.404032355236907</v>
      </c>
      <c r="O157" s="19">
        <f>'OECD.Stat export (3)'!O157/'OECD.Stat export (3)'!$P157</f>
        <v>35.120034745938348</v>
      </c>
      <c r="P157" s="19">
        <f>'OECD.Stat export (3)'!P157/'OECD.Stat export (3)'!$P157</f>
        <v>1</v>
      </c>
      <c r="Q157" s="19">
        <f>'OECD.Stat export (3)'!Q157/'OECD.Stat export (3)'!$P157</f>
        <v>0.49888669853068718</v>
      </c>
      <c r="R157" s="19">
        <f>'OECD.Stat export (3)'!R157/'OECD.Stat export (3)'!$P157</f>
        <v>0.32980224415347692</v>
      </c>
    </row>
    <row r="158" spans="1:18" ht="13.8" x14ac:dyDescent="0.3">
      <c r="A158" s="16"/>
      <c r="B158" s="17" t="s">
        <v>41</v>
      </c>
      <c r="C158" s="11" t="s">
        <v>31</v>
      </c>
      <c r="D158" s="19">
        <f>'OECD.Stat export (3)'!D158/'OECD.Stat export (3)'!$P158</f>
        <v>9.2204119171189642</v>
      </c>
      <c r="E158" s="19">
        <f>'OECD.Stat export (3)'!E158/'OECD.Stat export (3)'!$P158</f>
        <v>0.52302918507680829</v>
      </c>
      <c r="F158" s="19">
        <f>'OECD.Stat export (3)'!F158/'OECD.Stat export (3)'!$P158</f>
        <v>1.1983322288375211</v>
      </c>
      <c r="G158" s="19">
        <f>'OECD.Stat export (3)'!G158/'OECD.Stat export (3)'!$P158</f>
        <v>0.6753030437607126</v>
      </c>
      <c r="H158" s="19">
        <f>'OECD.Stat export (3)'!H158/'OECD.Stat export (3)'!$P158</f>
        <v>1.7592527723630462</v>
      </c>
      <c r="I158" s="19">
        <f>'OECD.Stat export (3)'!I158/'OECD.Stat export (3)'!$P158</f>
        <v>1.2949089392686994</v>
      </c>
      <c r="J158" s="19">
        <f>'OECD.Stat export (3)'!J158/'OECD.Stat export (3)'!$P158</f>
        <v>-0.46434383309434685</v>
      </c>
      <c r="K158" s="19">
        <f>'OECD.Stat export (3)'!K158/'OECD.Stat export (3)'!$P158</f>
        <v>4.066524089283545E-2</v>
      </c>
      <c r="L158" s="19">
        <f>'OECD.Stat export (3)'!L158/'OECD.Stat export (3)'!$P158</f>
        <v>7.8211081879823161E-2</v>
      </c>
      <c r="M158" s="19">
        <f>'OECD.Stat export (3)'!M158/'OECD.Stat export (3)'!$P158</f>
        <v>3.7545840986987711E-2</v>
      </c>
      <c r="N158" s="19">
        <f>'OECD.Stat export (3)'!N158/'OECD.Stat export (3)'!$P158</f>
        <v>56.135141361198826</v>
      </c>
      <c r="O158" s="19">
        <f>'OECD.Stat export (3)'!O158/'OECD.Stat export (3)'!$P158</f>
        <v>34.688831479024081</v>
      </c>
      <c r="P158" s="19">
        <f>'OECD.Stat export (3)'!P158/'OECD.Stat export (3)'!$P158</f>
        <v>1</v>
      </c>
      <c r="Q158" s="19">
        <f>'OECD.Stat export (3)'!Q158/'OECD.Stat export (3)'!$P158</f>
        <v>0.48864860098677432</v>
      </c>
      <c r="R158" s="19">
        <f>'OECD.Stat export (3)'!R158/'OECD.Stat export (3)'!$P158</f>
        <v>0.32055274324741184</v>
      </c>
    </row>
    <row r="159" spans="1:18" ht="13.8" x14ac:dyDescent="0.3">
      <c r="A159" s="16"/>
      <c r="B159" s="17" t="s">
        <v>42</v>
      </c>
      <c r="C159" s="11" t="s">
        <v>31</v>
      </c>
      <c r="D159" s="19">
        <f>'OECD.Stat export (3)'!D159/'OECD.Stat export (3)'!$P159</f>
        <v>9.4465044270918721</v>
      </c>
      <c r="E159" s="19">
        <f>'OECD.Stat export (3)'!E159/'OECD.Stat export (3)'!$P159</f>
        <v>0.57232130164042438</v>
      </c>
      <c r="F159" s="19">
        <f>'OECD.Stat export (3)'!F159/'OECD.Stat export (3)'!$P159</f>
        <v>1.1138142997129221</v>
      </c>
      <c r="G159" s="19">
        <f>'OECD.Stat export (3)'!G159/'OECD.Stat export (3)'!$P159</f>
        <v>0.54149299807249762</v>
      </c>
      <c r="H159" s="19">
        <f>'OECD.Stat export (3)'!H159/'OECD.Stat export (3)'!$P159</f>
        <v>2.1176559070463119</v>
      </c>
      <c r="I159" s="19">
        <f>'OECD.Stat export (3)'!I159/'OECD.Stat export (3)'!$P159</f>
        <v>1.446088506314511</v>
      </c>
      <c r="J159" s="19">
        <f>'OECD.Stat export (3)'!J159/'OECD.Stat export (3)'!$P159</f>
        <v>-0.67156740073180099</v>
      </c>
      <c r="K159" s="19">
        <f>'OECD.Stat export (3)'!K159/'OECD.Stat export (3)'!$P159</f>
        <v>7.5327517719336393E-2</v>
      </c>
      <c r="L159" s="19">
        <f>'OECD.Stat export (3)'!L159/'OECD.Stat export (3)'!$P159</f>
        <v>8.985417707052179E-2</v>
      </c>
      <c r="M159" s="19">
        <f>'OECD.Stat export (3)'!M159/'OECD.Stat export (3)'!$P159</f>
        <v>1.4526659351185392E-2</v>
      </c>
      <c r="N159" s="19">
        <f>'OECD.Stat export (3)'!N159/'OECD.Stat export (3)'!$P159</f>
        <v>60.111612638353783</v>
      </c>
      <c r="O159" s="19">
        <f>'OECD.Stat export (3)'!O159/'OECD.Stat export (3)'!$P159</f>
        <v>37.636183133643129</v>
      </c>
      <c r="P159" s="19">
        <f>'OECD.Stat export (3)'!P159/'OECD.Stat export (3)'!$P159</f>
        <v>1</v>
      </c>
      <c r="Q159" s="19">
        <f>'OECD.Stat export (3)'!Q159/'OECD.Stat export (3)'!$P159</f>
        <v>0.49145416471357084</v>
      </c>
      <c r="R159" s="19">
        <f>'OECD.Stat export (3)'!R159/'OECD.Stat export (3)'!$P159</f>
        <v>0.31843807468191077</v>
      </c>
    </row>
    <row r="160" spans="1:18" ht="13.8" x14ac:dyDescent="0.3">
      <c r="A160" s="14" t="s">
        <v>73</v>
      </c>
      <c r="B160" s="17" t="s">
        <v>33</v>
      </c>
      <c r="C160" s="11" t="s">
        <v>31</v>
      </c>
      <c r="D160" s="19">
        <f>'OECD.Stat export (3)'!D160/'OECD.Stat export (3)'!$P160</f>
        <v>1.5805975608218037</v>
      </c>
      <c r="E160" s="19">
        <f>'OECD.Stat export (3)'!E160/'OECD.Stat export (3)'!$P160</f>
        <v>0.1449049808170112</v>
      </c>
      <c r="F160" s="19">
        <f>'OECD.Stat export (3)'!F160/'OECD.Stat export (3)'!$P160</f>
        <v>4.7489276948883198E-2</v>
      </c>
      <c r="G160" s="19">
        <f>'OECD.Stat export (3)'!G160/'OECD.Stat export (3)'!$P160</f>
        <v>-9.7415703868127992E-2</v>
      </c>
      <c r="H160" s="19">
        <f>'OECD.Stat export (3)'!H160/'OECD.Stat export (3)'!$P160</f>
        <v>0.32720500997616314</v>
      </c>
      <c r="I160" s="19">
        <f>'OECD.Stat export (3)'!I160/'OECD.Stat export (3)'!$P160</f>
        <v>0.1622202514850736</v>
      </c>
      <c r="J160" s="19">
        <f>'OECD.Stat export (3)'!J160/'OECD.Stat export (3)'!$P160</f>
        <v>-0.16498475849108957</v>
      </c>
      <c r="K160" s="19">
        <f>'OECD.Stat export (3)'!K160/'OECD.Stat export (3)'!$P160</f>
        <v>8.2493838994059706E-3</v>
      </c>
      <c r="L160" s="19">
        <f>'OECD.Stat export (3)'!L160/'OECD.Stat export (3)'!$P160</f>
        <v>1.3992718334195161E-2</v>
      </c>
      <c r="M160" s="19">
        <f>'OECD.Stat export (3)'!M160/'OECD.Stat export (3)'!$P160</f>
        <v>5.7433344347891891E-3</v>
      </c>
      <c r="N160" s="19">
        <f>'OECD.Stat export (3)'!N160/'OECD.Stat export (3)'!$P160</f>
        <v>21.598669927016257</v>
      </c>
      <c r="O160" s="19">
        <f>'OECD.Stat export (3)'!O160/'OECD.Stat export (3)'!$P160</f>
        <v>15.014780484788405</v>
      </c>
      <c r="P160" s="19">
        <f>'OECD.Stat export (3)'!P160/'OECD.Stat export (3)'!$P160</f>
        <v>1</v>
      </c>
      <c r="Q160" s="19">
        <f>'OECD.Stat export (3)'!Q160/'OECD.Stat export (3)'!$P160</f>
        <v>0.43010758112726866</v>
      </c>
      <c r="R160" s="19">
        <f>'OECD.Stat export (3)'!R160/'OECD.Stat export (3)'!$P160</f>
        <v>0.37000340526428638</v>
      </c>
    </row>
    <row r="161" spans="1:18" ht="13.8" x14ac:dyDescent="0.3">
      <c r="A161" s="16"/>
      <c r="B161" s="17" t="s">
        <v>35</v>
      </c>
      <c r="C161" s="11" t="s">
        <v>31</v>
      </c>
      <c r="D161" s="19">
        <f>'OECD.Stat export (3)'!D161/'OECD.Stat export (3)'!$P161</f>
        <v>1.6356091060679718</v>
      </c>
      <c r="E161" s="19">
        <f>'OECD.Stat export (3)'!E161/'OECD.Stat export (3)'!$P161</f>
        <v>0.15329490739566093</v>
      </c>
      <c r="F161" s="19">
        <f>'OECD.Stat export (3)'!F161/'OECD.Stat export (3)'!$P161</f>
        <v>3.9333381913102435E-2</v>
      </c>
      <c r="G161" s="19">
        <f>'OECD.Stat export (3)'!G161/'OECD.Stat export (3)'!$P161</f>
        <v>-0.11396152548255849</v>
      </c>
      <c r="H161" s="19">
        <f>'OECD.Stat export (3)'!H161/'OECD.Stat export (3)'!$P161</f>
        <v>0.35149327858636936</v>
      </c>
      <c r="I161" s="19">
        <f>'OECD.Stat export (3)'!I161/'OECD.Stat export (3)'!$P161</f>
        <v>0.17701606511989496</v>
      </c>
      <c r="J161" s="19">
        <f>'OECD.Stat export (3)'!J161/'OECD.Stat export (3)'!$P161</f>
        <v>-0.17447721346647441</v>
      </c>
      <c r="K161" s="19">
        <f>'OECD.Stat export (3)'!K161/'OECD.Stat export (3)'!$P161</f>
        <v>1.5409451995847041E-2</v>
      </c>
      <c r="L161" s="19">
        <f>'OECD.Stat export (3)'!L161/'OECD.Stat export (3)'!$P161</f>
        <v>1.5515397418709232E-2</v>
      </c>
      <c r="M161" s="19">
        <f>'OECD.Stat export (3)'!M161/'OECD.Stat export (3)'!$P161</f>
        <v>1.0594542286219162E-4</v>
      </c>
      <c r="N161" s="19">
        <f>'OECD.Stat export (3)'!N161/'OECD.Stat export (3)'!$P161</f>
        <v>24.266361763794592</v>
      </c>
      <c r="O161" s="19">
        <f>'OECD.Stat export (3)'!O161/'OECD.Stat export (3)'!$P161</f>
        <v>16.689533273020771</v>
      </c>
      <c r="P161" s="19">
        <f>'OECD.Stat export (3)'!P161/'OECD.Stat export (3)'!$P161</f>
        <v>1</v>
      </c>
      <c r="Q161" s="19">
        <f>'OECD.Stat export (3)'!Q161/'OECD.Stat export (3)'!$P161</f>
        <v>0.42775907546880665</v>
      </c>
      <c r="R161" s="19">
        <f>'OECD.Stat export (3)'!R161/'OECD.Stat export (3)'!$P161</f>
        <v>0.36826069879765078</v>
      </c>
    </row>
    <row r="162" spans="1:18" ht="13.8" x14ac:dyDescent="0.3">
      <c r="A162" s="16"/>
      <c r="B162" s="17" t="s">
        <v>37</v>
      </c>
      <c r="C162" s="11" t="s">
        <v>31</v>
      </c>
      <c r="D162" s="19">
        <f>'OECD.Stat export (3)'!D162/'OECD.Stat export (3)'!$P162</f>
        <v>1.6631509427124989</v>
      </c>
      <c r="E162" s="19">
        <f>'OECD.Stat export (3)'!E162/'OECD.Stat export (3)'!$P162</f>
        <v>0.17227770986779414</v>
      </c>
      <c r="F162" s="19">
        <f>'OECD.Stat export (3)'!F162/'OECD.Stat export (3)'!$P162</f>
        <v>4.3765917808107312E-2</v>
      </c>
      <c r="G162" s="19">
        <f>'OECD.Stat export (3)'!G162/'OECD.Stat export (3)'!$P162</f>
        <v>-0.12851179205968682</v>
      </c>
      <c r="H162" s="19">
        <f>'OECD.Stat export (3)'!H162/'OECD.Stat export (3)'!$P162</f>
        <v>0.40453708700025975</v>
      </c>
      <c r="I162" s="19">
        <f>'OECD.Stat export (3)'!I162/'OECD.Stat export (3)'!$P162</f>
        <v>0.22706319279454373</v>
      </c>
      <c r="J162" s="19">
        <f>'OECD.Stat export (3)'!J162/'OECD.Stat export (3)'!$P162</f>
        <v>-0.17747389420571602</v>
      </c>
      <c r="K162" s="19">
        <f>'OECD.Stat export (3)'!K162/'OECD.Stat export (3)'!$P162</f>
        <v>3.1018292159467727E-2</v>
      </c>
      <c r="L162" s="19">
        <f>'OECD.Stat export (3)'!L162/'OECD.Stat export (3)'!$P162</f>
        <v>1.9299264224391145E-2</v>
      </c>
      <c r="M162" s="19">
        <f>'OECD.Stat export (3)'!M162/'OECD.Stat export (3)'!$P162</f>
        <v>-1.1719027935076582E-2</v>
      </c>
      <c r="N162" s="19">
        <f>'OECD.Stat export (3)'!N162/'OECD.Stat export (3)'!$P162</f>
        <v>27.135977061786065</v>
      </c>
      <c r="O162" s="19">
        <f>'OECD.Stat export (3)'!O162/'OECD.Stat export (3)'!$P162</f>
        <v>18.821129137266094</v>
      </c>
      <c r="P162" s="19">
        <f>'OECD.Stat export (3)'!P162/'OECD.Stat export (3)'!$P162</f>
        <v>1</v>
      </c>
      <c r="Q162" s="19">
        <f>'OECD.Stat export (3)'!Q162/'OECD.Stat export (3)'!$P162</f>
        <v>0.44052625105076171</v>
      </c>
      <c r="R162" s="19">
        <f>'OECD.Stat export (3)'!R162/'OECD.Stat export (3)'!$P162</f>
        <v>0.3789070853619137</v>
      </c>
    </row>
    <row r="163" spans="1:18" ht="13.8" x14ac:dyDescent="0.3">
      <c r="A163" s="16"/>
      <c r="B163" s="17" t="s">
        <v>38</v>
      </c>
      <c r="C163" s="11" t="s">
        <v>31</v>
      </c>
      <c r="D163" s="19">
        <f>'OECD.Stat export (3)'!D163/'OECD.Stat export (3)'!$P163</f>
        <v>1.6395479524005852</v>
      </c>
      <c r="E163" s="19">
        <f>'OECD.Stat export (3)'!E163/'OECD.Stat export (3)'!$P163</f>
        <v>0.18354247252230999</v>
      </c>
      <c r="F163" s="19">
        <f>'OECD.Stat export (3)'!F163/'OECD.Stat export (3)'!$P163</f>
        <v>4.6468517218770523E-2</v>
      </c>
      <c r="G163" s="19">
        <f>'OECD.Stat export (3)'!G163/'OECD.Stat export (3)'!$P163</f>
        <v>-0.13707395530353947</v>
      </c>
      <c r="H163" s="19">
        <f>'OECD.Stat export (3)'!H163/'OECD.Stat export (3)'!$P163</f>
        <v>0.47045760038528067</v>
      </c>
      <c r="I163" s="19">
        <f>'OECD.Stat export (3)'!I163/'OECD.Stat export (3)'!$P163</f>
        <v>0.25921500284185572</v>
      </c>
      <c r="J163" s="19">
        <f>'OECD.Stat export (3)'!J163/'OECD.Stat export (3)'!$P163</f>
        <v>-0.21124259754342495</v>
      </c>
      <c r="K163" s="19">
        <f>'OECD.Stat export (3)'!K163/'OECD.Stat export (3)'!$P163</f>
        <v>1.9030935768926067E-2</v>
      </c>
      <c r="L163" s="19">
        <f>'OECD.Stat export (3)'!L163/'OECD.Stat export (3)'!$P163</f>
        <v>2.2456262582335521E-2</v>
      </c>
      <c r="M163" s="19">
        <f>'OECD.Stat export (3)'!M163/'OECD.Stat export (3)'!$P163</f>
        <v>3.4253268134094568E-3</v>
      </c>
      <c r="N163" s="19">
        <f>'OECD.Stat export (3)'!N163/'OECD.Stat export (3)'!$P163</f>
        <v>29.337903176837823</v>
      </c>
      <c r="O163" s="19">
        <f>'OECD.Stat export (3)'!O163/'OECD.Stat export (3)'!$P163</f>
        <v>20.518383465505778</v>
      </c>
      <c r="P163" s="19">
        <f>'OECD.Stat export (3)'!P163/'OECD.Stat export (3)'!$P163</f>
        <v>1</v>
      </c>
      <c r="Q163" s="19">
        <f>'OECD.Stat export (3)'!Q163/'OECD.Stat export (3)'!$P163</f>
        <v>0.44354513672997131</v>
      </c>
      <c r="R163" s="19">
        <f>'OECD.Stat export (3)'!R163/'OECD.Stat export (3)'!$P163</f>
        <v>0.38313452323313335</v>
      </c>
    </row>
    <row r="164" spans="1:18" ht="13.8" x14ac:dyDescent="0.3">
      <c r="A164" s="16"/>
      <c r="B164" s="17" t="s">
        <v>39</v>
      </c>
      <c r="C164" s="11" t="s">
        <v>31</v>
      </c>
      <c r="D164" s="19">
        <f>'OECD.Stat export (3)'!D164/'OECD.Stat export (3)'!$P164</f>
        <v>1.6342517279250861</v>
      </c>
      <c r="E164" s="19">
        <f>'OECD.Stat export (3)'!E164/'OECD.Stat export (3)'!$P164</f>
        <v>0.1999048115075269</v>
      </c>
      <c r="F164" s="19">
        <f>'OECD.Stat export (3)'!F164/'OECD.Stat export (3)'!$P164</f>
        <v>4.8622920657891477E-2</v>
      </c>
      <c r="G164" s="19">
        <f>'OECD.Stat export (3)'!G164/'OECD.Stat export (3)'!$P164</f>
        <v>-0.15128189084963542</v>
      </c>
      <c r="H164" s="19">
        <f>'OECD.Stat export (3)'!H164/'OECD.Stat export (3)'!$P164</f>
        <v>0.47777270446081299</v>
      </c>
      <c r="I164" s="19">
        <f>'OECD.Stat export (3)'!I164/'OECD.Stat export (3)'!$P164</f>
        <v>0.27062504004987653</v>
      </c>
      <c r="J164" s="19">
        <f>'OECD.Stat export (3)'!J164/'OECD.Stat export (3)'!$P164</f>
        <v>-0.20714766441093652</v>
      </c>
      <c r="K164" s="19">
        <f>'OECD.Stat export (3)'!K164/'OECD.Stat export (3)'!$P164</f>
        <v>1.5527093896316237E-2</v>
      </c>
      <c r="L164" s="19">
        <f>'OECD.Stat export (3)'!L164/'OECD.Stat export (3)'!$P164</f>
        <v>2.6018440852112735E-2</v>
      </c>
      <c r="M164" s="19">
        <f>'OECD.Stat export (3)'!M164/'OECD.Stat export (3)'!$P164</f>
        <v>1.0491346955796498E-2</v>
      </c>
      <c r="N164" s="19">
        <f>'OECD.Stat export (3)'!N164/'OECD.Stat export (3)'!$P164</f>
        <v>32.909566163355393</v>
      </c>
      <c r="O164" s="19">
        <f>'OECD.Stat export (3)'!O164/'OECD.Stat export (3)'!$P164</f>
        <v>22.64552747585746</v>
      </c>
      <c r="P164" s="19">
        <f>'OECD.Stat export (3)'!P164/'OECD.Stat export (3)'!$P164</f>
        <v>1</v>
      </c>
      <c r="Q164" s="19">
        <f>'OECD.Stat export (3)'!Q164/'OECD.Stat export (3)'!$P164</f>
        <v>0.44640645257186268</v>
      </c>
      <c r="R164" s="19">
        <f>'OECD.Stat export (3)'!R164/'OECD.Stat export (3)'!$P164</f>
        <v>0.38425172792508605</v>
      </c>
    </row>
    <row r="165" spans="1:18" ht="13.8" x14ac:dyDescent="0.3">
      <c r="A165" s="16"/>
      <c r="B165" s="17" t="s">
        <v>41</v>
      </c>
      <c r="C165" s="11" t="s">
        <v>31</v>
      </c>
      <c r="D165" s="19">
        <f>'OECD.Stat export (3)'!D165/'OECD.Stat export (3)'!$P165</f>
        <v>1.7223618501183477</v>
      </c>
      <c r="E165" s="19">
        <f>'OECD.Stat export (3)'!E165/'OECD.Stat export (3)'!$P165</f>
        <v>0.22399205805868039</v>
      </c>
      <c r="F165" s="19">
        <f>'OECD.Stat export (3)'!F165/'OECD.Stat export (3)'!$P165</f>
        <v>5.2697798019353925E-2</v>
      </c>
      <c r="G165" s="19">
        <f>'OECD.Stat export (3)'!G165/'OECD.Stat export (3)'!$P165</f>
        <v>-0.17129426003932643</v>
      </c>
      <c r="H165" s="19">
        <f>'OECD.Stat export (3)'!H165/'OECD.Stat export (3)'!$P165</f>
        <v>0.48745979526162364</v>
      </c>
      <c r="I165" s="19">
        <f>'OECD.Stat export (3)'!I165/'OECD.Stat export (3)'!$P165</f>
        <v>0.25405266579724295</v>
      </c>
      <c r="J165" s="19">
        <f>'OECD.Stat export (3)'!J165/'OECD.Stat export (3)'!$P165</f>
        <v>-0.23340712946438069</v>
      </c>
      <c r="K165" s="19">
        <f>'OECD.Stat export (3)'!K165/'OECD.Stat export (3)'!$P165</f>
        <v>1.451852515922856E-2</v>
      </c>
      <c r="L165" s="19">
        <f>'OECD.Stat export (3)'!L165/'OECD.Stat export (3)'!$P165</f>
        <v>1.8910608387257149E-2</v>
      </c>
      <c r="M165" s="19">
        <f>'OECD.Stat export (3)'!M165/'OECD.Stat export (3)'!$P165</f>
        <v>4.3920832280285914E-3</v>
      </c>
      <c r="N165" s="19">
        <f>'OECD.Stat export (3)'!N165/'OECD.Stat export (3)'!$P165</f>
        <v>33.080128125705684</v>
      </c>
      <c r="O165" s="19">
        <f>'OECD.Stat export (3)'!O165/'OECD.Stat export (3)'!$P165</f>
        <v>22.711199015938995</v>
      </c>
      <c r="P165" s="19">
        <f>'OECD.Stat export (3)'!P165/'OECD.Stat export (3)'!$P165</f>
        <v>1</v>
      </c>
      <c r="Q165" s="19">
        <f>'OECD.Stat export (3)'!Q165/'OECD.Stat export (3)'!$P165</f>
        <v>0.43966440177129934</v>
      </c>
      <c r="R165" s="19">
        <f>'OECD.Stat export (3)'!R165/'OECD.Stat export (3)'!$P165</f>
        <v>0.37700050909547589</v>
      </c>
    </row>
    <row r="166" spans="1:18" ht="13.8" x14ac:dyDescent="0.3">
      <c r="A166" s="16"/>
      <c r="B166" s="17" t="s">
        <v>42</v>
      </c>
      <c r="C166" s="11" t="s">
        <v>31</v>
      </c>
      <c r="D166" s="19">
        <f>'OECD.Stat export (3)'!D166/'OECD.Stat export (3)'!$P166</f>
        <v>1.7847415275554301</v>
      </c>
      <c r="E166" s="19">
        <f>'OECD.Stat export (3)'!E166/'OECD.Stat export (3)'!$P166</f>
        <v>0.25352159474753744</v>
      </c>
      <c r="F166" s="19">
        <f>'OECD.Stat export (3)'!F166/'OECD.Stat export (3)'!$P166</f>
        <v>6.0201485340329951E-2</v>
      </c>
      <c r="G166" s="19">
        <f>'OECD.Stat export (3)'!G166/'OECD.Stat export (3)'!$P166</f>
        <v>-0.19332010940720751</v>
      </c>
      <c r="H166" s="19">
        <f>'OECD.Stat export (3)'!H166/'OECD.Stat export (3)'!$P166</f>
        <v>0.56613407007519134</v>
      </c>
      <c r="I166" s="19">
        <f>'OECD.Stat export (3)'!I166/'OECD.Stat export (3)'!$P166</f>
        <v>0.2821347790243135</v>
      </c>
      <c r="J166" s="19">
        <f>'OECD.Stat export (3)'!J166/'OECD.Stat export (3)'!$P166</f>
        <v>-0.2839992910508779</v>
      </c>
      <c r="K166" s="19">
        <f>'OECD.Stat export (3)'!K166/'OECD.Stat export (3)'!$P166</f>
        <v>1.181473122636272E-2</v>
      </c>
      <c r="L166" s="19">
        <f>'OECD.Stat export (3)'!L166/'OECD.Stat export (3)'!$P166</f>
        <v>2.1329366992228798E-2</v>
      </c>
      <c r="M166" s="19">
        <f>'OECD.Stat export (3)'!M166/'OECD.Stat export (3)'!$P166</f>
        <v>9.5146357658660759E-3</v>
      </c>
      <c r="N166" s="19">
        <f>'OECD.Stat export (3)'!N166/'OECD.Stat export (3)'!$P166</f>
        <v>35.946765464338242</v>
      </c>
      <c r="O166" s="19">
        <f>'OECD.Stat export (3)'!O166/'OECD.Stat export (3)'!$P166</f>
        <v>24.748548922100486</v>
      </c>
      <c r="P166" s="19">
        <f>'OECD.Stat export (3)'!P166/'OECD.Stat export (3)'!$P166</f>
        <v>1</v>
      </c>
      <c r="Q166" s="19">
        <f>'OECD.Stat export (3)'!Q166/'OECD.Stat export (3)'!$P166</f>
        <v>0.44915387523787004</v>
      </c>
      <c r="R166" s="19">
        <f>'OECD.Stat export (3)'!R166/'OECD.Stat export (3)'!$P166</f>
        <v>0.38624264777107814</v>
      </c>
    </row>
    <row r="167" spans="1:18" x14ac:dyDescent="0.25">
      <c r="A167" s="23" t="s">
        <v>74</v>
      </c>
    </row>
    <row r="168" spans="1:18" x14ac:dyDescent="0.25">
      <c r="A168" s="24" t="s">
        <v>75</v>
      </c>
    </row>
    <row r="169" spans="1:18" x14ac:dyDescent="0.25">
      <c r="A169" s="25" t="s">
        <v>76</v>
      </c>
      <c r="B169" s="24" t="s">
        <v>77</v>
      </c>
    </row>
    <row r="170" spans="1:18" x14ac:dyDescent="0.25">
      <c r="A170" s="25" t="s">
        <v>78</v>
      </c>
      <c r="B170" s="24" t="s">
        <v>79</v>
      </c>
    </row>
    <row r="171" spans="1:18" x14ac:dyDescent="0.25">
      <c r="A171" s="25" t="s">
        <v>80</v>
      </c>
      <c r="B171" s="24" t="s">
        <v>81</v>
      </c>
    </row>
    <row r="172" spans="1:18" x14ac:dyDescent="0.25">
      <c r="A172" s="25" t="s">
        <v>82</v>
      </c>
      <c r="B172" s="24" t="s">
        <v>83</v>
      </c>
    </row>
    <row r="173" spans="1:18" x14ac:dyDescent="0.25">
      <c r="A173" s="25" t="s">
        <v>84</v>
      </c>
      <c r="B173" s="24" t="s">
        <v>85</v>
      </c>
    </row>
  </sheetData>
  <mergeCells count="25">
    <mergeCell ref="A160:A166"/>
    <mergeCell ref="A118:A124"/>
    <mergeCell ref="A125:A131"/>
    <mergeCell ref="A132:A138"/>
    <mergeCell ref="A139:A145"/>
    <mergeCell ref="A146:A152"/>
    <mergeCell ref="A153:A159"/>
    <mergeCell ref="A76:A82"/>
    <mergeCell ref="A83:A89"/>
    <mergeCell ref="A90:A96"/>
    <mergeCell ref="A97:A103"/>
    <mergeCell ref="A104:A110"/>
    <mergeCell ref="A111:A117"/>
    <mergeCell ref="A34:A40"/>
    <mergeCell ref="A41:A47"/>
    <mergeCell ref="A48:A54"/>
    <mergeCell ref="A55:A61"/>
    <mergeCell ref="A62:A68"/>
    <mergeCell ref="A69:A75"/>
    <mergeCell ref="A3:C3"/>
    <mergeCell ref="A4:C4"/>
    <mergeCell ref="A6:A12"/>
    <mergeCell ref="A13:A19"/>
    <mergeCell ref="A20:A26"/>
    <mergeCell ref="A27:A33"/>
  </mergeCells>
  <hyperlinks>
    <hyperlink ref="A2" r:id="rId1" display="http://stats.oecd.org/OECDStat_Metadata/ShowMetadata.ashx?Dataset=MSTI_PUB&amp;ShowOnWeb=true&amp;Lang=en"/>
    <hyperlink ref="A6" r:id="rId2" display="http://stats.oecd.org/OECDStat_Metadata/ShowMetadata.ashx?Dataset=MSTI_PUB&amp;Coords=[COU].[AUT]&amp;ShowOnWeb=true&amp;Lang=en"/>
    <hyperlink ref="A13" r:id="rId3" display="http://stats.oecd.org/OECDStat_Metadata/ShowMetadata.ashx?Dataset=MSTI_PUB&amp;Coords=[COU].[BEL]&amp;ShowOnWeb=true&amp;Lang=en"/>
    <hyperlink ref="A20" r:id="rId4" display="http://stats.oecd.org/OECDStat_Metadata/ShowMetadata.ashx?Dataset=MSTI_PUB&amp;Coords=[COU].[CZE]&amp;ShowOnWeb=true&amp;Lang=en"/>
    <hyperlink ref="A27" r:id="rId5" display="http://stats.oecd.org/OECDStat_Metadata/ShowMetadata.ashx?Dataset=MSTI_PUB&amp;Coords=[COU].[DNK]&amp;ShowOnWeb=true&amp;Lang=en"/>
    <hyperlink ref="A34" r:id="rId6" display="http://stats.oecd.org/OECDStat_Metadata/ShowMetadata.ashx?Dataset=MSTI_PUB&amp;Coords=[COU].[EST]&amp;ShowOnWeb=true&amp;Lang=en"/>
    <hyperlink ref="A41" r:id="rId7" display="http://stats.oecd.org/OECDStat_Metadata/ShowMetadata.ashx?Dataset=MSTI_PUB&amp;Coords=[COU].[FIN]&amp;ShowOnWeb=true&amp;Lang=en"/>
    <hyperlink ref="A48" r:id="rId8" display="http://stats.oecd.org/OECDStat_Metadata/ShowMetadata.ashx?Dataset=MSTI_PUB&amp;Coords=[COU].[FRA]&amp;ShowOnWeb=true&amp;Lang=en"/>
    <hyperlink ref="A55" r:id="rId9" display="http://stats.oecd.org/OECDStat_Metadata/ShowMetadata.ashx?Dataset=MSTI_PUB&amp;Coords=[COU].[DEU]&amp;ShowOnWeb=true&amp;Lang=en"/>
    <hyperlink ref="A62" r:id="rId10" display="http://stats.oecd.org/OECDStat_Metadata/ShowMetadata.ashx?Dataset=MSTI_PUB&amp;Coords=[COU].[GRC]&amp;ShowOnWeb=true&amp;Lang=en"/>
    <hyperlink ref="A69" r:id="rId11" display="http://stats.oecd.org/OECDStat_Metadata/ShowMetadata.ashx?Dataset=MSTI_PUB&amp;Coords=[COU].[HUN]&amp;ShowOnWeb=true&amp;Lang=en"/>
    <hyperlink ref="A76" r:id="rId12" display="http://stats.oecd.org/OECDStat_Metadata/ShowMetadata.ashx?Dataset=MSTI_PUB&amp;Coords=[COU].[IRL]&amp;ShowOnWeb=true&amp;Lang=en"/>
    <hyperlink ref="A83" r:id="rId13" display="http://stats.oecd.org/OECDStat_Metadata/ShowMetadata.ashx?Dataset=MSTI_PUB&amp;Coords=[COU].[ITA]&amp;ShowOnWeb=true&amp;Lang=en"/>
    <hyperlink ref="A97" r:id="rId14" display="http://stats.oecd.org/OECDStat_Metadata/ShowMetadata.ashx?Dataset=MSTI_PUB&amp;Coords=[COU].[LTU]&amp;ShowOnWeb=true&amp;Lang=en"/>
    <hyperlink ref="A104" r:id="rId15" display="http://stats.oecd.org/OECDStat_Metadata/ShowMetadata.ashx?Dataset=MSTI_PUB&amp;Coords=[COU].[LUX]&amp;ShowOnWeb=true&amp;Lang=en"/>
    <hyperlink ref="A111" r:id="rId16" display="http://stats.oecd.org/OECDStat_Metadata/ShowMetadata.ashx?Dataset=MSTI_PUB&amp;Coords=[COU].[NLD]&amp;ShowOnWeb=true&amp;Lang=en"/>
    <hyperlink ref="A118" r:id="rId17" display="http://stats.oecd.org/OECDStat_Metadata/ShowMetadata.ashx?Dataset=MSTI_PUB&amp;Coords=[COU].[POL]&amp;ShowOnWeb=true&amp;Lang=en"/>
    <hyperlink ref="A125" r:id="rId18" display="http://stats.oecd.org/OECDStat_Metadata/ShowMetadata.ashx?Dataset=MSTI_PUB&amp;Coords=[COU].[PRT]&amp;ShowOnWeb=true&amp;Lang=en"/>
    <hyperlink ref="A132" r:id="rId19" display="http://stats.oecd.org/OECDStat_Metadata/ShowMetadata.ashx?Dataset=MSTI_PUB&amp;Coords=[COU].[SVK]&amp;ShowOnWeb=true&amp;Lang=en"/>
    <hyperlink ref="A139" r:id="rId20" display="http://stats.oecd.org/OECDStat_Metadata/ShowMetadata.ashx?Dataset=MSTI_PUB&amp;Coords=[COU].[SVN]&amp;ShowOnWeb=true&amp;Lang=en"/>
    <hyperlink ref="A146" r:id="rId21" display="http://stats.oecd.org/OECDStat_Metadata/ShowMetadata.ashx?Dataset=MSTI_PUB&amp;Coords=[COU].[ESP]&amp;ShowOnWeb=true&amp;Lang=en"/>
    <hyperlink ref="A153" r:id="rId22" display="http://stats.oecd.org/OECDStat_Metadata/ShowMetadata.ashx?Dataset=MSTI_PUB&amp;Coords=[COU].[SWE]&amp;ShowOnWeb=true&amp;Lang=en"/>
    <hyperlink ref="A160" r:id="rId23" display="http://stats.oecd.org/OECDStat_Metadata/ShowMetadata.ashx?Dataset=MSTI_PUB&amp;Coords=[COU].[ROU]&amp;ShowOnWeb=true&amp;Lang=en"/>
    <hyperlink ref="A167" r:id="rId24" display="https://stats-1.oecd.org/index.aspx?DatasetCode=MSTI_PUB"/>
  </hyperlinks>
  <pageMargins left="0.78740157499999996" right="0.78740157499999996" top="0.984251969" bottom="0.984251969" header="0.4921259845" footer="0.4921259845"/>
  <pageSetup orientation="portrait" horizontalDpi="0" verticalDpi="0"/>
  <legacyDrawing r:id="rId2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73"/>
  <sheetViews>
    <sheetView showGridLines="0" zoomScale="67" zoomScaleNormal="47" workbookViewId="0"/>
  </sheetViews>
  <sheetFormatPr baseColWidth="10" defaultRowHeight="13.2" x14ac:dyDescent="0.25"/>
  <cols>
    <col min="1" max="2" width="26.6640625" customWidth="1"/>
    <col min="3" max="3" width="2.44140625" customWidth="1"/>
  </cols>
  <sheetData>
    <row r="1" spans="1:18" ht="25.2" customHeight="1" x14ac:dyDescent="0.25">
      <c r="A1" s="1"/>
      <c r="B1" s="1"/>
      <c r="D1" t="s">
        <v>87</v>
      </c>
      <c r="E1" t="s">
        <v>87</v>
      </c>
      <c r="F1" t="s">
        <v>87</v>
      </c>
      <c r="G1" t="s">
        <v>87</v>
      </c>
      <c r="H1" t="s">
        <v>87</v>
      </c>
      <c r="I1" t="s">
        <v>87</v>
      </c>
      <c r="J1" t="s">
        <v>87</v>
      </c>
      <c r="K1" t="s">
        <v>87</v>
      </c>
      <c r="L1" t="s">
        <v>87</v>
      </c>
      <c r="M1" t="s">
        <v>87</v>
      </c>
      <c r="N1" t="s">
        <v>87</v>
      </c>
      <c r="O1" t="s">
        <v>87</v>
      </c>
      <c r="P1" t="s">
        <v>87</v>
      </c>
      <c r="Q1" t="s">
        <v>87</v>
      </c>
      <c r="R1" t="s">
        <v>87</v>
      </c>
    </row>
    <row r="2" spans="1:18" ht="23.4" x14ac:dyDescent="0.25">
      <c r="A2" s="2" t="s">
        <v>1</v>
      </c>
      <c r="D2">
        <f>COUNT(D6:D166)</f>
        <v>161</v>
      </c>
      <c r="E2">
        <f>COUNT(E6:E166)</f>
        <v>161</v>
      </c>
      <c r="F2">
        <f>COUNT(F6:F166)</f>
        <v>161</v>
      </c>
      <c r="G2">
        <f>COUNT(G6:G166)</f>
        <v>161</v>
      </c>
      <c r="H2">
        <f>COUNT(H6:H166)</f>
        <v>161</v>
      </c>
      <c r="I2">
        <f>COUNT(I6:I166)</f>
        <v>161</v>
      </c>
      <c r="J2">
        <f>COUNT(J6:J166)</f>
        <v>161</v>
      </c>
      <c r="K2">
        <f>COUNT(K6:K166)</f>
        <v>161</v>
      </c>
      <c r="L2">
        <f>COUNT(L6:L166)</f>
        <v>161</v>
      </c>
      <c r="M2">
        <f>COUNT(M6:M166)</f>
        <v>161</v>
      </c>
      <c r="N2">
        <f>COUNT(N6:N166)</f>
        <v>161</v>
      </c>
      <c r="O2">
        <f>COUNT(O6:O166)</f>
        <v>161</v>
      </c>
      <c r="P2">
        <f>COUNT(P6:P166)</f>
        <v>161</v>
      </c>
      <c r="Q2">
        <f>COUNT(Q6:Q166)</f>
        <v>161</v>
      </c>
      <c r="R2">
        <f>COUNT(R6:R166)</f>
        <v>161</v>
      </c>
    </row>
    <row r="3" spans="1:18" ht="30.6" x14ac:dyDescent="0.25">
      <c r="A3" s="3" t="s">
        <v>2</v>
      </c>
      <c r="B3" s="5"/>
      <c r="C3" s="4"/>
      <c r="D3" s="26" t="str">
        <f>HLOOKUP(D6,help!$E$2:$AQ$5,3,0)</f>
        <v>Total R&amp;D personnel (FTE)</v>
      </c>
      <c r="E3" s="26" t="str">
        <f>HLOOKUP(E6,help!$E$2:$AQ$5,3,0)</f>
        <v>Total imports: Pharmaceutical industry (current prices)</v>
      </c>
      <c r="F3" s="26" t="str">
        <f>HLOOKUP(F6,help!$E$2:$AQ$5,3,0)</f>
        <v>Total exports: Pharmaceutical industry (current prices)</v>
      </c>
      <c r="G3" s="26" t="str">
        <f>HLOOKUP(G6,help!$E$2:$AQ$5,3,0)</f>
        <v>Trade Balance: Pharmaceutical industry (current prices)</v>
      </c>
      <c r="H3" s="26" t="str">
        <f>HLOOKUP(H6,help!$E$2:$AQ$5,3,0)</f>
        <v>Total imports:  Computer, electronic and optical industry (current prices)</v>
      </c>
      <c r="I3" s="26" t="str">
        <f>HLOOKUP(I6,help!$E$2:$AQ$5,3,0)</f>
        <v>Total exports:  Computer, electronic and optical industry (current prices)</v>
      </c>
      <c r="J3" s="26" t="str">
        <f>HLOOKUP(J6,help!$E$2:$AQ$5,3,0)</f>
        <v>Trade Balance:  Computer, electronic and optical industry (current prices)</v>
      </c>
      <c r="K3" s="26" t="str">
        <f>HLOOKUP(K6,help!$E$2:$AQ$5,3,0)</f>
        <v>Total imports:  Aerospace industry (current prices)</v>
      </c>
      <c r="L3" s="26" t="str">
        <f>HLOOKUP(L6,help!$E$2:$AQ$5,3,0)</f>
        <v>Total exports:  Aerospace industry (current prices)</v>
      </c>
      <c r="M3" s="26" t="str">
        <f>HLOOKUP(M6,help!$E$2:$AQ$5,3,0)</f>
        <v>Trade Balance:  Aerospace industry (current prices)</v>
      </c>
      <c r="N3" s="26" t="str">
        <f>HLOOKUP(N6,help!$E$2:$AQ$5,3,0)</f>
        <v>Gross Domestic Product (current PPP$)</v>
      </c>
      <c r="O3" s="26" t="str">
        <f>HLOOKUP(O6,help!$E$2:$AQ$5,3,0)</f>
        <v>Value Added of Industry (current PPP$)</v>
      </c>
      <c r="P3" s="26" t="str">
        <f>HLOOKUP(P6,help!$E$2:$AQ$5,3,0)</f>
        <v>Population</v>
      </c>
      <c r="Q3" s="26" t="str">
        <f>HLOOKUP(Q6,help!$E$2:$AQ$5,3,0)</f>
        <v>Total Employment</v>
      </c>
      <c r="R3" s="26" t="str">
        <f>HLOOKUP(R6,help!$E$2:$AQ$5,3,0)</f>
        <v>Industrial Employment</v>
      </c>
    </row>
    <row r="4" spans="1:18" ht="20.399999999999999" x14ac:dyDescent="0.25">
      <c r="A4" s="3" t="s">
        <v>23</v>
      </c>
      <c r="B4" s="5"/>
      <c r="C4" s="4"/>
      <c r="D4" s="26" t="str">
        <f>HLOOKUP(D6,help!$E$2:$AQ$5,4,0)</f>
        <v>Full time equivalent</v>
      </c>
      <c r="E4" s="26" t="str">
        <f>HLOOKUP(E6,help!$E$2:$AQ$5,4,0)</f>
        <v>US Dollar, Millions</v>
      </c>
      <c r="F4" s="26" t="str">
        <f>HLOOKUP(F6,help!$E$2:$AQ$5,4,0)</f>
        <v>US Dollar, Millions</v>
      </c>
      <c r="G4" s="26" t="str">
        <f>HLOOKUP(G6,help!$E$2:$AQ$5,4,0)</f>
        <v>US Dollar, Millions</v>
      </c>
      <c r="H4" s="26" t="str">
        <f>HLOOKUP(H6,help!$E$2:$AQ$5,4,0)</f>
        <v>US Dollar, Millions</v>
      </c>
      <c r="I4" s="26" t="str">
        <f>HLOOKUP(I6,help!$E$2:$AQ$5,4,0)</f>
        <v>US Dollar, Millions</v>
      </c>
      <c r="J4" s="26" t="str">
        <f>HLOOKUP(J6,help!$E$2:$AQ$5,4,0)</f>
        <v>US Dollar, Millions</v>
      </c>
      <c r="K4" s="26" t="str">
        <f>HLOOKUP(K6,help!$E$2:$AQ$5,4,0)</f>
        <v>US Dollar, Millions</v>
      </c>
      <c r="L4" s="26" t="str">
        <f>HLOOKUP(L6,help!$E$2:$AQ$5,4,0)</f>
        <v>US Dollar, Millions</v>
      </c>
      <c r="M4" s="26" t="str">
        <f>HLOOKUP(M6,help!$E$2:$AQ$5,4,0)</f>
        <v>US Dollar, Millions</v>
      </c>
      <c r="N4" s="26" t="str">
        <f>HLOOKUP(N6,help!$E$2:$AQ$5,4,0)</f>
        <v>US Dollar, Millions</v>
      </c>
      <c r="O4" s="26" t="str">
        <f>HLOOKUP(O6,help!$E$2:$AQ$5,4,0)</f>
        <v>US Dollar, Millions</v>
      </c>
      <c r="P4" s="26" t="str">
        <f>HLOOKUP(P6,help!$E$2:$AQ$5,4,0)</f>
        <v>Persons, Thousands</v>
      </c>
      <c r="Q4" s="26" t="str">
        <f>HLOOKUP(Q6,help!$E$2:$AQ$5,4,0)</f>
        <v>Persons, Thousands</v>
      </c>
      <c r="R4" s="26" t="str">
        <f>HLOOKUP(R6,help!$E$2:$AQ$5,4,0)</f>
        <v>Persons, Thousands</v>
      </c>
    </row>
    <row r="5" spans="1:18" ht="13.8" x14ac:dyDescent="0.3">
      <c r="A5" s="10" t="s">
        <v>29</v>
      </c>
      <c r="B5" s="10" t="s">
        <v>30</v>
      </c>
      <c r="C5" s="11" t="s">
        <v>31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ht="13.8" x14ac:dyDescent="0.3">
      <c r="A6" s="14" t="s">
        <v>32</v>
      </c>
      <c r="B6" s="17" t="s">
        <v>33</v>
      </c>
      <c r="C6" s="11" t="s">
        <v>31</v>
      </c>
      <c r="D6" s="19">
        <v>71396</v>
      </c>
      <c r="E6" s="19">
        <v>8778.4579969999995</v>
      </c>
      <c r="F6" s="19">
        <v>9147.9558959999995</v>
      </c>
      <c r="G6" s="19">
        <v>369.49789900000002</v>
      </c>
      <c r="H6" s="19">
        <v>10938.807779999999</v>
      </c>
      <c r="I6" s="19">
        <v>9699.7334599999995</v>
      </c>
      <c r="J6" s="19">
        <v>-1239.0743199999999</v>
      </c>
      <c r="K6" s="19">
        <v>897.91094199999998</v>
      </c>
      <c r="L6" s="19">
        <v>1488.0281660000001</v>
      </c>
      <c r="M6" s="19">
        <v>590.11722399999996</v>
      </c>
      <c r="N6" s="19">
        <v>430975.92368341901</v>
      </c>
      <c r="O6" s="19">
        <v>279476.62523297197</v>
      </c>
      <c r="P6" s="19">
        <v>8629.5190000000002</v>
      </c>
      <c r="Q6" s="19">
        <v>4285.54</v>
      </c>
      <c r="R6" s="19">
        <v>3212.38</v>
      </c>
    </row>
    <row r="7" spans="1:18" ht="13.8" x14ac:dyDescent="0.3">
      <c r="A7" s="16"/>
      <c r="B7" s="17" t="s">
        <v>35</v>
      </c>
      <c r="C7" s="11" t="s">
        <v>31</v>
      </c>
      <c r="D7" s="19">
        <v>75164.899999999994</v>
      </c>
      <c r="E7" s="19">
        <v>9133.9917679999999</v>
      </c>
      <c r="F7" s="19">
        <v>9072.1513250000007</v>
      </c>
      <c r="G7" s="19">
        <v>-61.840442999998999</v>
      </c>
      <c r="H7" s="19">
        <v>11210.438429</v>
      </c>
      <c r="I7" s="19">
        <v>9175.3864869999998</v>
      </c>
      <c r="J7" s="19">
        <v>-2035.0519420000001</v>
      </c>
      <c r="K7" s="19">
        <v>969.22527600000001</v>
      </c>
      <c r="L7" s="19">
        <v>1688.202186</v>
      </c>
      <c r="M7" s="19">
        <v>718.97690999999998</v>
      </c>
      <c r="N7" s="19">
        <v>460282.64734344202</v>
      </c>
      <c r="O7" s="19">
        <v>298021.240107205</v>
      </c>
      <c r="P7" s="19">
        <v>8739.8060000000005</v>
      </c>
      <c r="Q7" s="19">
        <v>4341.33</v>
      </c>
      <c r="R7" s="19">
        <v>3245.35</v>
      </c>
    </row>
    <row r="8" spans="1:18" ht="13.8" x14ac:dyDescent="0.3">
      <c r="A8" s="16"/>
      <c r="B8" s="17" t="s">
        <v>37</v>
      </c>
      <c r="C8" s="11" t="s">
        <v>31</v>
      </c>
      <c r="D8" s="19">
        <v>76010</v>
      </c>
      <c r="E8" s="19">
        <v>10029.264714999999</v>
      </c>
      <c r="F8" s="19">
        <v>10971.434819</v>
      </c>
      <c r="G8" s="19">
        <v>942.17010400000095</v>
      </c>
      <c r="H8" s="19">
        <v>12006.579659999999</v>
      </c>
      <c r="I8" s="19">
        <v>9705.9203789999992</v>
      </c>
      <c r="J8" s="19">
        <v>-2300.6592810000002</v>
      </c>
      <c r="K8" s="19">
        <v>1419.336202</v>
      </c>
      <c r="L8" s="19">
        <v>1918.0232109999999</v>
      </c>
      <c r="M8" s="19">
        <v>498.68700899999999</v>
      </c>
      <c r="N8" s="19">
        <v>476590.587808315</v>
      </c>
      <c r="O8" s="19">
        <v>309566.89677994302</v>
      </c>
      <c r="P8" s="19">
        <v>8795.0730000000003</v>
      </c>
      <c r="Q8" s="19">
        <v>4413.17</v>
      </c>
      <c r="R8" s="19">
        <v>3298.91</v>
      </c>
    </row>
    <row r="9" spans="1:18" ht="13.8" x14ac:dyDescent="0.3">
      <c r="A9" s="16"/>
      <c r="B9" s="17" t="s">
        <v>38</v>
      </c>
      <c r="C9" s="11" t="s">
        <v>31</v>
      </c>
      <c r="D9" s="19">
        <v>80198</v>
      </c>
      <c r="E9" s="19">
        <v>10292.395541</v>
      </c>
      <c r="F9" s="19">
        <v>10464.710924000001</v>
      </c>
      <c r="G9" s="19">
        <v>172.31538300000099</v>
      </c>
      <c r="H9" s="19">
        <v>13265.270467</v>
      </c>
      <c r="I9" s="19">
        <v>10567.294465999999</v>
      </c>
      <c r="J9" s="19">
        <v>-2697.976001</v>
      </c>
      <c r="K9" s="19">
        <v>820.43280500000003</v>
      </c>
      <c r="L9" s="19">
        <v>1788.234312</v>
      </c>
      <c r="M9" s="19">
        <v>967.80150700000002</v>
      </c>
      <c r="N9" s="19">
        <v>503361.41700586502</v>
      </c>
      <c r="O9" s="19">
        <v>327881.99023743498</v>
      </c>
      <c r="P9" s="19">
        <v>8837.7070000000003</v>
      </c>
      <c r="Q9" s="19">
        <v>4489.0200000000004</v>
      </c>
      <c r="R9" s="19">
        <v>3360</v>
      </c>
    </row>
    <row r="10" spans="1:18" ht="13.8" x14ac:dyDescent="0.3">
      <c r="A10" s="16"/>
      <c r="B10" s="17" t="s">
        <v>39</v>
      </c>
      <c r="C10" s="11" t="s">
        <v>31</v>
      </c>
      <c r="D10" s="19">
        <v>83659.899999999994</v>
      </c>
      <c r="E10" s="19">
        <v>10734.503117</v>
      </c>
      <c r="F10" s="19">
        <v>11894.672001000001</v>
      </c>
      <c r="G10" s="19">
        <v>1160.1688839999999</v>
      </c>
      <c r="H10" s="19">
        <v>12792.808106</v>
      </c>
      <c r="I10" s="19">
        <v>9651.8622959999993</v>
      </c>
      <c r="J10" s="19">
        <v>-3140.9458100000002</v>
      </c>
      <c r="K10" s="19">
        <v>1383.502696</v>
      </c>
      <c r="L10" s="19">
        <v>1676.239511</v>
      </c>
      <c r="M10" s="19">
        <v>292.73681499999998</v>
      </c>
      <c r="N10" s="19">
        <v>530166.548242377</v>
      </c>
      <c r="O10" s="19">
        <v>345010.70988339098</v>
      </c>
      <c r="P10" s="19">
        <v>8877.6370000000006</v>
      </c>
      <c r="Q10" s="19">
        <v>4537.0406458974503</v>
      </c>
      <c r="R10" s="19">
        <v>3405.5781935864602</v>
      </c>
    </row>
    <row r="11" spans="1:18" ht="13.8" x14ac:dyDescent="0.3">
      <c r="A11" s="16"/>
      <c r="B11" s="17" t="s">
        <v>41</v>
      </c>
      <c r="C11" s="11" t="s">
        <v>31</v>
      </c>
      <c r="D11" s="19">
        <v>82052.600000000006</v>
      </c>
      <c r="E11" s="19">
        <v>10621.319777999999</v>
      </c>
      <c r="F11" s="19">
        <v>13143.668247</v>
      </c>
      <c r="G11" s="19">
        <v>2522.348469</v>
      </c>
      <c r="H11" s="19">
        <v>12612.367488</v>
      </c>
      <c r="I11" s="19">
        <v>9022.6945030000006</v>
      </c>
      <c r="J11" s="19">
        <v>-3589.6729850000002</v>
      </c>
      <c r="K11" s="19">
        <v>939.39689699999997</v>
      </c>
      <c r="L11" s="19">
        <v>1170.441525</v>
      </c>
      <c r="M11" s="19">
        <v>231.04462799999999</v>
      </c>
      <c r="N11" s="19">
        <v>510518.80685907399</v>
      </c>
      <c r="O11" s="19">
        <v>325377.29111904697</v>
      </c>
      <c r="P11" s="19">
        <v>8916.8449999999993</v>
      </c>
      <c r="Q11" s="19">
        <v>4462.8487479858904</v>
      </c>
      <c r="R11" s="19">
        <v>3319.93885049662</v>
      </c>
    </row>
    <row r="12" spans="1:18" ht="13.8" x14ac:dyDescent="0.3">
      <c r="A12" s="16"/>
      <c r="B12" s="17" t="s">
        <v>42</v>
      </c>
      <c r="C12" s="11" t="s">
        <v>31</v>
      </c>
      <c r="D12" s="19">
        <v>87049</v>
      </c>
      <c r="E12" s="19">
        <v>13898.859973000001</v>
      </c>
      <c r="F12" s="19">
        <v>14349.17476</v>
      </c>
      <c r="G12" s="19">
        <v>450.314786999999</v>
      </c>
      <c r="H12" s="19">
        <v>19310.838178999998</v>
      </c>
      <c r="I12" s="19">
        <v>14879.61954</v>
      </c>
      <c r="J12" s="19">
        <v>-4431.2186389999997</v>
      </c>
      <c r="K12" s="19">
        <v>832.01170400000001</v>
      </c>
      <c r="L12" s="19">
        <v>1287.4369380000001</v>
      </c>
      <c r="M12" s="19">
        <v>455.42523399999999</v>
      </c>
      <c r="N12" s="19">
        <v>536878.73267598799</v>
      </c>
      <c r="O12" s="19">
        <v>343467.35452473699</v>
      </c>
      <c r="P12" s="19">
        <v>8951.52</v>
      </c>
      <c r="Q12" s="19">
        <v>4552.9574891522097</v>
      </c>
      <c r="R12" s="19">
        <v>3385.0619988020399</v>
      </c>
    </row>
    <row r="13" spans="1:18" ht="13.8" x14ac:dyDescent="0.3">
      <c r="A13" s="14" t="s">
        <v>45</v>
      </c>
      <c r="B13" s="17" t="s">
        <v>33</v>
      </c>
      <c r="C13" s="11" t="s">
        <v>31</v>
      </c>
      <c r="D13" s="19">
        <v>77520</v>
      </c>
      <c r="E13" s="19">
        <v>12694.078634</v>
      </c>
      <c r="F13" s="19">
        <v>15903.613034</v>
      </c>
      <c r="G13" s="19">
        <v>3209.5344</v>
      </c>
      <c r="H13" s="19">
        <v>13711.13782</v>
      </c>
      <c r="I13" s="19">
        <v>9188.5670090000003</v>
      </c>
      <c r="J13" s="19">
        <v>-4522.5708109999996</v>
      </c>
      <c r="K13" s="19">
        <v>1523.079741</v>
      </c>
      <c r="L13" s="19">
        <v>2314.345433</v>
      </c>
      <c r="M13" s="19">
        <v>791.26569199999994</v>
      </c>
      <c r="N13" s="19">
        <v>520877.80673085101</v>
      </c>
      <c r="O13" s="19">
        <v>322701.90468148899</v>
      </c>
      <c r="P13" s="19">
        <v>11274</v>
      </c>
      <c r="Q13" s="19">
        <v>4617.3999999999996</v>
      </c>
      <c r="R13" s="19">
        <v>3144.8</v>
      </c>
    </row>
    <row r="14" spans="1:18" ht="13.8" x14ac:dyDescent="0.3">
      <c r="A14" s="16"/>
      <c r="B14" s="17" t="s">
        <v>35</v>
      </c>
      <c r="C14" s="11" t="s">
        <v>31</v>
      </c>
      <c r="D14" s="19">
        <v>79109</v>
      </c>
      <c r="E14" s="19">
        <v>19894.384910000001</v>
      </c>
      <c r="F14" s="19">
        <v>25502.599538999999</v>
      </c>
      <c r="G14" s="19">
        <v>5608.2146290000001</v>
      </c>
      <c r="H14" s="19">
        <v>14048.292405</v>
      </c>
      <c r="I14" s="19">
        <v>9297.7877690000005</v>
      </c>
      <c r="J14" s="19">
        <v>-4750.5046359999997</v>
      </c>
      <c r="K14" s="19">
        <v>2153.10644</v>
      </c>
      <c r="L14" s="19">
        <v>2505.1424270000002</v>
      </c>
      <c r="M14" s="19">
        <v>352.03598699999998</v>
      </c>
      <c r="N14" s="19">
        <v>550677.56551623798</v>
      </c>
      <c r="O14" s="19">
        <v>340762.75554572302</v>
      </c>
      <c r="P14" s="19">
        <v>11331</v>
      </c>
      <c r="Q14" s="19">
        <v>4675.3</v>
      </c>
      <c r="R14" s="19">
        <v>3181.3</v>
      </c>
    </row>
    <row r="15" spans="1:18" ht="13.8" x14ac:dyDescent="0.3">
      <c r="A15" s="16"/>
      <c r="B15" s="17" t="s">
        <v>37</v>
      </c>
      <c r="C15" s="11" t="s">
        <v>31</v>
      </c>
      <c r="D15" s="19">
        <v>82686.16</v>
      </c>
      <c r="E15" s="19">
        <v>24808.981575000002</v>
      </c>
      <c r="F15" s="19">
        <v>29439.452957000001</v>
      </c>
      <c r="G15" s="19">
        <v>4630.4713819999997</v>
      </c>
      <c r="H15" s="19">
        <v>14869.177801</v>
      </c>
      <c r="I15" s="19">
        <v>9664.1883109999999</v>
      </c>
      <c r="J15" s="19">
        <v>-5204.9894899999999</v>
      </c>
      <c r="K15" s="19">
        <v>1917.2720839999999</v>
      </c>
      <c r="L15" s="19">
        <v>2593.8546110000002</v>
      </c>
      <c r="M15" s="19">
        <v>676.58252700000003</v>
      </c>
      <c r="N15" s="19">
        <v>573788.52801833802</v>
      </c>
      <c r="O15" s="19">
        <v>354531.35235251102</v>
      </c>
      <c r="P15" s="19">
        <v>11375</v>
      </c>
      <c r="Q15" s="19">
        <v>4748.5</v>
      </c>
      <c r="R15" s="19">
        <v>3227.3</v>
      </c>
    </row>
    <row r="16" spans="1:18" ht="13.8" x14ac:dyDescent="0.3">
      <c r="A16" s="16"/>
      <c r="B16" s="17" t="s">
        <v>38</v>
      </c>
      <c r="C16" s="11" t="s">
        <v>31</v>
      </c>
      <c r="D16" s="19">
        <v>88593.82</v>
      </c>
      <c r="E16" s="19">
        <v>28571.513658</v>
      </c>
      <c r="F16" s="19">
        <v>33591.757277999997</v>
      </c>
      <c r="G16" s="19">
        <v>5020.2436200000002</v>
      </c>
      <c r="H16" s="19">
        <v>15472.414543000001</v>
      </c>
      <c r="I16" s="19">
        <v>9849.5331850000002</v>
      </c>
      <c r="J16" s="19">
        <v>-5622.8813579999996</v>
      </c>
      <c r="K16" s="19">
        <v>2277.8031959999998</v>
      </c>
      <c r="L16" s="19">
        <v>2646.5818949999998</v>
      </c>
      <c r="M16" s="19">
        <v>368.77869900000002</v>
      </c>
      <c r="N16" s="19">
        <v>600269.92593075999</v>
      </c>
      <c r="O16" s="19">
        <v>370533.370118858</v>
      </c>
      <c r="P16" s="19">
        <v>11427</v>
      </c>
      <c r="Q16" s="19">
        <v>4818.2</v>
      </c>
      <c r="R16" s="19">
        <v>3275.1</v>
      </c>
    </row>
    <row r="17" spans="1:18" ht="13.8" x14ac:dyDescent="0.3">
      <c r="A17" s="16"/>
      <c r="B17" s="17" t="s">
        <v>39</v>
      </c>
      <c r="C17" s="11" t="s">
        <v>31</v>
      </c>
      <c r="D17" s="19">
        <v>93524.32</v>
      </c>
      <c r="E17" s="19">
        <v>34279.726005999997</v>
      </c>
      <c r="F17" s="19">
        <v>40212.068957000003</v>
      </c>
      <c r="G17" s="19">
        <v>5932.3429510000096</v>
      </c>
      <c r="H17" s="19">
        <v>17469.923556999998</v>
      </c>
      <c r="I17" s="19">
        <v>11079.610628</v>
      </c>
      <c r="J17" s="19">
        <v>-6390.3129289999997</v>
      </c>
      <c r="K17" s="19">
        <v>2990.040814</v>
      </c>
      <c r="L17" s="19">
        <v>2530.9510449999998</v>
      </c>
      <c r="M17" s="19">
        <v>-459.08976899999999</v>
      </c>
      <c r="N17" s="19">
        <v>641095.68977295398</v>
      </c>
      <c r="O17" s="19">
        <v>396574.29708839202</v>
      </c>
      <c r="P17" s="19">
        <v>11489</v>
      </c>
      <c r="Q17" s="19">
        <v>4895.3</v>
      </c>
      <c r="R17" s="19">
        <v>3323.8</v>
      </c>
    </row>
    <row r="18" spans="1:18" ht="13.8" x14ac:dyDescent="0.3">
      <c r="A18" s="16"/>
      <c r="B18" s="17" t="s">
        <v>41</v>
      </c>
      <c r="C18" s="11" t="s">
        <v>31</v>
      </c>
      <c r="D18" s="19">
        <v>96828</v>
      </c>
      <c r="E18" s="19">
        <v>37959.894629000002</v>
      </c>
      <c r="F18" s="19">
        <v>47502.289778999999</v>
      </c>
      <c r="G18" s="19">
        <v>9542.3951500000003</v>
      </c>
      <c r="H18" s="19">
        <v>17229.243635999999</v>
      </c>
      <c r="I18" s="19">
        <v>10873.527196999999</v>
      </c>
      <c r="J18" s="19">
        <v>-6355.7164389999998</v>
      </c>
      <c r="K18" s="19">
        <v>2173.50074</v>
      </c>
      <c r="L18" s="19">
        <v>1529.077407</v>
      </c>
      <c r="M18" s="19">
        <v>-644.42333299999996</v>
      </c>
      <c r="N18" s="19">
        <v>629598.59147325705</v>
      </c>
      <c r="O18" s="19">
        <v>385490.284731119</v>
      </c>
      <c r="P18" s="19">
        <v>11544</v>
      </c>
      <c r="Q18" s="19">
        <v>4898.3999999999996</v>
      </c>
      <c r="R18" s="19">
        <v>3309.6004272089999</v>
      </c>
    </row>
    <row r="19" spans="1:18" ht="13.8" x14ac:dyDescent="0.3">
      <c r="A19" s="16"/>
      <c r="B19" s="17" t="s">
        <v>42</v>
      </c>
      <c r="C19" s="11" t="s">
        <v>31</v>
      </c>
      <c r="D19" s="19">
        <v>119466</v>
      </c>
      <c r="E19" s="19">
        <v>46588.271994000002</v>
      </c>
      <c r="F19" s="19">
        <v>63870.021369000002</v>
      </c>
      <c r="G19" s="19">
        <v>17281.749374999999</v>
      </c>
      <c r="H19" s="19">
        <v>16387.785102000002</v>
      </c>
      <c r="I19" s="19">
        <v>10029.897010000001</v>
      </c>
      <c r="J19" s="19">
        <v>-6357.8880920000001</v>
      </c>
      <c r="K19" s="19">
        <v>2316.5772999999999</v>
      </c>
      <c r="L19" s="19">
        <v>1415.117387</v>
      </c>
      <c r="M19" s="19">
        <v>-901.45991300000003</v>
      </c>
      <c r="N19" s="19">
        <v>681680.53433595505</v>
      </c>
      <c r="O19" s="19">
        <v>420167.00384933298</v>
      </c>
      <c r="P19" s="19">
        <v>11592</v>
      </c>
      <c r="Q19" s="19">
        <v>4989.2</v>
      </c>
      <c r="R19" s="19">
        <v>3374.5984716748399</v>
      </c>
    </row>
    <row r="20" spans="1:18" ht="13.8" x14ac:dyDescent="0.3">
      <c r="A20" s="14" t="s">
        <v>48</v>
      </c>
      <c r="B20" s="17" t="s">
        <v>33</v>
      </c>
      <c r="C20" s="11" t="s">
        <v>31</v>
      </c>
      <c r="D20" s="19">
        <v>66433.399944999997</v>
      </c>
      <c r="E20" s="19">
        <v>4030.492655</v>
      </c>
      <c r="F20" s="19">
        <v>2364.364055</v>
      </c>
      <c r="G20" s="19">
        <v>-1666.1286</v>
      </c>
      <c r="H20" s="19">
        <v>25088.418148000001</v>
      </c>
      <c r="I20" s="19">
        <v>24133.213877999999</v>
      </c>
      <c r="J20" s="19">
        <v>-955.20426999999995</v>
      </c>
      <c r="K20" s="19">
        <v>390.65507100000002</v>
      </c>
      <c r="L20" s="19">
        <v>738.80134799999996</v>
      </c>
      <c r="M20" s="19">
        <v>348.146277</v>
      </c>
      <c r="N20" s="19">
        <v>357503.88060583</v>
      </c>
      <c r="O20" s="19">
        <v>247827.098175475</v>
      </c>
      <c r="P20" s="19">
        <v>10542.941999999999</v>
      </c>
      <c r="Q20" s="19">
        <v>5181.9129999999996</v>
      </c>
      <c r="R20" s="19">
        <v>4153.17</v>
      </c>
    </row>
    <row r="21" spans="1:18" ht="13.8" x14ac:dyDescent="0.3">
      <c r="A21" s="16"/>
      <c r="B21" s="17" t="s">
        <v>35</v>
      </c>
      <c r="C21" s="11" t="s">
        <v>31</v>
      </c>
      <c r="D21" s="19">
        <v>65782.994585719993</v>
      </c>
      <c r="E21" s="19">
        <v>4181.594975</v>
      </c>
      <c r="F21" s="19">
        <v>2442.8446239999998</v>
      </c>
      <c r="G21" s="19">
        <v>-1738.7503509999999</v>
      </c>
      <c r="H21" s="19">
        <v>23308.779109999999</v>
      </c>
      <c r="I21" s="19">
        <v>23663.792057999999</v>
      </c>
      <c r="J21" s="19">
        <v>355.01294799999999</v>
      </c>
      <c r="K21" s="19">
        <v>509.08812899999998</v>
      </c>
      <c r="L21" s="19">
        <v>789.74325599999997</v>
      </c>
      <c r="M21" s="19">
        <v>280.65512699999999</v>
      </c>
      <c r="N21" s="19">
        <v>381420.33513700799</v>
      </c>
      <c r="O21" s="19">
        <v>263136.98454998399</v>
      </c>
      <c r="P21" s="19">
        <v>10565.284</v>
      </c>
      <c r="Q21" s="19">
        <v>5264.3010000000004</v>
      </c>
      <c r="R21" s="19">
        <v>4212.4970000000003</v>
      </c>
    </row>
    <row r="22" spans="1:18" ht="13.8" x14ac:dyDescent="0.3">
      <c r="A22" s="16"/>
      <c r="B22" s="17" t="s">
        <v>37</v>
      </c>
      <c r="C22" s="11" t="s">
        <v>31</v>
      </c>
      <c r="D22" s="19">
        <v>69735.652770939996</v>
      </c>
      <c r="E22" s="19">
        <v>4560.7361709999996</v>
      </c>
      <c r="F22" s="19">
        <v>2567.2092349999998</v>
      </c>
      <c r="G22" s="19">
        <v>-1993.526936</v>
      </c>
      <c r="H22" s="19">
        <v>28423.931195000001</v>
      </c>
      <c r="I22" s="19">
        <v>27991.621503999999</v>
      </c>
      <c r="J22" s="19">
        <v>-432.30969099999999</v>
      </c>
      <c r="K22" s="19">
        <v>714.41745900000001</v>
      </c>
      <c r="L22" s="19">
        <v>1099.332969</v>
      </c>
      <c r="M22" s="19">
        <v>384.91550999999998</v>
      </c>
      <c r="N22" s="19">
        <v>411327.85994940501</v>
      </c>
      <c r="O22" s="19">
        <v>283519.26770423498</v>
      </c>
      <c r="P22" s="19">
        <v>10589.526</v>
      </c>
      <c r="Q22" s="19">
        <v>5345.8140000000003</v>
      </c>
      <c r="R22" s="19">
        <v>4267.7460000000001</v>
      </c>
    </row>
    <row r="23" spans="1:18" ht="13.8" x14ac:dyDescent="0.3">
      <c r="A23" s="16"/>
      <c r="B23" s="17" t="s">
        <v>38</v>
      </c>
      <c r="C23" s="11" t="s">
        <v>31</v>
      </c>
      <c r="D23" s="19">
        <v>74969.488899999997</v>
      </c>
      <c r="E23" s="19">
        <v>5184.3700339999996</v>
      </c>
      <c r="F23" s="19">
        <v>2959.7379919999998</v>
      </c>
      <c r="G23" s="19">
        <v>-2224.6320420000002</v>
      </c>
      <c r="H23" s="19">
        <v>34194.070744999997</v>
      </c>
      <c r="I23" s="19">
        <v>34712.849302000002</v>
      </c>
      <c r="J23" s="19">
        <v>518.77855700000498</v>
      </c>
      <c r="K23" s="19">
        <v>1616.9448540000001</v>
      </c>
      <c r="L23" s="19">
        <v>1052.723493</v>
      </c>
      <c r="M23" s="19">
        <v>-564.221361</v>
      </c>
      <c r="N23" s="19">
        <v>437355.91563664598</v>
      </c>
      <c r="O23" s="19">
        <v>298161.87379471702</v>
      </c>
      <c r="P23" s="19">
        <v>10626.43</v>
      </c>
      <c r="Q23" s="19">
        <v>5417.11</v>
      </c>
      <c r="R23" s="19">
        <v>4318.2280000000001</v>
      </c>
    </row>
    <row r="24" spans="1:18" ht="13.8" x14ac:dyDescent="0.3">
      <c r="A24" s="16"/>
      <c r="B24" s="17" t="s">
        <v>39</v>
      </c>
      <c r="C24" s="11" t="s">
        <v>31</v>
      </c>
      <c r="D24" s="19">
        <v>79245.0046</v>
      </c>
      <c r="E24" s="19">
        <v>5497.3764339999998</v>
      </c>
      <c r="F24" s="19">
        <v>3175.3981699999999</v>
      </c>
      <c r="G24" s="19">
        <v>-2321.9782639999999</v>
      </c>
      <c r="H24" s="19">
        <v>35193.842878000003</v>
      </c>
      <c r="I24" s="19">
        <v>36321.890807999996</v>
      </c>
      <c r="J24" s="19">
        <v>1128.0479299999899</v>
      </c>
      <c r="K24" s="19">
        <v>772.12910299999999</v>
      </c>
      <c r="L24" s="19">
        <v>1205.626994</v>
      </c>
      <c r="M24" s="19">
        <v>433.49789099999998</v>
      </c>
      <c r="N24" s="19">
        <v>471830.45580147801</v>
      </c>
      <c r="O24" s="19">
        <v>320598.29403156898</v>
      </c>
      <c r="P24" s="19">
        <v>10669.324000000001</v>
      </c>
      <c r="Q24" s="19">
        <v>5430.3440000000001</v>
      </c>
      <c r="R24" s="19">
        <v>4322.0659999999998</v>
      </c>
    </row>
    <row r="25" spans="1:18" ht="13.8" x14ac:dyDescent="0.3">
      <c r="A25" s="16"/>
      <c r="B25" s="17" t="s">
        <v>41</v>
      </c>
      <c r="C25" s="11" t="s">
        <v>31</v>
      </c>
      <c r="D25" s="19">
        <v>80958.07703</v>
      </c>
      <c r="E25" s="19">
        <v>6012.527247</v>
      </c>
      <c r="F25" s="19">
        <v>3365.805914</v>
      </c>
      <c r="G25" s="19">
        <v>-2646.721333</v>
      </c>
      <c r="H25" s="19">
        <v>38102.020206000001</v>
      </c>
      <c r="I25" s="19">
        <v>38058.327056000002</v>
      </c>
      <c r="J25" s="19">
        <v>-43.693149999999001</v>
      </c>
      <c r="K25" s="19">
        <v>411.38356299999998</v>
      </c>
      <c r="L25" s="19">
        <v>869.92264</v>
      </c>
      <c r="M25" s="19">
        <v>458.53907700000002</v>
      </c>
      <c r="N25" s="19">
        <v>458113.66846304602</v>
      </c>
      <c r="O25" s="19">
        <v>305711.48886856</v>
      </c>
      <c r="P25" s="19">
        <v>10700.155000000001</v>
      </c>
      <c r="Q25" s="19">
        <v>5337.2030000000004</v>
      </c>
      <c r="R25" s="19">
        <v>4216.116</v>
      </c>
    </row>
    <row r="26" spans="1:18" ht="13.8" x14ac:dyDescent="0.3">
      <c r="A26" s="16"/>
      <c r="B26" s="17" t="s">
        <v>42</v>
      </c>
      <c r="C26" s="11" t="s">
        <v>31</v>
      </c>
      <c r="D26" s="19">
        <v>84670.51455141</v>
      </c>
      <c r="E26" s="19">
        <v>7319.4700190000003</v>
      </c>
      <c r="F26" s="19">
        <v>3881.563435</v>
      </c>
      <c r="G26" s="19">
        <v>-3437.9065839999998</v>
      </c>
      <c r="H26" s="19">
        <v>39719.176106999999</v>
      </c>
      <c r="I26" s="19">
        <v>39499.986245</v>
      </c>
      <c r="J26" s="19">
        <v>-219.18986200000001</v>
      </c>
      <c r="K26" s="19">
        <v>552.13295300000004</v>
      </c>
      <c r="L26" s="19">
        <v>870.894094</v>
      </c>
      <c r="M26" s="19">
        <v>318.76114100000001</v>
      </c>
      <c r="N26" s="19">
        <v>479257.49828679097</v>
      </c>
      <c r="O26" s="19">
        <v>320367.73897775798</v>
      </c>
      <c r="P26" s="19">
        <v>10697.314</v>
      </c>
      <c r="Q26" s="19">
        <v>5357.6909999999998</v>
      </c>
      <c r="R26" s="19">
        <v>4214.8249999999998</v>
      </c>
    </row>
    <row r="27" spans="1:18" ht="13.8" x14ac:dyDescent="0.3">
      <c r="A27" s="14" t="s">
        <v>50</v>
      </c>
      <c r="B27" s="17" t="s">
        <v>33</v>
      </c>
      <c r="C27" s="11" t="s">
        <v>31</v>
      </c>
      <c r="D27" s="19">
        <v>60243</v>
      </c>
      <c r="E27" s="19">
        <v>3892.8275560000002</v>
      </c>
      <c r="F27" s="19">
        <v>12615.245244</v>
      </c>
      <c r="G27" s="19">
        <v>8722.4176879999995</v>
      </c>
      <c r="H27" s="19">
        <v>8080.1908999999996</v>
      </c>
      <c r="I27" s="19">
        <v>6404.7857670000003</v>
      </c>
      <c r="J27" s="19">
        <v>-1675.405133</v>
      </c>
      <c r="K27" s="19">
        <v>586.43059800000003</v>
      </c>
      <c r="L27" s="19">
        <v>544.16228799999999</v>
      </c>
      <c r="M27" s="19">
        <v>-42.26831</v>
      </c>
      <c r="N27" s="19">
        <v>278748.364796468</v>
      </c>
      <c r="O27" s="19">
        <v>162308.02361653099</v>
      </c>
      <c r="P27" s="19">
        <v>5682</v>
      </c>
      <c r="Q27" s="19">
        <v>2828.998</v>
      </c>
      <c r="R27" s="19">
        <v>1870.558</v>
      </c>
    </row>
    <row r="28" spans="1:18" ht="13.8" x14ac:dyDescent="0.3">
      <c r="A28" s="16"/>
      <c r="B28" s="17" t="s">
        <v>35</v>
      </c>
      <c r="C28" s="11" t="s">
        <v>31</v>
      </c>
      <c r="D28" s="19">
        <v>62859</v>
      </c>
      <c r="E28" s="19">
        <v>3874.2770409999998</v>
      </c>
      <c r="F28" s="19">
        <v>13422.902661</v>
      </c>
      <c r="G28" s="19">
        <v>9548.6256200000007</v>
      </c>
      <c r="H28" s="19">
        <v>8155.8430330000001</v>
      </c>
      <c r="I28" s="19">
        <v>6504.1155500000004</v>
      </c>
      <c r="J28" s="19">
        <v>-1651.7274829999999</v>
      </c>
      <c r="K28" s="19">
        <v>696.92979200000002</v>
      </c>
      <c r="L28" s="19">
        <v>436.89723600000002</v>
      </c>
      <c r="M28" s="19">
        <v>-260.032556</v>
      </c>
      <c r="N28" s="19">
        <v>297719.06009161402</v>
      </c>
      <c r="O28" s="19">
        <v>174669.21861971499</v>
      </c>
      <c r="P28" s="19">
        <v>5729</v>
      </c>
      <c r="Q28" s="19">
        <v>2876.4520000000002</v>
      </c>
      <c r="R28" s="19">
        <v>1916.5360000000001</v>
      </c>
    </row>
    <row r="29" spans="1:18" ht="13.8" x14ac:dyDescent="0.3">
      <c r="A29" s="16"/>
      <c r="B29" s="17" t="s">
        <v>37</v>
      </c>
      <c r="C29" s="11" t="s">
        <v>31</v>
      </c>
      <c r="D29" s="19">
        <v>60240</v>
      </c>
      <c r="E29" s="19">
        <v>4228.7430670000003</v>
      </c>
      <c r="F29" s="19">
        <v>13908.574538000001</v>
      </c>
      <c r="G29" s="19">
        <v>9679.8314709999995</v>
      </c>
      <c r="H29" s="19">
        <v>8748.2958269999999</v>
      </c>
      <c r="I29" s="19">
        <v>7050.5659150000001</v>
      </c>
      <c r="J29" s="19">
        <v>-1697.729912</v>
      </c>
      <c r="K29" s="19">
        <v>750.90521999999999</v>
      </c>
      <c r="L29" s="19">
        <v>522.67773299999999</v>
      </c>
      <c r="M29" s="19">
        <v>-228.227487</v>
      </c>
      <c r="N29" s="19">
        <v>319130.16536626202</v>
      </c>
      <c r="O29" s="19">
        <v>187308.95774786701</v>
      </c>
      <c r="P29" s="19">
        <v>5765</v>
      </c>
      <c r="Q29" s="19">
        <v>2921.8969999999999</v>
      </c>
      <c r="R29" s="19">
        <v>1960.8910000000001</v>
      </c>
    </row>
    <row r="30" spans="1:18" ht="13.8" x14ac:dyDescent="0.3">
      <c r="A30" s="16"/>
      <c r="B30" s="17" t="s">
        <v>38</v>
      </c>
      <c r="C30" s="11" t="s">
        <v>31</v>
      </c>
      <c r="D30" s="19">
        <v>59778</v>
      </c>
      <c r="E30" s="19">
        <v>4604.7707639999999</v>
      </c>
      <c r="F30" s="19">
        <v>15683.332363</v>
      </c>
      <c r="G30" s="19">
        <v>11078.561599000001</v>
      </c>
      <c r="H30" s="19">
        <v>9040.6987950000002</v>
      </c>
      <c r="I30" s="19">
        <v>7222.4809770000002</v>
      </c>
      <c r="J30" s="19">
        <v>-1818.2178180000001</v>
      </c>
      <c r="K30" s="19">
        <v>745.19194300000004</v>
      </c>
      <c r="L30" s="19">
        <v>458.76115700000003</v>
      </c>
      <c r="M30" s="19">
        <v>-286.43078600000001</v>
      </c>
      <c r="N30" s="19">
        <v>333035.35517844401</v>
      </c>
      <c r="O30" s="19">
        <v>196741.88140226799</v>
      </c>
      <c r="P30" s="19">
        <v>5794</v>
      </c>
      <c r="Q30" s="19">
        <v>2963.3310000000001</v>
      </c>
      <c r="R30" s="19">
        <v>1996.962</v>
      </c>
    </row>
    <row r="31" spans="1:18" ht="13.8" x14ac:dyDescent="0.3">
      <c r="A31" s="16"/>
      <c r="B31" s="17" t="s">
        <v>39</v>
      </c>
      <c r="C31" s="11" t="s">
        <v>31</v>
      </c>
      <c r="D31" s="19">
        <v>62229</v>
      </c>
      <c r="E31" s="19">
        <v>4630.0992260000003</v>
      </c>
      <c r="F31" s="19">
        <v>18901.434557</v>
      </c>
      <c r="G31" s="19">
        <v>14271.335331</v>
      </c>
      <c r="H31" s="19">
        <v>9105.7806180000007</v>
      </c>
      <c r="I31" s="19">
        <v>7060.328203</v>
      </c>
      <c r="J31" s="19">
        <v>-2045.452415</v>
      </c>
      <c r="K31" s="19">
        <v>604.84035100000006</v>
      </c>
      <c r="L31" s="19">
        <v>337.25356199999999</v>
      </c>
      <c r="M31" s="19">
        <v>-267.58678900000001</v>
      </c>
      <c r="N31" s="19">
        <v>348344.27564004599</v>
      </c>
      <c r="O31" s="19">
        <v>206341.93010451301</v>
      </c>
      <c r="P31" s="19">
        <v>5817</v>
      </c>
      <c r="Q31" s="19">
        <v>3005.3356918663499</v>
      </c>
      <c r="R31" s="19">
        <v>2028.9934706766901</v>
      </c>
    </row>
    <row r="32" spans="1:18" ht="13.8" x14ac:dyDescent="0.3">
      <c r="A32" s="16"/>
      <c r="B32" s="17" t="s">
        <v>41</v>
      </c>
      <c r="C32" s="11" t="s">
        <v>31</v>
      </c>
      <c r="D32" s="19">
        <v>62049</v>
      </c>
      <c r="E32" s="19">
        <v>5542.8525589999999</v>
      </c>
      <c r="F32" s="19">
        <v>20824.898236000001</v>
      </c>
      <c r="G32" s="19">
        <v>15282.045677</v>
      </c>
      <c r="H32" s="19">
        <v>10091.419594000001</v>
      </c>
      <c r="I32" s="19">
        <v>7431.1506200000003</v>
      </c>
      <c r="J32" s="19">
        <v>-2660.2689740000001</v>
      </c>
      <c r="K32" s="19">
        <v>263.67930799999999</v>
      </c>
      <c r="L32" s="19">
        <v>292.61891300000002</v>
      </c>
      <c r="M32" s="19">
        <v>28.939605</v>
      </c>
      <c r="N32" s="19">
        <v>354702.68115472002</v>
      </c>
      <c r="O32" s="19">
        <v>207066.807067363</v>
      </c>
      <c r="P32" s="19">
        <v>5830</v>
      </c>
      <c r="Q32" s="19">
        <v>2973.3321171110401</v>
      </c>
      <c r="R32" s="19">
        <v>1989.95511578947</v>
      </c>
    </row>
    <row r="33" spans="1:18" ht="13.8" x14ac:dyDescent="0.3">
      <c r="A33" s="16"/>
      <c r="B33" s="17" t="s">
        <v>42</v>
      </c>
      <c r="C33" s="11" t="s">
        <v>31</v>
      </c>
      <c r="D33" s="19">
        <v>62169</v>
      </c>
      <c r="E33" s="19">
        <v>6709.728212</v>
      </c>
      <c r="F33" s="19">
        <v>21567.214991000001</v>
      </c>
      <c r="G33" s="19">
        <v>14857.486779000001</v>
      </c>
      <c r="H33" s="19">
        <v>11247.780835</v>
      </c>
      <c r="I33" s="19">
        <v>8700.1299999999992</v>
      </c>
      <c r="J33" s="19">
        <v>-2547.6508349999999</v>
      </c>
      <c r="K33" s="19">
        <v>738.88118599999996</v>
      </c>
      <c r="L33" s="19">
        <v>396.18756000000002</v>
      </c>
      <c r="M33" s="19">
        <v>-342.69362599999999</v>
      </c>
      <c r="N33" s="19">
        <v>379911.540386484</v>
      </c>
      <c r="O33" s="19">
        <v>225734.10181097899</v>
      </c>
      <c r="P33" s="19">
        <v>5854</v>
      </c>
      <c r="Q33" s="19">
        <v>3046.3402720216</v>
      </c>
      <c r="R33" s="19">
        <v>2031.99642105263</v>
      </c>
    </row>
    <row r="34" spans="1:18" ht="13.8" x14ac:dyDescent="0.3">
      <c r="A34" s="14" t="s">
        <v>51</v>
      </c>
      <c r="B34" s="17" t="s">
        <v>33</v>
      </c>
      <c r="C34" s="11" t="s">
        <v>31</v>
      </c>
      <c r="D34" s="19">
        <v>5636</v>
      </c>
      <c r="E34" s="19">
        <v>396.27126199999998</v>
      </c>
      <c r="F34" s="19">
        <v>67.350555999999997</v>
      </c>
      <c r="G34" s="19">
        <v>-328.920706</v>
      </c>
      <c r="H34" s="19">
        <v>2035.969482</v>
      </c>
      <c r="I34" s="19">
        <v>1940.3127119999999</v>
      </c>
      <c r="J34" s="19">
        <v>-95.656769999999995</v>
      </c>
      <c r="K34" s="19">
        <v>41.971649999999997</v>
      </c>
      <c r="L34" s="19">
        <v>25.606037000000001</v>
      </c>
      <c r="M34" s="19">
        <v>-16.365613</v>
      </c>
      <c r="N34" s="19">
        <v>38378.235056335201</v>
      </c>
      <c r="O34" s="19">
        <v>24734.935045227201</v>
      </c>
      <c r="P34" s="19">
        <v>1313.3</v>
      </c>
      <c r="Q34" s="19">
        <v>622.9</v>
      </c>
      <c r="R34" s="19">
        <v>470.7</v>
      </c>
    </row>
    <row r="35" spans="1:18" ht="13.8" x14ac:dyDescent="0.3">
      <c r="A35" s="16"/>
      <c r="B35" s="17" t="s">
        <v>35</v>
      </c>
      <c r="C35" s="11" t="s">
        <v>31</v>
      </c>
      <c r="D35" s="19">
        <v>5772</v>
      </c>
      <c r="E35" s="19">
        <v>469.74987199999998</v>
      </c>
      <c r="F35" s="19">
        <v>83.796092000000002</v>
      </c>
      <c r="G35" s="19">
        <v>-385.95377999999999</v>
      </c>
      <c r="H35" s="19">
        <v>2087.5000460000001</v>
      </c>
      <c r="I35" s="19">
        <v>2076.1706439999998</v>
      </c>
      <c r="J35" s="19">
        <v>-11.329402</v>
      </c>
      <c r="K35" s="19">
        <v>49.131689000000001</v>
      </c>
      <c r="L35" s="19">
        <v>29.016776</v>
      </c>
      <c r="M35" s="19">
        <v>-20.114913000000001</v>
      </c>
      <c r="N35" s="19">
        <v>41201.029151718903</v>
      </c>
      <c r="O35" s="19">
        <v>25869.534058512199</v>
      </c>
      <c r="P35" s="19">
        <v>1315.9</v>
      </c>
      <c r="Q35" s="19">
        <v>624.70000000000005</v>
      </c>
      <c r="R35" s="19">
        <v>474.7</v>
      </c>
    </row>
    <row r="36" spans="1:18" ht="13.8" x14ac:dyDescent="0.3">
      <c r="A36" s="16"/>
      <c r="B36" s="17" t="s">
        <v>37</v>
      </c>
      <c r="C36" s="11" t="s">
        <v>31</v>
      </c>
      <c r="D36" s="19">
        <v>6048</v>
      </c>
      <c r="E36" s="19">
        <v>496.00748800000002</v>
      </c>
      <c r="F36" s="19">
        <v>101.68517</v>
      </c>
      <c r="G36" s="19">
        <v>-394.322318</v>
      </c>
      <c r="H36" s="19">
        <v>1935.067507</v>
      </c>
      <c r="I36" s="19">
        <v>1750.5511550000001</v>
      </c>
      <c r="J36" s="19">
        <v>-184.51635200000001</v>
      </c>
      <c r="K36" s="19">
        <v>54.537241999999999</v>
      </c>
      <c r="L36" s="19">
        <v>43.189453999999998</v>
      </c>
      <c r="M36" s="19">
        <v>-11.347788</v>
      </c>
      <c r="N36" s="19">
        <v>44556.482340230898</v>
      </c>
      <c r="O36" s="19">
        <v>28349.3663114716</v>
      </c>
      <c r="P36" s="19">
        <v>1315.6</v>
      </c>
      <c r="Q36" s="19">
        <v>641.5</v>
      </c>
      <c r="R36" s="19">
        <v>492.9</v>
      </c>
    </row>
    <row r="37" spans="1:18" ht="13.8" x14ac:dyDescent="0.3">
      <c r="A37" s="16"/>
      <c r="B37" s="17" t="s">
        <v>38</v>
      </c>
      <c r="C37" s="11" t="s">
        <v>31</v>
      </c>
      <c r="D37" s="19">
        <v>6183.1</v>
      </c>
      <c r="E37" s="19">
        <v>588.20714599999997</v>
      </c>
      <c r="F37" s="19">
        <v>110.10048500000001</v>
      </c>
      <c r="G37" s="19">
        <v>-478.10666099999997</v>
      </c>
      <c r="H37" s="19">
        <v>2048.1047800000001</v>
      </c>
      <c r="I37" s="19">
        <v>1904.666653</v>
      </c>
      <c r="J37" s="19">
        <v>-143.43812700000001</v>
      </c>
      <c r="K37" s="19">
        <v>70.486795000000001</v>
      </c>
      <c r="L37" s="19">
        <v>84.383930000000007</v>
      </c>
      <c r="M37" s="19">
        <v>13.897135</v>
      </c>
      <c r="N37" s="19">
        <v>48133.365746724703</v>
      </c>
      <c r="O37" s="19">
        <v>30887.408949910699</v>
      </c>
      <c r="P37" s="19">
        <v>1319.133</v>
      </c>
      <c r="Q37" s="19">
        <v>649.5</v>
      </c>
      <c r="R37" s="19">
        <v>500</v>
      </c>
    </row>
    <row r="38" spans="1:18" ht="13.8" x14ac:dyDescent="0.3">
      <c r="A38" s="16"/>
      <c r="B38" s="17" t="s">
        <v>39</v>
      </c>
      <c r="C38" s="11" t="s">
        <v>31</v>
      </c>
      <c r="D38" s="19">
        <v>6394.3</v>
      </c>
      <c r="E38" s="19">
        <v>583.24785199999997</v>
      </c>
      <c r="F38" s="19">
        <v>110.272104</v>
      </c>
      <c r="G38" s="19">
        <v>-472.97574800000001</v>
      </c>
      <c r="H38" s="19">
        <v>1733.694291</v>
      </c>
      <c r="I38" s="19">
        <v>1689.8282630000001</v>
      </c>
      <c r="J38" s="19">
        <v>-43.866028</v>
      </c>
      <c r="K38" s="19">
        <v>43.37894</v>
      </c>
      <c r="L38" s="19">
        <v>63.459561000000001</v>
      </c>
      <c r="M38" s="19">
        <v>20.080621000000001</v>
      </c>
      <c r="N38" s="19">
        <v>51758.311110065901</v>
      </c>
      <c r="O38" s="19">
        <v>32832.653545269299</v>
      </c>
      <c r="P38" s="19">
        <v>1324.82</v>
      </c>
      <c r="Q38" s="19">
        <v>646.950039260366</v>
      </c>
      <c r="R38" s="19">
        <v>495.64536843795202</v>
      </c>
    </row>
    <row r="39" spans="1:18" ht="13.8" x14ac:dyDescent="0.3">
      <c r="A39" s="16"/>
      <c r="B39" s="17" t="s">
        <v>41</v>
      </c>
      <c r="C39" s="11" t="s">
        <v>31</v>
      </c>
      <c r="D39" s="19">
        <v>6449.2</v>
      </c>
      <c r="E39" s="19">
        <v>643.82994699999995</v>
      </c>
      <c r="F39" s="19">
        <v>106.466775</v>
      </c>
      <c r="G39" s="19">
        <v>-537.36317199999996</v>
      </c>
      <c r="H39" s="19">
        <v>1711.3229180000001</v>
      </c>
      <c r="I39" s="19">
        <v>2164.4859660000002</v>
      </c>
      <c r="J39" s="19">
        <v>453.163048</v>
      </c>
      <c r="K39" s="19">
        <v>52.152208000000002</v>
      </c>
      <c r="L39" s="19">
        <v>18.812898000000001</v>
      </c>
      <c r="M39" s="19">
        <v>-33.339309999999998</v>
      </c>
      <c r="N39" s="19">
        <v>52433.723568904898</v>
      </c>
      <c r="O39" s="19">
        <v>33320.347691262301</v>
      </c>
      <c r="P39" s="19">
        <v>1328.8889999999999</v>
      </c>
      <c r="Q39" s="19">
        <v>644.08008344752204</v>
      </c>
      <c r="R39" s="19">
        <v>488.47126344517602</v>
      </c>
    </row>
    <row r="40" spans="1:18" ht="13.8" x14ac:dyDescent="0.3">
      <c r="A40" s="16"/>
      <c r="B40" s="17" t="s">
        <v>42</v>
      </c>
      <c r="C40" s="11" t="s">
        <v>31</v>
      </c>
      <c r="D40" s="19">
        <v>6783</v>
      </c>
      <c r="E40" s="19">
        <v>795.81620699999996</v>
      </c>
      <c r="F40" s="19">
        <v>129.93962300000001</v>
      </c>
      <c r="G40" s="19">
        <v>-665.87658399999998</v>
      </c>
      <c r="H40" s="19">
        <v>2191.9801320000001</v>
      </c>
      <c r="I40" s="19">
        <v>2604.9769590000001</v>
      </c>
      <c r="J40" s="19">
        <v>412.996827</v>
      </c>
      <c r="K40" s="19">
        <v>65.133126000000004</v>
      </c>
      <c r="L40" s="19">
        <v>29.486598000000001</v>
      </c>
      <c r="M40" s="19">
        <v>-35.646528000000004</v>
      </c>
      <c r="N40" s="19">
        <v>57850.070630542497</v>
      </c>
      <c r="O40" s="19">
        <v>36981.390636265001</v>
      </c>
      <c r="P40" s="19">
        <v>1330.068</v>
      </c>
      <c r="Q40" s="19">
        <v>646.74004249357199</v>
      </c>
      <c r="R40" s="19">
        <v>488.069914914111</v>
      </c>
    </row>
    <row r="41" spans="1:18" ht="13.8" x14ac:dyDescent="0.3">
      <c r="A41" s="14" t="s">
        <v>52</v>
      </c>
      <c r="B41" s="17" t="s">
        <v>33</v>
      </c>
      <c r="C41" s="11" t="s">
        <v>31</v>
      </c>
      <c r="D41" s="19">
        <v>50367.199999999997</v>
      </c>
      <c r="E41" s="19">
        <v>2191.6651750000001</v>
      </c>
      <c r="F41" s="19">
        <v>936.96465599999999</v>
      </c>
      <c r="G41" s="19">
        <v>-1254.700519</v>
      </c>
      <c r="H41" s="19">
        <v>5365.817137</v>
      </c>
      <c r="I41" s="19">
        <v>3183.7923940000001</v>
      </c>
      <c r="J41" s="19">
        <v>-2182.0247429999999</v>
      </c>
      <c r="K41" s="19">
        <v>853.78039000000001</v>
      </c>
      <c r="L41" s="19">
        <v>632.69677899999999</v>
      </c>
      <c r="M41" s="19">
        <v>-221.08361099999999</v>
      </c>
      <c r="N41" s="19">
        <v>232867.60165523199</v>
      </c>
      <c r="O41" s="19">
        <v>131847.22679709899</v>
      </c>
      <c r="P41" s="19">
        <v>5480.5</v>
      </c>
      <c r="Q41" s="19">
        <v>2523.8000000000002</v>
      </c>
      <c r="R41" s="19">
        <v>1755.8</v>
      </c>
    </row>
    <row r="42" spans="1:18" ht="13.8" x14ac:dyDescent="0.3">
      <c r="A42" s="16"/>
      <c r="B42" s="17" t="s">
        <v>35</v>
      </c>
      <c r="C42" s="11" t="s">
        <v>31</v>
      </c>
      <c r="D42" s="19">
        <v>47429.3</v>
      </c>
      <c r="E42" s="19">
        <v>2151.9426149999999</v>
      </c>
      <c r="F42" s="19">
        <v>923.23983699999997</v>
      </c>
      <c r="G42" s="19">
        <v>-1228.7027780000001</v>
      </c>
      <c r="H42" s="19">
        <v>5640.7140300000001</v>
      </c>
      <c r="I42" s="19">
        <v>3299.4239590000002</v>
      </c>
      <c r="J42" s="19">
        <v>-2341.2900709999999</v>
      </c>
      <c r="K42" s="19">
        <v>900.08227799999997</v>
      </c>
      <c r="L42" s="19">
        <v>324.30029000000002</v>
      </c>
      <c r="M42" s="19">
        <v>-575.78198799999996</v>
      </c>
      <c r="N42" s="19">
        <v>246928.49325545301</v>
      </c>
      <c r="O42" s="19">
        <v>140183.61168563599</v>
      </c>
      <c r="P42" s="19">
        <v>5495.3</v>
      </c>
      <c r="Q42" s="19">
        <v>2535.1999999999998</v>
      </c>
      <c r="R42" s="19">
        <v>1765.8</v>
      </c>
    </row>
    <row r="43" spans="1:18" ht="13.8" x14ac:dyDescent="0.3">
      <c r="A43" s="16"/>
      <c r="B43" s="17" t="s">
        <v>37</v>
      </c>
      <c r="C43" s="11" t="s">
        <v>31</v>
      </c>
      <c r="D43" s="19">
        <v>48998.5</v>
      </c>
      <c r="E43" s="19">
        <v>2104.2985140000001</v>
      </c>
      <c r="F43" s="19">
        <v>840.46555699999999</v>
      </c>
      <c r="G43" s="19">
        <v>-1263.8329570000001</v>
      </c>
      <c r="H43" s="19">
        <v>6354.99532</v>
      </c>
      <c r="I43" s="19">
        <v>3686.430597</v>
      </c>
      <c r="J43" s="19">
        <v>-2668.564723</v>
      </c>
      <c r="K43" s="19">
        <v>967.70996600000001</v>
      </c>
      <c r="L43" s="19">
        <v>402.50880699999999</v>
      </c>
      <c r="M43" s="19">
        <v>-565.20115899999996</v>
      </c>
      <c r="N43" s="19">
        <v>262026.56316529599</v>
      </c>
      <c r="O43" s="19">
        <v>151748.95091882299</v>
      </c>
      <c r="P43" s="19">
        <v>5508.2</v>
      </c>
      <c r="Q43" s="19">
        <v>2561.8000000000002</v>
      </c>
      <c r="R43" s="19">
        <v>1784.5</v>
      </c>
    </row>
    <row r="44" spans="1:18" ht="13.8" x14ac:dyDescent="0.3">
      <c r="A44" s="16"/>
      <c r="B44" s="17" t="s">
        <v>38</v>
      </c>
      <c r="C44" s="11" t="s">
        <v>31</v>
      </c>
      <c r="D44" s="19">
        <v>50011.3</v>
      </c>
      <c r="E44" s="19">
        <v>2282.318092</v>
      </c>
      <c r="F44" s="19">
        <v>861.50704199999996</v>
      </c>
      <c r="G44" s="19">
        <v>-1420.81105</v>
      </c>
      <c r="H44" s="19">
        <v>7310.8275599999997</v>
      </c>
      <c r="I44" s="19">
        <v>4059.4410130000001</v>
      </c>
      <c r="J44" s="19">
        <v>-3251.3865470000001</v>
      </c>
      <c r="K44" s="19">
        <v>483.54655300000002</v>
      </c>
      <c r="L44" s="19">
        <v>126.57601699999999</v>
      </c>
      <c r="M44" s="19">
        <v>-356.97053599999998</v>
      </c>
      <c r="N44" s="19">
        <v>273455.99349494698</v>
      </c>
      <c r="O44" s="19">
        <v>158199.25038513599</v>
      </c>
      <c r="P44" s="19">
        <v>5516.2</v>
      </c>
      <c r="Q44" s="19">
        <v>2626.1</v>
      </c>
      <c r="R44" s="19">
        <v>1830.3</v>
      </c>
    </row>
    <row r="45" spans="1:18" ht="13.8" x14ac:dyDescent="0.3">
      <c r="A45" s="16"/>
      <c r="B45" s="17" t="s">
        <v>39</v>
      </c>
      <c r="C45" s="11" t="s">
        <v>31</v>
      </c>
      <c r="D45" s="19">
        <v>51493.5</v>
      </c>
      <c r="E45" s="19">
        <v>2178.7804860000001</v>
      </c>
      <c r="F45" s="19">
        <v>739.32139299999994</v>
      </c>
      <c r="G45" s="19">
        <v>-1439.4590929999999</v>
      </c>
      <c r="H45" s="19">
        <v>6727.1263879999997</v>
      </c>
      <c r="I45" s="19">
        <v>4047.4768170000002</v>
      </c>
      <c r="J45" s="19">
        <v>-2679.6495709999999</v>
      </c>
      <c r="K45" s="19">
        <v>757.55834700000003</v>
      </c>
      <c r="L45" s="19">
        <v>244.06324799999999</v>
      </c>
      <c r="M45" s="19">
        <v>-513.49509899999998</v>
      </c>
      <c r="N45" s="19">
        <v>286081.58418985101</v>
      </c>
      <c r="O45" s="19">
        <v>165643.511037622</v>
      </c>
      <c r="P45" s="19">
        <v>5521.6</v>
      </c>
      <c r="Q45" s="19">
        <v>2674.3</v>
      </c>
      <c r="R45" s="19">
        <v>1857.2</v>
      </c>
    </row>
    <row r="46" spans="1:18" ht="13.8" x14ac:dyDescent="0.3">
      <c r="A46" s="16"/>
      <c r="B46" s="17" t="s">
        <v>41</v>
      </c>
      <c r="C46" s="11" t="s">
        <v>31</v>
      </c>
      <c r="D46" s="19">
        <v>53519.1</v>
      </c>
      <c r="E46" s="19">
        <v>2368.1404339999999</v>
      </c>
      <c r="F46" s="19">
        <v>943.09647700000005</v>
      </c>
      <c r="G46" s="19">
        <v>-1425.0439570000001</v>
      </c>
      <c r="H46" s="19">
        <v>6283.6100729999998</v>
      </c>
      <c r="I46" s="19">
        <v>3659.8861350000002</v>
      </c>
      <c r="J46" s="19">
        <v>-2623.7239380000001</v>
      </c>
      <c r="K46" s="19">
        <v>658.96269299999994</v>
      </c>
      <c r="L46" s="19">
        <v>457.97033199999998</v>
      </c>
      <c r="M46" s="19">
        <v>-200.99236099999999</v>
      </c>
      <c r="N46" s="19">
        <v>289196.448972599</v>
      </c>
      <c r="O46" s="19">
        <v>165390.50759773201</v>
      </c>
      <c r="P46" s="19">
        <v>5530.7</v>
      </c>
      <c r="Q46" s="19">
        <v>2623.8</v>
      </c>
      <c r="R46" s="19">
        <v>1800.1</v>
      </c>
    </row>
    <row r="47" spans="1:18" ht="13.8" x14ac:dyDescent="0.3">
      <c r="A47" s="16"/>
      <c r="B47" s="17" t="s">
        <v>42</v>
      </c>
      <c r="C47" s="11" t="s">
        <v>31</v>
      </c>
      <c r="D47" s="19">
        <v>56488</v>
      </c>
      <c r="E47" s="19">
        <v>2647.3528999999999</v>
      </c>
      <c r="F47" s="19">
        <v>1227.068765</v>
      </c>
      <c r="G47" s="19">
        <v>-1420.2841350000001</v>
      </c>
      <c r="H47" s="19">
        <v>7538.1114310000003</v>
      </c>
      <c r="I47" s="19">
        <v>4380.543463</v>
      </c>
      <c r="J47" s="19">
        <v>-3157.5679679999998</v>
      </c>
      <c r="K47" s="19">
        <v>350.68987099999998</v>
      </c>
      <c r="L47" s="19">
        <v>702.61933599999998</v>
      </c>
      <c r="M47" s="19">
        <v>351.92946499999999</v>
      </c>
      <c r="N47" s="19">
        <v>303052.77509029</v>
      </c>
      <c r="O47" s="19">
        <v>173876.82802817901</v>
      </c>
      <c r="P47" s="19">
        <v>5541.5</v>
      </c>
      <c r="Q47" s="19">
        <v>2695.2</v>
      </c>
      <c r="R47" s="19">
        <v>1833.3</v>
      </c>
    </row>
    <row r="48" spans="1:18" ht="13.8" x14ac:dyDescent="0.3">
      <c r="A48" s="14" t="s">
        <v>53</v>
      </c>
      <c r="B48" s="17" t="s">
        <v>33</v>
      </c>
      <c r="C48" s="11" t="s">
        <v>31</v>
      </c>
      <c r="D48" s="19">
        <v>426428.21019999997</v>
      </c>
      <c r="E48" s="19">
        <v>26028.791625000002</v>
      </c>
      <c r="F48" s="19">
        <v>30694.481342999999</v>
      </c>
      <c r="G48" s="19">
        <v>4665.6897179999996</v>
      </c>
      <c r="H48" s="19">
        <v>50734.338211000002</v>
      </c>
      <c r="I48" s="19">
        <v>33723.106400999997</v>
      </c>
      <c r="J48" s="19">
        <v>-17011.231810000001</v>
      </c>
      <c r="K48" s="19">
        <v>39380.866003000003</v>
      </c>
      <c r="L48" s="19">
        <v>63990.610081999999</v>
      </c>
      <c r="M48" s="19">
        <v>24609.744079</v>
      </c>
      <c r="N48" s="19">
        <v>2718495.12651366</v>
      </c>
      <c r="O48" s="19">
        <v>1570322.33182836</v>
      </c>
      <c r="P48" s="19">
        <v>66581</v>
      </c>
      <c r="Q48" s="19">
        <v>27391</v>
      </c>
      <c r="R48" s="19">
        <v>18595</v>
      </c>
    </row>
    <row r="49" spans="1:18" ht="13.8" x14ac:dyDescent="0.3">
      <c r="A49" s="16"/>
      <c r="B49" s="17" t="s">
        <v>35</v>
      </c>
      <c r="C49" s="11" t="s">
        <v>31</v>
      </c>
      <c r="D49" s="19">
        <v>432245</v>
      </c>
      <c r="E49" s="19">
        <v>25231.073278</v>
      </c>
      <c r="F49" s="19">
        <v>30810.226284</v>
      </c>
      <c r="G49" s="19">
        <v>5579.1530059999996</v>
      </c>
      <c r="H49" s="19">
        <v>50132.588710000004</v>
      </c>
      <c r="I49" s="19">
        <v>32936.503357000001</v>
      </c>
      <c r="J49" s="19">
        <v>-17196.085352999999</v>
      </c>
      <c r="K49" s="19">
        <v>43356.186485999999</v>
      </c>
      <c r="L49" s="19">
        <v>63879.406755000004</v>
      </c>
      <c r="M49" s="19">
        <v>20523.220269000001</v>
      </c>
      <c r="N49" s="19">
        <v>2864105.6310392101</v>
      </c>
      <c r="O49" s="19">
        <v>1648925.7810716</v>
      </c>
      <c r="P49" s="19">
        <v>66831</v>
      </c>
      <c r="Q49" s="19">
        <v>27567</v>
      </c>
      <c r="R49" s="19">
        <v>18717</v>
      </c>
    </row>
    <row r="50" spans="1:18" ht="13.8" x14ac:dyDescent="0.3">
      <c r="A50" s="16"/>
      <c r="B50" s="17" t="s">
        <v>37</v>
      </c>
      <c r="C50" s="11" t="s">
        <v>31</v>
      </c>
      <c r="D50" s="19">
        <v>442222</v>
      </c>
      <c r="E50" s="19">
        <v>27597.607433000001</v>
      </c>
      <c r="F50" s="19">
        <v>32091.303545999999</v>
      </c>
      <c r="G50" s="19">
        <v>4493.696113</v>
      </c>
      <c r="H50" s="19">
        <v>53401.870441999999</v>
      </c>
      <c r="I50" s="19">
        <v>34735.010971000003</v>
      </c>
      <c r="J50" s="19">
        <v>-18666.859471</v>
      </c>
      <c r="K50" s="19">
        <v>43001.272965999997</v>
      </c>
      <c r="L50" s="19">
        <v>62701.790655999997</v>
      </c>
      <c r="M50" s="19">
        <v>19700.517690000001</v>
      </c>
      <c r="N50" s="19">
        <v>2983010.6727994201</v>
      </c>
      <c r="O50" s="19">
        <v>1711940.49682415</v>
      </c>
      <c r="P50" s="19">
        <v>67116</v>
      </c>
      <c r="Q50" s="19">
        <v>27881</v>
      </c>
      <c r="R50" s="19">
        <v>18981</v>
      </c>
    </row>
    <row r="51" spans="1:18" ht="13.8" x14ac:dyDescent="0.3">
      <c r="A51" s="16"/>
      <c r="B51" s="17" t="s">
        <v>38</v>
      </c>
      <c r="C51" s="11" t="s">
        <v>31</v>
      </c>
      <c r="D51" s="19">
        <v>453387</v>
      </c>
      <c r="E51" s="19">
        <v>29112.842885999999</v>
      </c>
      <c r="F51" s="19">
        <v>34480.646593999998</v>
      </c>
      <c r="G51" s="19">
        <v>5367.8037080000004</v>
      </c>
      <c r="H51" s="19">
        <v>54783.470939999999</v>
      </c>
      <c r="I51" s="19">
        <v>37157.076556</v>
      </c>
      <c r="J51" s="19">
        <v>-17626.394383999999</v>
      </c>
      <c r="K51" s="19">
        <v>35202.868917</v>
      </c>
      <c r="L51" s="19">
        <v>67315.392422000004</v>
      </c>
      <c r="M51" s="19">
        <v>32112.523505000001</v>
      </c>
      <c r="N51" s="19">
        <v>3125379.8603725601</v>
      </c>
      <c r="O51" s="19">
        <v>1803074.9766422999</v>
      </c>
      <c r="P51" s="19">
        <v>67449</v>
      </c>
      <c r="Q51" s="19">
        <v>28158</v>
      </c>
      <c r="R51" s="19">
        <v>19265</v>
      </c>
    </row>
    <row r="52" spans="1:18" ht="13.8" x14ac:dyDescent="0.3">
      <c r="A52" s="16"/>
      <c r="B52" s="17" t="s">
        <v>39</v>
      </c>
      <c r="C52" s="11" t="s">
        <v>31</v>
      </c>
      <c r="D52" s="19">
        <v>461891.35947999998</v>
      </c>
      <c r="E52" s="19">
        <v>28883.072013000001</v>
      </c>
      <c r="F52" s="19">
        <v>36211.877386</v>
      </c>
      <c r="G52" s="19">
        <v>7328.8053730000001</v>
      </c>
      <c r="H52" s="19">
        <v>54985.190825999998</v>
      </c>
      <c r="I52" s="19">
        <v>36469.187201000001</v>
      </c>
      <c r="J52" s="19">
        <v>-18516.003625000001</v>
      </c>
      <c r="K52" s="19">
        <v>36918.063580000002</v>
      </c>
      <c r="L52" s="19">
        <v>71401.428826999996</v>
      </c>
      <c r="M52" s="19">
        <v>34483.365247000002</v>
      </c>
      <c r="N52" s="19">
        <v>3403142.96821489</v>
      </c>
      <c r="O52" s="19">
        <v>1976257.27305437</v>
      </c>
      <c r="P52" s="19">
        <v>67762</v>
      </c>
      <c r="Q52" s="19">
        <v>28495</v>
      </c>
      <c r="R52" s="19">
        <v>19570</v>
      </c>
    </row>
    <row r="53" spans="1:18" ht="13.8" x14ac:dyDescent="0.3">
      <c r="A53" s="16"/>
      <c r="B53" s="17" t="s">
        <v>41</v>
      </c>
      <c r="C53" s="11" t="s">
        <v>31</v>
      </c>
      <c r="D53" s="19">
        <v>470585.87597101001</v>
      </c>
      <c r="E53" s="19">
        <v>32974.946731000004</v>
      </c>
      <c r="F53" s="19">
        <v>38702.596425000003</v>
      </c>
      <c r="G53" s="19">
        <v>5727.6496939999997</v>
      </c>
      <c r="H53" s="19">
        <v>52575.874501999999</v>
      </c>
      <c r="I53" s="19">
        <v>31193.362754999998</v>
      </c>
      <c r="J53" s="19">
        <v>-21382.511747</v>
      </c>
      <c r="K53" s="19">
        <v>21212.367881999999</v>
      </c>
      <c r="L53" s="19">
        <v>39573.289231000002</v>
      </c>
      <c r="M53" s="19">
        <v>18360.921349</v>
      </c>
      <c r="N53" s="19">
        <v>3252217.8269545701</v>
      </c>
      <c r="O53" s="19">
        <v>1836978.0582749399</v>
      </c>
      <c r="P53" s="19">
        <v>68004</v>
      </c>
      <c r="Q53" s="19">
        <v>28298</v>
      </c>
      <c r="R53" s="19">
        <v>19343</v>
      </c>
    </row>
    <row r="54" spans="1:18" ht="13.8" x14ac:dyDescent="0.3">
      <c r="A54" s="16"/>
      <c r="B54" s="17" t="s">
        <v>42</v>
      </c>
      <c r="C54" s="11" t="s">
        <v>31</v>
      </c>
      <c r="D54" s="19">
        <v>501053</v>
      </c>
      <c r="E54" s="19">
        <v>36571.398516000001</v>
      </c>
      <c r="F54" s="19">
        <v>40159.032705999998</v>
      </c>
      <c r="G54" s="19">
        <v>3587.6341900000002</v>
      </c>
      <c r="H54" s="19">
        <v>62383.485757000002</v>
      </c>
      <c r="I54" s="19">
        <v>35594.855447000002</v>
      </c>
      <c r="J54" s="19">
        <v>-26788.63031</v>
      </c>
      <c r="K54" s="19">
        <v>19972.467301000001</v>
      </c>
      <c r="L54" s="19">
        <v>42835.429885999998</v>
      </c>
      <c r="M54" s="19">
        <v>22862.962585000001</v>
      </c>
      <c r="N54" s="19">
        <v>3478994.2259368501</v>
      </c>
      <c r="O54" s="19">
        <v>1984858.9444839701</v>
      </c>
      <c r="P54" s="19">
        <v>68217</v>
      </c>
      <c r="Q54" s="19">
        <v>29007</v>
      </c>
      <c r="R54" s="19">
        <v>19921</v>
      </c>
    </row>
    <row r="55" spans="1:18" ht="13.8" x14ac:dyDescent="0.3">
      <c r="A55" s="14" t="s">
        <v>55</v>
      </c>
      <c r="B55" s="17" t="s">
        <v>33</v>
      </c>
      <c r="C55" s="11" t="s">
        <v>31</v>
      </c>
      <c r="D55" s="19">
        <v>640516</v>
      </c>
      <c r="E55" s="19">
        <v>47615.832789</v>
      </c>
      <c r="F55" s="19">
        <v>75943.970921</v>
      </c>
      <c r="G55" s="19">
        <v>28328.138132</v>
      </c>
      <c r="H55" s="19">
        <v>119561.01549400001</v>
      </c>
      <c r="I55" s="19">
        <v>111624.932747</v>
      </c>
      <c r="J55" s="19">
        <v>-7936.0827470000004</v>
      </c>
      <c r="K55" s="19">
        <v>33042.434248999998</v>
      </c>
      <c r="L55" s="19">
        <v>49418.825342999997</v>
      </c>
      <c r="M55" s="19">
        <v>16376.391094000001</v>
      </c>
      <c r="N55" s="19">
        <v>3889081.8956241398</v>
      </c>
      <c r="O55" s="19">
        <v>2474622.3809470101</v>
      </c>
      <c r="P55" s="19">
        <v>81687</v>
      </c>
      <c r="Q55" s="19">
        <v>43122</v>
      </c>
      <c r="R55" s="19">
        <v>31335</v>
      </c>
    </row>
    <row r="56" spans="1:18" ht="13.8" x14ac:dyDescent="0.3">
      <c r="A56" s="16"/>
      <c r="B56" s="17" t="s">
        <v>35</v>
      </c>
      <c r="C56" s="11" t="s">
        <v>31</v>
      </c>
      <c r="D56" s="19">
        <v>657894</v>
      </c>
      <c r="E56" s="19">
        <v>50540.917400999999</v>
      </c>
      <c r="F56" s="19">
        <v>76446.324647000001</v>
      </c>
      <c r="G56" s="19">
        <v>25905.407245999999</v>
      </c>
      <c r="H56" s="19">
        <v>121251.070316</v>
      </c>
      <c r="I56" s="19">
        <v>115019.553432</v>
      </c>
      <c r="J56" s="19">
        <v>-6231.5168839999997</v>
      </c>
      <c r="K56" s="19">
        <v>28971.274663</v>
      </c>
      <c r="L56" s="19">
        <v>50718.166170999997</v>
      </c>
      <c r="M56" s="19">
        <v>21746.891508000001</v>
      </c>
      <c r="N56" s="19">
        <v>4165169.9046486602</v>
      </c>
      <c r="O56" s="19">
        <v>2656825.4950970099</v>
      </c>
      <c r="P56" s="19">
        <v>82349</v>
      </c>
      <c r="Q56" s="19">
        <v>43661</v>
      </c>
      <c r="R56" s="19">
        <v>31636</v>
      </c>
    </row>
    <row r="57" spans="1:18" ht="13.8" x14ac:dyDescent="0.3">
      <c r="A57" s="16"/>
      <c r="B57" s="17" t="s">
        <v>37</v>
      </c>
      <c r="C57" s="11" t="s">
        <v>31</v>
      </c>
      <c r="D57" s="19">
        <v>686349</v>
      </c>
      <c r="E57" s="19">
        <v>55363.402651999997</v>
      </c>
      <c r="F57" s="19">
        <v>84099.061081000007</v>
      </c>
      <c r="G57" s="19">
        <v>28735.658428999999</v>
      </c>
      <c r="H57" s="19">
        <v>135438.00237</v>
      </c>
      <c r="I57" s="19">
        <v>130315.9676</v>
      </c>
      <c r="J57" s="19">
        <v>-5122.0347700000002</v>
      </c>
      <c r="K57" s="19">
        <v>27240.212316000001</v>
      </c>
      <c r="L57" s="19">
        <v>49294.464724999998</v>
      </c>
      <c r="M57" s="19">
        <v>22054.252409000001</v>
      </c>
      <c r="N57" s="19">
        <v>4386729.1879543597</v>
      </c>
      <c r="O57" s="19">
        <v>2801135.1574120498</v>
      </c>
      <c r="P57" s="19">
        <v>82657</v>
      </c>
      <c r="Q57" s="19">
        <v>44262</v>
      </c>
      <c r="R57" s="19">
        <v>32014</v>
      </c>
    </row>
    <row r="58" spans="1:18" ht="13.8" x14ac:dyDescent="0.3">
      <c r="A58" s="16"/>
      <c r="B58" s="17" t="s">
        <v>38</v>
      </c>
      <c r="C58" s="11" t="s">
        <v>31</v>
      </c>
      <c r="D58" s="19">
        <v>707703.67200000002</v>
      </c>
      <c r="E58" s="19">
        <v>59820.947942999999</v>
      </c>
      <c r="F58" s="19">
        <v>97080.396192</v>
      </c>
      <c r="G58" s="19">
        <v>37259.448249000001</v>
      </c>
      <c r="H58" s="19">
        <v>147066.62100000001</v>
      </c>
      <c r="I58" s="19">
        <v>141895.04452900001</v>
      </c>
      <c r="J58" s="19">
        <v>-5171.5764710000003</v>
      </c>
      <c r="K58" s="19">
        <v>29070.633022999999</v>
      </c>
      <c r="L58" s="19">
        <v>51359.04595</v>
      </c>
      <c r="M58" s="19">
        <v>22288.412927000001</v>
      </c>
      <c r="N58" s="19">
        <v>4576056.5322090304</v>
      </c>
      <c r="O58" s="19">
        <v>2916521.6784398002</v>
      </c>
      <c r="P58" s="19">
        <v>82906</v>
      </c>
      <c r="Q58" s="19">
        <v>44868</v>
      </c>
      <c r="R58" s="19">
        <v>32425</v>
      </c>
    </row>
    <row r="59" spans="1:18" ht="13.8" x14ac:dyDescent="0.3">
      <c r="A59" s="16"/>
      <c r="B59" s="17" t="s">
        <v>39</v>
      </c>
      <c r="C59" s="11" t="s">
        <v>31</v>
      </c>
      <c r="D59" s="19">
        <v>735584.41</v>
      </c>
      <c r="E59" s="19">
        <v>61281.383518000002</v>
      </c>
      <c r="F59" s="19">
        <v>91537.301967000007</v>
      </c>
      <c r="G59" s="19">
        <v>30255.918449000001</v>
      </c>
      <c r="H59" s="19">
        <v>139467.608683</v>
      </c>
      <c r="I59" s="19">
        <v>137393.13417199999</v>
      </c>
      <c r="J59" s="19">
        <v>-2074.4745109999999</v>
      </c>
      <c r="K59" s="19">
        <v>31136.935078999999</v>
      </c>
      <c r="L59" s="19">
        <v>54309.99725</v>
      </c>
      <c r="M59" s="19">
        <v>23173.062171000001</v>
      </c>
      <c r="N59" s="19">
        <v>4769305.9210799998</v>
      </c>
      <c r="O59" s="19">
        <v>3006858.6712779002</v>
      </c>
      <c r="P59" s="19">
        <v>83093</v>
      </c>
      <c r="Q59" s="19">
        <v>45269</v>
      </c>
      <c r="R59" s="19">
        <v>32605</v>
      </c>
    </row>
    <row r="60" spans="1:18" ht="13.8" x14ac:dyDescent="0.3">
      <c r="A60" s="16"/>
      <c r="B60" s="17" t="s">
        <v>41</v>
      </c>
      <c r="C60" s="11" t="s">
        <v>31</v>
      </c>
      <c r="D60" s="19">
        <v>733831.17598649999</v>
      </c>
      <c r="E60" s="19">
        <v>69043.215467000002</v>
      </c>
      <c r="F60" s="19">
        <v>99920.420643000005</v>
      </c>
      <c r="G60" s="19">
        <v>30877.205175999999</v>
      </c>
      <c r="H60" s="19">
        <v>137918.331898</v>
      </c>
      <c r="I60" s="19">
        <v>129379.014031</v>
      </c>
      <c r="J60" s="19">
        <v>-8539.3178669999998</v>
      </c>
      <c r="K60" s="19">
        <v>23198.785313</v>
      </c>
      <c r="L60" s="19">
        <v>35856.709912999999</v>
      </c>
      <c r="M60" s="19">
        <v>12657.9246</v>
      </c>
      <c r="N60" s="19">
        <v>4696678.3340595402</v>
      </c>
      <c r="O60" s="19">
        <v>2926753.69808579</v>
      </c>
      <c r="P60" s="19">
        <v>83161</v>
      </c>
      <c r="Q60" s="19">
        <v>44907.063961834901</v>
      </c>
      <c r="R60" s="19">
        <v>32090.363031751898</v>
      </c>
    </row>
    <row r="61" spans="1:18" ht="13.8" x14ac:dyDescent="0.3">
      <c r="A61" s="16"/>
      <c r="B61" s="17" t="s">
        <v>42</v>
      </c>
      <c r="C61" s="11" t="s">
        <v>31</v>
      </c>
      <c r="D61" s="19">
        <v>749851</v>
      </c>
      <c r="E61" s="19">
        <v>82689.713548</v>
      </c>
      <c r="F61" s="19">
        <v>119355.258437</v>
      </c>
      <c r="G61" s="19">
        <v>36665.544888999997</v>
      </c>
      <c r="H61" s="19">
        <v>158203.571047</v>
      </c>
      <c r="I61" s="19">
        <v>145673.68549999999</v>
      </c>
      <c r="J61" s="19">
        <v>-12529.885547</v>
      </c>
      <c r="K61" s="19">
        <v>22204.785681000001</v>
      </c>
      <c r="L61" s="19">
        <v>32077.912216000001</v>
      </c>
      <c r="M61" s="19">
        <v>9873.1265349999994</v>
      </c>
      <c r="N61" s="19">
        <v>4890605.2166965296</v>
      </c>
      <c r="O61" s="19">
        <v>3065951.83508407</v>
      </c>
      <c r="P61" s="19">
        <v>83196</v>
      </c>
      <c r="Q61" s="19">
        <v>44972.052476975099</v>
      </c>
      <c r="R61" s="19">
        <v>31915.4863920559</v>
      </c>
    </row>
    <row r="62" spans="1:18" ht="13.8" x14ac:dyDescent="0.3">
      <c r="A62" s="14" t="s">
        <v>56</v>
      </c>
      <c r="B62" s="17" t="s">
        <v>33</v>
      </c>
      <c r="C62" s="11" t="s">
        <v>31</v>
      </c>
      <c r="D62" s="19">
        <v>49658</v>
      </c>
      <c r="E62" s="19">
        <v>3080.051931</v>
      </c>
      <c r="F62" s="19">
        <v>1125.1388959999999</v>
      </c>
      <c r="G62" s="19">
        <v>-1954.913035</v>
      </c>
      <c r="H62" s="19">
        <v>2873.9091640000001</v>
      </c>
      <c r="I62" s="19">
        <v>1170.0775799999999</v>
      </c>
      <c r="J62" s="19">
        <v>-1703.831584</v>
      </c>
      <c r="K62" s="19">
        <v>309.64850799999999</v>
      </c>
      <c r="L62" s="19">
        <v>136.643799</v>
      </c>
      <c r="M62" s="19">
        <v>-173.00470899999999</v>
      </c>
      <c r="N62" s="19">
        <v>289570.64360643597</v>
      </c>
      <c r="O62" s="19">
        <v>156451.50691408201</v>
      </c>
      <c r="P62" s="19">
        <v>10820.912</v>
      </c>
      <c r="Q62" s="19">
        <v>4322.5730000000003</v>
      </c>
      <c r="R62" s="19">
        <v>3284.5639999999999</v>
      </c>
    </row>
    <row r="63" spans="1:18" ht="13.8" x14ac:dyDescent="0.3">
      <c r="A63" s="16"/>
      <c r="B63" s="17" t="s">
        <v>35</v>
      </c>
      <c r="C63" s="11" t="s">
        <v>31</v>
      </c>
      <c r="D63" s="19">
        <v>41790</v>
      </c>
      <c r="E63" s="19">
        <v>3136.9848080000002</v>
      </c>
      <c r="F63" s="19">
        <v>1167.8730109999999</v>
      </c>
      <c r="G63" s="19">
        <v>-1969.111797</v>
      </c>
      <c r="H63" s="19">
        <v>2781.1909230000001</v>
      </c>
      <c r="I63" s="19">
        <v>1281.9183399999999</v>
      </c>
      <c r="J63" s="19">
        <v>-1499.2725829999999</v>
      </c>
      <c r="K63" s="19">
        <v>257.94617499999998</v>
      </c>
      <c r="L63" s="19">
        <v>99.655775000000006</v>
      </c>
      <c r="M63" s="19">
        <v>-158.29040000000001</v>
      </c>
      <c r="N63" s="19">
        <v>296466.61355642899</v>
      </c>
      <c r="O63" s="19">
        <v>159129.90874681299</v>
      </c>
      <c r="P63" s="19">
        <v>10775.978999999999</v>
      </c>
      <c r="Q63" s="19">
        <v>4469.5140000000001</v>
      </c>
      <c r="R63" s="19">
        <v>3417.9589999999998</v>
      </c>
    </row>
    <row r="64" spans="1:18" ht="13.8" x14ac:dyDescent="0.3">
      <c r="A64" s="16"/>
      <c r="B64" s="17" t="s">
        <v>37</v>
      </c>
      <c r="C64" s="11" t="s">
        <v>31</v>
      </c>
      <c r="D64" s="19">
        <v>47584.86</v>
      </c>
      <c r="E64" s="19">
        <v>3458.3858030000001</v>
      </c>
      <c r="F64" s="19">
        <v>1336.1752719999999</v>
      </c>
      <c r="G64" s="19">
        <v>-2122.2105310000002</v>
      </c>
      <c r="H64" s="19">
        <v>2938.8128790000001</v>
      </c>
      <c r="I64" s="19">
        <v>1200.389142</v>
      </c>
      <c r="J64" s="19">
        <v>-1738.4237370000001</v>
      </c>
      <c r="K64" s="19">
        <v>297.41543799999999</v>
      </c>
      <c r="L64" s="19">
        <v>89.725554000000002</v>
      </c>
      <c r="M64" s="19">
        <v>-207.68988400000001</v>
      </c>
      <c r="N64" s="19">
        <v>307636.01282339398</v>
      </c>
      <c r="O64" s="19">
        <v>168362.17360045001</v>
      </c>
      <c r="P64" s="19">
        <v>10754.688</v>
      </c>
      <c r="Q64" s="19">
        <v>4446.6270000000004</v>
      </c>
      <c r="R64" s="19">
        <v>3398.9810000000002</v>
      </c>
    </row>
    <row r="65" spans="1:18" ht="13.8" x14ac:dyDescent="0.3">
      <c r="A65" s="16"/>
      <c r="B65" s="17" t="s">
        <v>38</v>
      </c>
      <c r="C65" s="11" t="s">
        <v>31</v>
      </c>
      <c r="D65" s="19">
        <v>51279.07</v>
      </c>
      <c r="E65" s="19">
        <v>3753.6640940000002</v>
      </c>
      <c r="F65" s="19">
        <v>1733.8126139999999</v>
      </c>
      <c r="G65" s="19">
        <v>-2019.85148</v>
      </c>
      <c r="H65" s="19">
        <v>3536.323586</v>
      </c>
      <c r="I65" s="19">
        <v>1590.7473950000001</v>
      </c>
      <c r="J65" s="19">
        <v>-1945.5761910000001</v>
      </c>
      <c r="K65" s="19">
        <v>134.292034</v>
      </c>
      <c r="L65" s="19">
        <v>39.071150000000003</v>
      </c>
      <c r="M65" s="19">
        <v>-95.220883999999998</v>
      </c>
      <c r="N65" s="19">
        <v>317881.48062554601</v>
      </c>
      <c r="O65" s="19">
        <v>173853.96278867501</v>
      </c>
      <c r="P65" s="19">
        <v>10732.887000000001</v>
      </c>
      <c r="Q65" s="19">
        <v>4509.1059999999998</v>
      </c>
      <c r="R65" s="19">
        <v>3442.8490000000002</v>
      </c>
    </row>
    <row r="66" spans="1:18" ht="13.8" x14ac:dyDescent="0.3">
      <c r="A66" s="16"/>
      <c r="B66" s="17" t="s">
        <v>39</v>
      </c>
      <c r="C66" s="11" t="s">
        <v>31</v>
      </c>
      <c r="D66" s="19">
        <v>53932.45</v>
      </c>
      <c r="E66" s="19">
        <v>3266.5152939999998</v>
      </c>
      <c r="F66" s="19">
        <v>2165.575045</v>
      </c>
      <c r="G66" s="19">
        <v>-1100.940249</v>
      </c>
      <c r="H66" s="19">
        <v>3427.9527309999999</v>
      </c>
      <c r="I66" s="19">
        <v>1560.434264</v>
      </c>
      <c r="J66" s="19">
        <v>-1867.5184670000001</v>
      </c>
      <c r="K66" s="19">
        <v>174.69100800000001</v>
      </c>
      <c r="L66" s="19">
        <v>55.835326999999999</v>
      </c>
      <c r="M66" s="19">
        <v>-118.855681</v>
      </c>
      <c r="N66" s="19">
        <v>334038.971576843</v>
      </c>
      <c r="O66" s="19">
        <v>184021.81975693299</v>
      </c>
      <c r="P66" s="19">
        <v>10721.566000000001</v>
      </c>
      <c r="Q66" s="19">
        <v>4565.3689999999997</v>
      </c>
      <c r="R66" s="19">
        <v>3487.17</v>
      </c>
    </row>
    <row r="67" spans="1:18" ht="13.8" x14ac:dyDescent="0.3">
      <c r="A67" s="16"/>
      <c r="B67" s="17" t="s">
        <v>41</v>
      </c>
      <c r="C67" s="11" t="s">
        <v>31</v>
      </c>
      <c r="D67" s="19">
        <v>58103.29</v>
      </c>
      <c r="E67" s="19">
        <v>3649.605352</v>
      </c>
      <c r="F67" s="19">
        <v>3281.6709559999999</v>
      </c>
      <c r="G67" s="19">
        <v>-367.93439599999999</v>
      </c>
      <c r="H67" s="19">
        <v>3765.7058149999998</v>
      </c>
      <c r="I67" s="19">
        <v>1608.34861</v>
      </c>
      <c r="J67" s="19">
        <v>-2157.3572049999998</v>
      </c>
      <c r="K67" s="19">
        <v>59.022404000000002</v>
      </c>
      <c r="L67" s="19">
        <v>142.54620600000001</v>
      </c>
      <c r="M67" s="19">
        <v>83.523802000000003</v>
      </c>
      <c r="N67" s="19">
        <v>303987.43267739401</v>
      </c>
      <c r="O67" s="19">
        <v>166071.19781000499</v>
      </c>
      <c r="P67" s="19">
        <v>10698.59</v>
      </c>
      <c r="Q67" s="19">
        <v>4483.4250556290899</v>
      </c>
      <c r="R67" s="19">
        <v>3397.7719149747199</v>
      </c>
    </row>
    <row r="68" spans="1:18" ht="13.8" x14ac:dyDescent="0.3">
      <c r="A68" s="16"/>
      <c r="B68" s="17" t="s">
        <v>42</v>
      </c>
      <c r="C68" s="11" t="s">
        <v>31</v>
      </c>
      <c r="D68" s="19">
        <v>60536.52</v>
      </c>
      <c r="E68" s="19">
        <v>4350.77729</v>
      </c>
      <c r="F68" s="19">
        <v>3400.69535</v>
      </c>
      <c r="G68" s="19">
        <v>-950.08194000000003</v>
      </c>
      <c r="H68" s="19">
        <v>4877.4880400000002</v>
      </c>
      <c r="I68" s="19">
        <v>1909.4369059999999</v>
      </c>
      <c r="J68" s="19">
        <v>-2968.0511339999998</v>
      </c>
      <c r="K68" s="19">
        <v>215.69211899999999</v>
      </c>
      <c r="L68" s="19">
        <v>107.555245</v>
      </c>
      <c r="M68" s="19">
        <v>-108.13687400000001</v>
      </c>
      <c r="N68" s="19">
        <v>332930.393478379</v>
      </c>
      <c r="O68" s="19">
        <v>186143.87105493099</v>
      </c>
      <c r="P68" s="19">
        <v>10640.409</v>
      </c>
      <c r="Q68" s="19">
        <v>4604.9368584281901</v>
      </c>
      <c r="R68" s="19">
        <v>3510.9263206648902</v>
      </c>
    </row>
    <row r="69" spans="1:18" ht="13.8" x14ac:dyDescent="0.3">
      <c r="A69" s="14" t="s">
        <v>57</v>
      </c>
      <c r="B69" s="17" t="s">
        <v>33</v>
      </c>
      <c r="C69" s="11" t="s">
        <v>31</v>
      </c>
      <c r="D69" s="19">
        <v>36847</v>
      </c>
      <c r="E69" s="19">
        <v>3947.8421760000001</v>
      </c>
      <c r="F69" s="19">
        <v>4697.255838</v>
      </c>
      <c r="G69" s="19">
        <v>749.41366200000004</v>
      </c>
      <c r="H69" s="19">
        <v>13462.261172</v>
      </c>
      <c r="I69" s="19">
        <v>13917.911523000001</v>
      </c>
      <c r="J69" s="19">
        <v>455.650351</v>
      </c>
      <c r="K69" s="19">
        <v>808.02181499999995</v>
      </c>
      <c r="L69" s="19">
        <v>120.320753</v>
      </c>
      <c r="M69" s="19">
        <v>-687.70106199999998</v>
      </c>
      <c r="N69" s="19">
        <v>263781.87253686902</v>
      </c>
      <c r="O69" s="19">
        <v>165797.64692567801</v>
      </c>
      <c r="P69" s="19">
        <v>9843.0280000000002</v>
      </c>
      <c r="Q69" s="19">
        <v>4312.7910000000002</v>
      </c>
      <c r="R69" s="19">
        <v>3231.0149999999999</v>
      </c>
    </row>
    <row r="70" spans="1:18" ht="13.8" x14ac:dyDescent="0.3">
      <c r="A70" s="16"/>
      <c r="B70" s="17" t="s">
        <v>35</v>
      </c>
      <c r="C70" s="11" t="s">
        <v>31</v>
      </c>
      <c r="D70" s="19">
        <v>35757</v>
      </c>
      <c r="E70" s="19">
        <v>3859.1667900000002</v>
      </c>
      <c r="F70" s="19">
        <v>4628.2618320000001</v>
      </c>
      <c r="G70" s="19">
        <v>769.09504200000003</v>
      </c>
      <c r="H70" s="19">
        <v>13658.386444</v>
      </c>
      <c r="I70" s="19">
        <v>14202.773106000001</v>
      </c>
      <c r="J70" s="19">
        <v>544.38666200000102</v>
      </c>
      <c r="K70" s="19">
        <v>755.35178199999996</v>
      </c>
      <c r="L70" s="19">
        <v>120.879294</v>
      </c>
      <c r="M70" s="19">
        <v>-634.472488</v>
      </c>
      <c r="N70" s="19">
        <v>274222.71180225699</v>
      </c>
      <c r="O70" s="19">
        <v>170781.73488117699</v>
      </c>
      <c r="P70" s="19">
        <v>9814.0229999999992</v>
      </c>
      <c r="Q70" s="19">
        <v>4472.9369999999999</v>
      </c>
      <c r="R70" s="19">
        <v>3359.404</v>
      </c>
    </row>
    <row r="71" spans="1:18" ht="13.8" x14ac:dyDescent="0.3">
      <c r="A71" s="16"/>
      <c r="B71" s="17" t="s">
        <v>37</v>
      </c>
      <c r="C71" s="11" t="s">
        <v>31</v>
      </c>
      <c r="D71" s="19">
        <v>40432</v>
      </c>
      <c r="E71" s="19">
        <v>4274.1395460000003</v>
      </c>
      <c r="F71" s="19">
        <v>5105.7169880000001</v>
      </c>
      <c r="G71" s="19">
        <v>831.57744200000002</v>
      </c>
      <c r="H71" s="19">
        <v>15240.063556999999</v>
      </c>
      <c r="I71" s="19">
        <v>15918.648959</v>
      </c>
      <c r="J71" s="19">
        <v>678.58540200000095</v>
      </c>
      <c r="K71" s="19">
        <v>976.14090299999998</v>
      </c>
      <c r="L71" s="19">
        <v>165.92758900000001</v>
      </c>
      <c r="M71" s="19">
        <v>-810.21331399999997</v>
      </c>
      <c r="N71" s="19">
        <v>288707.44789117901</v>
      </c>
      <c r="O71" s="19">
        <v>180017.56950243999</v>
      </c>
      <c r="P71" s="19">
        <v>9787.9660000000003</v>
      </c>
      <c r="Q71" s="19">
        <v>4559.027</v>
      </c>
      <c r="R71" s="19">
        <v>3467.2669999999998</v>
      </c>
    </row>
    <row r="72" spans="1:18" ht="13.8" x14ac:dyDescent="0.3">
      <c r="A72" s="16"/>
      <c r="B72" s="17" t="s">
        <v>38</v>
      </c>
      <c r="C72" s="11" t="s">
        <v>31</v>
      </c>
      <c r="D72" s="19">
        <v>54654</v>
      </c>
      <c r="E72" s="19">
        <v>5223.3703740000001</v>
      </c>
      <c r="F72" s="19">
        <v>5903.3373350000002</v>
      </c>
      <c r="G72" s="19">
        <v>679.96696099999997</v>
      </c>
      <c r="H72" s="19">
        <v>17232.525202000001</v>
      </c>
      <c r="I72" s="19">
        <v>17535.620277000002</v>
      </c>
      <c r="J72" s="19">
        <v>303.09507500000097</v>
      </c>
      <c r="K72" s="19">
        <v>1489.362672</v>
      </c>
      <c r="L72" s="19">
        <v>653.51353900000004</v>
      </c>
      <c r="M72" s="19">
        <v>-835.84913300000005</v>
      </c>
      <c r="N72" s="19">
        <v>311925.16672818898</v>
      </c>
      <c r="O72" s="19">
        <v>194205.67246010699</v>
      </c>
      <c r="P72" s="19">
        <v>9775.5640000000003</v>
      </c>
      <c r="Q72" s="19">
        <v>4666.6040000000003</v>
      </c>
      <c r="R72" s="19">
        <v>3562.511</v>
      </c>
    </row>
    <row r="73" spans="1:18" ht="13.8" x14ac:dyDescent="0.3">
      <c r="A73" s="16"/>
      <c r="B73" s="17" t="s">
        <v>39</v>
      </c>
      <c r="C73" s="11" t="s">
        <v>31</v>
      </c>
      <c r="D73" s="19">
        <v>56943</v>
      </c>
      <c r="E73" s="19">
        <v>4933.4821229999998</v>
      </c>
      <c r="F73" s="19">
        <v>5835.7861560000001</v>
      </c>
      <c r="G73" s="19">
        <v>902.30403300000103</v>
      </c>
      <c r="H73" s="19">
        <v>18717.820578999999</v>
      </c>
      <c r="I73" s="19">
        <v>18708.650128000001</v>
      </c>
      <c r="J73" s="19">
        <v>-9.1704509999980992</v>
      </c>
      <c r="K73" s="19">
        <v>897.31500900000003</v>
      </c>
      <c r="L73" s="19">
        <v>119.95996</v>
      </c>
      <c r="M73" s="19">
        <v>-777.35504900000001</v>
      </c>
      <c r="N73" s="19">
        <v>338459.34780850902</v>
      </c>
      <c r="O73" s="19">
        <v>209736.65614379701</v>
      </c>
      <c r="P73" s="19">
        <v>9771.1409999999996</v>
      </c>
      <c r="Q73" s="19">
        <v>4718.3804029984603</v>
      </c>
      <c r="R73" s="19">
        <v>3632.3567394297202</v>
      </c>
    </row>
    <row r="74" spans="1:18" ht="13.8" x14ac:dyDescent="0.3">
      <c r="A74" s="16"/>
      <c r="B74" s="17" t="s">
        <v>41</v>
      </c>
      <c r="C74" s="11" t="s">
        <v>31</v>
      </c>
      <c r="D74" s="19">
        <v>59628</v>
      </c>
      <c r="E74" s="19">
        <v>6140.8280510000004</v>
      </c>
      <c r="F74" s="19">
        <v>6622.5142310000001</v>
      </c>
      <c r="G74" s="19">
        <v>481.68617999999998</v>
      </c>
      <c r="H74" s="19">
        <v>18430.686541999999</v>
      </c>
      <c r="I74" s="19">
        <v>18565.052058000001</v>
      </c>
      <c r="J74" s="19">
        <v>134.365516000002</v>
      </c>
      <c r="K74" s="19">
        <v>1180.5961110000001</v>
      </c>
      <c r="L74" s="19">
        <v>111.13056899999999</v>
      </c>
      <c r="M74" s="19">
        <v>-1069.4655419999999</v>
      </c>
      <c r="N74" s="19">
        <v>333034.27979744598</v>
      </c>
      <c r="O74" s="19">
        <v>203192.869344217</v>
      </c>
      <c r="P74" s="19">
        <v>9750.1489999999994</v>
      </c>
      <c r="Q74" s="19">
        <v>4666.0696242906597</v>
      </c>
      <c r="R74" s="19">
        <v>3592.6902842990798</v>
      </c>
    </row>
    <row r="75" spans="1:18" ht="13.8" x14ac:dyDescent="0.3">
      <c r="A75" s="16"/>
      <c r="B75" s="17" t="s">
        <v>42</v>
      </c>
      <c r="C75" s="11" t="s">
        <v>31</v>
      </c>
      <c r="D75" s="19">
        <v>61149</v>
      </c>
      <c r="E75" s="19">
        <v>5995.6814530000001</v>
      </c>
      <c r="F75" s="19">
        <v>6787.14419</v>
      </c>
      <c r="G75" s="19">
        <v>791.46273699999995</v>
      </c>
      <c r="H75" s="19">
        <v>21180.283478000001</v>
      </c>
      <c r="I75" s="19">
        <v>20535.916462000001</v>
      </c>
      <c r="J75" s="19">
        <v>-644.36701600000004</v>
      </c>
      <c r="K75" s="19">
        <v>1469.601136</v>
      </c>
      <c r="L75" s="19">
        <v>219.842512</v>
      </c>
      <c r="M75" s="19">
        <v>-1249.7586240000001</v>
      </c>
      <c r="N75" s="19">
        <v>356137.47087433201</v>
      </c>
      <c r="O75" s="19">
        <v>218496.45316336601</v>
      </c>
      <c r="P75" s="19">
        <v>9709.8909999999996</v>
      </c>
      <c r="Q75" s="19">
        <v>4715.0340502418603</v>
      </c>
      <c r="R75" s="19">
        <v>3636.43507504442</v>
      </c>
    </row>
    <row r="76" spans="1:18" ht="13.8" x14ac:dyDescent="0.3">
      <c r="A76" s="14" t="s">
        <v>58</v>
      </c>
      <c r="B76" s="17" t="s">
        <v>33</v>
      </c>
      <c r="C76" s="11" t="s">
        <v>31</v>
      </c>
      <c r="D76" s="19">
        <v>34346.400000000001</v>
      </c>
      <c r="E76" s="19">
        <v>6357.6502689999998</v>
      </c>
      <c r="F76" s="19">
        <v>33357.893285999999</v>
      </c>
      <c r="G76" s="19">
        <v>27000.243017000001</v>
      </c>
      <c r="H76" s="19">
        <v>8338.379653</v>
      </c>
      <c r="I76" s="19">
        <v>12296.76576</v>
      </c>
      <c r="J76" s="19">
        <v>3958.3861069999998</v>
      </c>
      <c r="K76" s="19">
        <v>13307.175753</v>
      </c>
      <c r="L76" s="19">
        <v>6423.3387140000004</v>
      </c>
      <c r="M76" s="19">
        <v>-6883.837039</v>
      </c>
      <c r="N76" s="19">
        <v>324787.36880097899</v>
      </c>
      <c r="O76" s="19">
        <v>247819.49609021199</v>
      </c>
      <c r="P76" s="19">
        <v>4695.7730000000001</v>
      </c>
      <c r="Q76" s="19">
        <v>2010.135</v>
      </c>
      <c r="R76" s="19">
        <v>1477.71</v>
      </c>
    </row>
    <row r="77" spans="1:18" ht="13.8" x14ac:dyDescent="0.3">
      <c r="A77" s="16"/>
      <c r="B77" s="17" t="s">
        <v>35</v>
      </c>
      <c r="C77" s="11" t="s">
        <v>31</v>
      </c>
      <c r="D77" s="19">
        <v>34373.498140000003</v>
      </c>
      <c r="E77" s="19">
        <v>6874.8352850000001</v>
      </c>
      <c r="F77" s="19">
        <v>33210.376901000003</v>
      </c>
      <c r="G77" s="19">
        <v>26335.541615999999</v>
      </c>
      <c r="H77" s="19">
        <v>7852.8392119999999</v>
      </c>
      <c r="I77" s="19">
        <v>16810.440880999999</v>
      </c>
      <c r="J77" s="19">
        <v>8957.6016689999997</v>
      </c>
      <c r="K77" s="19">
        <v>18538.088538</v>
      </c>
      <c r="L77" s="19">
        <v>7166.8128100000004</v>
      </c>
      <c r="M77" s="19">
        <v>-11371.275728000001</v>
      </c>
      <c r="N77" s="19">
        <v>340185.29889484402</v>
      </c>
      <c r="O77" s="19">
        <v>259730.70197034799</v>
      </c>
      <c r="P77" s="19">
        <v>4748.9939999999997</v>
      </c>
      <c r="Q77" s="19">
        <v>2082.3000000000002</v>
      </c>
      <c r="R77" s="19">
        <v>1547.201</v>
      </c>
    </row>
    <row r="78" spans="1:18" ht="13.8" x14ac:dyDescent="0.3">
      <c r="A78" s="16"/>
      <c r="B78" s="17" t="s">
        <v>37</v>
      </c>
      <c r="C78" s="11" t="s">
        <v>31</v>
      </c>
      <c r="D78" s="19">
        <v>33803</v>
      </c>
      <c r="E78" s="19">
        <v>9938.3734339999992</v>
      </c>
      <c r="F78" s="19">
        <v>39818.116367000002</v>
      </c>
      <c r="G78" s="19">
        <v>29879.742933000001</v>
      </c>
      <c r="H78" s="19">
        <v>7958.0054909999999</v>
      </c>
      <c r="I78" s="19">
        <v>16101.830024000001</v>
      </c>
      <c r="J78" s="19">
        <v>8143.824533</v>
      </c>
      <c r="K78" s="19">
        <v>17503.932916999998</v>
      </c>
      <c r="L78" s="19">
        <v>7295.8659170000001</v>
      </c>
      <c r="M78" s="19">
        <v>-10208.066999999999</v>
      </c>
      <c r="N78" s="19">
        <v>374825.50792055897</v>
      </c>
      <c r="O78" s="19">
        <v>291775.251524163</v>
      </c>
      <c r="P78" s="19">
        <v>4802.2749999999996</v>
      </c>
      <c r="Q78" s="19">
        <v>2145.4180000000001</v>
      </c>
      <c r="R78" s="19">
        <v>1589.9680000000001</v>
      </c>
    </row>
    <row r="79" spans="1:18" ht="13.8" x14ac:dyDescent="0.3">
      <c r="A79" s="16"/>
      <c r="B79" s="17" t="s">
        <v>38</v>
      </c>
      <c r="C79" s="11" t="s">
        <v>31</v>
      </c>
      <c r="D79" s="19">
        <v>31395.804</v>
      </c>
      <c r="E79" s="19">
        <v>13359.991185999999</v>
      </c>
      <c r="F79" s="19">
        <v>54674.755428999997</v>
      </c>
      <c r="G79" s="19">
        <v>41314.764242999998</v>
      </c>
      <c r="H79" s="19">
        <v>10173.054888000001</v>
      </c>
      <c r="I79" s="19">
        <v>17394.938495999999</v>
      </c>
      <c r="J79" s="19">
        <v>7221.8836080000001</v>
      </c>
      <c r="K79" s="19">
        <v>25176.806912</v>
      </c>
      <c r="L79" s="19">
        <v>6581.0369780000001</v>
      </c>
      <c r="M79" s="19">
        <v>-18595.769934</v>
      </c>
      <c r="N79" s="19">
        <v>412301.57619765197</v>
      </c>
      <c r="O79" s="19">
        <v>321853.82883143902</v>
      </c>
      <c r="P79" s="19">
        <v>4860.652</v>
      </c>
      <c r="Q79" s="19">
        <v>2212.9850000000001</v>
      </c>
      <c r="R79" s="19">
        <v>1634.904</v>
      </c>
    </row>
    <row r="80" spans="1:18" ht="13.8" x14ac:dyDescent="0.3">
      <c r="A80" s="16"/>
      <c r="B80" s="17" t="s">
        <v>39</v>
      </c>
      <c r="C80" s="11" t="s">
        <v>31</v>
      </c>
      <c r="D80" s="19">
        <v>32170</v>
      </c>
      <c r="E80" s="19">
        <v>7987.1240850000004</v>
      </c>
      <c r="F80" s="19">
        <v>55197.166364999997</v>
      </c>
      <c r="G80" s="19">
        <v>47210.042280000001</v>
      </c>
      <c r="H80" s="19">
        <v>11433.682021000001</v>
      </c>
      <c r="I80" s="19">
        <v>20419.912305000002</v>
      </c>
      <c r="J80" s="19">
        <v>8986.2302839999993</v>
      </c>
      <c r="K80" s="19">
        <v>24781.918329</v>
      </c>
      <c r="L80" s="19">
        <v>5936.2668039999999</v>
      </c>
      <c r="M80" s="19">
        <v>-18845.651525000001</v>
      </c>
      <c r="N80" s="19">
        <v>442688.12657185801</v>
      </c>
      <c r="O80" s="19">
        <v>343974.06500532897</v>
      </c>
      <c r="P80" s="19">
        <v>4927.1729999999998</v>
      </c>
      <c r="Q80" s="19">
        <v>2276.431</v>
      </c>
      <c r="R80" s="19">
        <v>1672.9870000000001</v>
      </c>
    </row>
    <row r="81" spans="1:18" ht="13.8" x14ac:dyDescent="0.3">
      <c r="A81" s="16"/>
      <c r="B81" s="17" t="s">
        <v>41</v>
      </c>
      <c r="C81" s="11" t="s">
        <v>31</v>
      </c>
      <c r="D81" s="19">
        <v>32757</v>
      </c>
      <c r="E81" s="19">
        <v>9568.400979</v>
      </c>
      <c r="F81" s="19">
        <v>70609.007358999996</v>
      </c>
      <c r="G81" s="19">
        <v>61040.606379999997</v>
      </c>
      <c r="H81" s="19">
        <v>11812.341772</v>
      </c>
      <c r="I81" s="19">
        <v>20764.537419</v>
      </c>
      <c r="J81" s="19">
        <v>8952.1956470000005</v>
      </c>
      <c r="K81" s="19">
        <v>16842.396033000001</v>
      </c>
      <c r="L81" s="19">
        <v>4439.9992810000003</v>
      </c>
      <c r="M81" s="19">
        <v>-12402.396752000001</v>
      </c>
      <c r="N81" s="19">
        <v>468294.581212622</v>
      </c>
      <c r="O81" s="19">
        <v>367864.097789936</v>
      </c>
      <c r="P81" s="19">
        <v>4980.326</v>
      </c>
      <c r="Q81" s="19">
        <v>2212.0122917120202</v>
      </c>
      <c r="R81" s="19">
        <v>1602.58380155297</v>
      </c>
    </row>
    <row r="82" spans="1:18" ht="13.8" x14ac:dyDescent="0.3">
      <c r="A82" s="16"/>
      <c r="B82" s="29" t="s">
        <v>42</v>
      </c>
      <c r="C82" s="11" t="s">
        <v>31</v>
      </c>
      <c r="D82" s="28">
        <f>D81</f>
        <v>32757</v>
      </c>
      <c r="E82" s="28">
        <f t="shared" ref="E82:M82" si="0">E81</f>
        <v>9568.400979</v>
      </c>
      <c r="F82" s="28">
        <f t="shared" si="0"/>
        <v>70609.007358999996</v>
      </c>
      <c r="G82" s="28">
        <f t="shared" si="0"/>
        <v>61040.606379999997</v>
      </c>
      <c r="H82" s="28">
        <f t="shared" si="0"/>
        <v>11812.341772</v>
      </c>
      <c r="I82" s="28">
        <f t="shared" si="0"/>
        <v>20764.537419</v>
      </c>
      <c r="J82" s="28">
        <f t="shared" si="0"/>
        <v>8952.1956470000005</v>
      </c>
      <c r="K82" s="28">
        <f t="shared" si="0"/>
        <v>16842.396033000001</v>
      </c>
      <c r="L82" s="28">
        <f t="shared" si="0"/>
        <v>4439.9992810000003</v>
      </c>
      <c r="M82" s="28">
        <f t="shared" si="0"/>
        <v>-12402.396752000001</v>
      </c>
      <c r="N82" s="19">
        <v>536251.05247981404</v>
      </c>
      <c r="O82" s="19">
        <v>422615.86722096201</v>
      </c>
      <c r="P82" s="19">
        <v>5018.6279999999997</v>
      </c>
      <c r="Q82" s="19">
        <v>2345.6523461939501</v>
      </c>
      <c r="R82" s="19">
        <v>1684.913075315</v>
      </c>
    </row>
    <row r="83" spans="1:18" ht="13.8" x14ac:dyDescent="0.3">
      <c r="A83" s="14" t="s">
        <v>59</v>
      </c>
      <c r="B83" s="17" t="s">
        <v>33</v>
      </c>
      <c r="C83" s="11" t="s">
        <v>31</v>
      </c>
      <c r="D83" s="19">
        <v>259167</v>
      </c>
      <c r="E83" s="19">
        <v>23494.938491000001</v>
      </c>
      <c r="F83" s="19">
        <v>21026.132631</v>
      </c>
      <c r="G83" s="19">
        <v>-2468.8058599999999</v>
      </c>
      <c r="H83" s="19">
        <v>29319.775411999999</v>
      </c>
      <c r="I83" s="19">
        <v>15523.754169</v>
      </c>
      <c r="J83" s="19">
        <v>-13796.021242999999</v>
      </c>
      <c r="K83" s="19">
        <v>3545.5705400000002</v>
      </c>
      <c r="L83" s="19">
        <v>6259.2570139999998</v>
      </c>
      <c r="M83" s="19">
        <v>2713.6864740000001</v>
      </c>
      <c r="N83" s="19">
        <v>2240922.4830967402</v>
      </c>
      <c r="O83" s="19">
        <v>1368414.94070321</v>
      </c>
      <c r="P83" s="19">
        <v>60229.599999999999</v>
      </c>
      <c r="Q83" s="19">
        <v>24516.2</v>
      </c>
      <c r="R83" s="19">
        <v>18022.099999999999</v>
      </c>
    </row>
    <row r="84" spans="1:18" ht="13.8" x14ac:dyDescent="0.3">
      <c r="A84" s="16"/>
      <c r="B84" s="17" t="s">
        <v>35</v>
      </c>
      <c r="C84" s="11" t="s">
        <v>31</v>
      </c>
      <c r="D84" s="19">
        <v>290040</v>
      </c>
      <c r="E84" s="19">
        <v>24258.444056</v>
      </c>
      <c r="F84" s="19">
        <v>22606.253366000001</v>
      </c>
      <c r="G84" s="19">
        <v>-1652.1906899999999</v>
      </c>
      <c r="H84" s="19">
        <v>29109.699638999999</v>
      </c>
      <c r="I84" s="19">
        <v>15541.965633</v>
      </c>
      <c r="J84" s="19">
        <v>-13567.734006000001</v>
      </c>
      <c r="K84" s="19">
        <v>3120.4447319999999</v>
      </c>
      <c r="L84" s="19">
        <v>6162.5084210000005</v>
      </c>
      <c r="M84" s="19">
        <v>3042.0636890000001</v>
      </c>
      <c r="N84" s="19">
        <v>2420672.1414375599</v>
      </c>
      <c r="O84" s="19">
        <v>1486645.2849431101</v>
      </c>
      <c r="P84" s="19">
        <v>60115.199999999997</v>
      </c>
      <c r="Q84" s="19">
        <v>24848.7</v>
      </c>
      <c r="R84" s="19">
        <v>18349.5</v>
      </c>
    </row>
    <row r="85" spans="1:18" ht="13.8" x14ac:dyDescent="0.3">
      <c r="A85" s="16"/>
      <c r="B85" s="17" t="s">
        <v>37</v>
      </c>
      <c r="C85" s="11" t="s">
        <v>31</v>
      </c>
      <c r="D85" s="19">
        <v>317628</v>
      </c>
      <c r="E85" s="19">
        <v>26209.29351</v>
      </c>
      <c r="F85" s="19">
        <v>26824.256595999999</v>
      </c>
      <c r="G85" s="19">
        <v>614.96308599999998</v>
      </c>
      <c r="H85" s="19">
        <v>31869.416870000001</v>
      </c>
      <c r="I85" s="19">
        <v>16892.350857000001</v>
      </c>
      <c r="J85" s="19">
        <v>-14977.066013</v>
      </c>
      <c r="K85" s="19">
        <v>3044.0578890000002</v>
      </c>
      <c r="L85" s="19">
        <v>6045.1954100000003</v>
      </c>
      <c r="M85" s="19">
        <v>3001.1375210000001</v>
      </c>
      <c r="N85" s="19">
        <v>2517184.4682453098</v>
      </c>
      <c r="O85" s="19">
        <v>1553672.2404289499</v>
      </c>
      <c r="P85" s="19">
        <v>60002.3</v>
      </c>
      <c r="Q85" s="19">
        <v>25138.3</v>
      </c>
      <c r="R85" s="19">
        <v>18629.2</v>
      </c>
    </row>
    <row r="86" spans="1:18" ht="13.8" x14ac:dyDescent="0.3">
      <c r="A86" s="16"/>
      <c r="B86" s="17" t="s">
        <v>38</v>
      </c>
      <c r="C86" s="11" t="s">
        <v>31</v>
      </c>
      <c r="D86" s="19">
        <v>345625</v>
      </c>
      <c r="E86" s="19">
        <v>29965.062822</v>
      </c>
      <c r="F86" s="19">
        <v>29283.294813</v>
      </c>
      <c r="G86" s="19">
        <v>-681.76800900000001</v>
      </c>
      <c r="H86" s="19">
        <v>33890.410204</v>
      </c>
      <c r="I86" s="19">
        <v>18899.889233000002</v>
      </c>
      <c r="J86" s="19">
        <v>-14990.520971</v>
      </c>
      <c r="K86" s="19">
        <v>3411.6435959999999</v>
      </c>
      <c r="L86" s="19">
        <v>6730.3457230000004</v>
      </c>
      <c r="M86" s="19">
        <v>3318.702127</v>
      </c>
      <c r="N86" s="19">
        <v>2600326.8715486499</v>
      </c>
      <c r="O86" s="19">
        <v>1608070.4424034001</v>
      </c>
      <c r="P86" s="19">
        <v>59877.2</v>
      </c>
      <c r="Q86" s="19">
        <v>25371.3</v>
      </c>
      <c r="R86" s="19">
        <v>18840</v>
      </c>
    </row>
    <row r="87" spans="1:18" ht="13.8" x14ac:dyDescent="0.3">
      <c r="A87" s="16"/>
      <c r="B87" s="17" t="s">
        <v>39</v>
      </c>
      <c r="C87" s="11" t="s">
        <v>31</v>
      </c>
      <c r="D87" s="19">
        <v>355854</v>
      </c>
      <c r="E87" s="19">
        <v>30963.114934000001</v>
      </c>
      <c r="F87" s="19">
        <v>35311.199657999998</v>
      </c>
      <c r="G87" s="19">
        <v>4348.0847240000003</v>
      </c>
      <c r="H87" s="19">
        <v>32447.927962999998</v>
      </c>
      <c r="I87" s="19">
        <v>18012.718765000001</v>
      </c>
      <c r="J87" s="19">
        <v>-14435.209198</v>
      </c>
      <c r="K87" s="19">
        <v>3820.0314360000002</v>
      </c>
      <c r="L87" s="19">
        <v>6915.1495459999996</v>
      </c>
      <c r="M87" s="19">
        <v>3095.1181099999999</v>
      </c>
      <c r="N87" s="19">
        <v>2735564.5240380401</v>
      </c>
      <c r="O87" s="19">
        <v>1694645.6107496701</v>
      </c>
      <c r="P87" s="19">
        <v>59729.1</v>
      </c>
      <c r="Q87" s="19">
        <v>25503.9</v>
      </c>
      <c r="R87" s="19">
        <v>18962.5</v>
      </c>
    </row>
    <row r="88" spans="1:18" ht="13.8" x14ac:dyDescent="0.3">
      <c r="A88" s="16"/>
      <c r="B88" s="17" t="s">
        <v>41</v>
      </c>
      <c r="C88" s="11" t="s">
        <v>31</v>
      </c>
      <c r="D88" s="19">
        <v>342286.2</v>
      </c>
      <c r="E88" s="19">
        <v>31806.957140999999</v>
      </c>
      <c r="F88" s="19">
        <v>37668.485331999997</v>
      </c>
      <c r="G88" s="19">
        <v>5861.5281910000003</v>
      </c>
      <c r="H88" s="19">
        <v>32992.469212000004</v>
      </c>
      <c r="I88" s="19">
        <v>18063.419284</v>
      </c>
      <c r="J88" s="19">
        <v>-14929.049928</v>
      </c>
      <c r="K88" s="19">
        <v>3573.1147860000001</v>
      </c>
      <c r="L88" s="19">
        <v>5605.2819840000002</v>
      </c>
      <c r="M88" s="19">
        <v>2032.1671980000001</v>
      </c>
      <c r="N88" s="19">
        <v>2564208.8021975202</v>
      </c>
      <c r="O88" s="19">
        <v>1561451.20437856</v>
      </c>
      <c r="P88" s="19">
        <v>59438.9</v>
      </c>
      <c r="Q88" s="19">
        <v>24954.1</v>
      </c>
      <c r="R88" s="19">
        <v>18454</v>
      </c>
    </row>
    <row r="89" spans="1:18" ht="13.8" x14ac:dyDescent="0.3">
      <c r="A89" s="16"/>
      <c r="B89" s="17" t="s">
        <v>42</v>
      </c>
      <c r="C89" s="11" t="s">
        <v>31</v>
      </c>
      <c r="D89" s="19">
        <v>357696.1</v>
      </c>
      <c r="E89" s="19">
        <v>33699.070719000003</v>
      </c>
      <c r="F89" s="19">
        <v>38205.781132999997</v>
      </c>
      <c r="G89" s="19">
        <v>4506.7104139999901</v>
      </c>
      <c r="H89" s="19">
        <v>38626.274948999999</v>
      </c>
      <c r="I89" s="19">
        <v>20999.773303999998</v>
      </c>
      <c r="J89" s="19">
        <v>-17626.501645</v>
      </c>
      <c r="K89" s="19">
        <v>3732.5879300000001</v>
      </c>
      <c r="L89" s="19">
        <v>2019.9667469999999</v>
      </c>
      <c r="M89" s="19">
        <v>-1712.621183</v>
      </c>
      <c r="N89" s="19">
        <v>2760019.2915914501</v>
      </c>
      <c r="O89" s="19">
        <v>1691477.1309249599</v>
      </c>
      <c r="P89" s="19">
        <v>59133.2</v>
      </c>
      <c r="Q89" s="19">
        <v>25092.2</v>
      </c>
      <c r="R89" s="19">
        <v>18580.900000000001</v>
      </c>
    </row>
    <row r="90" spans="1:18" ht="13.8" x14ac:dyDescent="0.3">
      <c r="A90" s="20" t="s">
        <v>61</v>
      </c>
      <c r="B90" s="17" t="s">
        <v>33</v>
      </c>
      <c r="C90" s="11" t="s">
        <v>31</v>
      </c>
      <c r="D90" s="19">
        <v>5570</v>
      </c>
      <c r="E90" s="19">
        <v>563.49848299999996</v>
      </c>
      <c r="F90" s="19">
        <v>363.52782500000001</v>
      </c>
      <c r="G90" s="19">
        <v>-199.97065799999999</v>
      </c>
      <c r="H90" s="19">
        <v>1626.402889</v>
      </c>
      <c r="I90" s="19">
        <v>1449.8775949999999</v>
      </c>
      <c r="J90" s="19">
        <v>-176.525294</v>
      </c>
      <c r="K90" s="19">
        <v>166.63671199999999</v>
      </c>
      <c r="L90" s="19">
        <v>10.048583000000001</v>
      </c>
      <c r="M90" s="19">
        <v>-156.58812900000001</v>
      </c>
      <c r="N90" s="19">
        <v>49384.340787778798</v>
      </c>
      <c r="O90" s="19">
        <v>30812.042999102101</v>
      </c>
      <c r="P90" s="19">
        <v>1977.3130000000001</v>
      </c>
      <c r="Q90" s="19">
        <v>889</v>
      </c>
      <c r="R90" s="19">
        <v>685.30399999999997</v>
      </c>
    </row>
    <row r="91" spans="1:18" ht="13.8" x14ac:dyDescent="0.3">
      <c r="A91" s="22"/>
      <c r="B91" s="17" t="s">
        <v>35</v>
      </c>
      <c r="C91" s="11" t="s">
        <v>31</v>
      </c>
      <c r="D91" s="19">
        <v>5120</v>
      </c>
      <c r="E91" s="19">
        <v>627.39004599999998</v>
      </c>
      <c r="F91" s="19">
        <v>447.81435599999998</v>
      </c>
      <c r="G91" s="19">
        <v>-179.57569000000001</v>
      </c>
      <c r="H91" s="19">
        <v>1562.413145</v>
      </c>
      <c r="I91" s="19">
        <v>1315.3046569999999</v>
      </c>
      <c r="J91" s="19">
        <v>-247.10848799999999</v>
      </c>
      <c r="K91" s="19">
        <v>45.529608000000003</v>
      </c>
      <c r="L91" s="19">
        <v>14.118582999999999</v>
      </c>
      <c r="M91" s="19">
        <v>-31.411024999999999</v>
      </c>
      <c r="N91" s="19">
        <v>52362.249664030198</v>
      </c>
      <c r="O91" s="19">
        <v>31972.192683914702</v>
      </c>
      <c r="P91" s="19">
        <v>1959.338</v>
      </c>
      <c r="Q91" s="19">
        <v>886.298</v>
      </c>
      <c r="R91" s="19">
        <v>679.30600000000004</v>
      </c>
    </row>
    <row r="92" spans="1:18" ht="13.8" x14ac:dyDescent="0.3">
      <c r="A92" s="22"/>
      <c r="B92" s="17" t="s">
        <v>37</v>
      </c>
      <c r="C92" s="11" t="s">
        <v>31</v>
      </c>
      <c r="D92" s="19">
        <v>5378</v>
      </c>
      <c r="E92" s="19">
        <v>671.74840500000005</v>
      </c>
      <c r="F92" s="19">
        <v>488.282219</v>
      </c>
      <c r="G92" s="19">
        <v>-183.46618599999999</v>
      </c>
      <c r="H92" s="19">
        <v>1689.1650749999999</v>
      </c>
      <c r="I92" s="19">
        <v>1333.825613</v>
      </c>
      <c r="J92" s="19">
        <v>-355.33946200000003</v>
      </c>
      <c r="K92" s="19">
        <v>562.40260599999999</v>
      </c>
      <c r="L92" s="19">
        <v>196.52037899999999</v>
      </c>
      <c r="M92" s="19">
        <v>-365.882227</v>
      </c>
      <c r="N92" s="19">
        <v>55691.223915349699</v>
      </c>
      <c r="O92" s="19">
        <v>34274.345884679104</v>
      </c>
      <c r="P92" s="19">
        <v>1941.163</v>
      </c>
      <c r="Q92" s="19">
        <v>885.98599999999999</v>
      </c>
      <c r="R92" s="19">
        <v>678.14099999999996</v>
      </c>
    </row>
    <row r="93" spans="1:18" ht="13.8" x14ac:dyDescent="0.3">
      <c r="A93" s="22"/>
      <c r="B93" s="17" t="s">
        <v>38</v>
      </c>
      <c r="C93" s="11" t="s">
        <v>31</v>
      </c>
      <c r="D93" s="19">
        <v>5806</v>
      </c>
      <c r="E93" s="19">
        <v>706.89134000000001</v>
      </c>
      <c r="F93" s="19">
        <v>525.52752399999997</v>
      </c>
      <c r="G93" s="19">
        <v>-181.36381600000001</v>
      </c>
      <c r="H93" s="19">
        <v>1833.57419</v>
      </c>
      <c r="I93" s="19">
        <v>1415.837041</v>
      </c>
      <c r="J93" s="19">
        <v>-417.73714899999999</v>
      </c>
      <c r="K93" s="19">
        <v>1042.390803</v>
      </c>
      <c r="L93" s="19">
        <v>484.77539999999999</v>
      </c>
      <c r="M93" s="19">
        <v>-557.61540300000001</v>
      </c>
      <c r="N93" s="19">
        <v>59505.491911495803</v>
      </c>
      <c r="O93" s="19">
        <v>36960.888596221499</v>
      </c>
      <c r="P93" s="19">
        <v>1926.25</v>
      </c>
      <c r="Q93" s="19">
        <v>900.22699999999998</v>
      </c>
      <c r="R93" s="19">
        <v>692.01300000000003</v>
      </c>
    </row>
    <row r="94" spans="1:18" ht="13.8" x14ac:dyDescent="0.3">
      <c r="A94" s="22"/>
      <c r="B94" s="17" t="s">
        <v>39</v>
      </c>
      <c r="C94" s="11" t="s">
        <v>31</v>
      </c>
      <c r="D94" s="19">
        <v>5924</v>
      </c>
      <c r="E94" s="19">
        <v>717.69891500000006</v>
      </c>
      <c r="F94" s="19">
        <v>549.41158800000005</v>
      </c>
      <c r="G94" s="19">
        <v>-168.287327</v>
      </c>
      <c r="H94" s="19">
        <v>1785.744514</v>
      </c>
      <c r="I94" s="19">
        <v>1418.569409</v>
      </c>
      <c r="J94" s="19">
        <v>-367.17510499999997</v>
      </c>
      <c r="K94" s="19">
        <v>776.33465200000001</v>
      </c>
      <c r="L94" s="19">
        <v>64.121972999999997</v>
      </c>
      <c r="M94" s="19">
        <v>-712.21267899999998</v>
      </c>
      <c r="N94" s="19">
        <v>63017.700410032303</v>
      </c>
      <c r="O94" s="19">
        <v>39178.928423478297</v>
      </c>
      <c r="P94" s="19">
        <v>1913.1880000000001</v>
      </c>
      <c r="Q94" s="19">
        <v>899.40977719829095</v>
      </c>
      <c r="R94" s="19">
        <v>691.93084007610003</v>
      </c>
    </row>
    <row r="95" spans="1:18" ht="13.8" x14ac:dyDescent="0.3">
      <c r="A95" s="22"/>
      <c r="B95" s="17" t="s">
        <v>41</v>
      </c>
      <c r="C95" s="11" t="s">
        <v>31</v>
      </c>
      <c r="D95" s="19">
        <v>6559</v>
      </c>
      <c r="E95" s="19">
        <v>765.02351999999996</v>
      </c>
      <c r="F95" s="19">
        <v>514.91868999999997</v>
      </c>
      <c r="G95" s="19">
        <v>-250.10482999999999</v>
      </c>
      <c r="H95" s="19">
        <v>2125.8883609999998</v>
      </c>
      <c r="I95" s="19">
        <v>1794.553146</v>
      </c>
      <c r="J95" s="19">
        <v>-331.33521500000001</v>
      </c>
      <c r="K95" s="19">
        <v>357.83702</v>
      </c>
      <c r="L95" s="19">
        <v>90.329462000000007</v>
      </c>
      <c r="M95" s="19">
        <v>-267.50755800000002</v>
      </c>
      <c r="N95" s="19">
        <v>62744.1148183037</v>
      </c>
      <c r="O95" s="19">
        <v>38350.722868514596</v>
      </c>
      <c r="P95" s="19">
        <v>1900.8630000000001</v>
      </c>
      <c r="Q95" s="19">
        <v>878.39833800729798</v>
      </c>
      <c r="R95" s="19">
        <v>669.19658796292299</v>
      </c>
    </row>
    <row r="96" spans="1:18" ht="13.8" x14ac:dyDescent="0.3">
      <c r="A96" s="22"/>
      <c r="B96" s="17" t="s">
        <v>42</v>
      </c>
      <c r="C96" s="11" t="s">
        <v>31</v>
      </c>
      <c r="D96" s="19">
        <v>7054</v>
      </c>
      <c r="E96" s="19">
        <v>936.25066200000003</v>
      </c>
      <c r="F96" s="19">
        <v>674.49904900000001</v>
      </c>
      <c r="G96" s="19">
        <v>-261.75161300000002</v>
      </c>
      <c r="H96" s="19">
        <v>2404.5228860000002</v>
      </c>
      <c r="I96" s="19">
        <v>1916.8282039999999</v>
      </c>
      <c r="J96" s="19">
        <v>-487.694682</v>
      </c>
      <c r="K96" s="19">
        <v>813.35723599999994</v>
      </c>
      <c r="L96" s="19">
        <v>36.916704000000003</v>
      </c>
      <c r="M96" s="19">
        <v>-776.44053199999996</v>
      </c>
      <c r="N96" s="19">
        <v>65975.232793810297</v>
      </c>
      <c r="O96" s="19">
        <v>40325.660444619803</v>
      </c>
      <c r="P96" s="19">
        <v>1883.0129999999999</v>
      </c>
      <c r="Q96" s="19">
        <v>855.81755061743502</v>
      </c>
      <c r="R96" s="19">
        <v>648.75880591776604</v>
      </c>
    </row>
    <row r="97" spans="1:18" ht="13.8" x14ac:dyDescent="0.3">
      <c r="A97" s="14" t="s">
        <v>62</v>
      </c>
      <c r="B97" s="17" t="s">
        <v>33</v>
      </c>
      <c r="C97" s="11" t="s">
        <v>31</v>
      </c>
      <c r="D97" s="19">
        <v>10607</v>
      </c>
      <c r="E97" s="19">
        <v>1067.9917519999999</v>
      </c>
      <c r="F97" s="19">
        <v>698.29962999999998</v>
      </c>
      <c r="G97" s="19">
        <v>-369.69212199999998</v>
      </c>
      <c r="H97" s="19">
        <v>1793.155986</v>
      </c>
      <c r="I97" s="19">
        <v>1339.069614</v>
      </c>
      <c r="J97" s="19">
        <v>-454.08637199999998</v>
      </c>
      <c r="K97" s="19">
        <v>58.443984</v>
      </c>
      <c r="L97" s="19">
        <v>33.058734000000001</v>
      </c>
      <c r="M97" s="19">
        <v>-25.385249999999999</v>
      </c>
      <c r="N97" s="19">
        <v>83761.504152735593</v>
      </c>
      <c r="O97" s="19">
        <v>59395.653465015603</v>
      </c>
      <c r="P97" s="19">
        <v>2904.91</v>
      </c>
      <c r="Q97" s="19">
        <v>1341.3</v>
      </c>
      <c r="R97" s="19">
        <v>1020.7</v>
      </c>
    </row>
    <row r="98" spans="1:18" ht="13.8" x14ac:dyDescent="0.3">
      <c r="A98" s="16"/>
      <c r="B98" s="17" t="s">
        <v>35</v>
      </c>
      <c r="C98" s="11" t="s">
        <v>31</v>
      </c>
      <c r="D98" s="19">
        <v>10924</v>
      </c>
      <c r="E98" s="19">
        <v>1060.0051410000001</v>
      </c>
      <c r="F98" s="19">
        <v>793.67069400000003</v>
      </c>
      <c r="G98" s="19">
        <v>-266.33444700000001</v>
      </c>
      <c r="H98" s="19">
        <v>1841.524768</v>
      </c>
      <c r="I98" s="19">
        <v>1314.3044400000001</v>
      </c>
      <c r="J98" s="19">
        <v>-527.22032799999999</v>
      </c>
      <c r="K98" s="19">
        <v>74.239669000000006</v>
      </c>
      <c r="L98" s="19">
        <v>40.984850999999999</v>
      </c>
      <c r="M98" s="19">
        <v>-33.254818</v>
      </c>
      <c r="N98" s="19">
        <v>88700.479110183194</v>
      </c>
      <c r="O98" s="19">
        <v>62668.741056393003</v>
      </c>
      <c r="P98" s="19">
        <v>2868.2310000000002</v>
      </c>
      <c r="Q98" s="19">
        <v>1371.8</v>
      </c>
      <c r="R98" s="19">
        <v>1041.2</v>
      </c>
    </row>
    <row r="99" spans="1:18" ht="13.8" x14ac:dyDescent="0.3">
      <c r="A99" s="16"/>
      <c r="B99" s="17" t="s">
        <v>37</v>
      </c>
      <c r="C99" s="11" t="s">
        <v>31</v>
      </c>
      <c r="D99" s="19">
        <v>11577.1</v>
      </c>
      <c r="E99" s="19">
        <v>1127.330052</v>
      </c>
      <c r="F99" s="19">
        <v>783.68625599999996</v>
      </c>
      <c r="G99" s="19">
        <v>-343.64379600000001</v>
      </c>
      <c r="H99" s="19">
        <v>2160.2277789999998</v>
      </c>
      <c r="I99" s="19">
        <v>1626.751127</v>
      </c>
      <c r="J99" s="19">
        <v>-533.47665199999994</v>
      </c>
      <c r="K99" s="19">
        <v>90.514222000000004</v>
      </c>
      <c r="L99" s="19">
        <v>74.872371999999999</v>
      </c>
      <c r="M99" s="19">
        <v>-15.64185</v>
      </c>
      <c r="N99" s="19">
        <v>95492.277897859007</v>
      </c>
      <c r="O99" s="19">
        <v>67895.806152797799</v>
      </c>
      <c r="P99" s="19">
        <v>2828.4029999999998</v>
      </c>
      <c r="Q99" s="19">
        <v>1361.9</v>
      </c>
      <c r="R99" s="19">
        <v>1034.7</v>
      </c>
    </row>
    <row r="100" spans="1:18" ht="13.8" x14ac:dyDescent="0.3">
      <c r="A100" s="16"/>
      <c r="B100" s="17" t="s">
        <v>38</v>
      </c>
      <c r="C100" s="11" t="s">
        <v>31</v>
      </c>
      <c r="D100" s="19">
        <v>11955.8</v>
      </c>
      <c r="E100" s="19">
        <v>1193.556257</v>
      </c>
      <c r="F100" s="19">
        <v>850.47595899999999</v>
      </c>
      <c r="G100" s="19">
        <v>-343.08029800000003</v>
      </c>
      <c r="H100" s="19">
        <v>2237.4364780000001</v>
      </c>
      <c r="I100" s="19">
        <v>1674.233336</v>
      </c>
      <c r="J100" s="19">
        <v>-563.20314199999996</v>
      </c>
      <c r="K100" s="19">
        <v>76.792418999999995</v>
      </c>
      <c r="L100" s="19">
        <v>59.185724</v>
      </c>
      <c r="M100" s="19">
        <v>-17.606694999999998</v>
      </c>
      <c r="N100" s="19">
        <v>101910.429079109</v>
      </c>
      <c r="O100" s="19">
        <v>71843.193248823998</v>
      </c>
      <c r="P100" s="19">
        <v>2801.5430000000001</v>
      </c>
      <c r="Q100" s="19">
        <v>1380.6</v>
      </c>
      <c r="R100" s="19">
        <v>1052.5</v>
      </c>
    </row>
    <row r="101" spans="1:18" ht="13.8" x14ac:dyDescent="0.3">
      <c r="A101" s="16"/>
      <c r="B101" s="17" t="s">
        <v>39</v>
      </c>
      <c r="C101" s="11" t="s">
        <v>31</v>
      </c>
      <c r="D101" s="19">
        <v>12998</v>
      </c>
      <c r="E101" s="19">
        <v>1387.6235839999999</v>
      </c>
      <c r="F101" s="19">
        <v>889.19534599999997</v>
      </c>
      <c r="G101" s="19">
        <v>-498.42823800000002</v>
      </c>
      <c r="H101" s="19">
        <v>2285.421902</v>
      </c>
      <c r="I101" s="19">
        <v>1711.765623</v>
      </c>
      <c r="J101" s="19">
        <v>-573.65627900000004</v>
      </c>
      <c r="K101" s="19">
        <v>99.415914000000001</v>
      </c>
      <c r="L101" s="19">
        <v>59.467765</v>
      </c>
      <c r="M101" s="19">
        <v>-39.948149000000001</v>
      </c>
      <c r="N101" s="19">
        <v>111627.898072802</v>
      </c>
      <c r="O101" s="19">
        <v>78346.887955122802</v>
      </c>
      <c r="P101" s="19">
        <v>2794.1370000000002</v>
      </c>
      <c r="Q101" s="19">
        <v>1388.53597700717</v>
      </c>
      <c r="R101" s="19">
        <v>1055.0760171326599</v>
      </c>
    </row>
    <row r="102" spans="1:18" ht="13.8" x14ac:dyDescent="0.3">
      <c r="A102" s="16"/>
      <c r="B102" s="17" t="s">
        <v>41</v>
      </c>
      <c r="C102" s="11" t="s">
        <v>31</v>
      </c>
      <c r="D102" s="19">
        <v>14245.4</v>
      </c>
      <c r="E102" s="19">
        <v>1467.755754</v>
      </c>
      <c r="F102" s="19">
        <v>946.01204800000005</v>
      </c>
      <c r="G102" s="19">
        <v>-521.74370599999997</v>
      </c>
      <c r="H102" s="19">
        <v>2639.2392840000002</v>
      </c>
      <c r="I102" s="19">
        <v>1981.7032099999999</v>
      </c>
      <c r="J102" s="19">
        <v>-657.53607399999999</v>
      </c>
      <c r="K102" s="19">
        <v>72.697130000000001</v>
      </c>
      <c r="L102" s="19">
        <v>56.217886999999997</v>
      </c>
      <c r="M102" s="19">
        <v>-16.479243</v>
      </c>
      <c r="N102" s="19">
        <v>112143.288949169</v>
      </c>
      <c r="O102" s="19">
        <v>77224.380314948707</v>
      </c>
      <c r="P102" s="19">
        <v>2794.8850000000002</v>
      </c>
      <c r="Q102" s="19">
        <v>1366.7810400375499</v>
      </c>
      <c r="R102" s="19">
        <v>1034.1868782025199</v>
      </c>
    </row>
    <row r="103" spans="1:18" ht="13.8" x14ac:dyDescent="0.3">
      <c r="A103" s="16"/>
      <c r="B103" s="17" t="s">
        <v>42</v>
      </c>
      <c r="C103" s="11" t="s">
        <v>31</v>
      </c>
      <c r="D103" s="19">
        <v>14890.7</v>
      </c>
      <c r="E103" s="19">
        <v>1610.2550020000001</v>
      </c>
      <c r="F103" s="19">
        <v>1008.026503</v>
      </c>
      <c r="G103" s="19">
        <v>-602.22849900000006</v>
      </c>
      <c r="H103" s="19">
        <v>3173.5627479999998</v>
      </c>
      <c r="I103" s="19">
        <v>2284.1763729999998</v>
      </c>
      <c r="J103" s="19">
        <v>-889.38637500000004</v>
      </c>
      <c r="K103" s="19">
        <v>116.764606</v>
      </c>
      <c r="L103" s="19">
        <v>70.271480999999994</v>
      </c>
      <c r="M103" s="19">
        <v>-46.493124999999999</v>
      </c>
      <c r="N103" s="19">
        <v>122692.54401600899</v>
      </c>
      <c r="O103" s="19">
        <v>84794.360327589893</v>
      </c>
      <c r="P103" s="19">
        <v>2808.38</v>
      </c>
      <c r="Q103" s="19">
        <v>1377.3477674943099</v>
      </c>
      <c r="R103" s="19">
        <v>1042.1822853388501</v>
      </c>
    </row>
    <row r="104" spans="1:18" ht="13.8" x14ac:dyDescent="0.3">
      <c r="A104" s="14" t="s">
        <v>63</v>
      </c>
      <c r="B104" s="17" t="s">
        <v>33</v>
      </c>
      <c r="C104" s="11" t="s">
        <v>31</v>
      </c>
      <c r="D104" s="19">
        <v>5260</v>
      </c>
      <c r="E104" s="19">
        <v>407.82614999999998</v>
      </c>
      <c r="F104" s="19">
        <v>93.602664000000004</v>
      </c>
      <c r="G104" s="19">
        <v>-314.22348599999998</v>
      </c>
      <c r="H104" s="19">
        <v>1052.1233950000001</v>
      </c>
      <c r="I104" s="19">
        <v>512.01331200000004</v>
      </c>
      <c r="J104" s="19">
        <v>-540.11008300000003</v>
      </c>
      <c r="K104" s="19">
        <v>1335.816609</v>
      </c>
      <c r="L104" s="19">
        <v>213.86783700000001</v>
      </c>
      <c r="M104" s="19">
        <v>-1121.948772</v>
      </c>
      <c r="N104" s="19">
        <v>61437.294431762297</v>
      </c>
      <c r="O104" s="19">
        <v>40612.0227217129</v>
      </c>
      <c r="P104" s="19">
        <v>569.4</v>
      </c>
      <c r="Q104" s="19">
        <v>406.1</v>
      </c>
      <c r="R104" s="19">
        <v>312.5</v>
      </c>
    </row>
    <row r="105" spans="1:18" ht="13.8" x14ac:dyDescent="0.3">
      <c r="A105" s="16"/>
      <c r="B105" s="17" t="s">
        <v>35</v>
      </c>
      <c r="C105" s="11" t="s">
        <v>31</v>
      </c>
      <c r="D105" s="19">
        <v>5403.2</v>
      </c>
      <c r="E105" s="19">
        <v>435.34216500000002</v>
      </c>
      <c r="F105" s="19">
        <v>115.70827199999999</v>
      </c>
      <c r="G105" s="19">
        <v>-319.633893</v>
      </c>
      <c r="H105" s="19">
        <v>1079.730466</v>
      </c>
      <c r="I105" s="19">
        <v>544.56096600000001</v>
      </c>
      <c r="J105" s="19">
        <v>-535.16949999999997</v>
      </c>
      <c r="K105" s="19">
        <v>993.28623900000002</v>
      </c>
      <c r="L105" s="19">
        <v>204.73254800000001</v>
      </c>
      <c r="M105" s="19">
        <v>-788.55369099999996</v>
      </c>
      <c r="N105" s="19">
        <v>65980.114015865605</v>
      </c>
      <c r="O105" s="19">
        <v>44783.736915121997</v>
      </c>
      <c r="P105" s="19">
        <v>584.125</v>
      </c>
      <c r="Q105" s="19">
        <v>418.4</v>
      </c>
      <c r="R105" s="19">
        <v>322.8</v>
      </c>
    </row>
    <row r="106" spans="1:18" ht="13.8" x14ac:dyDescent="0.3">
      <c r="A106" s="16"/>
      <c r="B106" s="17" t="s">
        <v>37</v>
      </c>
      <c r="C106" s="11" t="s">
        <v>31</v>
      </c>
      <c r="D106" s="19">
        <v>5545</v>
      </c>
      <c r="E106" s="19">
        <v>469.81894899999998</v>
      </c>
      <c r="F106" s="19">
        <v>109.25560400000001</v>
      </c>
      <c r="G106" s="19">
        <v>-360.56334500000003</v>
      </c>
      <c r="H106" s="19">
        <v>1167.1790550000001</v>
      </c>
      <c r="I106" s="19">
        <v>466.14612699999998</v>
      </c>
      <c r="J106" s="19">
        <v>-701.03292799999997</v>
      </c>
      <c r="K106" s="19">
        <v>992.34165099999996</v>
      </c>
      <c r="L106" s="19">
        <v>62.752163000000003</v>
      </c>
      <c r="M106" s="19">
        <v>-929.58948799999996</v>
      </c>
      <c r="N106" s="19">
        <v>68570.172966189406</v>
      </c>
      <c r="O106" s="19">
        <v>46486.881038695399</v>
      </c>
      <c r="P106" s="19">
        <v>596.976</v>
      </c>
      <c r="Q106" s="19">
        <v>432.7</v>
      </c>
      <c r="R106" s="19">
        <v>333.8</v>
      </c>
    </row>
    <row r="107" spans="1:18" ht="13.8" x14ac:dyDescent="0.3">
      <c r="A107" s="16"/>
      <c r="B107" s="17" t="s">
        <v>38</v>
      </c>
      <c r="C107" s="11" t="s">
        <v>31</v>
      </c>
      <c r="D107" s="19">
        <v>5467.6</v>
      </c>
      <c r="E107" s="19">
        <v>526.85773700000004</v>
      </c>
      <c r="F107" s="19">
        <v>120.379656</v>
      </c>
      <c r="G107" s="19">
        <v>-406.47808099999997</v>
      </c>
      <c r="H107" s="19">
        <v>1267.3366470000001</v>
      </c>
      <c r="I107" s="19">
        <v>633.43478200000004</v>
      </c>
      <c r="J107" s="19">
        <v>-633.90186500000004</v>
      </c>
      <c r="K107" s="19">
        <v>425.31824899999998</v>
      </c>
      <c r="L107" s="19">
        <v>146.42211499999999</v>
      </c>
      <c r="M107" s="19">
        <v>-278.89613400000002</v>
      </c>
      <c r="N107" s="19">
        <v>70825.278429371305</v>
      </c>
      <c r="O107" s="19">
        <v>48739.029103470799</v>
      </c>
      <c r="P107" s="19">
        <v>608.80600000000004</v>
      </c>
      <c r="Q107" s="19">
        <v>448.8</v>
      </c>
      <c r="R107" s="19">
        <v>346.2</v>
      </c>
    </row>
    <row r="108" spans="1:18" ht="13.8" x14ac:dyDescent="0.3">
      <c r="A108" s="16"/>
      <c r="B108" s="17" t="s">
        <v>39</v>
      </c>
      <c r="C108" s="11" t="s">
        <v>31</v>
      </c>
      <c r="D108" s="19">
        <v>5790</v>
      </c>
      <c r="E108" s="19">
        <v>530.81120499999997</v>
      </c>
      <c r="F108" s="19">
        <v>150.413714</v>
      </c>
      <c r="G108" s="19">
        <v>-380.397491</v>
      </c>
      <c r="H108" s="19">
        <v>1233.8266550000001</v>
      </c>
      <c r="I108" s="19">
        <v>587.93810800000006</v>
      </c>
      <c r="J108" s="19">
        <v>-645.88854700000002</v>
      </c>
      <c r="K108" s="19">
        <v>561.66843700000004</v>
      </c>
      <c r="L108" s="19">
        <v>172.78426300000001</v>
      </c>
      <c r="M108" s="19">
        <v>-388.88417399999997</v>
      </c>
      <c r="N108" s="19">
        <v>74115.623243936105</v>
      </c>
      <c r="O108" s="19">
        <v>50679.389617604204</v>
      </c>
      <c r="P108" s="19">
        <v>621.5</v>
      </c>
      <c r="Q108" s="19">
        <v>464.59604707416901</v>
      </c>
      <c r="R108" s="19">
        <v>358.24500868860099</v>
      </c>
    </row>
    <row r="109" spans="1:18" ht="13.8" x14ac:dyDescent="0.3">
      <c r="A109" s="16"/>
      <c r="B109" s="17" t="s">
        <v>41</v>
      </c>
      <c r="C109" s="11" t="s">
        <v>31</v>
      </c>
      <c r="D109" s="19">
        <v>5561.5</v>
      </c>
      <c r="E109" s="19">
        <v>570.25993900000003</v>
      </c>
      <c r="F109" s="19">
        <v>144.51372000000001</v>
      </c>
      <c r="G109" s="19">
        <v>-425.746219</v>
      </c>
      <c r="H109" s="19">
        <v>1177.8004759999999</v>
      </c>
      <c r="I109" s="19">
        <v>482.75529399999999</v>
      </c>
      <c r="J109" s="19">
        <v>-695.04518199999995</v>
      </c>
      <c r="K109" s="19">
        <v>579.30021299999999</v>
      </c>
      <c r="L109" s="19">
        <v>120.412836</v>
      </c>
      <c r="M109" s="19">
        <v>-458.88737700000001</v>
      </c>
      <c r="N109" s="19">
        <v>75649.420645905702</v>
      </c>
      <c r="O109" s="19">
        <v>51885.658686740499</v>
      </c>
      <c r="P109" s="19">
        <v>631.08799999999997</v>
      </c>
      <c r="Q109" s="19">
        <v>472.69856316126902</v>
      </c>
      <c r="R109" s="19">
        <v>361.77037708526399</v>
      </c>
    </row>
    <row r="110" spans="1:18" ht="13.8" x14ac:dyDescent="0.3">
      <c r="A110" s="16"/>
      <c r="B110" s="17" t="s">
        <v>42</v>
      </c>
      <c r="C110" s="11" t="s">
        <v>31</v>
      </c>
      <c r="D110" s="19">
        <v>6028.1</v>
      </c>
      <c r="E110" s="19">
        <v>629.57299899999998</v>
      </c>
      <c r="F110" s="19">
        <v>149.16352699999999</v>
      </c>
      <c r="G110" s="19">
        <v>-480.40947199999999</v>
      </c>
      <c r="H110" s="19">
        <v>1246.378046</v>
      </c>
      <c r="I110" s="19">
        <v>551.72222599999998</v>
      </c>
      <c r="J110" s="19">
        <v>-694.65581999999995</v>
      </c>
      <c r="K110" s="19">
        <v>1156.704385</v>
      </c>
      <c r="L110" s="19">
        <v>231.195741</v>
      </c>
      <c r="M110" s="19">
        <v>-925.508644</v>
      </c>
      <c r="N110" s="19">
        <v>84154.153699468603</v>
      </c>
      <c r="O110" s="19">
        <v>58152.638926993597</v>
      </c>
      <c r="P110" s="19">
        <v>641.03800000000001</v>
      </c>
      <c r="Q110" s="19">
        <v>486.74539700124399</v>
      </c>
      <c r="R110" s="19">
        <v>371.11521026413402</v>
      </c>
    </row>
    <row r="111" spans="1:18" ht="13.8" x14ac:dyDescent="0.3">
      <c r="A111" s="14" t="s">
        <v>64</v>
      </c>
      <c r="B111" s="17" t="s">
        <v>33</v>
      </c>
      <c r="C111" s="11" t="s">
        <v>31</v>
      </c>
      <c r="D111" s="19">
        <v>139382</v>
      </c>
      <c r="E111" s="19">
        <v>14688.592744</v>
      </c>
      <c r="F111" s="19">
        <v>23042.504242999999</v>
      </c>
      <c r="G111" s="19">
        <v>8353.9114989999998</v>
      </c>
      <c r="H111" s="19">
        <v>64640.044392999996</v>
      </c>
      <c r="I111" s="19">
        <v>61645.713585999998</v>
      </c>
      <c r="J111" s="19">
        <v>-2994.3308069999998</v>
      </c>
      <c r="K111" s="19">
        <v>3912.082136</v>
      </c>
      <c r="L111" s="19">
        <v>3520.970648</v>
      </c>
      <c r="M111" s="19">
        <v>-391.11148800000001</v>
      </c>
      <c r="N111" s="19">
        <v>851884.69667887804</v>
      </c>
      <c r="O111" s="19">
        <v>554537.17350287898</v>
      </c>
      <c r="P111" s="19">
        <v>16940</v>
      </c>
      <c r="Q111" s="19">
        <v>8808</v>
      </c>
      <c r="R111" s="19">
        <v>6350</v>
      </c>
    </row>
    <row r="112" spans="1:18" ht="13.8" x14ac:dyDescent="0.3">
      <c r="A112" s="16"/>
      <c r="B112" s="17" t="s">
        <v>35</v>
      </c>
      <c r="C112" s="11" t="s">
        <v>31</v>
      </c>
      <c r="D112" s="19">
        <v>144482</v>
      </c>
      <c r="E112" s="19">
        <v>15778.289256</v>
      </c>
      <c r="F112" s="19">
        <v>23847.462683999998</v>
      </c>
      <c r="G112" s="19">
        <v>8069.1734280000001</v>
      </c>
      <c r="H112" s="19">
        <v>64945.699175000002</v>
      </c>
      <c r="I112" s="19">
        <v>62848.073220999999</v>
      </c>
      <c r="J112" s="19">
        <v>-2097.6259540000001</v>
      </c>
      <c r="K112" s="19">
        <v>5306.1804050000001</v>
      </c>
      <c r="L112" s="19">
        <v>3989.9142440000001</v>
      </c>
      <c r="M112" s="19">
        <v>-1316.266161</v>
      </c>
      <c r="N112" s="19">
        <v>890488.555086729</v>
      </c>
      <c r="O112" s="19">
        <v>574771.97700276505</v>
      </c>
      <c r="P112" s="19">
        <v>17030</v>
      </c>
      <c r="Q112" s="19">
        <v>8943</v>
      </c>
      <c r="R112" s="19">
        <v>6480</v>
      </c>
    </row>
    <row r="113" spans="1:18" ht="13.8" x14ac:dyDescent="0.3">
      <c r="A113" s="16"/>
      <c r="B113" s="17" t="s">
        <v>37</v>
      </c>
      <c r="C113" s="11" t="s">
        <v>31</v>
      </c>
      <c r="D113" s="19">
        <v>150399</v>
      </c>
      <c r="E113" s="19">
        <v>15605.605554</v>
      </c>
      <c r="F113" s="19">
        <v>25886.854068000001</v>
      </c>
      <c r="G113" s="19">
        <v>10281.248514000001</v>
      </c>
      <c r="H113" s="19">
        <v>73618.797388000006</v>
      </c>
      <c r="I113" s="19">
        <v>68567.064576999997</v>
      </c>
      <c r="J113" s="19">
        <v>-5051.7328109999999</v>
      </c>
      <c r="K113" s="19">
        <v>5419.5668720000003</v>
      </c>
      <c r="L113" s="19">
        <v>5243.5260790000002</v>
      </c>
      <c r="M113" s="19">
        <v>-176.04079300000001</v>
      </c>
      <c r="N113" s="19">
        <v>943739.61947915703</v>
      </c>
      <c r="O113" s="19">
        <v>608490.65203677199</v>
      </c>
      <c r="P113" s="19">
        <v>17131</v>
      </c>
      <c r="Q113" s="19">
        <v>9157</v>
      </c>
      <c r="R113" s="19">
        <v>6651</v>
      </c>
    </row>
    <row r="114" spans="1:18" ht="13.8" x14ac:dyDescent="0.3">
      <c r="A114" s="16"/>
      <c r="B114" s="17" t="s">
        <v>38</v>
      </c>
      <c r="C114" s="11" t="s">
        <v>31</v>
      </c>
      <c r="D114" s="19">
        <v>156875</v>
      </c>
      <c r="E114" s="19">
        <v>16805.410967</v>
      </c>
      <c r="F114" s="19">
        <v>28402.349430999999</v>
      </c>
      <c r="G114" s="19">
        <v>11596.938464000001</v>
      </c>
      <c r="H114" s="19">
        <v>80768.935463999995</v>
      </c>
      <c r="I114" s="19">
        <v>75132.023463000005</v>
      </c>
      <c r="J114" s="19">
        <v>-5636.9120009999997</v>
      </c>
      <c r="K114" s="19">
        <v>5090.283872</v>
      </c>
      <c r="L114" s="19">
        <v>5707.7809370000004</v>
      </c>
      <c r="M114" s="19">
        <v>617.49706500000104</v>
      </c>
      <c r="N114" s="19">
        <v>996447.28776055598</v>
      </c>
      <c r="O114" s="19">
        <v>638421.88360031601</v>
      </c>
      <c r="P114" s="19">
        <v>17232</v>
      </c>
      <c r="Q114" s="19">
        <v>9396</v>
      </c>
      <c r="R114" s="19">
        <v>6838</v>
      </c>
    </row>
    <row r="115" spans="1:18" ht="13.8" x14ac:dyDescent="0.3">
      <c r="A115" s="16"/>
      <c r="B115" s="17" t="s">
        <v>39</v>
      </c>
      <c r="C115" s="11" t="s">
        <v>31</v>
      </c>
      <c r="D115" s="19">
        <v>160422</v>
      </c>
      <c r="E115" s="19">
        <v>18252.916421999998</v>
      </c>
      <c r="F115" s="19">
        <v>29834.005669999999</v>
      </c>
      <c r="G115" s="19">
        <v>11581.089248</v>
      </c>
      <c r="H115" s="19">
        <v>81765.323820999998</v>
      </c>
      <c r="I115" s="19">
        <v>74335.615390000006</v>
      </c>
      <c r="J115" s="19">
        <v>-7429.708431</v>
      </c>
      <c r="K115" s="19">
        <v>6214.7020009999997</v>
      </c>
      <c r="L115" s="19">
        <v>5931.7162410000001</v>
      </c>
      <c r="M115" s="19">
        <v>-282.98576000000003</v>
      </c>
      <c r="N115" s="19">
        <v>1044302.7828591299</v>
      </c>
      <c r="O115" s="19">
        <v>665987.62549721205</v>
      </c>
      <c r="P115" s="19">
        <v>17345</v>
      </c>
      <c r="Q115" s="19">
        <v>9610.7257653061206</v>
      </c>
      <c r="R115" s="19">
        <v>6972.8028621495296</v>
      </c>
    </row>
    <row r="116" spans="1:18" ht="13.8" x14ac:dyDescent="0.3">
      <c r="A116" s="16"/>
      <c r="B116" s="17" t="s">
        <v>41</v>
      </c>
      <c r="C116" s="11" t="s">
        <v>31</v>
      </c>
      <c r="D116" s="19">
        <v>166422</v>
      </c>
      <c r="E116" s="19">
        <v>21310.007526000001</v>
      </c>
      <c r="F116" s="19">
        <v>33939.996144999997</v>
      </c>
      <c r="G116" s="19">
        <v>12629.988619</v>
      </c>
      <c r="H116" s="19">
        <v>83902.177016999995</v>
      </c>
      <c r="I116" s="19">
        <v>75908.020829999994</v>
      </c>
      <c r="J116" s="19">
        <v>-7994.1561869999996</v>
      </c>
      <c r="K116" s="19">
        <v>3936.0108810000002</v>
      </c>
      <c r="L116" s="19">
        <v>4001.2394549999999</v>
      </c>
      <c r="M116" s="19">
        <v>65.228573999999796</v>
      </c>
      <c r="N116" s="19">
        <v>1043301.9779216601</v>
      </c>
      <c r="O116" s="19">
        <v>652854.53324467503</v>
      </c>
      <c r="P116" s="19">
        <v>17442</v>
      </c>
      <c r="Q116" s="19">
        <v>9558.7920918367399</v>
      </c>
      <c r="R116" s="19">
        <v>6852.9780957943904</v>
      </c>
    </row>
    <row r="117" spans="1:18" ht="13.8" x14ac:dyDescent="0.3">
      <c r="A117" s="16"/>
      <c r="B117" s="17" t="s">
        <v>42</v>
      </c>
      <c r="C117" s="11" t="s">
        <v>31</v>
      </c>
      <c r="D117" s="19">
        <v>172436</v>
      </c>
      <c r="E117" s="19">
        <v>25545.187692</v>
      </c>
      <c r="F117" s="19">
        <v>36963.537156999999</v>
      </c>
      <c r="G117" s="19">
        <v>11418.349464999999</v>
      </c>
      <c r="H117" s="19">
        <v>93949.120414999998</v>
      </c>
      <c r="I117" s="19">
        <v>87976.241175000003</v>
      </c>
      <c r="J117" s="19">
        <v>-5972.8792400000002</v>
      </c>
      <c r="K117" s="19">
        <v>4235.7359809999998</v>
      </c>
      <c r="L117" s="19">
        <v>4383.1231980000002</v>
      </c>
      <c r="M117" s="19">
        <v>147.38721699999999</v>
      </c>
      <c r="N117" s="19">
        <v>1111920.8947246301</v>
      </c>
      <c r="O117" s="19">
        <v>694522.72552763298</v>
      </c>
      <c r="P117" s="19">
        <v>17533</v>
      </c>
      <c r="Q117" s="19">
        <v>9746.5522959183709</v>
      </c>
      <c r="R117" s="19">
        <v>6956.8262266355096</v>
      </c>
    </row>
    <row r="118" spans="1:18" ht="13.8" x14ac:dyDescent="0.3">
      <c r="A118" s="14" t="s">
        <v>65</v>
      </c>
      <c r="B118" s="17" t="s">
        <v>33</v>
      </c>
      <c r="C118" s="11" t="s">
        <v>31</v>
      </c>
      <c r="D118" s="19">
        <v>109249</v>
      </c>
      <c r="E118" s="19">
        <v>5307.1454569999996</v>
      </c>
      <c r="F118" s="19">
        <v>3075.7079779999999</v>
      </c>
      <c r="G118" s="19">
        <v>-2231.4374790000002</v>
      </c>
      <c r="H118" s="19">
        <v>21966.239357999999</v>
      </c>
      <c r="I118" s="19">
        <v>17697.310394</v>
      </c>
      <c r="J118" s="19">
        <v>-4268.9289639999997</v>
      </c>
      <c r="K118" s="19">
        <v>1424.790984</v>
      </c>
      <c r="L118" s="19">
        <v>2255.6619479999999</v>
      </c>
      <c r="M118" s="19">
        <v>830.87096399999996</v>
      </c>
      <c r="N118" s="19">
        <v>1018896.56263161</v>
      </c>
      <c r="O118" s="19">
        <v>725567.46015059296</v>
      </c>
      <c r="P118" s="19">
        <v>38455</v>
      </c>
      <c r="Q118" s="19">
        <v>15970</v>
      </c>
      <c r="R118" s="19">
        <v>12515.8</v>
      </c>
    </row>
    <row r="119" spans="1:18" ht="13.8" x14ac:dyDescent="0.3">
      <c r="A119" s="16"/>
      <c r="B119" s="17" t="s">
        <v>35</v>
      </c>
      <c r="C119" s="11" t="s">
        <v>31</v>
      </c>
      <c r="D119" s="19">
        <v>111789</v>
      </c>
      <c r="E119" s="19">
        <v>5687.4506570000003</v>
      </c>
      <c r="F119" s="19">
        <v>2908.0079780000001</v>
      </c>
      <c r="G119" s="19">
        <v>-2779.4426790000002</v>
      </c>
      <c r="H119" s="19">
        <v>20727.661233999999</v>
      </c>
      <c r="I119" s="19">
        <v>16095.055752</v>
      </c>
      <c r="J119" s="19">
        <v>-4632.6054819999999</v>
      </c>
      <c r="K119" s="19">
        <v>1954.2315960000001</v>
      </c>
      <c r="L119" s="19">
        <v>2643.9733729999998</v>
      </c>
      <c r="M119" s="19">
        <v>689.74177699999996</v>
      </c>
      <c r="N119" s="19">
        <v>1069459.06005856</v>
      </c>
      <c r="O119" s="19">
        <v>758807.77937448805</v>
      </c>
      <c r="P119" s="19">
        <v>38427</v>
      </c>
      <c r="Q119" s="19">
        <v>16099.7</v>
      </c>
      <c r="R119" s="19">
        <v>12658.4</v>
      </c>
    </row>
    <row r="120" spans="1:18" ht="13.8" x14ac:dyDescent="0.3">
      <c r="A120" s="16"/>
      <c r="B120" s="17" t="s">
        <v>37</v>
      </c>
      <c r="C120" s="11" t="s">
        <v>31</v>
      </c>
      <c r="D120" s="19">
        <v>144103</v>
      </c>
      <c r="E120" s="19">
        <v>6520.1858940000002</v>
      </c>
      <c r="F120" s="19">
        <v>4313.9178739999998</v>
      </c>
      <c r="G120" s="19">
        <v>-2206.26802</v>
      </c>
      <c r="H120" s="19">
        <v>23569.964658000001</v>
      </c>
      <c r="I120" s="19">
        <v>18686.087516</v>
      </c>
      <c r="J120" s="19">
        <v>-4883.8771420000003</v>
      </c>
      <c r="K120" s="19">
        <v>2518.8516129999998</v>
      </c>
      <c r="L120" s="19">
        <v>3339.7658390000001</v>
      </c>
      <c r="M120" s="19">
        <v>820.91422600000101</v>
      </c>
      <c r="N120" s="19">
        <v>1137654.1483720699</v>
      </c>
      <c r="O120" s="19">
        <v>806104.53338889603</v>
      </c>
      <c r="P120" s="19">
        <v>38422</v>
      </c>
      <c r="Q120" s="19">
        <v>16315</v>
      </c>
      <c r="R120" s="19">
        <v>12840.6</v>
      </c>
    </row>
    <row r="121" spans="1:18" ht="13.8" x14ac:dyDescent="0.3">
      <c r="A121" s="16"/>
      <c r="B121" s="17" t="s">
        <v>38</v>
      </c>
      <c r="C121" s="11" t="s">
        <v>31</v>
      </c>
      <c r="D121" s="19">
        <v>161993.1</v>
      </c>
      <c r="E121" s="19">
        <v>7688.3266210000002</v>
      </c>
      <c r="F121" s="19">
        <v>3784.1759969999998</v>
      </c>
      <c r="G121" s="19">
        <v>-3904.1506239999999</v>
      </c>
      <c r="H121" s="19">
        <v>27506.489922000001</v>
      </c>
      <c r="I121" s="19">
        <v>22089.748281</v>
      </c>
      <c r="J121" s="19">
        <v>-5416.7416409999996</v>
      </c>
      <c r="K121" s="19">
        <v>2743.6897629999999</v>
      </c>
      <c r="L121" s="19">
        <v>3779.6120350000001</v>
      </c>
      <c r="M121" s="19">
        <v>1035.922272</v>
      </c>
      <c r="N121" s="19">
        <v>1216240.4935016299</v>
      </c>
      <c r="O121" s="19">
        <v>854839.35390677897</v>
      </c>
      <c r="P121" s="19">
        <v>38413</v>
      </c>
      <c r="Q121" s="19">
        <v>16403.7</v>
      </c>
      <c r="R121" s="19">
        <v>12874.3</v>
      </c>
    </row>
    <row r="122" spans="1:18" ht="13.8" x14ac:dyDescent="0.3">
      <c r="A122" s="16"/>
      <c r="B122" s="17" t="s">
        <v>39</v>
      </c>
      <c r="C122" s="11" t="s">
        <v>31</v>
      </c>
      <c r="D122" s="19">
        <v>164006</v>
      </c>
      <c r="E122" s="19">
        <v>6587.8519589999996</v>
      </c>
      <c r="F122" s="19">
        <v>3802.845855</v>
      </c>
      <c r="G122" s="19">
        <v>-2785.0061040000001</v>
      </c>
      <c r="H122" s="19">
        <v>24870.901561999999</v>
      </c>
      <c r="I122" s="19">
        <v>20371.778993</v>
      </c>
      <c r="J122" s="19">
        <v>-4499.1225690000001</v>
      </c>
      <c r="K122" s="19">
        <v>3266.2792089999998</v>
      </c>
      <c r="L122" s="19">
        <v>3987.4444960000001</v>
      </c>
      <c r="M122" s="19">
        <v>721.16528700000003</v>
      </c>
      <c r="N122" s="19">
        <v>1327875.81833223</v>
      </c>
      <c r="O122" s="19">
        <v>928002.91811772902</v>
      </c>
      <c r="P122" s="19">
        <v>38386</v>
      </c>
      <c r="Q122" s="19">
        <v>16397.900000000001</v>
      </c>
      <c r="R122" s="19">
        <v>12883.2</v>
      </c>
    </row>
    <row r="123" spans="1:18" ht="13.8" x14ac:dyDescent="0.3">
      <c r="A123" s="16"/>
      <c r="B123" s="17" t="s">
        <v>41</v>
      </c>
      <c r="C123" s="11" t="s">
        <v>31</v>
      </c>
      <c r="D123" s="19">
        <v>173391.6</v>
      </c>
      <c r="E123" s="19">
        <v>8698.0461890000006</v>
      </c>
      <c r="F123" s="19">
        <v>3983.4929980000002</v>
      </c>
      <c r="G123" s="19">
        <v>-4714.553191</v>
      </c>
      <c r="H123" s="19">
        <v>30123.299461999999</v>
      </c>
      <c r="I123" s="19">
        <v>22143.243910000001</v>
      </c>
      <c r="J123" s="19">
        <v>-7980.0555519999998</v>
      </c>
      <c r="K123" s="19">
        <v>2401.8202569999999</v>
      </c>
      <c r="L123" s="19">
        <v>2852.073586</v>
      </c>
      <c r="M123" s="19">
        <v>450.25332900000001</v>
      </c>
      <c r="N123" s="19">
        <v>1338303.7558077001</v>
      </c>
      <c r="O123" s="19">
        <v>927954.92592653504</v>
      </c>
      <c r="P123" s="19">
        <v>38354</v>
      </c>
      <c r="Q123" s="19">
        <v>16397.599999999999</v>
      </c>
      <c r="R123" s="19">
        <v>12899.8</v>
      </c>
    </row>
    <row r="124" spans="1:18" ht="13.8" x14ac:dyDescent="0.3">
      <c r="A124" s="16"/>
      <c r="B124" s="17" t="s">
        <v>42</v>
      </c>
      <c r="C124" s="11" t="s">
        <v>31</v>
      </c>
      <c r="D124" s="19">
        <v>185313.4</v>
      </c>
      <c r="E124" s="19">
        <v>8472.1275519999999</v>
      </c>
      <c r="F124" s="19">
        <v>3363.6299410000001</v>
      </c>
      <c r="G124" s="19">
        <v>-5108.4976109999998</v>
      </c>
      <c r="H124" s="19">
        <v>36796.81955</v>
      </c>
      <c r="I124" s="19">
        <v>26818.638929000001</v>
      </c>
      <c r="J124" s="19">
        <v>-9978.1806209999995</v>
      </c>
      <c r="K124" s="19">
        <v>3066.3533750000001</v>
      </c>
      <c r="L124" s="19">
        <v>4274.468605</v>
      </c>
      <c r="M124" s="19">
        <v>1208.1152300000001</v>
      </c>
      <c r="N124" s="19">
        <v>1439116.1657889599</v>
      </c>
      <c r="O124" s="19">
        <v>981450.80354859703</v>
      </c>
      <c r="P124" s="19">
        <v>38162</v>
      </c>
      <c r="Q124" s="19">
        <v>16815</v>
      </c>
      <c r="R124" s="19">
        <v>13114.6</v>
      </c>
    </row>
    <row r="125" spans="1:18" ht="13.8" x14ac:dyDescent="0.3">
      <c r="A125" s="14" t="s">
        <v>66</v>
      </c>
      <c r="B125" s="17" t="s">
        <v>33</v>
      </c>
      <c r="C125" s="11" t="s">
        <v>31</v>
      </c>
      <c r="D125" s="19">
        <v>47999.216933294003</v>
      </c>
      <c r="E125" s="19">
        <v>2586.4778630000001</v>
      </c>
      <c r="F125" s="19">
        <v>1018.335811</v>
      </c>
      <c r="G125" s="19">
        <v>-1568.1420519999999</v>
      </c>
      <c r="H125" s="19">
        <v>4248.4537309999996</v>
      </c>
      <c r="I125" s="19">
        <v>2146.3920450000001</v>
      </c>
      <c r="J125" s="19">
        <v>-2102.061686</v>
      </c>
      <c r="K125" s="19">
        <v>473.94546800000001</v>
      </c>
      <c r="L125" s="19">
        <v>246.96865500000001</v>
      </c>
      <c r="M125" s="19">
        <v>-226.97681299999999</v>
      </c>
      <c r="N125" s="19">
        <v>307230.00792581699</v>
      </c>
      <c r="O125" s="19">
        <v>180420.80570379001</v>
      </c>
      <c r="P125" s="19">
        <v>10358.1</v>
      </c>
      <c r="Q125" s="19">
        <v>4575.8230000000003</v>
      </c>
      <c r="R125" s="19">
        <v>3468.85</v>
      </c>
    </row>
    <row r="126" spans="1:18" ht="13.8" x14ac:dyDescent="0.3">
      <c r="A126" s="16"/>
      <c r="B126" s="17" t="s">
        <v>35</v>
      </c>
      <c r="C126" s="11" t="s">
        <v>31</v>
      </c>
      <c r="D126" s="19">
        <v>50406.289404912</v>
      </c>
      <c r="E126" s="19">
        <v>2658.8643670000001</v>
      </c>
      <c r="F126" s="19">
        <v>1247.481771</v>
      </c>
      <c r="G126" s="19">
        <v>-1411.3825959999999</v>
      </c>
      <c r="H126" s="19">
        <v>4690.8629549999996</v>
      </c>
      <c r="I126" s="19">
        <v>2691.5440789999998</v>
      </c>
      <c r="J126" s="19">
        <v>-1999.318876</v>
      </c>
      <c r="K126" s="19">
        <v>981.78081299999997</v>
      </c>
      <c r="L126" s="19">
        <v>426.68614000000002</v>
      </c>
      <c r="M126" s="19">
        <v>-555.09467299999994</v>
      </c>
      <c r="N126" s="19">
        <v>326364.37896549603</v>
      </c>
      <c r="O126" s="19">
        <v>191177.62880499801</v>
      </c>
      <c r="P126" s="19">
        <v>10325.5</v>
      </c>
      <c r="Q126" s="19">
        <v>4649.8590000000004</v>
      </c>
      <c r="R126" s="19">
        <v>3528.096</v>
      </c>
    </row>
    <row r="127" spans="1:18" ht="13.8" x14ac:dyDescent="0.3">
      <c r="A127" s="16"/>
      <c r="B127" s="17" t="s">
        <v>37</v>
      </c>
      <c r="C127" s="11" t="s">
        <v>31</v>
      </c>
      <c r="D127" s="19">
        <v>54994.832248482002</v>
      </c>
      <c r="E127" s="19">
        <v>2735.5855550000001</v>
      </c>
      <c r="F127" s="19">
        <v>1214.0661990000001</v>
      </c>
      <c r="G127" s="19">
        <v>-1521.519356</v>
      </c>
      <c r="H127" s="19">
        <v>5501.6106</v>
      </c>
      <c r="I127" s="19">
        <v>3373.325797</v>
      </c>
      <c r="J127" s="19">
        <v>-2128.284803</v>
      </c>
      <c r="K127" s="19">
        <v>1172.438911</v>
      </c>
      <c r="L127" s="19">
        <v>461.54831300000001</v>
      </c>
      <c r="M127" s="19">
        <v>-710.89059799999995</v>
      </c>
      <c r="N127" s="19">
        <v>340370.32495549001</v>
      </c>
      <c r="O127" s="19">
        <v>199132.511795806</v>
      </c>
      <c r="P127" s="19">
        <v>10300.299999999999</v>
      </c>
      <c r="Q127" s="19">
        <v>4802.6030000000001</v>
      </c>
      <c r="R127" s="19">
        <v>3663.7629999999999</v>
      </c>
    </row>
    <row r="128" spans="1:18" ht="13.8" x14ac:dyDescent="0.3">
      <c r="A128" s="16"/>
      <c r="B128" s="17" t="s">
        <v>38</v>
      </c>
      <c r="C128" s="11" t="s">
        <v>31</v>
      </c>
      <c r="D128" s="19">
        <v>58154.092750000003</v>
      </c>
      <c r="E128" s="19">
        <v>3333.8310689999998</v>
      </c>
      <c r="F128" s="19">
        <v>1245.775858</v>
      </c>
      <c r="G128" s="19">
        <v>-2088.0552109999999</v>
      </c>
      <c r="H128" s="19">
        <v>6716.7104300000001</v>
      </c>
      <c r="I128" s="19">
        <v>4019.946183</v>
      </c>
      <c r="J128" s="19">
        <v>-2696.7642470000001</v>
      </c>
      <c r="K128" s="19">
        <v>1437.4676489999999</v>
      </c>
      <c r="L128" s="19">
        <v>430.90106900000001</v>
      </c>
      <c r="M128" s="19">
        <v>-1006.56658</v>
      </c>
      <c r="N128" s="19">
        <v>359198.93196642899</v>
      </c>
      <c r="O128" s="19">
        <v>209586.29671747901</v>
      </c>
      <c r="P128" s="19">
        <v>10283.799999999999</v>
      </c>
      <c r="Q128" s="19">
        <v>4914.4629999999997</v>
      </c>
      <c r="R128" s="19">
        <v>3756.3870000000002</v>
      </c>
    </row>
    <row r="129" spans="1:18" ht="13.8" x14ac:dyDescent="0.3">
      <c r="A129" s="16"/>
      <c r="B129" s="17" t="s">
        <v>39</v>
      </c>
      <c r="C129" s="11" t="s">
        <v>31</v>
      </c>
      <c r="D129" s="19">
        <v>61455.200980000001</v>
      </c>
      <c r="E129" s="19">
        <v>3106.0251450000001</v>
      </c>
      <c r="F129" s="19">
        <v>1371.683129</v>
      </c>
      <c r="G129" s="19">
        <v>-1734.3420160000001</v>
      </c>
      <c r="H129" s="19">
        <v>6768.3429569999998</v>
      </c>
      <c r="I129" s="19">
        <v>4204.2439549999999</v>
      </c>
      <c r="J129" s="19">
        <v>-2564.0990019999999</v>
      </c>
      <c r="K129" s="19">
        <v>3584.8946569999998</v>
      </c>
      <c r="L129" s="19">
        <v>795.44265099999996</v>
      </c>
      <c r="M129" s="19">
        <v>-2789.452006</v>
      </c>
      <c r="N129" s="19">
        <v>383668.77784465998</v>
      </c>
      <c r="O129" s="19">
        <v>224137.39839214401</v>
      </c>
      <c r="P129" s="19">
        <v>10286.299999999999</v>
      </c>
      <c r="Q129" s="19">
        <v>4953.2434720798001</v>
      </c>
      <c r="R129" s="19">
        <v>3779.3449244918102</v>
      </c>
    </row>
    <row r="130" spans="1:18" ht="13.8" x14ac:dyDescent="0.3">
      <c r="A130" s="16"/>
      <c r="B130" s="17" t="s">
        <v>41</v>
      </c>
      <c r="C130" s="11" t="s">
        <v>31</v>
      </c>
      <c r="D130" s="19">
        <v>66044.001399999994</v>
      </c>
      <c r="E130" s="19">
        <v>3457.6205970000001</v>
      </c>
      <c r="F130" s="19">
        <v>1583.9364439999999</v>
      </c>
      <c r="G130" s="19">
        <v>-1873.6841529999999</v>
      </c>
      <c r="H130" s="19">
        <v>6539.9905500000004</v>
      </c>
      <c r="I130" s="19">
        <v>4109.7808969999996</v>
      </c>
      <c r="J130" s="19">
        <v>-2430.2096529999999</v>
      </c>
      <c r="K130" s="19">
        <v>1090.3059780000001</v>
      </c>
      <c r="L130" s="19">
        <v>469.67524200000003</v>
      </c>
      <c r="M130" s="19">
        <v>-620.63073599999996</v>
      </c>
      <c r="N130" s="19">
        <v>359906.74198225403</v>
      </c>
      <c r="O130" s="19">
        <v>203154.342240795</v>
      </c>
      <c r="P130" s="19">
        <v>10297.1</v>
      </c>
      <c r="Q130" s="19">
        <v>4865.1595857837901</v>
      </c>
      <c r="R130" s="19">
        <v>3682.1172312335202</v>
      </c>
    </row>
    <row r="131" spans="1:18" ht="13.8" x14ac:dyDescent="0.3">
      <c r="A131" s="16"/>
      <c r="B131" s="17" t="s">
        <v>42</v>
      </c>
      <c r="C131" s="11" t="s">
        <v>31</v>
      </c>
      <c r="D131" s="19">
        <v>69627.701140000005</v>
      </c>
      <c r="E131" s="19">
        <v>3956.3887</v>
      </c>
      <c r="F131" s="19">
        <v>1641.534089</v>
      </c>
      <c r="G131" s="19">
        <v>-2314.8546110000002</v>
      </c>
      <c r="H131" s="19">
        <v>8208.9641570000003</v>
      </c>
      <c r="I131" s="19">
        <v>4508.0169990000004</v>
      </c>
      <c r="J131" s="19">
        <v>-3700.9471579999999</v>
      </c>
      <c r="K131" s="19">
        <v>752.32993899999997</v>
      </c>
      <c r="L131" s="19">
        <v>314.83498800000001</v>
      </c>
      <c r="M131" s="19">
        <v>-437.49495100000001</v>
      </c>
      <c r="N131" s="19">
        <v>378197.13284102199</v>
      </c>
      <c r="O131" s="19">
        <v>213478.60653152401</v>
      </c>
      <c r="P131" s="19">
        <v>10288</v>
      </c>
      <c r="Q131" s="19">
        <v>4959.1660023337299</v>
      </c>
      <c r="R131" s="19">
        <v>3766.0505011822902</v>
      </c>
    </row>
    <row r="132" spans="1:18" ht="13.8" x14ac:dyDescent="0.3">
      <c r="A132" s="14" t="s">
        <v>67</v>
      </c>
      <c r="B132" s="17" t="s">
        <v>33</v>
      </c>
      <c r="C132" s="11" t="s">
        <v>31</v>
      </c>
      <c r="D132" s="19">
        <v>17591.099999999999</v>
      </c>
      <c r="E132" s="19">
        <v>1814.770683</v>
      </c>
      <c r="F132" s="19">
        <v>530.43742199999997</v>
      </c>
      <c r="G132" s="19">
        <v>-1284.333261</v>
      </c>
      <c r="H132" s="19">
        <v>13671.285916999999</v>
      </c>
      <c r="I132" s="19">
        <v>13113.309800999999</v>
      </c>
      <c r="J132" s="19">
        <v>-557.97611600000005</v>
      </c>
      <c r="K132" s="19">
        <v>46.604481999999997</v>
      </c>
      <c r="L132" s="19">
        <v>32.042695999999999</v>
      </c>
      <c r="M132" s="19">
        <v>-14.561786</v>
      </c>
      <c r="N132" s="19">
        <v>163007.449386742</v>
      </c>
      <c r="O132" s="19">
        <v>114347.523170161</v>
      </c>
      <c r="P132" s="19">
        <v>5422.3429999999998</v>
      </c>
      <c r="Q132" s="19">
        <v>2267.0970000000002</v>
      </c>
      <c r="R132" s="19">
        <v>1776.248</v>
      </c>
    </row>
    <row r="133" spans="1:18" ht="13.8" x14ac:dyDescent="0.3">
      <c r="A133" s="16"/>
      <c r="B133" s="17" t="s">
        <v>35</v>
      </c>
      <c r="C133" s="11" t="s">
        <v>31</v>
      </c>
      <c r="D133" s="19">
        <v>17768</v>
      </c>
      <c r="E133" s="19">
        <v>1956.8726200000001</v>
      </c>
      <c r="F133" s="19">
        <v>570.07709699999998</v>
      </c>
      <c r="G133" s="19">
        <v>-1386.795523</v>
      </c>
      <c r="H133" s="19">
        <v>13305.2235</v>
      </c>
      <c r="I133" s="19">
        <v>13236.561292</v>
      </c>
      <c r="J133" s="19">
        <v>-68.662208000000007</v>
      </c>
      <c r="K133" s="19">
        <v>109.179698</v>
      </c>
      <c r="L133" s="19">
        <v>22.940453000000002</v>
      </c>
      <c r="M133" s="19">
        <v>-86.239244999999997</v>
      </c>
      <c r="N133" s="19">
        <v>161498.69736259399</v>
      </c>
      <c r="O133" s="19">
        <v>109616.441016811</v>
      </c>
      <c r="P133" s="19">
        <v>5430.8040000000001</v>
      </c>
      <c r="Q133" s="19">
        <v>2321.049</v>
      </c>
      <c r="R133" s="19">
        <v>1822.114</v>
      </c>
    </row>
    <row r="134" spans="1:18" ht="13.8" x14ac:dyDescent="0.3">
      <c r="A134" s="16"/>
      <c r="B134" s="17" t="s">
        <v>37</v>
      </c>
      <c r="C134" s="11" t="s">
        <v>31</v>
      </c>
      <c r="D134" s="19">
        <v>19011</v>
      </c>
      <c r="E134" s="19">
        <v>1905.4889009999999</v>
      </c>
      <c r="F134" s="19">
        <v>373.68793799999997</v>
      </c>
      <c r="G134" s="19">
        <v>-1531.8009629999999</v>
      </c>
      <c r="H134" s="19">
        <v>14452.513360999999</v>
      </c>
      <c r="I134" s="19">
        <v>14660.363927</v>
      </c>
      <c r="J134" s="19">
        <v>207.85056600000101</v>
      </c>
      <c r="K134" s="19">
        <v>167.24949799999999</v>
      </c>
      <c r="L134" s="19">
        <v>19.197458000000001</v>
      </c>
      <c r="M134" s="19">
        <v>-148.05204000000001</v>
      </c>
      <c r="N134" s="19">
        <v>163951.200074183</v>
      </c>
      <c r="O134" s="19">
        <v>109967.22737193599</v>
      </c>
      <c r="P134" s="19">
        <v>5438.3890000000001</v>
      </c>
      <c r="Q134" s="19">
        <v>2372.2559999999999</v>
      </c>
      <c r="R134" s="19">
        <v>1865.8689999999999</v>
      </c>
    </row>
    <row r="135" spans="1:18" ht="13.8" x14ac:dyDescent="0.3">
      <c r="A135" s="16"/>
      <c r="B135" s="17" t="s">
        <v>38</v>
      </c>
      <c r="C135" s="11" t="s">
        <v>31</v>
      </c>
      <c r="D135" s="19">
        <v>20268</v>
      </c>
      <c r="E135" s="19">
        <v>2012.318358</v>
      </c>
      <c r="F135" s="19">
        <v>456.55575800000003</v>
      </c>
      <c r="G135" s="19">
        <v>-1555.7626</v>
      </c>
      <c r="H135" s="19">
        <v>14542.762198</v>
      </c>
      <c r="I135" s="19">
        <v>14286.351780999999</v>
      </c>
      <c r="J135" s="19">
        <v>-256.410417</v>
      </c>
      <c r="K135" s="19">
        <v>105.545841</v>
      </c>
      <c r="L135" s="19">
        <v>28.521263999999999</v>
      </c>
      <c r="M135" s="19">
        <v>-77.024576999999994</v>
      </c>
      <c r="N135" s="19">
        <v>170864.16509698599</v>
      </c>
      <c r="O135" s="19">
        <v>114008.83107348401</v>
      </c>
      <c r="P135" s="19">
        <v>5446.0107500000004</v>
      </c>
      <c r="Q135" s="19">
        <v>2419.902</v>
      </c>
      <c r="R135" s="19">
        <v>1907.6780000000001</v>
      </c>
    </row>
    <row r="136" spans="1:18" ht="13.8" x14ac:dyDescent="0.3">
      <c r="A136" s="16"/>
      <c r="B136" s="17" t="s">
        <v>39</v>
      </c>
      <c r="C136" s="11" t="s">
        <v>31</v>
      </c>
      <c r="D136" s="19">
        <v>21196</v>
      </c>
      <c r="E136" s="19">
        <v>2044.6863719999999</v>
      </c>
      <c r="F136" s="19">
        <v>482.35179599999998</v>
      </c>
      <c r="G136" s="19">
        <v>-1562.334576</v>
      </c>
      <c r="H136" s="19">
        <v>13490.642779</v>
      </c>
      <c r="I136" s="19">
        <v>12791.711094</v>
      </c>
      <c r="J136" s="19">
        <v>-698.93168500000002</v>
      </c>
      <c r="K136" s="19">
        <v>114.730845</v>
      </c>
      <c r="L136" s="19">
        <v>17.272105</v>
      </c>
      <c r="M136" s="19">
        <v>-97.458740000000006</v>
      </c>
      <c r="N136" s="19">
        <v>182475.97584875001</v>
      </c>
      <c r="O136" s="19">
        <v>120280.62987068199</v>
      </c>
      <c r="P136" s="19">
        <v>5453.2439999999997</v>
      </c>
      <c r="Q136" s="19">
        <v>2445.19</v>
      </c>
      <c r="R136" s="19">
        <v>1925.2249999999999</v>
      </c>
    </row>
    <row r="137" spans="1:18" ht="13.8" x14ac:dyDescent="0.3">
      <c r="A137" s="16"/>
      <c r="B137" s="17" t="s">
        <v>41</v>
      </c>
      <c r="C137" s="11" t="s">
        <v>31</v>
      </c>
      <c r="D137" s="19">
        <v>22404.521000000001</v>
      </c>
      <c r="E137" s="19">
        <v>2425.9971099999998</v>
      </c>
      <c r="F137" s="19">
        <v>577.05679999999995</v>
      </c>
      <c r="G137" s="19">
        <v>-1848.94031</v>
      </c>
      <c r="H137" s="19">
        <v>12601.153489</v>
      </c>
      <c r="I137" s="19">
        <v>11950.888091000001</v>
      </c>
      <c r="J137" s="19">
        <v>-650.265398</v>
      </c>
      <c r="K137" s="19">
        <v>73.557963000000001</v>
      </c>
      <c r="L137" s="19">
        <v>31.038433000000001</v>
      </c>
      <c r="M137" s="19">
        <v>-42.519530000000003</v>
      </c>
      <c r="N137" s="19">
        <v>179644.499272949</v>
      </c>
      <c r="O137" s="19">
        <v>114952.743948227</v>
      </c>
      <c r="P137" s="19">
        <v>5460.5095000000001</v>
      </c>
      <c r="Q137" s="19">
        <v>2399.0700000000002</v>
      </c>
      <c r="R137" s="19">
        <v>1876.34294732902</v>
      </c>
    </row>
    <row r="138" spans="1:18" ht="13.8" x14ac:dyDescent="0.3">
      <c r="A138" s="16"/>
      <c r="B138" s="17" t="s">
        <v>42</v>
      </c>
      <c r="C138" s="11" t="s">
        <v>31</v>
      </c>
      <c r="D138" s="19">
        <v>22358</v>
      </c>
      <c r="E138" s="19">
        <v>2646.72964</v>
      </c>
      <c r="F138" s="19">
        <v>596.26369999999997</v>
      </c>
      <c r="G138" s="19">
        <v>-2050.46594</v>
      </c>
      <c r="H138" s="19">
        <v>14830.707840999999</v>
      </c>
      <c r="I138" s="19">
        <v>13450.219754</v>
      </c>
      <c r="J138" s="19">
        <v>-1380.488087</v>
      </c>
      <c r="K138" s="19">
        <v>37.961423000000003</v>
      </c>
      <c r="L138" s="19">
        <v>27.653869</v>
      </c>
      <c r="M138" s="19">
        <v>-10.307554</v>
      </c>
      <c r="N138" s="19">
        <v>184663.737985649</v>
      </c>
      <c r="O138" s="19">
        <v>117810.48764741</v>
      </c>
      <c r="P138" s="19">
        <v>5440.6612500000001</v>
      </c>
      <c r="Q138" s="19">
        <v>2385.1179999999999</v>
      </c>
      <c r="R138" s="19">
        <v>1863.76564728217</v>
      </c>
    </row>
    <row r="139" spans="1:18" ht="13.8" x14ac:dyDescent="0.3">
      <c r="A139" s="14" t="s">
        <v>68</v>
      </c>
      <c r="B139" s="17" t="s">
        <v>33</v>
      </c>
      <c r="C139" s="11" t="s">
        <v>31</v>
      </c>
      <c r="D139" s="19">
        <v>14225</v>
      </c>
      <c r="E139" s="19">
        <v>1158.860631</v>
      </c>
      <c r="F139" s="19">
        <v>2633.0254450000002</v>
      </c>
      <c r="G139" s="19">
        <v>1474.164814</v>
      </c>
      <c r="H139" s="19">
        <v>1416.571862</v>
      </c>
      <c r="I139" s="19">
        <v>1031.5126069999999</v>
      </c>
      <c r="J139" s="19">
        <v>-385.05925500000001</v>
      </c>
      <c r="K139" s="19">
        <v>46.694572999999998</v>
      </c>
      <c r="L139" s="19">
        <v>87.740988999999999</v>
      </c>
      <c r="M139" s="19">
        <v>41.046416000000001</v>
      </c>
      <c r="N139" s="19">
        <v>65265.908857274997</v>
      </c>
      <c r="O139" s="19">
        <v>42736.941663070102</v>
      </c>
      <c r="P139" s="19">
        <v>2063.2979999999998</v>
      </c>
      <c r="Q139" s="19">
        <v>943.9</v>
      </c>
      <c r="R139" s="19">
        <v>758.6</v>
      </c>
    </row>
    <row r="140" spans="1:18" ht="13.8" x14ac:dyDescent="0.3">
      <c r="A140" s="16"/>
      <c r="B140" s="17" t="s">
        <v>35</v>
      </c>
      <c r="C140" s="11" t="s">
        <v>31</v>
      </c>
      <c r="D140" s="19">
        <v>14403</v>
      </c>
      <c r="E140" s="19">
        <v>1258.343194</v>
      </c>
      <c r="F140" s="19">
        <v>2744.7398349999999</v>
      </c>
      <c r="G140" s="19">
        <v>1486.396641</v>
      </c>
      <c r="H140" s="19">
        <v>1418.9185689999999</v>
      </c>
      <c r="I140" s="19">
        <v>1028.831514</v>
      </c>
      <c r="J140" s="19">
        <v>-390.08705500000002</v>
      </c>
      <c r="K140" s="19">
        <v>62.840359999999997</v>
      </c>
      <c r="L140" s="19">
        <v>65.501897</v>
      </c>
      <c r="M140" s="19">
        <v>2.661537</v>
      </c>
      <c r="N140" s="19">
        <v>70079.3586963665</v>
      </c>
      <c r="O140" s="19">
        <v>45786.391153595701</v>
      </c>
      <c r="P140" s="19">
        <v>2064.6329999999998</v>
      </c>
      <c r="Q140" s="19">
        <v>961.2</v>
      </c>
      <c r="R140" s="19">
        <v>771.9</v>
      </c>
    </row>
    <row r="141" spans="1:18" ht="13.8" x14ac:dyDescent="0.3">
      <c r="A141" s="16"/>
      <c r="B141" s="17" t="s">
        <v>37</v>
      </c>
      <c r="C141" s="11" t="s">
        <v>31</v>
      </c>
      <c r="D141" s="19">
        <v>14713</v>
      </c>
      <c r="E141" s="19">
        <v>1397.6506039999999</v>
      </c>
      <c r="F141" s="19">
        <v>3045.9442920000001</v>
      </c>
      <c r="G141" s="19">
        <v>1648.293688</v>
      </c>
      <c r="H141" s="19">
        <v>1624.157297</v>
      </c>
      <c r="I141" s="19">
        <v>1176.5222060000001</v>
      </c>
      <c r="J141" s="19">
        <v>-447.63509099999999</v>
      </c>
      <c r="K141" s="19">
        <v>138.83436900000001</v>
      </c>
      <c r="L141" s="19">
        <v>106.976428</v>
      </c>
      <c r="M141" s="19">
        <v>-31.857941</v>
      </c>
      <c r="N141" s="19">
        <v>75438.709096451203</v>
      </c>
      <c r="O141" s="19">
        <v>49779.052758866201</v>
      </c>
      <c r="P141" s="19">
        <v>2065.819</v>
      </c>
      <c r="Q141" s="19">
        <v>989.6</v>
      </c>
      <c r="R141" s="19">
        <v>795.3</v>
      </c>
    </row>
    <row r="142" spans="1:18" ht="13.8" x14ac:dyDescent="0.3">
      <c r="A142" s="16"/>
      <c r="B142" s="17" t="s">
        <v>38</v>
      </c>
      <c r="C142" s="11" t="s">
        <v>31</v>
      </c>
      <c r="D142" s="19">
        <v>15686</v>
      </c>
      <c r="E142" s="19">
        <v>2029.2045780000001</v>
      </c>
      <c r="F142" s="19">
        <v>3620.8575080000001</v>
      </c>
      <c r="G142" s="19">
        <v>1591.65293</v>
      </c>
      <c r="H142" s="19">
        <v>1826.7544049999999</v>
      </c>
      <c r="I142" s="19">
        <v>1239.601193</v>
      </c>
      <c r="J142" s="19">
        <v>-587.15321200000005</v>
      </c>
      <c r="K142" s="19">
        <v>155.382238</v>
      </c>
      <c r="L142" s="19">
        <v>114.642974</v>
      </c>
      <c r="M142" s="19">
        <v>-40.739263999999999</v>
      </c>
      <c r="N142" s="19">
        <v>80823.475125584693</v>
      </c>
      <c r="O142" s="19">
        <v>53749.421166788001</v>
      </c>
      <c r="P142" s="19">
        <v>2071.9560000000001</v>
      </c>
      <c r="Q142" s="19">
        <v>1021.3</v>
      </c>
      <c r="R142" s="19">
        <v>822.6</v>
      </c>
    </row>
    <row r="143" spans="1:18" ht="13.8" x14ac:dyDescent="0.3">
      <c r="A143" s="16"/>
      <c r="B143" s="17" t="s">
        <v>39</v>
      </c>
      <c r="C143" s="11" t="s">
        <v>31</v>
      </c>
      <c r="D143" s="19">
        <v>16983</v>
      </c>
      <c r="E143" s="19">
        <v>4465.2444589999996</v>
      </c>
      <c r="F143" s="19">
        <v>5547.1999660000001</v>
      </c>
      <c r="G143" s="19">
        <v>1081.9555069999999</v>
      </c>
      <c r="H143" s="19">
        <v>1805.108612</v>
      </c>
      <c r="I143" s="19">
        <v>1285.4361429999999</v>
      </c>
      <c r="J143" s="19">
        <v>-519.67246899999998</v>
      </c>
      <c r="K143" s="19">
        <v>239.20087699999999</v>
      </c>
      <c r="L143" s="19">
        <v>182.780607</v>
      </c>
      <c r="M143" s="19">
        <v>-56.420270000000002</v>
      </c>
      <c r="N143" s="19">
        <v>87897.053110151202</v>
      </c>
      <c r="O143" s="19">
        <v>58614.801628919296</v>
      </c>
      <c r="P143" s="19">
        <v>2089.0140000000001</v>
      </c>
      <c r="Q143" s="19">
        <v>1046.4224629077801</v>
      </c>
      <c r="R143" s="19">
        <v>843.98035947577296</v>
      </c>
    </row>
    <row r="144" spans="1:18" ht="13.8" x14ac:dyDescent="0.3">
      <c r="A144" s="16"/>
      <c r="B144" s="17" t="s">
        <v>41</v>
      </c>
      <c r="C144" s="11" t="s">
        <v>31</v>
      </c>
      <c r="D144" s="19">
        <v>16833.400000000001</v>
      </c>
      <c r="E144" s="19">
        <v>5961.6100690000003</v>
      </c>
      <c r="F144" s="19">
        <v>7924.3269650000002</v>
      </c>
      <c r="G144" s="19">
        <v>1962.7168959999999</v>
      </c>
      <c r="H144" s="19">
        <v>1873.9396750000001</v>
      </c>
      <c r="I144" s="19">
        <v>1270.871118</v>
      </c>
      <c r="J144" s="19">
        <v>-603.06855700000006</v>
      </c>
      <c r="K144" s="19">
        <v>125.41378400000001</v>
      </c>
      <c r="L144" s="19">
        <v>107.61087000000001</v>
      </c>
      <c r="M144" s="19">
        <v>-17.802914000000001</v>
      </c>
      <c r="N144" s="19">
        <v>85921.397958468398</v>
      </c>
      <c r="O144" s="19">
        <v>56437.156666336203</v>
      </c>
      <c r="P144" s="19">
        <v>2102.8000000000002</v>
      </c>
      <c r="Q144" s="19">
        <v>1039.4913003485401</v>
      </c>
      <c r="R144" s="19">
        <v>832.60925426293602</v>
      </c>
    </row>
    <row r="145" spans="1:18" ht="13.8" x14ac:dyDescent="0.3">
      <c r="A145" s="16"/>
      <c r="B145" s="17" t="s">
        <v>42</v>
      </c>
      <c r="C145" s="11" t="s">
        <v>31</v>
      </c>
      <c r="D145" s="19">
        <v>17451</v>
      </c>
      <c r="E145" s="19">
        <v>6613.466007</v>
      </c>
      <c r="F145" s="19">
        <v>9711.5771050000003</v>
      </c>
      <c r="G145" s="19">
        <v>3098.1110979999999</v>
      </c>
      <c r="H145" s="19">
        <v>2709.0414850000002</v>
      </c>
      <c r="I145" s="19">
        <v>1672.2300029999999</v>
      </c>
      <c r="J145" s="19">
        <v>-1036.8114820000001</v>
      </c>
      <c r="K145" s="19">
        <v>180.09180000000001</v>
      </c>
      <c r="L145" s="19">
        <v>190.77963099999999</v>
      </c>
      <c r="M145" s="19">
        <v>10.687830999999999</v>
      </c>
      <c r="N145" s="19">
        <v>92677.671054195205</v>
      </c>
      <c r="O145" s="19">
        <v>60752.450772923301</v>
      </c>
      <c r="P145" s="19">
        <v>2107.73</v>
      </c>
      <c r="Q145" s="19">
        <v>1053.4276592472399</v>
      </c>
      <c r="R145" s="19">
        <v>840.86541310763096</v>
      </c>
    </row>
    <row r="146" spans="1:18" ht="13.8" x14ac:dyDescent="0.3">
      <c r="A146" s="14" t="s">
        <v>69</v>
      </c>
      <c r="B146" s="17" t="s">
        <v>33</v>
      </c>
      <c r="C146" s="11" t="s">
        <v>31</v>
      </c>
      <c r="D146" s="19">
        <v>200866</v>
      </c>
      <c r="E146" s="19">
        <v>15151.719293</v>
      </c>
      <c r="F146" s="19">
        <v>11953.289889</v>
      </c>
      <c r="G146" s="19">
        <v>-3198.429404</v>
      </c>
      <c r="H146" s="19">
        <v>20889.027386000002</v>
      </c>
      <c r="I146" s="19">
        <v>6228.4708890000002</v>
      </c>
      <c r="J146" s="19">
        <v>-14660.556497</v>
      </c>
      <c r="K146" s="19">
        <v>4416.5348960000001</v>
      </c>
      <c r="L146" s="19">
        <v>5117.9366639999998</v>
      </c>
      <c r="M146" s="19">
        <v>701.40176799999995</v>
      </c>
      <c r="N146" s="19">
        <v>1621825.0085909199</v>
      </c>
      <c r="O146" s="19">
        <v>1010191.91371787</v>
      </c>
      <c r="P146" s="19">
        <v>46410.148999999998</v>
      </c>
      <c r="Q146" s="19">
        <v>18490.8</v>
      </c>
      <c r="R146" s="19">
        <v>13520.9</v>
      </c>
    </row>
    <row r="147" spans="1:18" ht="13.8" x14ac:dyDescent="0.3">
      <c r="A147" s="16"/>
      <c r="B147" s="17" t="s">
        <v>35</v>
      </c>
      <c r="C147" s="11" t="s">
        <v>31</v>
      </c>
      <c r="D147" s="19">
        <v>205872.886</v>
      </c>
      <c r="E147" s="19">
        <v>14403.776562999999</v>
      </c>
      <c r="F147" s="19">
        <v>11436.215034000001</v>
      </c>
      <c r="G147" s="19">
        <v>-2967.5615290000001</v>
      </c>
      <c r="H147" s="19">
        <v>20735.002250000001</v>
      </c>
      <c r="I147" s="19">
        <v>6740.5935300000001</v>
      </c>
      <c r="J147" s="19">
        <v>-13994.408719999999</v>
      </c>
      <c r="K147" s="19">
        <v>5618.7691150000001</v>
      </c>
      <c r="L147" s="19">
        <v>7794.1501230000003</v>
      </c>
      <c r="M147" s="19">
        <v>2175.3810079999998</v>
      </c>
      <c r="N147" s="19">
        <v>1734116.16110663</v>
      </c>
      <c r="O147" s="19">
        <v>1083768.9162570899</v>
      </c>
      <c r="P147" s="19">
        <v>46449.874000000003</v>
      </c>
      <c r="Q147" s="19">
        <v>18885.400000000001</v>
      </c>
      <c r="R147" s="19">
        <v>13841.3</v>
      </c>
    </row>
    <row r="148" spans="1:18" ht="13.8" x14ac:dyDescent="0.3">
      <c r="A148" s="16"/>
      <c r="B148" s="17" t="s">
        <v>37</v>
      </c>
      <c r="C148" s="11" t="s">
        <v>31</v>
      </c>
      <c r="D148" s="19">
        <v>215744.473</v>
      </c>
      <c r="E148" s="19">
        <v>14685.457258</v>
      </c>
      <c r="F148" s="19">
        <v>11931.194616999999</v>
      </c>
      <c r="G148" s="19">
        <v>-2754.2626409999998</v>
      </c>
      <c r="H148" s="19">
        <v>23074.629715999999</v>
      </c>
      <c r="I148" s="19">
        <v>7640.6265759999997</v>
      </c>
      <c r="J148" s="19">
        <v>-15434.003140000001</v>
      </c>
      <c r="K148" s="19">
        <v>6978.5421310000002</v>
      </c>
      <c r="L148" s="19">
        <v>7598.9774770000004</v>
      </c>
      <c r="M148" s="19">
        <v>620.43534599999998</v>
      </c>
      <c r="N148" s="19">
        <v>1842770.4638634999</v>
      </c>
      <c r="O148" s="19">
        <v>1160660.1214771499</v>
      </c>
      <c r="P148" s="19">
        <v>46532.868999999999</v>
      </c>
      <c r="Q148" s="19">
        <v>19387.900000000001</v>
      </c>
      <c r="R148" s="19">
        <v>14264.9</v>
      </c>
    </row>
    <row r="149" spans="1:18" ht="13.8" x14ac:dyDescent="0.3">
      <c r="A149" s="16"/>
      <c r="B149" s="17" t="s">
        <v>38</v>
      </c>
      <c r="C149" s="11" t="s">
        <v>31</v>
      </c>
      <c r="D149" s="19">
        <v>225696.4</v>
      </c>
      <c r="E149" s="19">
        <v>16431.882014999999</v>
      </c>
      <c r="F149" s="19">
        <v>12173.862739</v>
      </c>
      <c r="G149" s="19">
        <v>-4258.019276</v>
      </c>
      <c r="H149" s="19">
        <v>25100.808184000001</v>
      </c>
      <c r="I149" s="19">
        <v>7848.7744979999998</v>
      </c>
      <c r="J149" s="19">
        <v>-17252.033685999999</v>
      </c>
      <c r="K149" s="19">
        <v>5558.9856950000003</v>
      </c>
      <c r="L149" s="19">
        <v>7170.994404</v>
      </c>
      <c r="M149" s="19">
        <v>1612.008709</v>
      </c>
      <c r="N149" s="19">
        <v>1905450.0213138601</v>
      </c>
      <c r="O149" s="19">
        <v>1197772.5826938699</v>
      </c>
      <c r="P149" s="19">
        <v>46728.813999999998</v>
      </c>
      <c r="Q149" s="19">
        <v>19816.7</v>
      </c>
      <c r="R149" s="19">
        <v>14578.6</v>
      </c>
    </row>
    <row r="150" spans="1:18" ht="13.8" x14ac:dyDescent="0.3">
      <c r="A150" s="16"/>
      <c r="B150" s="17" t="s">
        <v>39</v>
      </c>
      <c r="C150" s="11" t="s">
        <v>31</v>
      </c>
      <c r="D150" s="19">
        <v>231413.3</v>
      </c>
      <c r="E150" s="19">
        <v>16267.718206</v>
      </c>
      <c r="F150" s="19">
        <v>13202.854453</v>
      </c>
      <c r="G150" s="19">
        <v>-3064.8637530000001</v>
      </c>
      <c r="H150" s="19">
        <v>24486.993697999998</v>
      </c>
      <c r="I150" s="19">
        <v>8244.4542849999998</v>
      </c>
      <c r="J150" s="19">
        <v>-16242.539413</v>
      </c>
      <c r="K150" s="19">
        <v>5273.7163410000003</v>
      </c>
      <c r="L150" s="19">
        <v>8168.1653070000002</v>
      </c>
      <c r="M150" s="19">
        <v>2894.4489659999999</v>
      </c>
      <c r="N150" s="19">
        <v>2031915.02718258</v>
      </c>
      <c r="O150" s="19">
        <v>1280242.2346465001</v>
      </c>
      <c r="P150" s="19">
        <v>47105.358</v>
      </c>
      <c r="Q150" s="19">
        <v>20339.900655254401</v>
      </c>
      <c r="R150" s="19">
        <v>15108.8842390144</v>
      </c>
    </row>
    <row r="151" spans="1:18" ht="13.8" x14ac:dyDescent="0.3">
      <c r="A151" s="16"/>
      <c r="B151" s="17" t="s">
        <v>41</v>
      </c>
      <c r="C151" s="11" t="s">
        <v>31</v>
      </c>
      <c r="D151" s="19">
        <v>231769.1</v>
      </c>
      <c r="E151" s="19">
        <v>17743.536902</v>
      </c>
      <c r="F151" s="19">
        <v>14249.267830000001</v>
      </c>
      <c r="G151" s="19">
        <v>-3494.2690720000001</v>
      </c>
      <c r="H151" s="19">
        <v>24157.947348000002</v>
      </c>
      <c r="I151" s="19">
        <v>7914.709167</v>
      </c>
      <c r="J151" s="19">
        <v>-16243.238181000001</v>
      </c>
      <c r="K151" s="19">
        <v>4068.6775280000002</v>
      </c>
      <c r="L151" s="19">
        <v>5987.7299569999996</v>
      </c>
      <c r="M151" s="19">
        <v>1919.0524290000001</v>
      </c>
      <c r="N151" s="19">
        <v>1799154.6532364001</v>
      </c>
      <c r="O151" s="19">
        <v>1085887.1713787899</v>
      </c>
      <c r="P151" s="19">
        <v>47355.684999999998</v>
      </c>
      <c r="Q151" s="19">
        <v>19488.974312310998</v>
      </c>
      <c r="R151" s="19">
        <v>14282.5363459194</v>
      </c>
    </row>
    <row r="152" spans="1:18" ht="13.8" x14ac:dyDescent="0.3">
      <c r="A152" s="16"/>
      <c r="B152" s="17" t="s">
        <v>42</v>
      </c>
      <c r="C152" s="11" t="s">
        <v>31</v>
      </c>
      <c r="D152" s="19">
        <v>249473</v>
      </c>
      <c r="E152" s="19">
        <v>25414.300902999999</v>
      </c>
      <c r="F152" s="19">
        <v>20755.554115999999</v>
      </c>
      <c r="G152" s="19">
        <v>-4658.746787</v>
      </c>
      <c r="H152" s="19">
        <v>28447.330964000001</v>
      </c>
      <c r="I152" s="19">
        <v>9213.5426869999992</v>
      </c>
      <c r="J152" s="19">
        <v>-19233.788277</v>
      </c>
      <c r="K152" s="19">
        <v>4397.421875</v>
      </c>
      <c r="L152" s="19">
        <v>5872.1393090000001</v>
      </c>
      <c r="M152" s="19">
        <v>1474.7174339999999</v>
      </c>
      <c r="N152" s="19">
        <v>1927531.4816004401</v>
      </c>
      <c r="O152" s="19">
        <v>1186449.4381103099</v>
      </c>
      <c r="P152" s="19">
        <v>47331.544999999998</v>
      </c>
      <c r="Q152" s="19">
        <v>19968.658278266099</v>
      </c>
      <c r="R152" s="19">
        <v>14553.6017464001</v>
      </c>
    </row>
    <row r="153" spans="1:18" ht="13.8" x14ac:dyDescent="0.3">
      <c r="A153" s="14" t="s">
        <v>70</v>
      </c>
      <c r="B153" s="17" t="s">
        <v>33</v>
      </c>
      <c r="C153" s="11" t="s">
        <v>31</v>
      </c>
      <c r="D153" s="19">
        <v>83551</v>
      </c>
      <c r="E153" s="19">
        <v>3846.039495</v>
      </c>
      <c r="F153" s="19">
        <v>8373.4015990000007</v>
      </c>
      <c r="G153" s="19">
        <v>4527.3621039999998</v>
      </c>
      <c r="H153" s="19">
        <v>16484.623617000001</v>
      </c>
      <c r="I153" s="19">
        <v>12856.810238</v>
      </c>
      <c r="J153" s="19">
        <v>-3627.8133790000002</v>
      </c>
      <c r="K153" s="19">
        <v>997.04205000000002</v>
      </c>
      <c r="L153" s="19">
        <v>775.916608</v>
      </c>
      <c r="M153" s="19">
        <v>-221.12544199999999</v>
      </c>
      <c r="N153" s="19">
        <v>481170.72319182701</v>
      </c>
      <c r="O153" s="19">
        <v>303743.00715257297</v>
      </c>
      <c r="P153" s="19">
        <v>9799.1859999999997</v>
      </c>
      <c r="Q153" s="19">
        <v>4808</v>
      </c>
      <c r="R153" s="19">
        <v>3167</v>
      </c>
    </row>
    <row r="154" spans="1:18" ht="13.8" x14ac:dyDescent="0.3">
      <c r="A154" s="16"/>
      <c r="B154" s="17" t="s">
        <v>35</v>
      </c>
      <c r="C154" s="11" t="s">
        <v>31</v>
      </c>
      <c r="D154" s="19">
        <v>90690</v>
      </c>
      <c r="E154" s="19">
        <v>4263.2615079999996</v>
      </c>
      <c r="F154" s="19">
        <v>8028.5908079999999</v>
      </c>
      <c r="G154" s="19">
        <v>3765.3292999999999</v>
      </c>
      <c r="H154" s="19">
        <v>16418.332861999999</v>
      </c>
      <c r="I154" s="19">
        <v>12681.384797000001</v>
      </c>
      <c r="J154" s="19">
        <v>-3736.948065</v>
      </c>
      <c r="K154" s="19">
        <v>926.29882499999997</v>
      </c>
      <c r="L154" s="19">
        <v>918.16594799999996</v>
      </c>
      <c r="M154" s="19">
        <v>-8.1328770000000006</v>
      </c>
      <c r="N154" s="19">
        <v>500423.66516456701</v>
      </c>
      <c r="O154" s="19">
        <v>311176.21177424002</v>
      </c>
      <c r="P154" s="19">
        <v>9923.0849999999991</v>
      </c>
      <c r="Q154" s="19">
        <v>4896</v>
      </c>
      <c r="R154" s="19">
        <v>3195</v>
      </c>
    </row>
    <row r="155" spans="1:18" ht="13.8" x14ac:dyDescent="0.3">
      <c r="A155" s="16"/>
      <c r="B155" s="17" t="s">
        <v>37</v>
      </c>
      <c r="C155" s="11" t="s">
        <v>31</v>
      </c>
      <c r="D155" s="19">
        <v>88928</v>
      </c>
      <c r="E155" s="19">
        <v>4267.3830390000003</v>
      </c>
      <c r="F155" s="19">
        <v>8485.8012070000004</v>
      </c>
      <c r="G155" s="19">
        <v>4218.4181680000002</v>
      </c>
      <c r="H155" s="19">
        <v>17143.176689</v>
      </c>
      <c r="I155" s="19">
        <v>12611.489208999999</v>
      </c>
      <c r="J155" s="19">
        <v>-4531.6874799999996</v>
      </c>
      <c r="K155" s="19">
        <v>714.74037399999997</v>
      </c>
      <c r="L155" s="19">
        <v>785.26116400000001</v>
      </c>
      <c r="M155" s="19">
        <v>70.520790000000105</v>
      </c>
      <c r="N155" s="19">
        <v>522476.82497750601</v>
      </c>
      <c r="O155" s="19">
        <v>325260.80008593498</v>
      </c>
      <c r="P155" s="19">
        <v>10057.6975</v>
      </c>
      <c r="Q155" s="19">
        <v>5017</v>
      </c>
      <c r="R155" s="19">
        <v>3294</v>
      </c>
    </row>
    <row r="156" spans="1:18" ht="13.8" x14ac:dyDescent="0.3">
      <c r="A156" s="16"/>
      <c r="B156" s="17" t="s">
        <v>38</v>
      </c>
      <c r="C156" s="11" t="s">
        <v>31</v>
      </c>
      <c r="D156" s="19">
        <v>92011</v>
      </c>
      <c r="E156" s="19">
        <v>4615.1756839999998</v>
      </c>
      <c r="F156" s="19">
        <v>9358.6662940000006</v>
      </c>
      <c r="G156" s="19">
        <v>4743.4906099999998</v>
      </c>
      <c r="H156" s="19">
        <v>18751.820165000001</v>
      </c>
      <c r="I156" s="19">
        <v>12924.834864</v>
      </c>
      <c r="J156" s="19">
        <v>-5826.9853009999997</v>
      </c>
      <c r="K156" s="19">
        <v>1226.4939420000001</v>
      </c>
      <c r="L156" s="19">
        <v>854.54704300000003</v>
      </c>
      <c r="M156" s="19">
        <v>-371.94689899999997</v>
      </c>
      <c r="N156" s="19">
        <v>544594.07091145695</v>
      </c>
      <c r="O156" s="19">
        <v>337633.80538471398</v>
      </c>
      <c r="P156" s="19">
        <v>10175.2135</v>
      </c>
      <c r="Q156" s="19">
        <v>5098</v>
      </c>
      <c r="R156" s="19">
        <v>3361</v>
      </c>
    </row>
    <row r="157" spans="1:18" ht="13.8" x14ac:dyDescent="0.3">
      <c r="A157" s="16"/>
      <c r="B157" s="17" t="s">
        <v>39</v>
      </c>
      <c r="C157" s="11" t="s">
        <v>31</v>
      </c>
      <c r="D157" s="19">
        <v>92172</v>
      </c>
      <c r="E157" s="19">
        <v>4841.2847760000004</v>
      </c>
      <c r="F157" s="19">
        <v>11043.484299</v>
      </c>
      <c r="G157" s="19">
        <v>6202.1995230000002</v>
      </c>
      <c r="H157" s="19">
        <v>17447.393424000002</v>
      </c>
      <c r="I157" s="19">
        <v>13191.759365</v>
      </c>
      <c r="J157" s="19">
        <v>-4255.634059</v>
      </c>
      <c r="K157" s="19">
        <v>1201.2131589999999</v>
      </c>
      <c r="L157" s="19">
        <v>1134.3168109999999</v>
      </c>
      <c r="M157" s="19">
        <v>-66.896348000000003</v>
      </c>
      <c r="N157" s="19">
        <v>579770.67492382403</v>
      </c>
      <c r="O157" s="19">
        <v>360994.86858957401</v>
      </c>
      <c r="P157" s="19">
        <v>10278.887000000001</v>
      </c>
      <c r="Q157" s="19">
        <v>5128</v>
      </c>
      <c r="R157" s="19">
        <v>3390</v>
      </c>
    </row>
    <row r="158" spans="1:18" ht="13.8" x14ac:dyDescent="0.3">
      <c r="A158" s="16"/>
      <c r="B158" s="17" t="s">
        <v>41</v>
      </c>
      <c r="C158" s="11" t="s">
        <v>31</v>
      </c>
      <c r="D158" s="19">
        <v>95463</v>
      </c>
      <c r="E158" s="19">
        <v>5415.1523319999997</v>
      </c>
      <c r="F158" s="19">
        <v>12406.863228</v>
      </c>
      <c r="G158" s="19">
        <v>6991.7108959999996</v>
      </c>
      <c r="H158" s="19">
        <v>18214.321542000002</v>
      </c>
      <c r="I158" s="19">
        <v>13406.764598</v>
      </c>
      <c r="J158" s="19">
        <v>-4807.5569439999999</v>
      </c>
      <c r="K158" s="19">
        <v>421.02521300000001</v>
      </c>
      <c r="L158" s="19">
        <v>809.75390000000004</v>
      </c>
      <c r="M158" s="19">
        <v>388.72868699999998</v>
      </c>
      <c r="N158" s="19">
        <v>581191.93024497305</v>
      </c>
      <c r="O158" s="19">
        <v>359148.80476585001</v>
      </c>
      <c r="P158" s="19">
        <v>10353.441999999999</v>
      </c>
      <c r="Q158" s="19">
        <v>5059.1949486977101</v>
      </c>
      <c r="R158" s="19">
        <v>3318.8242351529698</v>
      </c>
    </row>
    <row r="159" spans="1:18" ht="13.8" x14ac:dyDescent="0.3">
      <c r="A159" s="16"/>
      <c r="B159" s="17" t="s">
        <v>42</v>
      </c>
      <c r="C159" s="11" t="s">
        <v>31</v>
      </c>
      <c r="D159" s="19">
        <v>98393</v>
      </c>
      <c r="E159" s="19">
        <v>5961.1902229999996</v>
      </c>
      <c r="F159" s="19">
        <v>11601.278678000001</v>
      </c>
      <c r="G159" s="19">
        <v>5640.0884550000001</v>
      </c>
      <c r="H159" s="19">
        <v>22057.102631999998</v>
      </c>
      <c r="I159" s="19">
        <v>15062.183848000001</v>
      </c>
      <c r="J159" s="19">
        <v>-6994.9187840000004</v>
      </c>
      <c r="K159" s="19">
        <v>784.59715000000006</v>
      </c>
      <c r="L159" s="19">
        <v>935.90408100000002</v>
      </c>
      <c r="M159" s="19">
        <v>151.30693099999999</v>
      </c>
      <c r="N159" s="19">
        <v>626111.16609049798</v>
      </c>
      <c r="O159" s="19">
        <v>392011.35146332299</v>
      </c>
      <c r="P159" s="19">
        <v>10415.8105</v>
      </c>
      <c r="Q159" s="19">
        <v>5118.8934490923402</v>
      </c>
      <c r="R159" s="19">
        <v>3316.7906418716302</v>
      </c>
    </row>
    <row r="160" spans="1:18" ht="13.8" x14ac:dyDescent="0.3">
      <c r="A160" s="14" t="s">
        <v>73</v>
      </c>
      <c r="B160" s="17" t="s">
        <v>33</v>
      </c>
      <c r="C160" s="11" t="s">
        <v>31</v>
      </c>
      <c r="D160" s="19">
        <v>31331</v>
      </c>
      <c r="E160" s="19">
        <v>2872.342756</v>
      </c>
      <c r="F160" s="19">
        <v>941.34432000000004</v>
      </c>
      <c r="G160" s="19">
        <v>-1930.9984360000001</v>
      </c>
      <c r="H160" s="19">
        <v>6485.9395089999998</v>
      </c>
      <c r="I160" s="19">
        <v>3215.5703800000001</v>
      </c>
      <c r="J160" s="19">
        <v>-3270.3691290000002</v>
      </c>
      <c r="K160" s="19">
        <v>163.52135000000001</v>
      </c>
      <c r="L160" s="19">
        <v>277.36716100000001</v>
      </c>
      <c r="M160" s="19">
        <v>113.845811</v>
      </c>
      <c r="N160" s="19">
        <v>428134.234960798</v>
      </c>
      <c r="O160" s="19">
        <v>297626.73246459698</v>
      </c>
      <c r="P160" s="19">
        <v>19822.25</v>
      </c>
      <c r="Q160" s="19">
        <v>8525.7000000000007</v>
      </c>
      <c r="R160" s="19">
        <v>7334.3</v>
      </c>
    </row>
    <row r="161" spans="1:18" ht="13.8" x14ac:dyDescent="0.3">
      <c r="A161" s="16"/>
      <c r="B161" s="17" t="s">
        <v>35</v>
      </c>
      <c r="C161" s="11" t="s">
        <v>31</v>
      </c>
      <c r="D161" s="19">
        <v>32232</v>
      </c>
      <c r="E161" s="19">
        <v>3020.8938290000001</v>
      </c>
      <c r="F161" s="19">
        <v>775.12014399999998</v>
      </c>
      <c r="G161" s="19">
        <v>-2245.7736850000001</v>
      </c>
      <c r="H161" s="19">
        <v>6926.6741750000001</v>
      </c>
      <c r="I161" s="19">
        <v>3488.352926</v>
      </c>
      <c r="J161" s="19">
        <v>-3438.3212490000001</v>
      </c>
      <c r="K161" s="19">
        <v>303.66513300000003</v>
      </c>
      <c r="L161" s="19">
        <v>305.75293799999997</v>
      </c>
      <c r="M161" s="19">
        <v>2.0878049999999502</v>
      </c>
      <c r="N161" s="19">
        <v>478203.116789277</v>
      </c>
      <c r="O161" s="19">
        <v>328890.95228212199</v>
      </c>
      <c r="P161" s="19">
        <v>19706.419999999998</v>
      </c>
      <c r="Q161" s="19">
        <v>8429.6</v>
      </c>
      <c r="R161" s="19">
        <v>7257.1</v>
      </c>
    </row>
    <row r="162" spans="1:18" ht="13.8" x14ac:dyDescent="0.3">
      <c r="A162" s="16"/>
      <c r="B162" s="17" t="s">
        <v>37</v>
      </c>
      <c r="C162" s="11" t="s">
        <v>31</v>
      </c>
      <c r="D162" s="19">
        <v>32586</v>
      </c>
      <c r="E162" s="19">
        <v>3375.4251100000001</v>
      </c>
      <c r="F162" s="19">
        <v>857.50256400000001</v>
      </c>
      <c r="G162" s="19">
        <v>-2517.9225459999998</v>
      </c>
      <c r="H162" s="19">
        <v>7926.066828</v>
      </c>
      <c r="I162" s="19">
        <v>4448.8332419999997</v>
      </c>
      <c r="J162" s="19">
        <v>-3477.2335859999998</v>
      </c>
      <c r="K162" s="19">
        <v>607.73922700000003</v>
      </c>
      <c r="L162" s="19">
        <v>378.12913300000002</v>
      </c>
      <c r="M162" s="19">
        <v>-229.610094</v>
      </c>
      <c r="N162" s="19">
        <v>531673.29905318003</v>
      </c>
      <c r="O162" s="19">
        <v>368761.06570741499</v>
      </c>
      <c r="P162" s="19">
        <v>19592.93</v>
      </c>
      <c r="Q162" s="19">
        <v>8631.2000000000007</v>
      </c>
      <c r="R162" s="19">
        <v>7423.9</v>
      </c>
    </row>
    <row r="163" spans="1:18" ht="13.8" x14ac:dyDescent="0.3">
      <c r="A163" s="16"/>
      <c r="B163" s="17" t="s">
        <v>38</v>
      </c>
      <c r="C163" s="11" t="s">
        <v>31</v>
      </c>
      <c r="D163" s="19">
        <v>31933</v>
      </c>
      <c r="E163" s="19">
        <v>3574.8035100000002</v>
      </c>
      <c r="F163" s="19">
        <v>905.05383400000005</v>
      </c>
      <c r="G163" s="19">
        <v>-2669.7496759999999</v>
      </c>
      <c r="H163" s="19">
        <v>9162.9662499999995</v>
      </c>
      <c r="I163" s="19">
        <v>5048.6554379999998</v>
      </c>
      <c r="J163" s="19">
        <v>-4114.3108119999997</v>
      </c>
      <c r="K163" s="19">
        <v>370.66001699999998</v>
      </c>
      <c r="L163" s="19">
        <v>437.37411400000002</v>
      </c>
      <c r="M163" s="19">
        <v>66.714097000000095</v>
      </c>
      <c r="N163" s="19">
        <v>571405.83218334895</v>
      </c>
      <c r="O163" s="19">
        <v>399630.60442645103</v>
      </c>
      <c r="P163" s="19">
        <v>19476.71</v>
      </c>
      <c r="Q163" s="19">
        <v>8638.7999999999993</v>
      </c>
      <c r="R163" s="19">
        <v>7462.2</v>
      </c>
    </row>
    <row r="164" spans="1:18" ht="13.8" x14ac:dyDescent="0.3">
      <c r="A164" s="16"/>
      <c r="B164" s="17" t="s">
        <v>39</v>
      </c>
      <c r="C164" s="11" t="s">
        <v>31</v>
      </c>
      <c r="D164" s="19">
        <v>31665</v>
      </c>
      <c r="E164" s="19">
        <v>3873.3236430000002</v>
      </c>
      <c r="F164" s="19">
        <v>942.10993099999996</v>
      </c>
      <c r="G164" s="19">
        <v>-2931.2137120000002</v>
      </c>
      <c r="H164" s="19">
        <v>9257.2474779999993</v>
      </c>
      <c r="I164" s="19">
        <v>5243.5874759999997</v>
      </c>
      <c r="J164" s="19">
        <v>-4013.6600020000001</v>
      </c>
      <c r="K164" s="19">
        <v>300.85048699999999</v>
      </c>
      <c r="L164" s="19">
        <v>504.12914699999999</v>
      </c>
      <c r="M164" s="19">
        <v>203.27866</v>
      </c>
      <c r="N164" s="19">
        <v>637650.48845058796</v>
      </c>
      <c r="O164" s="19">
        <v>438776.11708781798</v>
      </c>
      <c r="P164" s="19">
        <v>19375.84</v>
      </c>
      <c r="Q164" s="19">
        <v>8649.5</v>
      </c>
      <c r="R164" s="19">
        <v>7445.2</v>
      </c>
    </row>
    <row r="165" spans="1:18" ht="13.8" x14ac:dyDescent="0.3">
      <c r="A165" s="16"/>
      <c r="B165" s="17" t="s">
        <v>41</v>
      </c>
      <c r="C165" s="11" t="s">
        <v>31</v>
      </c>
      <c r="D165" s="19">
        <v>33189</v>
      </c>
      <c r="E165" s="19">
        <v>4316.208243</v>
      </c>
      <c r="F165" s="19">
        <v>1015.458638</v>
      </c>
      <c r="G165" s="19">
        <v>-3300.749605</v>
      </c>
      <c r="H165" s="19">
        <v>9393.0919009999998</v>
      </c>
      <c r="I165" s="19">
        <v>4895.4602219999997</v>
      </c>
      <c r="J165" s="19">
        <v>-4497.6316790000001</v>
      </c>
      <c r="K165" s="19">
        <v>279.76428499999997</v>
      </c>
      <c r="L165" s="19">
        <v>364.397401</v>
      </c>
      <c r="M165" s="19">
        <v>84.633116000000101</v>
      </c>
      <c r="N165" s="19">
        <v>637436.53651444195</v>
      </c>
      <c r="O165" s="19">
        <v>437632.76810166601</v>
      </c>
      <c r="P165" s="19">
        <v>19269.47</v>
      </c>
      <c r="Q165" s="19">
        <v>8472.1</v>
      </c>
      <c r="R165" s="19">
        <v>7264.6</v>
      </c>
    </row>
    <row r="166" spans="1:18" ht="13.8" x14ac:dyDescent="0.3">
      <c r="A166" s="16"/>
      <c r="B166" s="17" t="s">
        <v>42</v>
      </c>
      <c r="C166" s="11" t="s">
        <v>31</v>
      </c>
      <c r="D166" s="19">
        <v>34270</v>
      </c>
      <c r="E166" s="19">
        <v>4868.0354649999999</v>
      </c>
      <c r="F166" s="19">
        <v>1155.968453</v>
      </c>
      <c r="G166" s="19">
        <v>-3712.067012</v>
      </c>
      <c r="H166" s="19">
        <v>10870.713927999999</v>
      </c>
      <c r="I166" s="19">
        <v>5417.4561009999998</v>
      </c>
      <c r="J166" s="19">
        <v>-5453.2578270000004</v>
      </c>
      <c r="K166" s="19">
        <v>226.86245199999999</v>
      </c>
      <c r="L166" s="19">
        <v>409.55925300000001</v>
      </c>
      <c r="M166" s="19">
        <v>182.69680099999999</v>
      </c>
      <c r="N166" s="19">
        <v>690237.56854596501</v>
      </c>
      <c r="O166" s="19">
        <v>475213.22189554002</v>
      </c>
      <c r="P166" s="19">
        <v>19201.66</v>
      </c>
      <c r="Q166" s="19">
        <v>8624.5</v>
      </c>
      <c r="R166" s="19">
        <v>7416.5</v>
      </c>
    </row>
    <row r="167" spans="1:18" x14ac:dyDescent="0.25">
      <c r="A167" s="23" t="s">
        <v>74</v>
      </c>
    </row>
    <row r="168" spans="1:18" x14ac:dyDescent="0.25">
      <c r="A168" s="24" t="s">
        <v>75</v>
      </c>
    </row>
    <row r="169" spans="1:18" x14ac:dyDescent="0.25">
      <c r="A169" s="25" t="s">
        <v>76</v>
      </c>
      <c r="B169" s="24" t="s">
        <v>77</v>
      </c>
    </row>
    <row r="170" spans="1:18" x14ac:dyDescent="0.25">
      <c r="A170" s="25" t="s">
        <v>78</v>
      </c>
      <c r="B170" s="24" t="s">
        <v>79</v>
      </c>
    </row>
    <row r="171" spans="1:18" x14ac:dyDescent="0.25">
      <c r="A171" s="25" t="s">
        <v>80</v>
      </c>
      <c r="B171" s="24" t="s">
        <v>81</v>
      </c>
    </row>
    <row r="172" spans="1:18" x14ac:dyDescent="0.25">
      <c r="A172" s="25" t="s">
        <v>82</v>
      </c>
      <c r="B172" s="24" t="s">
        <v>83</v>
      </c>
    </row>
    <row r="173" spans="1:18" x14ac:dyDescent="0.25">
      <c r="A173" s="25" t="s">
        <v>84</v>
      </c>
      <c r="B173" s="24" t="s">
        <v>85</v>
      </c>
    </row>
  </sheetData>
  <mergeCells count="25">
    <mergeCell ref="A132:A138"/>
    <mergeCell ref="A139:A145"/>
    <mergeCell ref="A146:A152"/>
    <mergeCell ref="A153:A159"/>
    <mergeCell ref="A160:A166"/>
    <mergeCell ref="A90:A96"/>
    <mergeCell ref="A97:A103"/>
    <mergeCell ref="A104:A110"/>
    <mergeCell ref="A111:A117"/>
    <mergeCell ref="A118:A124"/>
    <mergeCell ref="A125:A131"/>
    <mergeCell ref="A48:A54"/>
    <mergeCell ref="A55:A61"/>
    <mergeCell ref="A62:A68"/>
    <mergeCell ref="A69:A75"/>
    <mergeCell ref="A76:A82"/>
    <mergeCell ref="A83:A89"/>
    <mergeCell ref="A6:A12"/>
    <mergeCell ref="A13:A19"/>
    <mergeCell ref="A20:A26"/>
    <mergeCell ref="A27:A33"/>
    <mergeCell ref="A34:A40"/>
    <mergeCell ref="A41:A47"/>
    <mergeCell ref="A4:C4"/>
    <mergeCell ref="A3:C3"/>
  </mergeCells>
  <hyperlinks>
    <hyperlink ref="A2" r:id="rId1" display="http://stats.oecd.org/OECDStat_Metadata/ShowMetadata.ashx?Dataset=MSTI_PUB&amp;ShowOnWeb=true&amp;Lang=en"/>
    <hyperlink ref="A6" r:id="rId2" display="http://stats.oecd.org/OECDStat_Metadata/ShowMetadata.ashx?Dataset=MSTI_PUB&amp;Coords=[COU].[AUT]&amp;ShowOnWeb=true&amp;Lang=en"/>
    <hyperlink ref="A13" r:id="rId3" display="http://stats.oecd.org/OECDStat_Metadata/ShowMetadata.ashx?Dataset=MSTI_PUB&amp;Coords=[COU].[BEL]&amp;ShowOnWeb=true&amp;Lang=en"/>
    <hyperlink ref="A20" r:id="rId4" display="http://stats.oecd.org/OECDStat_Metadata/ShowMetadata.ashx?Dataset=MSTI_PUB&amp;Coords=[COU].[CZE]&amp;ShowOnWeb=true&amp;Lang=en"/>
    <hyperlink ref="A27" r:id="rId5" display="http://stats.oecd.org/OECDStat_Metadata/ShowMetadata.ashx?Dataset=MSTI_PUB&amp;Coords=[COU].[DNK]&amp;ShowOnWeb=true&amp;Lang=en"/>
    <hyperlink ref="A34" r:id="rId6" display="http://stats.oecd.org/OECDStat_Metadata/ShowMetadata.ashx?Dataset=MSTI_PUB&amp;Coords=[COU].[EST]&amp;ShowOnWeb=true&amp;Lang=en"/>
    <hyperlink ref="A41" r:id="rId7" display="http://stats.oecd.org/OECDStat_Metadata/ShowMetadata.ashx?Dataset=MSTI_PUB&amp;Coords=[COU].[FIN]&amp;ShowOnWeb=true&amp;Lang=en"/>
    <hyperlink ref="A48" r:id="rId8" display="http://stats.oecd.org/OECDStat_Metadata/ShowMetadata.ashx?Dataset=MSTI_PUB&amp;Coords=[COU].[FRA]&amp;ShowOnWeb=true&amp;Lang=en"/>
    <hyperlink ref="A55" r:id="rId9" display="http://stats.oecd.org/OECDStat_Metadata/ShowMetadata.ashx?Dataset=MSTI_PUB&amp;Coords=[COU].[DEU]&amp;ShowOnWeb=true&amp;Lang=en"/>
    <hyperlink ref="A62" r:id="rId10" display="http://stats.oecd.org/OECDStat_Metadata/ShowMetadata.ashx?Dataset=MSTI_PUB&amp;Coords=[COU].[GRC]&amp;ShowOnWeb=true&amp;Lang=en"/>
    <hyperlink ref="A69" r:id="rId11" display="http://stats.oecd.org/OECDStat_Metadata/ShowMetadata.ashx?Dataset=MSTI_PUB&amp;Coords=[COU].[HUN]&amp;ShowOnWeb=true&amp;Lang=en"/>
    <hyperlink ref="A76" r:id="rId12" display="http://stats.oecd.org/OECDStat_Metadata/ShowMetadata.ashx?Dataset=MSTI_PUB&amp;Coords=[COU].[IRL]&amp;ShowOnWeb=true&amp;Lang=en"/>
    <hyperlink ref="A83" r:id="rId13" display="http://stats.oecd.org/OECDStat_Metadata/ShowMetadata.ashx?Dataset=MSTI_PUB&amp;Coords=[COU].[ITA]&amp;ShowOnWeb=true&amp;Lang=en"/>
    <hyperlink ref="A97" r:id="rId14" display="http://stats.oecd.org/OECDStat_Metadata/ShowMetadata.ashx?Dataset=MSTI_PUB&amp;Coords=[COU].[LTU]&amp;ShowOnWeb=true&amp;Lang=en"/>
    <hyperlink ref="A104" r:id="rId15" display="http://stats.oecd.org/OECDStat_Metadata/ShowMetadata.ashx?Dataset=MSTI_PUB&amp;Coords=[COU].[LUX]&amp;ShowOnWeb=true&amp;Lang=en"/>
    <hyperlink ref="A111" r:id="rId16" display="http://stats.oecd.org/OECDStat_Metadata/ShowMetadata.ashx?Dataset=MSTI_PUB&amp;Coords=[COU].[NLD]&amp;ShowOnWeb=true&amp;Lang=en"/>
    <hyperlink ref="A118" r:id="rId17" display="http://stats.oecd.org/OECDStat_Metadata/ShowMetadata.ashx?Dataset=MSTI_PUB&amp;Coords=[COU].[POL]&amp;ShowOnWeb=true&amp;Lang=en"/>
    <hyperlink ref="A125" r:id="rId18" display="http://stats.oecd.org/OECDStat_Metadata/ShowMetadata.ashx?Dataset=MSTI_PUB&amp;Coords=[COU].[PRT]&amp;ShowOnWeb=true&amp;Lang=en"/>
    <hyperlink ref="A132" r:id="rId19" display="http://stats.oecd.org/OECDStat_Metadata/ShowMetadata.ashx?Dataset=MSTI_PUB&amp;Coords=[COU].[SVK]&amp;ShowOnWeb=true&amp;Lang=en"/>
    <hyperlink ref="A139" r:id="rId20" display="http://stats.oecd.org/OECDStat_Metadata/ShowMetadata.ashx?Dataset=MSTI_PUB&amp;Coords=[COU].[SVN]&amp;ShowOnWeb=true&amp;Lang=en"/>
    <hyperlink ref="A146" r:id="rId21" display="http://stats.oecd.org/OECDStat_Metadata/ShowMetadata.ashx?Dataset=MSTI_PUB&amp;Coords=[COU].[ESP]&amp;ShowOnWeb=true&amp;Lang=en"/>
    <hyperlink ref="A153" r:id="rId22" display="http://stats.oecd.org/OECDStat_Metadata/ShowMetadata.ashx?Dataset=MSTI_PUB&amp;Coords=[COU].[SWE]&amp;ShowOnWeb=true&amp;Lang=en"/>
    <hyperlink ref="A160" r:id="rId23" display="http://stats.oecd.org/OECDStat_Metadata/ShowMetadata.ashx?Dataset=MSTI_PUB&amp;Coords=[COU].[ROU]&amp;ShowOnWeb=true&amp;Lang=en"/>
    <hyperlink ref="A167" r:id="rId24" display="https://stats-1.oecd.org/index.aspx?DatasetCode=MSTI_PUB"/>
  </hyperlinks>
  <pageMargins left="0.78740157499999996" right="0.78740157499999996" top="0.984251969" bottom="0.984251969" header="0.4921259845" footer="0.4921259845"/>
  <pageSetup orientation="portrait" horizontalDpi="0" verticalDpi="0"/>
  <legacyDrawing r:id="rId2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96"/>
  <sheetViews>
    <sheetView showGridLines="0" topLeftCell="A2" zoomScale="52" zoomScaleNormal="47" workbookViewId="0">
      <selection activeCell="A2" sqref="A2"/>
    </sheetView>
  </sheetViews>
  <sheetFormatPr baseColWidth="10" defaultRowHeight="13.2" x14ac:dyDescent="0.25"/>
  <cols>
    <col min="1" max="2" width="26.6640625" customWidth="1"/>
    <col min="3" max="3" width="2.44140625" customWidth="1"/>
  </cols>
  <sheetData>
    <row r="1" spans="1:43" hidden="1" x14ac:dyDescent="0.25">
      <c r="A1" s="1" t="e">
        <f ca="1">DotStatQuery(B1)</f>
        <v>#NAME?</v>
      </c>
      <c r="B1" s="1" t="s">
        <v>0</v>
      </c>
    </row>
    <row r="2" spans="1:43" ht="23.4" x14ac:dyDescent="0.25">
      <c r="A2" s="2" t="s">
        <v>1</v>
      </c>
      <c r="E2">
        <f>COUNT(E6:E189)</f>
        <v>160</v>
      </c>
      <c r="G2">
        <f t="shared" ref="G2:AQ2" si="0">COUNT(G6:G189)</f>
        <v>138</v>
      </c>
      <c r="I2">
        <f t="shared" ref="I2:AQ2" si="1">COUNT(I6:I189)</f>
        <v>138</v>
      </c>
      <c r="K2">
        <f t="shared" ref="K2:AQ2" si="2">COUNT(K6:K189)</f>
        <v>138</v>
      </c>
      <c r="M2">
        <f t="shared" ref="M2:AQ2" si="3">COUNT(M6:M189)</f>
        <v>160</v>
      </c>
      <c r="O2">
        <f t="shared" ref="O2:AQ2" si="4">COUNT(O6:O189)</f>
        <v>160</v>
      </c>
      <c r="Q2">
        <f t="shared" ref="Q2:AQ2" si="5">COUNT(Q6:Q189)</f>
        <v>160</v>
      </c>
      <c r="S2">
        <f t="shared" ref="S2:AQ2" si="6">COUNT(S6:S189)</f>
        <v>138</v>
      </c>
      <c r="U2">
        <f t="shared" ref="U2:AQ2" si="7">COUNT(U6:U189)</f>
        <v>160</v>
      </c>
      <c r="W2">
        <f t="shared" ref="W2:AQ2" si="8">COUNT(W6:W189)</f>
        <v>160</v>
      </c>
      <c r="Y2">
        <f t="shared" ref="Y2:AQ2" si="9">COUNT(Y6:Y189)</f>
        <v>160</v>
      </c>
      <c r="AA2">
        <f t="shared" ref="AA2:AQ2" si="10">COUNT(AA6:AA189)</f>
        <v>138</v>
      </c>
      <c r="AC2">
        <f t="shared" ref="AC2:AQ2" si="11">COUNT(AC6:AC189)</f>
        <v>160</v>
      </c>
      <c r="AE2">
        <f t="shared" ref="AE2:AQ2" si="12">COUNT(AE6:AE189)</f>
        <v>160</v>
      </c>
      <c r="AG2">
        <f t="shared" ref="AG2:AQ2" si="13">COUNT(AG6:AG189)</f>
        <v>160</v>
      </c>
      <c r="AI2">
        <f t="shared" ref="AI2:AQ2" si="14">COUNT(AI6:AI189)</f>
        <v>184</v>
      </c>
      <c r="AK2">
        <f t="shared" ref="AK2:AQ2" si="15">COUNT(AK6:AK189)</f>
        <v>161</v>
      </c>
      <c r="AM2">
        <f t="shared" ref="AM2:AQ2" si="16">COUNT(AM6:AM189)</f>
        <v>161</v>
      </c>
      <c r="AO2">
        <f t="shared" ref="AO2:AQ2" si="17">COUNT(AO6:AO189)</f>
        <v>161</v>
      </c>
      <c r="AQ2">
        <f t="shared" ref="AQ2" si="18">COUNT(AQ6:AQ189)</f>
        <v>161</v>
      </c>
    </row>
    <row r="3" spans="1:43" x14ac:dyDescent="0.25">
      <c r="A3" s="3" t="s">
        <v>2</v>
      </c>
      <c r="B3" s="5"/>
      <c r="C3" s="4"/>
      <c r="D3" s="6" t="s">
        <v>3</v>
      </c>
      <c r="E3" s="7"/>
      <c r="F3" s="6" t="s">
        <v>4</v>
      </c>
      <c r="G3" s="7"/>
      <c r="H3" s="6" t="s">
        <v>5</v>
      </c>
      <c r="I3" s="7"/>
      <c r="J3" s="6" t="s">
        <v>6</v>
      </c>
      <c r="K3" s="7"/>
      <c r="L3" s="6" t="s">
        <v>7</v>
      </c>
      <c r="M3" s="7"/>
      <c r="N3" s="6" t="s">
        <v>8</v>
      </c>
      <c r="O3" s="7"/>
      <c r="P3" s="6" t="s">
        <v>9</v>
      </c>
      <c r="Q3" s="7"/>
      <c r="R3" s="6" t="s">
        <v>10</v>
      </c>
      <c r="S3" s="7"/>
      <c r="T3" s="6" t="s">
        <v>11</v>
      </c>
      <c r="U3" s="7"/>
      <c r="V3" s="6" t="s">
        <v>12</v>
      </c>
      <c r="W3" s="7"/>
      <c r="X3" s="6" t="s">
        <v>13</v>
      </c>
      <c r="Y3" s="7"/>
      <c r="Z3" s="6" t="s">
        <v>14</v>
      </c>
      <c r="AA3" s="7"/>
      <c r="AB3" s="6" t="s">
        <v>15</v>
      </c>
      <c r="AC3" s="7"/>
      <c r="AD3" s="6" t="s">
        <v>16</v>
      </c>
      <c r="AE3" s="7"/>
      <c r="AF3" s="6" t="s">
        <v>17</v>
      </c>
      <c r="AG3" s="7"/>
      <c r="AH3" s="6" t="s">
        <v>18</v>
      </c>
      <c r="AI3" s="7"/>
      <c r="AJ3" s="8" t="s">
        <v>19</v>
      </c>
      <c r="AK3" s="9"/>
      <c r="AL3" s="6" t="s">
        <v>20</v>
      </c>
      <c r="AM3" s="7"/>
      <c r="AN3" s="6" t="s">
        <v>21</v>
      </c>
      <c r="AO3" s="7"/>
      <c r="AP3" s="8" t="s">
        <v>22</v>
      </c>
      <c r="AQ3" s="9"/>
    </row>
    <row r="4" spans="1:43" x14ac:dyDescent="0.25">
      <c r="A4" s="3" t="s">
        <v>23</v>
      </c>
      <c r="B4" s="5"/>
      <c r="C4" s="4"/>
      <c r="D4" s="6" t="s">
        <v>24</v>
      </c>
      <c r="E4" s="7"/>
      <c r="F4" s="6" t="s">
        <v>25</v>
      </c>
      <c r="G4" s="7"/>
      <c r="H4" s="6" t="s">
        <v>25</v>
      </c>
      <c r="I4" s="7"/>
      <c r="J4" s="6" t="s">
        <v>26</v>
      </c>
      <c r="K4" s="7"/>
      <c r="L4" s="6" t="s">
        <v>27</v>
      </c>
      <c r="M4" s="7"/>
      <c r="N4" s="6" t="s">
        <v>27</v>
      </c>
      <c r="O4" s="7"/>
      <c r="P4" s="6" t="s">
        <v>27</v>
      </c>
      <c r="Q4" s="7"/>
      <c r="R4" s="6" t="s">
        <v>26</v>
      </c>
      <c r="S4" s="7"/>
      <c r="T4" s="6" t="s">
        <v>27</v>
      </c>
      <c r="U4" s="7"/>
      <c r="V4" s="6" t="s">
        <v>27</v>
      </c>
      <c r="W4" s="7"/>
      <c r="X4" s="6" t="s">
        <v>27</v>
      </c>
      <c r="Y4" s="7"/>
      <c r="Z4" s="6" t="s">
        <v>26</v>
      </c>
      <c r="AA4" s="7"/>
      <c r="AB4" s="6" t="s">
        <v>27</v>
      </c>
      <c r="AC4" s="7"/>
      <c r="AD4" s="6" t="s">
        <v>27</v>
      </c>
      <c r="AE4" s="7"/>
      <c r="AF4" s="6" t="s">
        <v>27</v>
      </c>
      <c r="AG4" s="7"/>
      <c r="AH4" s="6" t="s">
        <v>27</v>
      </c>
      <c r="AI4" s="7"/>
      <c r="AJ4" s="6" t="s">
        <v>27</v>
      </c>
      <c r="AK4" s="7"/>
      <c r="AL4" s="6" t="s">
        <v>28</v>
      </c>
      <c r="AM4" s="7"/>
      <c r="AN4" s="6" t="s">
        <v>28</v>
      </c>
      <c r="AO4" s="7"/>
      <c r="AP4" s="6" t="s">
        <v>28</v>
      </c>
      <c r="AQ4" s="7"/>
    </row>
    <row r="5" spans="1:43" ht="13.8" x14ac:dyDescent="0.3">
      <c r="A5" s="10" t="s">
        <v>29</v>
      </c>
      <c r="B5" s="10" t="s">
        <v>30</v>
      </c>
      <c r="C5" s="11" t="s">
        <v>31</v>
      </c>
      <c r="D5" s="12" t="s">
        <v>31</v>
      </c>
      <c r="E5" s="13"/>
      <c r="F5" s="12" t="s">
        <v>31</v>
      </c>
      <c r="G5" s="13"/>
      <c r="H5" s="12" t="s">
        <v>31</v>
      </c>
      <c r="I5" s="13"/>
      <c r="J5" s="12" t="s">
        <v>31</v>
      </c>
      <c r="K5" s="13"/>
      <c r="L5" s="12" t="s">
        <v>31</v>
      </c>
      <c r="M5" s="13"/>
      <c r="N5" s="12" t="s">
        <v>31</v>
      </c>
      <c r="O5" s="13"/>
      <c r="P5" s="12" t="s">
        <v>31</v>
      </c>
      <c r="Q5" s="13"/>
      <c r="R5" s="12" t="s">
        <v>31</v>
      </c>
      <c r="S5" s="13"/>
      <c r="T5" s="12" t="s">
        <v>31</v>
      </c>
      <c r="U5" s="13"/>
      <c r="V5" s="12" t="s">
        <v>31</v>
      </c>
      <c r="W5" s="13"/>
      <c r="X5" s="12" t="s">
        <v>31</v>
      </c>
      <c r="Y5" s="13"/>
      <c r="Z5" s="12" t="s">
        <v>31</v>
      </c>
      <c r="AA5" s="13"/>
      <c r="AB5" s="12" t="s">
        <v>31</v>
      </c>
      <c r="AC5" s="13"/>
      <c r="AD5" s="12" t="s">
        <v>31</v>
      </c>
      <c r="AE5" s="13"/>
      <c r="AF5" s="12" t="s">
        <v>31</v>
      </c>
      <c r="AG5" s="13"/>
      <c r="AH5" s="12" t="s">
        <v>31</v>
      </c>
      <c r="AI5" s="13"/>
      <c r="AJ5" s="12" t="s">
        <v>31</v>
      </c>
      <c r="AK5" s="13"/>
      <c r="AL5" s="12" t="s">
        <v>31</v>
      </c>
      <c r="AM5" s="13"/>
      <c r="AN5" s="12" t="s">
        <v>31</v>
      </c>
      <c r="AO5" s="13"/>
      <c r="AP5" s="12" t="s">
        <v>31</v>
      </c>
      <c r="AQ5" s="13"/>
    </row>
    <row r="6" spans="1:43" ht="15" x14ac:dyDescent="0.3">
      <c r="A6" s="14" t="s">
        <v>32</v>
      </c>
      <c r="B6" s="17" t="s">
        <v>33</v>
      </c>
      <c r="C6" s="11" t="s">
        <v>31</v>
      </c>
      <c r="D6" s="18" t="s">
        <v>34</v>
      </c>
      <c r="E6" s="19">
        <v>71396</v>
      </c>
      <c r="F6" s="18" t="s">
        <v>31</v>
      </c>
      <c r="G6" s="19">
        <v>150.92619999999999</v>
      </c>
      <c r="H6" s="18" t="s">
        <v>31</v>
      </c>
      <c r="I6" s="19">
        <v>77.551199999999994</v>
      </c>
      <c r="J6" s="18" t="s">
        <v>31</v>
      </c>
      <c r="K6" s="19">
        <v>1.8169027756091101</v>
      </c>
      <c r="L6" s="18" t="s">
        <v>31</v>
      </c>
      <c r="M6" s="19">
        <v>8778.4579969999995</v>
      </c>
      <c r="N6" s="18" t="s">
        <v>31</v>
      </c>
      <c r="O6" s="19">
        <v>9147.9558959999995</v>
      </c>
      <c r="P6" s="18" t="s">
        <v>31</v>
      </c>
      <c r="Q6" s="19">
        <v>369.49789900000002</v>
      </c>
      <c r="R6" s="18" t="s">
        <v>31</v>
      </c>
      <c r="S6" s="19">
        <v>0.40448448770181999</v>
      </c>
      <c r="T6" s="18" t="s">
        <v>31</v>
      </c>
      <c r="U6" s="19">
        <v>10938.807779999999</v>
      </c>
      <c r="V6" s="18" t="s">
        <v>31</v>
      </c>
      <c r="W6" s="19">
        <v>9699.7334599999995</v>
      </c>
      <c r="X6" s="18" t="s">
        <v>31</v>
      </c>
      <c r="Y6" s="19">
        <v>-1239.0743199999999</v>
      </c>
      <c r="Z6" s="18" t="s">
        <v>31</v>
      </c>
      <c r="AA6" s="19">
        <v>0.37183994552660998</v>
      </c>
      <c r="AB6" s="18" t="s">
        <v>31</v>
      </c>
      <c r="AC6" s="19">
        <v>897.91094199999998</v>
      </c>
      <c r="AD6" s="18" t="s">
        <v>31</v>
      </c>
      <c r="AE6" s="19">
        <v>1488.0281660000001</v>
      </c>
      <c r="AF6" s="18" t="s">
        <v>31</v>
      </c>
      <c r="AG6" s="19">
        <v>590.11722399999996</v>
      </c>
      <c r="AH6" s="18" t="s">
        <v>31</v>
      </c>
      <c r="AI6" s="19">
        <v>430975.92368341901</v>
      </c>
      <c r="AJ6" s="18" t="s">
        <v>31</v>
      </c>
      <c r="AK6" s="19">
        <v>279476.62523297197</v>
      </c>
      <c r="AL6" s="18" t="s">
        <v>31</v>
      </c>
      <c r="AM6" s="19">
        <v>8629.5190000000002</v>
      </c>
      <c r="AN6" s="18" t="s">
        <v>31</v>
      </c>
      <c r="AO6" s="19">
        <v>4285.54</v>
      </c>
      <c r="AP6" s="18" t="s">
        <v>31</v>
      </c>
      <c r="AQ6" s="19">
        <v>3212.38</v>
      </c>
    </row>
    <row r="7" spans="1:43" ht="15" x14ac:dyDescent="0.3">
      <c r="A7" s="16"/>
      <c r="B7" s="17" t="s">
        <v>35</v>
      </c>
      <c r="C7" s="11" t="s">
        <v>31</v>
      </c>
      <c r="D7" s="18" t="s">
        <v>36</v>
      </c>
      <c r="E7" s="19">
        <v>75164.899999999994</v>
      </c>
      <c r="F7" s="18" t="s">
        <v>31</v>
      </c>
      <c r="G7" s="19">
        <v>170.08690000000001</v>
      </c>
      <c r="H7" s="18" t="s">
        <v>31</v>
      </c>
      <c r="I7" s="19">
        <v>62.565199999999997</v>
      </c>
      <c r="J7" s="18" t="s">
        <v>31</v>
      </c>
      <c r="K7" s="19">
        <v>1.7397521790041099</v>
      </c>
      <c r="L7" s="18" t="s">
        <v>31</v>
      </c>
      <c r="M7" s="19">
        <v>9133.9917679999999</v>
      </c>
      <c r="N7" s="18" t="s">
        <v>31</v>
      </c>
      <c r="O7" s="19">
        <v>9072.1513250000007</v>
      </c>
      <c r="P7" s="18" t="s">
        <v>31</v>
      </c>
      <c r="Q7" s="19">
        <v>-61.840442999998999</v>
      </c>
      <c r="R7" s="18" t="s">
        <v>31</v>
      </c>
      <c r="S7" s="19">
        <v>0.39224660080529</v>
      </c>
      <c r="T7" s="18" t="s">
        <v>31</v>
      </c>
      <c r="U7" s="19">
        <v>11210.438429</v>
      </c>
      <c r="V7" s="18" t="s">
        <v>31</v>
      </c>
      <c r="W7" s="19">
        <v>9175.3864869999998</v>
      </c>
      <c r="X7" s="18" t="s">
        <v>31</v>
      </c>
      <c r="Y7" s="19">
        <v>-2035.0519420000001</v>
      </c>
      <c r="Z7" s="18" t="s">
        <v>31</v>
      </c>
      <c r="AA7" s="19">
        <v>0.40858009060815997</v>
      </c>
      <c r="AB7" s="18" t="s">
        <v>31</v>
      </c>
      <c r="AC7" s="19">
        <v>969.22527600000001</v>
      </c>
      <c r="AD7" s="18" t="s">
        <v>31</v>
      </c>
      <c r="AE7" s="19">
        <v>1688.202186</v>
      </c>
      <c r="AF7" s="18" t="s">
        <v>31</v>
      </c>
      <c r="AG7" s="19">
        <v>718.97690999999998</v>
      </c>
      <c r="AH7" s="18" t="s">
        <v>31</v>
      </c>
      <c r="AI7" s="19">
        <v>460282.64734344202</v>
      </c>
      <c r="AJ7" s="18" t="s">
        <v>31</v>
      </c>
      <c r="AK7" s="19">
        <v>298021.240107205</v>
      </c>
      <c r="AL7" s="18" t="s">
        <v>31</v>
      </c>
      <c r="AM7" s="19">
        <v>8739.8060000000005</v>
      </c>
      <c r="AN7" s="18" t="s">
        <v>31</v>
      </c>
      <c r="AO7" s="19">
        <v>4341.33</v>
      </c>
      <c r="AP7" s="18" t="s">
        <v>31</v>
      </c>
      <c r="AQ7" s="19">
        <v>3245.35</v>
      </c>
    </row>
    <row r="8" spans="1:43" ht="15" x14ac:dyDescent="0.3">
      <c r="A8" s="16"/>
      <c r="B8" s="17" t="s">
        <v>37</v>
      </c>
      <c r="C8" s="11" t="s">
        <v>31</v>
      </c>
      <c r="D8" s="18" t="s">
        <v>34</v>
      </c>
      <c r="E8" s="19">
        <v>76010</v>
      </c>
      <c r="F8" s="18" t="s">
        <v>31</v>
      </c>
      <c r="G8" s="19">
        <v>168.86670000000001</v>
      </c>
      <c r="H8" s="18" t="s">
        <v>31</v>
      </c>
      <c r="I8" s="19">
        <v>69.319900000000004</v>
      </c>
      <c r="J8" s="18" t="s">
        <v>31</v>
      </c>
      <c r="K8" s="19">
        <v>1.9820385617580001</v>
      </c>
      <c r="L8" s="18" t="s">
        <v>31</v>
      </c>
      <c r="M8" s="19">
        <v>10029.264714999999</v>
      </c>
      <c r="N8" s="18" t="s">
        <v>31</v>
      </c>
      <c r="O8" s="19">
        <v>10971.434819</v>
      </c>
      <c r="P8" s="18" t="s">
        <v>31</v>
      </c>
      <c r="Q8" s="19">
        <v>942.17010400000095</v>
      </c>
      <c r="R8" s="18" t="s">
        <v>31</v>
      </c>
      <c r="S8" s="19">
        <v>0.37316666621082001</v>
      </c>
      <c r="T8" s="18" t="s">
        <v>31</v>
      </c>
      <c r="U8" s="19">
        <v>12006.579659999999</v>
      </c>
      <c r="V8" s="18" t="s">
        <v>31</v>
      </c>
      <c r="W8" s="19">
        <v>9705.9203789999992</v>
      </c>
      <c r="X8" s="18" t="s">
        <v>31</v>
      </c>
      <c r="Y8" s="19">
        <v>-2300.6592810000002</v>
      </c>
      <c r="Z8" s="18" t="s">
        <v>31</v>
      </c>
      <c r="AA8" s="19">
        <v>0.45449823952048002</v>
      </c>
      <c r="AB8" s="18" t="s">
        <v>31</v>
      </c>
      <c r="AC8" s="19">
        <v>1419.336202</v>
      </c>
      <c r="AD8" s="18" t="s">
        <v>31</v>
      </c>
      <c r="AE8" s="19">
        <v>1918.0232109999999</v>
      </c>
      <c r="AF8" s="18" t="s">
        <v>31</v>
      </c>
      <c r="AG8" s="19">
        <v>498.68700899999999</v>
      </c>
      <c r="AH8" s="18" t="s">
        <v>31</v>
      </c>
      <c r="AI8" s="19">
        <v>476590.587808315</v>
      </c>
      <c r="AJ8" s="18" t="s">
        <v>31</v>
      </c>
      <c r="AK8" s="19">
        <v>309566.89677994302</v>
      </c>
      <c r="AL8" s="18" t="s">
        <v>31</v>
      </c>
      <c r="AM8" s="19">
        <v>8795.0730000000003</v>
      </c>
      <c r="AN8" s="18" t="s">
        <v>31</v>
      </c>
      <c r="AO8" s="19">
        <v>4413.17</v>
      </c>
      <c r="AP8" s="18" t="s">
        <v>31</v>
      </c>
      <c r="AQ8" s="19">
        <v>3298.91</v>
      </c>
    </row>
    <row r="9" spans="1:43" ht="15" x14ac:dyDescent="0.3">
      <c r="A9" s="16"/>
      <c r="B9" s="17" t="s">
        <v>38</v>
      </c>
      <c r="C9" s="11" t="s">
        <v>31</v>
      </c>
      <c r="D9" s="18" t="s">
        <v>36</v>
      </c>
      <c r="E9" s="19">
        <v>80198</v>
      </c>
      <c r="F9" s="18" t="s">
        <v>31</v>
      </c>
      <c r="G9" s="19">
        <v>160.8836</v>
      </c>
      <c r="H9" s="18" t="s">
        <v>31</v>
      </c>
      <c r="I9" s="19">
        <v>76.379400000000004</v>
      </c>
      <c r="J9" s="18" t="s">
        <v>31</v>
      </c>
      <c r="K9" s="19">
        <v>1.69549371307399</v>
      </c>
      <c r="L9" s="18" t="s">
        <v>31</v>
      </c>
      <c r="M9" s="19">
        <v>10292.395541</v>
      </c>
      <c r="N9" s="18" t="s">
        <v>31</v>
      </c>
      <c r="O9" s="19">
        <v>10464.710924000001</v>
      </c>
      <c r="P9" s="18" t="s">
        <v>31</v>
      </c>
      <c r="Q9" s="19">
        <v>172.31538300000099</v>
      </c>
      <c r="R9" s="18" t="s">
        <v>31</v>
      </c>
      <c r="S9" s="19">
        <v>0.37348067366124998</v>
      </c>
      <c r="T9" s="18" t="s">
        <v>31</v>
      </c>
      <c r="U9" s="19">
        <v>13265.270467</v>
      </c>
      <c r="V9" s="18" t="s">
        <v>31</v>
      </c>
      <c r="W9" s="19">
        <v>10567.294465999999</v>
      </c>
      <c r="X9" s="18" t="s">
        <v>31</v>
      </c>
      <c r="Y9" s="19">
        <v>-2697.976001</v>
      </c>
      <c r="Z9" s="18" t="s">
        <v>31</v>
      </c>
      <c r="AA9" s="19">
        <v>0.39523707187354001</v>
      </c>
      <c r="AB9" s="18" t="s">
        <v>31</v>
      </c>
      <c r="AC9" s="19">
        <v>820.43280500000003</v>
      </c>
      <c r="AD9" s="18" t="s">
        <v>31</v>
      </c>
      <c r="AE9" s="19">
        <v>1788.234312</v>
      </c>
      <c r="AF9" s="18" t="s">
        <v>31</v>
      </c>
      <c r="AG9" s="19">
        <v>967.80150700000002</v>
      </c>
      <c r="AH9" s="18" t="s">
        <v>31</v>
      </c>
      <c r="AI9" s="19">
        <v>503361.41700586502</v>
      </c>
      <c r="AJ9" s="18" t="s">
        <v>31</v>
      </c>
      <c r="AK9" s="19">
        <v>327881.99023743498</v>
      </c>
      <c r="AL9" s="18" t="s">
        <v>31</v>
      </c>
      <c r="AM9" s="19">
        <v>8837.7070000000003</v>
      </c>
      <c r="AN9" s="18" t="s">
        <v>31</v>
      </c>
      <c r="AO9" s="19">
        <v>4489.0200000000004</v>
      </c>
      <c r="AP9" s="18" t="s">
        <v>31</v>
      </c>
      <c r="AQ9" s="19">
        <v>3360</v>
      </c>
    </row>
    <row r="10" spans="1:43" ht="15" x14ac:dyDescent="0.3">
      <c r="A10" s="16"/>
      <c r="B10" s="17" t="s">
        <v>39</v>
      </c>
      <c r="C10" s="11" t="s">
        <v>31</v>
      </c>
      <c r="D10" s="18" t="s">
        <v>34</v>
      </c>
      <c r="E10" s="19">
        <v>83659.899999999994</v>
      </c>
      <c r="F10" s="18" t="s">
        <v>31</v>
      </c>
      <c r="G10" s="19">
        <v>148.33699999999999</v>
      </c>
      <c r="H10" s="18" t="s">
        <v>31</v>
      </c>
      <c r="I10" s="19">
        <v>67.125</v>
      </c>
      <c r="J10" s="18" t="s">
        <v>31</v>
      </c>
      <c r="K10" s="19">
        <v>1.8284587155979699</v>
      </c>
      <c r="L10" s="18" t="s">
        <v>31</v>
      </c>
      <c r="M10" s="19">
        <v>10734.503117</v>
      </c>
      <c r="N10" s="18" t="s">
        <v>31</v>
      </c>
      <c r="O10" s="19">
        <v>11894.672001000001</v>
      </c>
      <c r="P10" s="18" t="s">
        <v>31</v>
      </c>
      <c r="Q10" s="19">
        <v>1160.1688839999999</v>
      </c>
      <c r="R10" s="18" t="s">
        <v>31</v>
      </c>
      <c r="S10" s="19">
        <v>0.34998591492616998</v>
      </c>
      <c r="T10" s="18" t="s">
        <v>31</v>
      </c>
      <c r="U10" s="19">
        <v>12792.808106</v>
      </c>
      <c r="V10" s="18" t="s">
        <v>31</v>
      </c>
      <c r="W10" s="19">
        <v>9651.8622959999993</v>
      </c>
      <c r="X10" s="18" t="s">
        <v>31</v>
      </c>
      <c r="Y10" s="19">
        <v>-3140.9458100000002</v>
      </c>
      <c r="Z10" s="18" t="s">
        <v>31</v>
      </c>
      <c r="AA10" s="19">
        <v>0.36395728084807</v>
      </c>
      <c r="AB10" s="18" t="s">
        <v>31</v>
      </c>
      <c r="AC10" s="19">
        <v>1383.502696</v>
      </c>
      <c r="AD10" s="18" t="s">
        <v>31</v>
      </c>
      <c r="AE10" s="19">
        <v>1676.239511</v>
      </c>
      <c r="AF10" s="18" t="s">
        <v>31</v>
      </c>
      <c r="AG10" s="19">
        <v>292.73681499999998</v>
      </c>
      <c r="AH10" s="18" t="s">
        <v>31</v>
      </c>
      <c r="AI10" s="19">
        <v>530166.548242377</v>
      </c>
      <c r="AJ10" s="18" t="s">
        <v>40</v>
      </c>
      <c r="AK10" s="19">
        <v>345010.70988339098</v>
      </c>
      <c r="AL10" s="18" t="s">
        <v>31</v>
      </c>
      <c r="AM10" s="19">
        <v>8877.6370000000006</v>
      </c>
      <c r="AN10" s="18" t="s">
        <v>40</v>
      </c>
      <c r="AO10" s="19">
        <v>4537.0406458974503</v>
      </c>
      <c r="AP10" s="18" t="s">
        <v>40</v>
      </c>
      <c r="AQ10" s="19">
        <v>3405.5781935864602</v>
      </c>
    </row>
    <row r="11" spans="1:43" ht="15" x14ac:dyDescent="0.3">
      <c r="A11" s="16"/>
      <c r="B11" s="17" t="s">
        <v>41</v>
      </c>
      <c r="C11" s="11" t="s">
        <v>31</v>
      </c>
      <c r="D11" s="18" t="s">
        <v>36</v>
      </c>
      <c r="E11" s="19">
        <v>82052.600000000006</v>
      </c>
      <c r="F11" s="18" t="s">
        <v>31</v>
      </c>
      <c r="G11" s="19">
        <v>142.9024</v>
      </c>
      <c r="H11" s="18" t="s">
        <v>31</v>
      </c>
      <c r="I11" s="19">
        <v>84.74</v>
      </c>
      <c r="J11" s="18" t="s">
        <v>31</v>
      </c>
      <c r="K11" s="19">
        <v>1.8369546436056801</v>
      </c>
      <c r="L11" s="18" t="s">
        <v>31</v>
      </c>
      <c r="M11" s="19">
        <v>10621.319777999999</v>
      </c>
      <c r="N11" s="18" t="s">
        <v>31</v>
      </c>
      <c r="O11" s="19">
        <v>13143.668247</v>
      </c>
      <c r="P11" s="18" t="s">
        <v>31</v>
      </c>
      <c r="Q11" s="19">
        <v>2522.348469</v>
      </c>
      <c r="R11" s="18" t="s">
        <v>31</v>
      </c>
      <c r="S11" s="19">
        <v>0.31643410398902</v>
      </c>
      <c r="T11" s="18" t="s">
        <v>31</v>
      </c>
      <c r="U11" s="19">
        <v>12612.367488</v>
      </c>
      <c r="V11" s="18" t="s">
        <v>31</v>
      </c>
      <c r="W11" s="19">
        <v>9022.6945030000006</v>
      </c>
      <c r="X11" s="18" t="s">
        <v>31</v>
      </c>
      <c r="Y11" s="19">
        <v>-3589.6729850000002</v>
      </c>
      <c r="Z11" s="18" t="s">
        <v>31</v>
      </c>
      <c r="AA11" s="19">
        <v>0.38025291004077999</v>
      </c>
      <c r="AB11" s="18" t="s">
        <v>31</v>
      </c>
      <c r="AC11" s="19">
        <v>939.39689699999997</v>
      </c>
      <c r="AD11" s="18" t="s">
        <v>31</v>
      </c>
      <c r="AE11" s="19">
        <v>1170.441525</v>
      </c>
      <c r="AF11" s="18" t="s">
        <v>31</v>
      </c>
      <c r="AG11" s="19">
        <v>231.04462799999999</v>
      </c>
      <c r="AH11" s="18" t="s">
        <v>31</v>
      </c>
      <c r="AI11" s="19">
        <v>510518.80685907399</v>
      </c>
      <c r="AJ11" s="18" t="s">
        <v>40</v>
      </c>
      <c r="AK11" s="19">
        <v>325377.29111904697</v>
      </c>
      <c r="AL11" s="18" t="s">
        <v>31</v>
      </c>
      <c r="AM11" s="19">
        <v>8916.8449999999993</v>
      </c>
      <c r="AN11" s="18" t="s">
        <v>40</v>
      </c>
      <c r="AO11" s="19">
        <v>4462.8487479858904</v>
      </c>
      <c r="AP11" s="18" t="s">
        <v>40</v>
      </c>
      <c r="AQ11" s="19">
        <v>3319.93885049662</v>
      </c>
    </row>
    <row r="12" spans="1:43" ht="15" x14ac:dyDescent="0.3">
      <c r="A12" s="16"/>
      <c r="B12" s="17" t="s">
        <v>42</v>
      </c>
      <c r="C12" s="11" t="s">
        <v>31</v>
      </c>
      <c r="D12" s="18" t="s">
        <v>36</v>
      </c>
      <c r="E12" s="19">
        <v>87049</v>
      </c>
      <c r="F12" s="18" t="s">
        <v>31</v>
      </c>
      <c r="G12" s="19" t="s">
        <v>43</v>
      </c>
      <c r="H12" s="18" t="s">
        <v>31</v>
      </c>
      <c r="I12" s="19" t="s">
        <v>43</v>
      </c>
      <c r="J12" s="18" t="s">
        <v>31</v>
      </c>
      <c r="K12" s="19" t="s">
        <v>43</v>
      </c>
      <c r="L12" s="18" t="s">
        <v>31</v>
      </c>
      <c r="M12" s="19">
        <v>13898.859973000001</v>
      </c>
      <c r="N12" s="18" t="s">
        <v>31</v>
      </c>
      <c r="O12" s="19">
        <v>14349.17476</v>
      </c>
      <c r="P12" s="18" t="s">
        <v>31</v>
      </c>
      <c r="Q12" s="19">
        <v>450.314786999999</v>
      </c>
      <c r="R12" s="18" t="s">
        <v>31</v>
      </c>
      <c r="S12" s="19" t="s">
        <v>43</v>
      </c>
      <c r="T12" s="18" t="s">
        <v>31</v>
      </c>
      <c r="U12" s="19">
        <v>19310.838178999998</v>
      </c>
      <c r="V12" s="18" t="s">
        <v>31</v>
      </c>
      <c r="W12" s="19">
        <v>14879.61954</v>
      </c>
      <c r="X12" s="18" t="s">
        <v>31</v>
      </c>
      <c r="Y12" s="19">
        <v>-4431.2186389999997</v>
      </c>
      <c r="Z12" s="18" t="s">
        <v>31</v>
      </c>
      <c r="AA12" s="19" t="s">
        <v>43</v>
      </c>
      <c r="AB12" s="18" t="s">
        <v>31</v>
      </c>
      <c r="AC12" s="19">
        <v>832.01170400000001</v>
      </c>
      <c r="AD12" s="18" t="s">
        <v>31</v>
      </c>
      <c r="AE12" s="19">
        <v>1287.4369380000001</v>
      </c>
      <c r="AF12" s="18" t="s">
        <v>31</v>
      </c>
      <c r="AG12" s="19">
        <v>455.42523399999999</v>
      </c>
      <c r="AH12" s="18" t="s">
        <v>31</v>
      </c>
      <c r="AI12" s="19">
        <v>536878.73267598799</v>
      </c>
      <c r="AJ12" s="18" t="s">
        <v>40</v>
      </c>
      <c r="AK12" s="19">
        <v>343467.35452473699</v>
      </c>
      <c r="AL12" s="18" t="s">
        <v>31</v>
      </c>
      <c r="AM12" s="19">
        <v>8951.52</v>
      </c>
      <c r="AN12" s="18" t="s">
        <v>40</v>
      </c>
      <c r="AO12" s="19">
        <v>4552.9574891522097</v>
      </c>
      <c r="AP12" s="18" t="s">
        <v>40</v>
      </c>
      <c r="AQ12" s="19">
        <v>3385.0619988020399</v>
      </c>
    </row>
    <row r="13" spans="1:43" ht="15" x14ac:dyDescent="0.3">
      <c r="A13" s="15"/>
      <c r="B13" s="17" t="s">
        <v>44</v>
      </c>
      <c r="C13" s="11" t="s">
        <v>31</v>
      </c>
      <c r="D13" s="18" t="s">
        <v>31</v>
      </c>
      <c r="E13" s="19" t="s">
        <v>43</v>
      </c>
      <c r="F13" s="18" t="s">
        <v>31</v>
      </c>
      <c r="G13" s="19" t="s">
        <v>43</v>
      </c>
      <c r="H13" s="18" t="s">
        <v>31</v>
      </c>
      <c r="I13" s="19" t="s">
        <v>43</v>
      </c>
      <c r="J13" s="18" t="s">
        <v>31</v>
      </c>
      <c r="K13" s="19" t="s">
        <v>43</v>
      </c>
      <c r="L13" s="18" t="s">
        <v>31</v>
      </c>
      <c r="M13" s="19" t="s">
        <v>43</v>
      </c>
      <c r="N13" s="18" t="s">
        <v>31</v>
      </c>
      <c r="O13" s="19" t="s">
        <v>43</v>
      </c>
      <c r="P13" s="18" t="s">
        <v>31</v>
      </c>
      <c r="Q13" s="19" t="s">
        <v>43</v>
      </c>
      <c r="R13" s="18" t="s">
        <v>31</v>
      </c>
      <c r="S13" s="19" t="s">
        <v>43</v>
      </c>
      <c r="T13" s="18" t="s">
        <v>31</v>
      </c>
      <c r="U13" s="19" t="s">
        <v>43</v>
      </c>
      <c r="V13" s="18" t="s">
        <v>31</v>
      </c>
      <c r="W13" s="19" t="s">
        <v>43</v>
      </c>
      <c r="X13" s="18" t="s">
        <v>31</v>
      </c>
      <c r="Y13" s="19" t="s">
        <v>43</v>
      </c>
      <c r="Z13" s="18" t="s">
        <v>31</v>
      </c>
      <c r="AA13" s="19" t="s">
        <v>43</v>
      </c>
      <c r="AB13" s="18" t="s">
        <v>31</v>
      </c>
      <c r="AC13" s="19" t="s">
        <v>43</v>
      </c>
      <c r="AD13" s="18" t="s">
        <v>31</v>
      </c>
      <c r="AE13" s="19" t="s">
        <v>43</v>
      </c>
      <c r="AF13" s="18" t="s">
        <v>31</v>
      </c>
      <c r="AG13" s="19" t="s">
        <v>43</v>
      </c>
      <c r="AH13" s="18" t="s">
        <v>31</v>
      </c>
      <c r="AI13" s="19">
        <v>602648.52670125302</v>
      </c>
      <c r="AJ13" s="18" t="s">
        <v>31</v>
      </c>
      <c r="AK13" s="19" t="s">
        <v>43</v>
      </c>
      <c r="AL13" s="18" t="s">
        <v>31</v>
      </c>
      <c r="AM13" s="19" t="s">
        <v>43</v>
      </c>
      <c r="AN13" s="18" t="s">
        <v>31</v>
      </c>
      <c r="AO13" s="19" t="s">
        <v>43</v>
      </c>
      <c r="AP13" s="18" t="s">
        <v>31</v>
      </c>
      <c r="AQ13" s="19" t="s">
        <v>43</v>
      </c>
    </row>
    <row r="14" spans="1:43" ht="15" x14ac:dyDescent="0.3">
      <c r="A14" s="14" t="s">
        <v>45</v>
      </c>
      <c r="B14" s="17" t="s">
        <v>33</v>
      </c>
      <c r="C14" s="11" t="s">
        <v>31</v>
      </c>
      <c r="D14" s="18" t="s">
        <v>46</v>
      </c>
      <c r="E14" s="19">
        <v>77520</v>
      </c>
      <c r="F14" s="18" t="s">
        <v>31</v>
      </c>
      <c r="G14" s="19">
        <v>205.53440000000001</v>
      </c>
      <c r="H14" s="18" t="s">
        <v>31</v>
      </c>
      <c r="I14" s="19">
        <v>130.11799999999999</v>
      </c>
      <c r="J14" s="18" t="s">
        <v>31</v>
      </c>
      <c r="K14" s="19">
        <v>3.1586639673593502</v>
      </c>
      <c r="L14" s="18" t="s">
        <v>31</v>
      </c>
      <c r="M14" s="19">
        <v>12694.078634</v>
      </c>
      <c r="N14" s="18" t="s">
        <v>31</v>
      </c>
      <c r="O14" s="19">
        <v>15903.613034</v>
      </c>
      <c r="P14" s="18" t="s">
        <v>31</v>
      </c>
      <c r="Q14" s="19">
        <v>3209.5344</v>
      </c>
      <c r="R14" s="18" t="s">
        <v>31</v>
      </c>
      <c r="S14" s="19">
        <v>0.38316855145307999</v>
      </c>
      <c r="T14" s="18" t="s">
        <v>31</v>
      </c>
      <c r="U14" s="19">
        <v>13711.13782</v>
      </c>
      <c r="V14" s="18" t="s">
        <v>31</v>
      </c>
      <c r="W14" s="19">
        <v>9188.5670090000003</v>
      </c>
      <c r="X14" s="18" t="s">
        <v>31</v>
      </c>
      <c r="Y14" s="19">
        <v>-4522.5708109999996</v>
      </c>
      <c r="Z14" s="18" t="s">
        <v>31</v>
      </c>
      <c r="AA14" s="19">
        <v>0.57832647217276001</v>
      </c>
      <c r="AB14" s="18" t="s">
        <v>31</v>
      </c>
      <c r="AC14" s="19">
        <v>1523.079741</v>
      </c>
      <c r="AD14" s="18" t="s">
        <v>31</v>
      </c>
      <c r="AE14" s="19">
        <v>2314.345433</v>
      </c>
      <c r="AF14" s="18" t="s">
        <v>31</v>
      </c>
      <c r="AG14" s="19">
        <v>791.26569199999994</v>
      </c>
      <c r="AH14" s="18" t="s">
        <v>31</v>
      </c>
      <c r="AI14" s="19">
        <v>520877.80673085101</v>
      </c>
      <c r="AJ14" s="18" t="s">
        <v>31</v>
      </c>
      <c r="AK14" s="19">
        <v>322701.90468148899</v>
      </c>
      <c r="AL14" s="18" t="s">
        <v>31</v>
      </c>
      <c r="AM14" s="19">
        <v>11274</v>
      </c>
      <c r="AN14" s="18" t="s">
        <v>31</v>
      </c>
      <c r="AO14" s="19">
        <v>4617.3999999999996</v>
      </c>
      <c r="AP14" s="18" t="s">
        <v>31</v>
      </c>
      <c r="AQ14" s="19">
        <v>3144.8</v>
      </c>
    </row>
    <row r="15" spans="1:43" ht="15" x14ac:dyDescent="0.3">
      <c r="A15" s="16"/>
      <c r="B15" s="17" t="s">
        <v>35</v>
      </c>
      <c r="C15" s="11" t="s">
        <v>31</v>
      </c>
      <c r="D15" s="18" t="s">
        <v>40</v>
      </c>
      <c r="E15" s="19">
        <v>79109</v>
      </c>
      <c r="F15" s="18" t="s">
        <v>31</v>
      </c>
      <c r="G15" s="19">
        <v>192.99170000000001</v>
      </c>
      <c r="H15" s="18" t="s">
        <v>31</v>
      </c>
      <c r="I15" s="19">
        <v>141.3519</v>
      </c>
      <c r="J15" s="18" t="s">
        <v>31</v>
      </c>
      <c r="K15" s="19">
        <v>4.8905933696211203</v>
      </c>
      <c r="L15" s="18" t="s">
        <v>31</v>
      </c>
      <c r="M15" s="19">
        <v>19894.384910000001</v>
      </c>
      <c r="N15" s="18" t="s">
        <v>31</v>
      </c>
      <c r="O15" s="19">
        <v>25502.599538999999</v>
      </c>
      <c r="P15" s="18" t="s">
        <v>31</v>
      </c>
      <c r="Q15" s="19">
        <v>5608.2146290000001</v>
      </c>
      <c r="R15" s="18" t="s">
        <v>31</v>
      </c>
      <c r="S15" s="19">
        <v>0.39747923998258999</v>
      </c>
      <c r="T15" s="18" t="s">
        <v>31</v>
      </c>
      <c r="U15" s="19">
        <v>14048.292405</v>
      </c>
      <c r="V15" s="18" t="s">
        <v>31</v>
      </c>
      <c r="W15" s="19">
        <v>9297.7877690000005</v>
      </c>
      <c r="X15" s="18" t="s">
        <v>31</v>
      </c>
      <c r="Y15" s="19">
        <v>-4750.5046359999997</v>
      </c>
      <c r="Z15" s="18" t="s">
        <v>31</v>
      </c>
      <c r="AA15" s="19">
        <v>0.60629664402649996</v>
      </c>
      <c r="AB15" s="18" t="s">
        <v>31</v>
      </c>
      <c r="AC15" s="19">
        <v>2153.10644</v>
      </c>
      <c r="AD15" s="18" t="s">
        <v>31</v>
      </c>
      <c r="AE15" s="19">
        <v>2505.1424270000002</v>
      </c>
      <c r="AF15" s="18" t="s">
        <v>31</v>
      </c>
      <c r="AG15" s="19">
        <v>352.03598699999998</v>
      </c>
      <c r="AH15" s="18" t="s">
        <v>31</v>
      </c>
      <c r="AI15" s="19">
        <v>550677.56551623798</v>
      </c>
      <c r="AJ15" s="18" t="s">
        <v>31</v>
      </c>
      <c r="AK15" s="19">
        <v>340762.75554572302</v>
      </c>
      <c r="AL15" s="18" t="s">
        <v>31</v>
      </c>
      <c r="AM15" s="19">
        <v>11331</v>
      </c>
      <c r="AN15" s="18" t="s">
        <v>31</v>
      </c>
      <c r="AO15" s="19">
        <v>4675.3</v>
      </c>
      <c r="AP15" s="18" t="s">
        <v>31</v>
      </c>
      <c r="AQ15" s="19">
        <v>3181.3</v>
      </c>
    </row>
    <row r="16" spans="1:43" ht="15" x14ac:dyDescent="0.3">
      <c r="A16" s="16"/>
      <c r="B16" s="17" t="s">
        <v>37</v>
      </c>
      <c r="C16" s="11" t="s">
        <v>31</v>
      </c>
      <c r="D16" s="18" t="s">
        <v>31</v>
      </c>
      <c r="E16" s="19">
        <v>82686.16</v>
      </c>
      <c r="F16" s="18" t="s">
        <v>31</v>
      </c>
      <c r="G16" s="19">
        <v>184.30629999999999</v>
      </c>
      <c r="H16" s="18" t="s">
        <v>31</v>
      </c>
      <c r="I16" s="19">
        <v>141.547</v>
      </c>
      <c r="J16" s="18" t="s">
        <v>31</v>
      </c>
      <c r="K16" s="19">
        <v>5.3183682864146098</v>
      </c>
      <c r="L16" s="18" t="s">
        <v>31</v>
      </c>
      <c r="M16" s="19">
        <v>24808.981575000002</v>
      </c>
      <c r="N16" s="18" t="s">
        <v>31</v>
      </c>
      <c r="O16" s="19">
        <v>29439.452957000001</v>
      </c>
      <c r="P16" s="18" t="s">
        <v>31</v>
      </c>
      <c r="Q16" s="19">
        <v>4630.4713819999997</v>
      </c>
      <c r="R16" s="18" t="s">
        <v>31</v>
      </c>
      <c r="S16" s="19">
        <v>0.37156217986831003</v>
      </c>
      <c r="T16" s="18" t="s">
        <v>31</v>
      </c>
      <c r="U16" s="19">
        <v>14869.177801</v>
      </c>
      <c r="V16" s="18" t="s">
        <v>31</v>
      </c>
      <c r="W16" s="19">
        <v>9664.1883109999999</v>
      </c>
      <c r="X16" s="18" t="s">
        <v>31</v>
      </c>
      <c r="Y16" s="19">
        <v>-5204.9894899999999</v>
      </c>
      <c r="Z16" s="18" t="s">
        <v>31</v>
      </c>
      <c r="AA16" s="19">
        <v>0.61464446702755005</v>
      </c>
      <c r="AB16" s="18" t="s">
        <v>31</v>
      </c>
      <c r="AC16" s="19">
        <v>1917.2720839999999</v>
      </c>
      <c r="AD16" s="18" t="s">
        <v>31</v>
      </c>
      <c r="AE16" s="19">
        <v>2593.8546110000002</v>
      </c>
      <c r="AF16" s="18" t="s">
        <v>31</v>
      </c>
      <c r="AG16" s="19">
        <v>676.58252700000003</v>
      </c>
      <c r="AH16" s="18" t="s">
        <v>31</v>
      </c>
      <c r="AI16" s="19">
        <v>573788.52801833802</v>
      </c>
      <c r="AJ16" s="18" t="s">
        <v>31</v>
      </c>
      <c r="AK16" s="19">
        <v>354531.35235251102</v>
      </c>
      <c r="AL16" s="18" t="s">
        <v>31</v>
      </c>
      <c r="AM16" s="19">
        <v>11375</v>
      </c>
      <c r="AN16" s="18" t="s">
        <v>31</v>
      </c>
      <c r="AO16" s="19">
        <v>4748.5</v>
      </c>
      <c r="AP16" s="18" t="s">
        <v>31</v>
      </c>
      <c r="AQ16" s="19">
        <v>3227.3</v>
      </c>
    </row>
    <row r="17" spans="1:43" ht="15" x14ac:dyDescent="0.3">
      <c r="A17" s="16"/>
      <c r="B17" s="17" t="s">
        <v>38</v>
      </c>
      <c r="C17" s="11" t="s">
        <v>31</v>
      </c>
      <c r="D17" s="18" t="s">
        <v>31</v>
      </c>
      <c r="E17" s="19">
        <v>88593.82</v>
      </c>
      <c r="F17" s="18" t="s">
        <v>31</v>
      </c>
      <c r="G17" s="19">
        <v>152.45079999999999</v>
      </c>
      <c r="H17" s="18" t="s">
        <v>31</v>
      </c>
      <c r="I17" s="19">
        <v>124.7668</v>
      </c>
      <c r="J17" s="18" t="s">
        <v>31</v>
      </c>
      <c r="K17" s="19">
        <v>5.4425405240134603</v>
      </c>
      <c r="L17" s="18" t="s">
        <v>31</v>
      </c>
      <c r="M17" s="19">
        <v>28571.513658</v>
      </c>
      <c r="N17" s="18" t="s">
        <v>31</v>
      </c>
      <c r="O17" s="19">
        <v>33591.757277999997</v>
      </c>
      <c r="P17" s="18" t="s">
        <v>31</v>
      </c>
      <c r="Q17" s="19">
        <v>5020.2436200000002</v>
      </c>
      <c r="R17" s="18" t="s">
        <v>31</v>
      </c>
      <c r="S17" s="19">
        <v>0.34811278336366003</v>
      </c>
      <c r="T17" s="18" t="s">
        <v>31</v>
      </c>
      <c r="U17" s="19">
        <v>15472.414543000001</v>
      </c>
      <c r="V17" s="18" t="s">
        <v>31</v>
      </c>
      <c r="W17" s="19">
        <v>9849.5331850000002</v>
      </c>
      <c r="X17" s="18" t="s">
        <v>31</v>
      </c>
      <c r="Y17" s="19">
        <v>-5622.8813579999996</v>
      </c>
      <c r="Z17" s="18" t="s">
        <v>31</v>
      </c>
      <c r="AA17" s="19">
        <v>0.58494978629698002</v>
      </c>
      <c r="AB17" s="18" t="s">
        <v>31</v>
      </c>
      <c r="AC17" s="19">
        <v>2277.8031959999998</v>
      </c>
      <c r="AD17" s="18" t="s">
        <v>31</v>
      </c>
      <c r="AE17" s="19">
        <v>2646.5818949999998</v>
      </c>
      <c r="AF17" s="18" t="s">
        <v>31</v>
      </c>
      <c r="AG17" s="19">
        <v>368.77869900000002</v>
      </c>
      <c r="AH17" s="18" t="s">
        <v>31</v>
      </c>
      <c r="AI17" s="19">
        <v>600269.92593075999</v>
      </c>
      <c r="AJ17" s="18" t="s">
        <v>31</v>
      </c>
      <c r="AK17" s="19">
        <v>370533.370118858</v>
      </c>
      <c r="AL17" s="18" t="s">
        <v>31</v>
      </c>
      <c r="AM17" s="19">
        <v>11427</v>
      </c>
      <c r="AN17" s="18" t="s">
        <v>31</v>
      </c>
      <c r="AO17" s="19">
        <v>4818.2</v>
      </c>
      <c r="AP17" s="18" t="s">
        <v>31</v>
      </c>
      <c r="AQ17" s="19">
        <v>3275.1</v>
      </c>
    </row>
    <row r="18" spans="1:43" ht="15" x14ac:dyDescent="0.3">
      <c r="A18" s="16"/>
      <c r="B18" s="17" t="s">
        <v>39</v>
      </c>
      <c r="C18" s="11" t="s">
        <v>31</v>
      </c>
      <c r="D18" s="18" t="s">
        <v>31</v>
      </c>
      <c r="E18" s="19">
        <v>93524.32</v>
      </c>
      <c r="F18" s="18" t="s">
        <v>31</v>
      </c>
      <c r="G18" s="19">
        <v>149.69290000000001</v>
      </c>
      <c r="H18" s="18" t="s">
        <v>31</v>
      </c>
      <c r="I18" s="19">
        <v>183.1268</v>
      </c>
      <c r="J18" s="18" t="s">
        <v>31</v>
      </c>
      <c r="K18" s="19">
        <v>6.1814321530237804</v>
      </c>
      <c r="L18" s="18" t="s">
        <v>31</v>
      </c>
      <c r="M18" s="19">
        <v>34279.726005999997</v>
      </c>
      <c r="N18" s="18" t="s">
        <v>31</v>
      </c>
      <c r="O18" s="19">
        <v>40212.068957000003</v>
      </c>
      <c r="P18" s="18" t="s">
        <v>31</v>
      </c>
      <c r="Q18" s="19">
        <v>5932.3429510000096</v>
      </c>
      <c r="R18" s="18" t="s">
        <v>31</v>
      </c>
      <c r="S18" s="19">
        <v>0.40175745817191</v>
      </c>
      <c r="T18" s="18" t="s">
        <v>31</v>
      </c>
      <c r="U18" s="19">
        <v>17469.923556999998</v>
      </c>
      <c r="V18" s="18" t="s">
        <v>31</v>
      </c>
      <c r="W18" s="19">
        <v>11079.610628</v>
      </c>
      <c r="X18" s="18" t="s">
        <v>31</v>
      </c>
      <c r="Y18" s="19">
        <v>-6390.3129289999997</v>
      </c>
      <c r="Z18" s="18" t="s">
        <v>31</v>
      </c>
      <c r="AA18" s="19">
        <v>0.54953844856469003</v>
      </c>
      <c r="AB18" s="18" t="s">
        <v>31</v>
      </c>
      <c r="AC18" s="19">
        <v>2990.040814</v>
      </c>
      <c r="AD18" s="18" t="s">
        <v>31</v>
      </c>
      <c r="AE18" s="19">
        <v>2530.9510449999998</v>
      </c>
      <c r="AF18" s="18" t="s">
        <v>31</v>
      </c>
      <c r="AG18" s="19">
        <v>-459.08976899999999</v>
      </c>
      <c r="AH18" s="18" t="s">
        <v>31</v>
      </c>
      <c r="AI18" s="19">
        <v>641095.68977295398</v>
      </c>
      <c r="AJ18" s="18" t="s">
        <v>31</v>
      </c>
      <c r="AK18" s="19">
        <v>396574.29708839202</v>
      </c>
      <c r="AL18" s="18" t="s">
        <v>31</v>
      </c>
      <c r="AM18" s="19">
        <v>11489</v>
      </c>
      <c r="AN18" s="18" t="s">
        <v>31</v>
      </c>
      <c r="AO18" s="19">
        <v>4895.3</v>
      </c>
      <c r="AP18" s="18" t="s">
        <v>31</v>
      </c>
      <c r="AQ18" s="19">
        <v>3323.8</v>
      </c>
    </row>
    <row r="19" spans="1:43" ht="15" x14ac:dyDescent="0.3">
      <c r="A19" s="16"/>
      <c r="B19" s="17" t="s">
        <v>41</v>
      </c>
      <c r="C19" s="11" t="s">
        <v>31</v>
      </c>
      <c r="D19" s="18" t="s">
        <v>40</v>
      </c>
      <c r="E19" s="19">
        <v>96828</v>
      </c>
      <c r="F19" s="18" t="s">
        <v>31</v>
      </c>
      <c r="G19" s="19">
        <v>122.35509999999999</v>
      </c>
      <c r="H19" s="18" t="s">
        <v>31</v>
      </c>
      <c r="I19" s="19">
        <v>168.4819</v>
      </c>
      <c r="J19" s="18" t="s">
        <v>31</v>
      </c>
      <c r="K19" s="19">
        <v>6.6389040069809697</v>
      </c>
      <c r="L19" s="18" t="s">
        <v>31</v>
      </c>
      <c r="M19" s="19">
        <v>37959.894629000002</v>
      </c>
      <c r="N19" s="18" t="s">
        <v>31</v>
      </c>
      <c r="O19" s="19">
        <v>47502.289778999999</v>
      </c>
      <c r="P19" s="18" t="s">
        <v>31</v>
      </c>
      <c r="Q19" s="19">
        <v>9542.3951500000003</v>
      </c>
      <c r="R19" s="18" t="s">
        <v>31</v>
      </c>
      <c r="S19" s="19">
        <v>0.38134449023393002</v>
      </c>
      <c r="T19" s="18" t="s">
        <v>31</v>
      </c>
      <c r="U19" s="19">
        <v>17229.243635999999</v>
      </c>
      <c r="V19" s="18" t="s">
        <v>31</v>
      </c>
      <c r="W19" s="19">
        <v>10873.527196999999</v>
      </c>
      <c r="X19" s="18" t="s">
        <v>31</v>
      </c>
      <c r="Y19" s="19">
        <v>-6355.7164389999998</v>
      </c>
      <c r="Z19" s="18" t="s">
        <v>31</v>
      </c>
      <c r="AA19" s="19">
        <v>0.49676649475448997</v>
      </c>
      <c r="AB19" s="18" t="s">
        <v>31</v>
      </c>
      <c r="AC19" s="19">
        <v>2173.50074</v>
      </c>
      <c r="AD19" s="18" t="s">
        <v>31</v>
      </c>
      <c r="AE19" s="19">
        <v>1529.077407</v>
      </c>
      <c r="AF19" s="18" t="s">
        <v>31</v>
      </c>
      <c r="AG19" s="19">
        <v>-644.42333299999996</v>
      </c>
      <c r="AH19" s="18" t="s">
        <v>31</v>
      </c>
      <c r="AI19" s="19">
        <v>629598.59147325705</v>
      </c>
      <c r="AJ19" s="18" t="s">
        <v>40</v>
      </c>
      <c r="AK19" s="19">
        <v>385490.284731119</v>
      </c>
      <c r="AL19" s="18" t="s">
        <v>31</v>
      </c>
      <c r="AM19" s="19">
        <v>11544</v>
      </c>
      <c r="AN19" s="18" t="s">
        <v>40</v>
      </c>
      <c r="AO19" s="19">
        <v>4898.3999999999996</v>
      </c>
      <c r="AP19" s="18" t="s">
        <v>40</v>
      </c>
      <c r="AQ19" s="19">
        <v>3309.6004272089999</v>
      </c>
    </row>
    <row r="20" spans="1:43" ht="15" x14ac:dyDescent="0.3">
      <c r="A20" s="16"/>
      <c r="B20" s="17" t="s">
        <v>42</v>
      </c>
      <c r="C20" s="11" t="s">
        <v>31</v>
      </c>
      <c r="D20" s="18" t="s">
        <v>47</v>
      </c>
      <c r="E20" s="19">
        <v>119466</v>
      </c>
      <c r="F20" s="18" t="s">
        <v>31</v>
      </c>
      <c r="G20" s="19" t="s">
        <v>43</v>
      </c>
      <c r="H20" s="18" t="s">
        <v>31</v>
      </c>
      <c r="I20" s="19" t="s">
        <v>43</v>
      </c>
      <c r="J20" s="18" t="s">
        <v>31</v>
      </c>
      <c r="K20" s="19" t="s">
        <v>43</v>
      </c>
      <c r="L20" s="18" t="s">
        <v>31</v>
      </c>
      <c r="M20" s="19">
        <v>46588.271994000002</v>
      </c>
      <c r="N20" s="18" t="s">
        <v>31</v>
      </c>
      <c r="O20" s="19">
        <v>63870.021369000002</v>
      </c>
      <c r="P20" s="18" t="s">
        <v>31</v>
      </c>
      <c r="Q20" s="19">
        <v>17281.749374999999</v>
      </c>
      <c r="R20" s="18" t="s">
        <v>31</v>
      </c>
      <c r="S20" s="19" t="s">
        <v>43</v>
      </c>
      <c r="T20" s="18" t="s">
        <v>31</v>
      </c>
      <c r="U20" s="19">
        <v>16387.785102000002</v>
      </c>
      <c r="V20" s="18" t="s">
        <v>31</v>
      </c>
      <c r="W20" s="19">
        <v>10029.897010000001</v>
      </c>
      <c r="X20" s="18" t="s">
        <v>31</v>
      </c>
      <c r="Y20" s="19">
        <v>-6357.8880920000001</v>
      </c>
      <c r="Z20" s="18" t="s">
        <v>31</v>
      </c>
      <c r="AA20" s="19" t="s">
        <v>43</v>
      </c>
      <c r="AB20" s="18" t="s">
        <v>31</v>
      </c>
      <c r="AC20" s="19">
        <v>2316.5772999999999</v>
      </c>
      <c r="AD20" s="18" t="s">
        <v>31</v>
      </c>
      <c r="AE20" s="19">
        <v>1415.117387</v>
      </c>
      <c r="AF20" s="18" t="s">
        <v>31</v>
      </c>
      <c r="AG20" s="19">
        <v>-901.45991300000003</v>
      </c>
      <c r="AH20" s="18" t="s">
        <v>31</v>
      </c>
      <c r="AI20" s="19">
        <v>681680.53433595505</v>
      </c>
      <c r="AJ20" s="18" t="s">
        <v>40</v>
      </c>
      <c r="AK20" s="19">
        <v>420167.00384933298</v>
      </c>
      <c r="AL20" s="18" t="s">
        <v>31</v>
      </c>
      <c r="AM20" s="19">
        <v>11592</v>
      </c>
      <c r="AN20" s="18" t="s">
        <v>40</v>
      </c>
      <c r="AO20" s="19">
        <v>4989.2</v>
      </c>
      <c r="AP20" s="18" t="s">
        <v>40</v>
      </c>
      <c r="AQ20" s="19">
        <v>3374.5984716748399</v>
      </c>
    </row>
    <row r="21" spans="1:43" ht="15" x14ac:dyDescent="0.3">
      <c r="A21" s="15"/>
      <c r="B21" s="17" t="s">
        <v>44</v>
      </c>
      <c r="C21" s="11" t="s">
        <v>31</v>
      </c>
      <c r="D21" s="18" t="s">
        <v>31</v>
      </c>
      <c r="E21" s="19" t="s">
        <v>43</v>
      </c>
      <c r="F21" s="18" t="s">
        <v>31</v>
      </c>
      <c r="G21" s="19" t="s">
        <v>43</v>
      </c>
      <c r="H21" s="18" t="s">
        <v>31</v>
      </c>
      <c r="I21" s="19" t="s">
        <v>43</v>
      </c>
      <c r="J21" s="18" t="s">
        <v>31</v>
      </c>
      <c r="K21" s="19" t="s">
        <v>43</v>
      </c>
      <c r="L21" s="18" t="s">
        <v>31</v>
      </c>
      <c r="M21" s="19" t="s">
        <v>43</v>
      </c>
      <c r="N21" s="18" t="s">
        <v>31</v>
      </c>
      <c r="O21" s="19" t="s">
        <v>43</v>
      </c>
      <c r="P21" s="18" t="s">
        <v>31</v>
      </c>
      <c r="Q21" s="19" t="s">
        <v>43</v>
      </c>
      <c r="R21" s="18" t="s">
        <v>31</v>
      </c>
      <c r="S21" s="19" t="s">
        <v>43</v>
      </c>
      <c r="T21" s="18" t="s">
        <v>31</v>
      </c>
      <c r="U21" s="19" t="s">
        <v>43</v>
      </c>
      <c r="V21" s="18" t="s">
        <v>31</v>
      </c>
      <c r="W21" s="19" t="s">
        <v>43</v>
      </c>
      <c r="X21" s="18" t="s">
        <v>31</v>
      </c>
      <c r="Y21" s="19" t="s">
        <v>43</v>
      </c>
      <c r="Z21" s="18" t="s">
        <v>31</v>
      </c>
      <c r="AA21" s="19" t="s">
        <v>43</v>
      </c>
      <c r="AB21" s="18" t="s">
        <v>31</v>
      </c>
      <c r="AC21" s="19" t="s">
        <v>43</v>
      </c>
      <c r="AD21" s="18" t="s">
        <v>31</v>
      </c>
      <c r="AE21" s="19" t="s">
        <v>43</v>
      </c>
      <c r="AF21" s="18" t="s">
        <v>31</v>
      </c>
      <c r="AG21" s="19" t="s">
        <v>43</v>
      </c>
      <c r="AH21" s="18" t="s">
        <v>31</v>
      </c>
      <c r="AI21" s="19">
        <v>751299.74440273701</v>
      </c>
      <c r="AJ21" s="18" t="s">
        <v>31</v>
      </c>
      <c r="AK21" s="19" t="s">
        <v>43</v>
      </c>
      <c r="AL21" s="18" t="s">
        <v>31</v>
      </c>
      <c r="AM21" s="19" t="s">
        <v>43</v>
      </c>
      <c r="AN21" s="18" t="s">
        <v>31</v>
      </c>
      <c r="AO21" s="19" t="s">
        <v>43</v>
      </c>
      <c r="AP21" s="18" t="s">
        <v>31</v>
      </c>
      <c r="AQ21" s="19" t="s">
        <v>43</v>
      </c>
    </row>
    <row r="22" spans="1:43" ht="15" x14ac:dyDescent="0.3">
      <c r="A22" s="14" t="s">
        <v>48</v>
      </c>
      <c r="B22" s="17" t="s">
        <v>33</v>
      </c>
      <c r="C22" s="11" t="s">
        <v>31</v>
      </c>
      <c r="D22" s="18" t="s">
        <v>31</v>
      </c>
      <c r="E22" s="19">
        <v>66433.399944999997</v>
      </c>
      <c r="F22" s="18" t="s">
        <v>31</v>
      </c>
      <c r="G22" s="19">
        <v>20.65</v>
      </c>
      <c r="H22" s="18" t="s">
        <v>31</v>
      </c>
      <c r="I22" s="19">
        <v>14.333299999999999</v>
      </c>
      <c r="J22" s="18" t="s">
        <v>31</v>
      </c>
      <c r="K22" s="19">
        <v>0.46959338926833999</v>
      </c>
      <c r="L22" s="18" t="s">
        <v>31</v>
      </c>
      <c r="M22" s="19">
        <v>4030.492655</v>
      </c>
      <c r="N22" s="18" t="s">
        <v>31</v>
      </c>
      <c r="O22" s="19">
        <v>2364.364055</v>
      </c>
      <c r="P22" s="18" t="s">
        <v>31</v>
      </c>
      <c r="Q22" s="19">
        <v>-1666.1286</v>
      </c>
      <c r="R22" s="18" t="s">
        <v>31</v>
      </c>
      <c r="S22" s="19">
        <v>1.0063689576931201</v>
      </c>
      <c r="T22" s="18" t="s">
        <v>31</v>
      </c>
      <c r="U22" s="19">
        <v>25088.418148000001</v>
      </c>
      <c r="V22" s="18" t="s">
        <v>31</v>
      </c>
      <c r="W22" s="19">
        <v>24133.213877999999</v>
      </c>
      <c r="X22" s="18" t="s">
        <v>31</v>
      </c>
      <c r="Y22" s="19">
        <v>-955.20426999999995</v>
      </c>
      <c r="Z22" s="18" t="s">
        <v>31</v>
      </c>
      <c r="AA22" s="19">
        <v>0.18461737436985001</v>
      </c>
      <c r="AB22" s="18" t="s">
        <v>31</v>
      </c>
      <c r="AC22" s="19">
        <v>390.65507100000002</v>
      </c>
      <c r="AD22" s="18" t="s">
        <v>31</v>
      </c>
      <c r="AE22" s="19">
        <v>738.80134799999996</v>
      </c>
      <c r="AF22" s="18" t="s">
        <v>31</v>
      </c>
      <c r="AG22" s="19">
        <v>348.146277</v>
      </c>
      <c r="AH22" s="18" t="s">
        <v>31</v>
      </c>
      <c r="AI22" s="19">
        <v>357503.88060583</v>
      </c>
      <c r="AJ22" s="18" t="s">
        <v>31</v>
      </c>
      <c r="AK22" s="19">
        <v>247827.098175475</v>
      </c>
      <c r="AL22" s="18" t="s">
        <v>31</v>
      </c>
      <c r="AM22" s="19">
        <v>10542.941999999999</v>
      </c>
      <c r="AN22" s="18" t="s">
        <v>31</v>
      </c>
      <c r="AO22" s="19">
        <v>5181.9129999999996</v>
      </c>
      <c r="AP22" s="18" t="s">
        <v>31</v>
      </c>
      <c r="AQ22" s="19">
        <v>4153.17</v>
      </c>
    </row>
    <row r="23" spans="1:43" ht="15" x14ac:dyDescent="0.3">
      <c r="A23" s="16"/>
      <c r="B23" s="17" t="s">
        <v>35</v>
      </c>
      <c r="C23" s="11" t="s">
        <v>31</v>
      </c>
      <c r="D23" s="18" t="s">
        <v>31</v>
      </c>
      <c r="E23" s="19">
        <v>65782.994585719993</v>
      </c>
      <c r="F23" s="18" t="s">
        <v>31</v>
      </c>
      <c r="G23" s="19">
        <v>20.045200000000001</v>
      </c>
      <c r="H23" s="18" t="s">
        <v>31</v>
      </c>
      <c r="I23" s="19">
        <v>8.0268999999999995</v>
      </c>
      <c r="J23" s="18" t="s">
        <v>31</v>
      </c>
      <c r="K23" s="19">
        <v>0.46846046823104998</v>
      </c>
      <c r="L23" s="18" t="s">
        <v>31</v>
      </c>
      <c r="M23" s="19">
        <v>4181.594975</v>
      </c>
      <c r="N23" s="18" t="s">
        <v>31</v>
      </c>
      <c r="O23" s="19">
        <v>2442.8446239999998</v>
      </c>
      <c r="P23" s="18" t="s">
        <v>31</v>
      </c>
      <c r="Q23" s="19">
        <v>-1738.7503509999999</v>
      </c>
      <c r="R23" s="18" t="s">
        <v>31</v>
      </c>
      <c r="S23" s="19">
        <v>1.0116240890849499</v>
      </c>
      <c r="T23" s="18" t="s">
        <v>31</v>
      </c>
      <c r="U23" s="19">
        <v>23308.779109999999</v>
      </c>
      <c r="V23" s="18" t="s">
        <v>31</v>
      </c>
      <c r="W23" s="19">
        <v>23663.792057999999</v>
      </c>
      <c r="X23" s="18" t="s">
        <v>31</v>
      </c>
      <c r="Y23" s="19">
        <v>355.01294799999999</v>
      </c>
      <c r="Z23" s="18" t="s">
        <v>31</v>
      </c>
      <c r="AA23" s="19">
        <v>0.19113431659402999</v>
      </c>
      <c r="AB23" s="18" t="s">
        <v>31</v>
      </c>
      <c r="AC23" s="19">
        <v>509.08812899999998</v>
      </c>
      <c r="AD23" s="18" t="s">
        <v>31</v>
      </c>
      <c r="AE23" s="19">
        <v>789.74325599999997</v>
      </c>
      <c r="AF23" s="18" t="s">
        <v>31</v>
      </c>
      <c r="AG23" s="19">
        <v>280.65512699999999</v>
      </c>
      <c r="AH23" s="18" t="s">
        <v>31</v>
      </c>
      <c r="AI23" s="19">
        <v>381420.33513700799</v>
      </c>
      <c r="AJ23" s="18" t="s">
        <v>31</v>
      </c>
      <c r="AK23" s="19">
        <v>263136.98454998399</v>
      </c>
      <c r="AL23" s="18" t="s">
        <v>31</v>
      </c>
      <c r="AM23" s="19">
        <v>10565.284</v>
      </c>
      <c r="AN23" s="18" t="s">
        <v>31</v>
      </c>
      <c r="AO23" s="19">
        <v>5264.3010000000004</v>
      </c>
      <c r="AP23" s="18" t="s">
        <v>31</v>
      </c>
      <c r="AQ23" s="19">
        <v>4212.4970000000003</v>
      </c>
    </row>
    <row r="24" spans="1:43" ht="15" x14ac:dyDescent="0.3">
      <c r="A24" s="16"/>
      <c r="B24" s="17" t="s">
        <v>37</v>
      </c>
      <c r="C24" s="11" t="s">
        <v>31</v>
      </c>
      <c r="D24" s="18" t="s">
        <v>31</v>
      </c>
      <c r="E24" s="19">
        <v>69735.652770939996</v>
      </c>
      <c r="F24" s="18" t="s">
        <v>31</v>
      </c>
      <c r="G24" s="19">
        <v>29.358699999999999</v>
      </c>
      <c r="H24" s="18" t="s">
        <v>31</v>
      </c>
      <c r="I24" s="19">
        <v>11.833299999999999</v>
      </c>
      <c r="J24" s="18" t="s">
        <v>31</v>
      </c>
      <c r="K24" s="19">
        <v>0.46377778146750998</v>
      </c>
      <c r="L24" s="18" t="s">
        <v>31</v>
      </c>
      <c r="M24" s="19">
        <v>4560.7361709999996</v>
      </c>
      <c r="N24" s="18" t="s">
        <v>31</v>
      </c>
      <c r="O24" s="19">
        <v>2567.2092349999998</v>
      </c>
      <c r="P24" s="18" t="s">
        <v>31</v>
      </c>
      <c r="Q24" s="19">
        <v>-1993.526936</v>
      </c>
      <c r="R24" s="18" t="s">
        <v>31</v>
      </c>
      <c r="S24" s="19">
        <v>1.0762029432142399</v>
      </c>
      <c r="T24" s="18" t="s">
        <v>31</v>
      </c>
      <c r="U24" s="19">
        <v>28423.931195000001</v>
      </c>
      <c r="V24" s="18" t="s">
        <v>31</v>
      </c>
      <c r="W24" s="19">
        <v>27991.621503999999</v>
      </c>
      <c r="X24" s="18" t="s">
        <v>31</v>
      </c>
      <c r="Y24" s="19">
        <v>-432.30969099999999</v>
      </c>
      <c r="Z24" s="18" t="s">
        <v>31</v>
      </c>
      <c r="AA24" s="19">
        <v>0.26049992314578002</v>
      </c>
      <c r="AB24" s="18" t="s">
        <v>31</v>
      </c>
      <c r="AC24" s="19">
        <v>714.41745900000001</v>
      </c>
      <c r="AD24" s="18" t="s">
        <v>31</v>
      </c>
      <c r="AE24" s="19">
        <v>1099.332969</v>
      </c>
      <c r="AF24" s="18" t="s">
        <v>31</v>
      </c>
      <c r="AG24" s="19">
        <v>384.91550999999998</v>
      </c>
      <c r="AH24" s="18" t="s">
        <v>31</v>
      </c>
      <c r="AI24" s="19">
        <v>411327.85994940501</v>
      </c>
      <c r="AJ24" s="18" t="s">
        <v>31</v>
      </c>
      <c r="AK24" s="19">
        <v>283519.26770423498</v>
      </c>
      <c r="AL24" s="18" t="s">
        <v>31</v>
      </c>
      <c r="AM24" s="19">
        <v>10589.526</v>
      </c>
      <c r="AN24" s="18" t="s">
        <v>31</v>
      </c>
      <c r="AO24" s="19">
        <v>5345.8140000000003</v>
      </c>
      <c r="AP24" s="18" t="s">
        <v>31</v>
      </c>
      <c r="AQ24" s="19">
        <v>4267.7460000000001</v>
      </c>
    </row>
    <row r="25" spans="1:43" ht="15" x14ac:dyDescent="0.3">
      <c r="A25" s="16"/>
      <c r="B25" s="17" t="s">
        <v>38</v>
      </c>
      <c r="C25" s="11" t="s">
        <v>31</v>
      </c>
      <c r="D25" s="18" t="s">
        <v>31</v>
      </c>
      <c r="E25" s="19">
        <v>74969.488899999997</v>
      </c>
      <c r="F25" s="18" t="s">
        <v>31</v>
      </c>
      <c r="G25" s="19">
        <v>18.071400000000001</v>
      </c>
      <c r="H25" s="18" t="s">
        <v>31</v>
      </c>
      <c r="I25" s="19">
        <v>7</v>
      </c>
      <c r="J25" s="18" t="s">
        <v>31</v>
      </c>
      <c r="K25" s="19">
        <v>0.47953710276633998</v>
      </c>
      <c r="L25" s="18" t="s">
        <v>31</v>
      </c>
      <c r="M25" s="19">
        <v>5184.3700339999996</v>
      </c>
      <c r="N25" s="18" t="s">
        <v>31</v>
      </c>
      <c r="O25" s="19">
        <v>2959.7379919999998</v>
      </c>
      <c r="P25" s="18" t="s">
        <v>31</v>
      </c>
      <c r="Q25" s="19">
        <v>-2224.6320420000002</v>
      </c>
      <c r="R25" s="18" t="s">
        <v>31</v>
      </c>
      <c r="S25" s="19">
        <v>1.2268588127004201</v>
      </c>
      <c r="T25" s="18" t="s">
        <v>31</v>
      </c>
      <c r="U25" s="19">
        <v>34194.070744999997</v>
      </c>
      <c r="V25" s="18" t="s">
        <v>31</v>
      </c>
      <c r="W25" s="19">
        <v>34712.849302000002</v>
      </c>
      <c r="X25" s="18" t="s">
        <v>31</v>
      </c>
      <c r="Y25" s="19">
        <v>518.77855700000498</v>
      </c>
      <c r="Z25" s="18" t="s">
        <v>31</v>
      </c>
      <c r="AA25" s="19">
        <v>0.23267384373162001</v>
      </c>
      <c r="AB25" s="18" t="s">
        <v>31</v>
      </c>
      <c r="AC25" s="19">
        <v>1616.9448540000001</v>
      </c>
      <c r="AD25" s="18" t="s">
        <v>31</v>
      </c>
      <c r="AE25" s="19">
        <v>1052.723493</v>
      </c>
      <c r="AF25" s="18" t="s">
        <v>31</v>
      </c>
      <c r="AG25" s="19">
        <v>-564.221361</v>
      </c>
      <c r="AH25" s="18" t="s">
        <v>31</v>
      </c>
      <c r="AI25" s="19">
        <v>437355.91563664598</v>
      </c>
      <c r="AJ25" s="18" t="s">
        <v>31</v>
      </c>
      <c r="AK25" s="19">
        <v>298161.87379471702</v>
      </c>
      <c r="AL25" s="18" t="s">
        <v>31</v>
      </c>
      <c r="AM25" s="19">
        <v>10626.43</v>
      </c>
      <c r="AN25" s="18" t="s">
        <v>31</v>
      </c>
      <c r="AO25" s="19">
        <v>5417.11</v>
      </c>
      <c r="AP25" s="18" t="s">
        <v>31</v>
      </c>
      <c r="AQ25" s="19">
        <v>4318.2280000000001</v>
      </c>
    </row>
    <row r="26" spans="1:43" ht="15" x14ac:dyDescent="0.3">
      <c r="A26" s="16"/>
      <c r="B26" s="17" t="s">
        <v>39</v>
      </c>
      <c r="C26" s="11" t="s">
        <v>31</v>
      </c>
      <c r="D26" s="18" t="s">
        <v>31</v>
      </c>
      <c r="E26" s="19">
        <v>79245.0046</v>
      </c>
      <c r="F26" s="18" t="s">
        <v>31</v>
      </c>
      <c r="G26" s="19">
        <v>29.225000000000001</v>
      </c>
      <c r="H26" s="18" t="s">
        <v>31</v>
      </c>
      <c r="I26" s="19">
        <v>11.533300000000001</v>
      </c>
      <c r="J26" s="18" t="s">
        <v>31</v>
      </c>
      <c r="K26" s="19">
        <v>0.48812480570646999</v>
      </c>
      <c r="L26" s="18" t="s">
        <v>31</v>
      </c>
      <c r="M26" s="19">
        <v>5497.3764339999998</v>
      </c>
      <c r="N26" s="18" t="s">
        <v>31</v>
      </c>
      <c r="O26" s="19">
        <v>3175.3981699999999</v>
      </c>
      <c r="P26" s="18" t="s">
        <v>31</v>
      </c>
      <c r="Q26" s="19">
        <v>-2321.9782639999999</v>
      </c>
      <c r="R26" s="18" t="s">
        <v>31</v>
      </c>
      <c r="S26" s="19">
        <v>1.3170670898977099</v>
      </c>
      <c r="T26" s="18" t="s">
        <v>31</v>
      </c>
      <c r="U26" s="19">
        <v>35193.842878000003</v>
      </c>
      <c r="V26" s="18" t="s">
        <v>31</v>
      </c>
      <c r="W26" s="19">
        <v>36321.890807999996</v>
      </c>
      <c r="X26" s="18" t="s">
        <v>31</v>
      </c>
      <c r="Y26" s="19">
        <v>1128.0479299999899</v>
      </c>
      <c r="Z26" s="18" t="s">
        <v>31</v>
      </c>
      <c r="AA26" s="19">
        <v>0.26177447767681999</v>
      </c>
      <c r="AB26" s="18" t="s">
        <v>31</v>
      </c>
      <c r="AC26" s="19">
        <v>772.12910299999999</v>
      </c>
      <c r="AD26" s="18" t="s">
        <v>31</v>
      </c>
      <c r="AE26" s="19">
        <v>1205.626994</v>
      </c>
      <c r="AF26" s="18" t="s">
        <v>31</v>
      </c>
      <c r="AG26" s="19">
        <v>433.49789099999998</v>
      </c>
      <c r="AH26" s="18" t="s">
        <v>31</v>
      </c>
      <c r="AI26" s="19">
        <v>471830.45580147801</v>
      </c>
      <c r="AJ26" s="18" t="s">
        <v>31</v>
      </c>
      <c r="AK26" s="19">
        <v>320598.29403156898</v>
      </c>
      <c r="AL26" s="18" t="s">
        <v>31</v>
      </c>
      <c r="AM26" s="19">
        <v>10669.324000000001</v>
      </c>
      <c r="AN26" s="18" t="s">
        <v>31</v>
      </c>
      <c r="AO26" s="19">
        <v>5430.3440000000001</v>
      </c>
      <c r="AP26" s="18" t="s">
        <v>31</v>
      </c>
      <c r="AQ26" s="19">
        <v>4322.0659999999998</v>
      </c>
    </row>
    <row r="27" spans="1:43" ht="15" x14ac:dyDescent="0.3">
      <c r="A27" s="16"/>
      <c r="B27" s="17" t="s">
        <v>41</v>
      </c>
      <c r="C27" s="11" t="s">
        <v>31</v>
      </c>
      <c r="D27" s="18" t="s">
        <v>31</v>
      </c>
      <c r="E27" s="19">
        <v>80958.07703</v>
      </c>
      <c r="F27" s="18" t="s">
        <v>31</v>
      </c>
      <c r="G27" s="19">
        <v>15.390700000000001</v>
      </c>
      <c r="H27" s="18" t="s">
        <v>31</v>
      </c>
      <c r="I27" s="19">
        <v>12.9869</v>
      </c>
      <c r="J27" s="18" t="s">
        <v>31</v>
      </c>
      <c r="K27" s="19">
        <v>0.47040389996217002</v>
      </c>
      <c r="L27" s="18" t="s">
        <v>31</v>
      </c>
      <c r="M27" s="19">
        <v>6012.527247</v>
      </c>
      <c r="N27" s="18" t="s">
        <v>31</v>
      </c>
      <c r="O27" s="19">
        <v>3365.805914</v>
      </c>
      <c r="P27" s="18" t="s">
        <v>31</v>
      </c>
      <c r="Q27" s="19">
        <v>-2646.721333</v>
      </c>
      <c r="R27" s="18" t="s">
        <v>31</v>
      </c>
      <c r="S27" s="19">
        <v>1.33474015077008</v>
      </c>
      <c r="T27" s="18" t="s">
        <v>31</v>
      </c>
      <c r="U27" s="19">
        <v>38102.020206000001</v>
      </c>
      <c r="V27" s="18" t="s">
        <v>31</v>
      </c>
      <c r="W27" s="19">
        <v>38058.327056000002</v>
      </c>
      <c r="X27" s="18" t="s">
        <v>31</v>
      </c>
      <c r="Y27" s="19">
        <v>-43.693149999999001</v>
      </c>
      <c r="Z27" s="18" t="s">
        <v>31</v>
      </c>
      <c r="AA27" s="19">
        <v>0.28262036872825003</v>
      </c>
      <c r="AB27" s="18" t="s">
        <v>31</v>
      </c>
      <c r="AC27" s="19">
        <v>411.38356299999998</v>
      </c>
      <c r="AD27" s="18" t="s">
        <v>31</v>
      </c>
      <c r="AE27" s="19">
        <v>869.92264</v>
      </c>
      <c r="AF27" s="18" t="s">
        <v>31</v>
      </c>
      <c r="AG27" s="19">
        <v>458.53907700000002</v>
      </c>
      <c r="AH27" s="18" t="s">
        <v>31</v>
      </c>
      <c r="AI27" s="19">
        <v>458113.66846304602</v>
      </c>
      <c r="AJ27" s="18" t="s">
        <v>40</v>
      </c>
      <c r="AK27" s="19">
        <v>305711.48886856</v>
      </c>
      <c r="AL27" s="18" t="s">
        <v>31</v>
      </c>
      <c r="AM27" s="19">
        <v>10700.155000000001</v>
      </c>
      <c r="AN27" s="18" t="s">
        <v>40</v>
      </c>
      <c r="AO27" s="19">
        <v>5337.2030000000004</v>
      </c>
      <c r="AP27" s="18" t="s">
        <v>40</v>
      </c>
      <c r="AQ27" s="19">
        <v>4216.116</v>
      </c>
    </row>
    <row r="28" spans="1:43" ht="15" x14ac:dyDescent="0.3">
      <c r="A28" s="16"/>
      <c r="B28" s="17" t="s">
        <v>42</v>
      </c>
      <c r="C28" s="11" t="s">
        <v>31</v>
      </c>
      <c r="D28" s="18" t="s">
        <v>49</v>
      </c>
      <c r="E28" s="19">
        <v>84670.51455141</v>
      </c>
      <c r="F28" s="18" t="s">
        <v>31</v>
      </c>
      <c r="G28" s="19" t="s">
        <v>43</v>
      </c>
      <c r="H28" s="18" t="s">
        <v>31</v>
      </c>
      <c r="I28" s="19" t="s">
        <v>43</v>
      </c>
      <c r="J28" s="18" t="s">
        <v>31</v>
      </c>
      <c r="K28" s="19" t="s">
        <v>43</v>
      </c>
      <c r="L28" s="18" t="s">
        <v>31</v>
      </c>
      <c r="M28" s="19">
        <v>7319.4700190000003</v>
      </c>
      <c r="N28" s="18" t="s">
        <v>31</v>
      </c>
      <c r="O28" s="19">
        <v>3881.563435</v>
      </c>
      <c r="P28" s="18" t="s">
        <v>31</v>
      </c>
      <c r="Q28" s="19">
        <v>-3437.9065839999998</v>
      </c>
      <c r="R28" s="18" t="s">
        <v>31</v>
      </c>
      <c r="S28" s="19" t="s">
        <v>43</v>
      </c>
      <c r="T28" s="18" t="s">
        <v>31</v>
      </c>
      <c r="U28" s="19">
        <v>39719.176106999999</v>
      </c>
      <c r="V28" s="18" t="s">
        <v>31</v>
      </c>
      <c r="W28" s="19">
        <v>39499.986245</v>
      </c>
      <c r="X28" s="18" t="s">
        <v>31</v>
      </c>
      <c r="Y28" s="19">
        <v>-219.18986200000001</v>
      </c>
      <c r="Z28" s="18" t="s">
        <v>31</v>
      </c>
      <c r="AA28" s="19" t="s">
        <v>43</v>
      </c>
      <c r="AB28" s="18" t="s">
        <v>31</v>
      </c>
      <c r="AC28" s="19">
        <v>552.13295300000004</v>
      </c>
      <c r="AD28" s="18" t="s">
        <v>31</v>
      </c>
      <c r="AE28" s="19">
        <v>870.894094</v>
      </c>
      <c r="AF28" s="18" t="s">
        <v>31</v>
      </c>
      <c r="AG28" s="19">
        <v>318.76114100000001</v>
      </c>
      <c r="AH28" s="18" t="s">
        <v>31</v>
      </c>
      <c r="AI28" s="19">
        <v>479257.49828679097</v>
      </c>
      <c r="AJ28" s="18" t="s">
        <v>40</v>
      </c>
      <c r="AK28" s="19">
        <v>320367.73897775798</v>
      </c>
      <c r="AL28" s="18" t="s">
        <v>31</v>
      </c>
      <c r="AM28" s="19">
        <v>10697.314</v>
      </c>
      <c r="AN28" s="18" t="s">
        <v>40</v>
      </c>
      <c r="AO28" s="19">
        <v>5357.6909999999998</v>
      </c>
      <c r="AP28" s="18" t="s">
        <v>40</v>
      </c>
      <c r="AQ28" s="19">
        <v>4214.8249999999998</v>
      </c>
    </row>
    <row r="29" spans="1:43" ht="15" x14ac:dyDescent="0.3">
      <c r="A29" s="15"/>
      <c r="B29" s="17" t="s">
        <v>44</v>
      </c>
      <c r="C29" s="11" t="s">
        <v>31</v>
      </c>
      <c r="D29" s="18" t="s">
        <v>31</v>
      </c>
      <c r="E29" s="19" t="s">
        <v>43</v>
      </c>
      <c r="F29" s="18" t="s">
        <v>31</v>
      </c>
      <c r="G29" s="19" t="s">
        <v>43</v>
      </c>
      <c r="H29" s="18" t="s">
        <v>31</v>
      </c>
      <c r="I29" s="19" t="s">
        <v>43</v>
      </c>
      <c r="J29" s="18" t="s">
        <v>31</v>
      </c>
      <c r="K29" s="19" t="s">
        <v>43</v>
      </c>
      <c r="L29" s="18" t="s">
        <v>31</v>
      </c>
      <c r="M29" s="19" t="s">
        <v>43</v>
      </c>
      <c r="N29" s="18" t="s">
        <v>31</v>
      </c>
      <c r="O29" s="19" t="s">
        <v>43</v>
      </c>
      <c r="P29" s="18" t="s">
        <v>31</v>
      </c>
      <c r="Q29" s="19" t="s">
        <v>43</v>
      </c>
      <c r="R29" s="18" t="s">
        <v>31</v>
      </c>
      <c r="S29" s="19" t="s">
        <v>43</v>
      </c>
      <c r="T29" s="18" t="s">
        <v>31</v>
      </c>
      <c r="U29" s="19" t="s">
        <v>43</v>
      </c>
      <c r="V29" s="18" t="s">
        <v>31</v>
      </c>
      <c r="W29" s="19" t="s">
        <v>43</v>
      </c>
      <c r="X29" s="18" t="s">
        <v>31</v>
      </c>
      <c r="Y29" s="19" t="s">
        <v>43</v>
      </c>
      <c r="Z29" s="18" t="s">
        <v>31</v>
      </c>
      <c r="AA29" s="19" t="s">
        <v>43</v>
      </c>
      <c r="AB29" s="18" t="s">
        <v>31</v>
      </c>
      <c r="AC29" s="19" t="s">
        <v>43</v>
      </c>
      <c r="AD29" s="18" t="s">
        <v>31</v>
      </c>
      <c r="AE29" s="19" t="s">
        <v>43</v>
      </c>
      <c r="AF29" s="18" t="s">
        <v>31</v>
      </c>
      <c r="AG29" s="19" t="s">
        <v>43</v>
      </c>
      <c r="AH29" s="18" t="s">
        <v>31</v>
      </c>
      <c r="AI29" s="19">
        <v>524877.41695093305</v>
      </c>
      <c r="AJ29" s="18" t="s">
        <v>31</v>
      </c>
      <c r="AK29" s="19" t="s">
        <v>43</v>
      </c>
      <c r="AL29" s="18" t="s">
        <v>31</v>
      </c>
      <c r="AM29" s="19" t="s">
        <v>43</v>
      </c>
      <c r="AN29" s="18" t="s">
        <v>31</v>
      </c>
      <c r="AO29" s="19" t="s">
        <v>43</v>
      </c>
      <c r="AP29" s="18" t="s">
        <v>31</v>
      </c>
      <c r="AQ29" s="19" t="s">
        <v>43</v>
      </c>
    </row>
    <row r="30" spans="1:43" ht="15" x14ac:dyDescent="0.3">
      <c r="A30" s="14" t="s">
        <v>50</v>
      </c>
      <c r="B30" s="17" t="s">
        <v>33</v>
      </c>
      <c r="C30" s="11" t="s">
        <v>31</v>
      </c>
      <c r="D30" s="18" t="s">
        <v>31</v>
      </c>
      <c r="E30" s="19">
        <v>60243</v>
      </c>
      <c r="F30" s="18" t="s">
        <v>31</v>
      </c>
      <c r="G30" s="19">
        <v>150.0857</v>
      </c>
      <c r="H30" s="18" t="s">
        <v>31</v>
      </c>
      <c r="I30" s="19">
        <v>166.8468</v>
      </c>
      <c r="J30" s="18" t="s">
        <v>31</v>
      </c>
      <c r="K30" s="19">
        <v>2.5055514433377799</v>
      </c>
      <c r="L30" s="18" t="s">
        <v>31</v>
      </c>
      <c r="M30" s="19">
        <v>3892.8275560000002</v>
      </c>
      <c r="N30" s="18" t="s">
        <v>31</v>
      </c>
      <c r="O30" s="19">
        <v>12615.245244</v>
      </c>
      <c r="P30" s="18" t="s">
        <v>31</v>
      </c>
      <c r="Q30" s="19">
        <v>8722.4176879999995</v>
      </c>
      <c r="R30" s="18" t="s">
        <v>31</v>
      </c>
      <c r="S30" s="19">
        <v>0.26708326579161001</v>
      </c>
      <c r="T30" s="18" t="s">
        <v>31</v>
      </c>
      <c r="U30" s="19">
        <v>8080.1908999999996</v>
      </c>
      <c r="V30" s="18" t="s">
        <v>31</v>
      </c>
      <c r="W30" s="19">
        <v>6404.7857670000003</v>
      </c>
      <c r="X30" s="18" t="s">
        <v>31</v>
      </c>
      <c r="Y30" s="19">
        <v>-1675.405133</v>
      </c>
      <c r="Z30" s="18" t="s">
        <v>31</v>
      </c>
      <c r="AA30" s="19">
        <v>0.13597946608193001</v>
      </c>
      <c r="AB30" s="18" t="s">
        <v>31</v>
      </c>
      <c r="AC30" s="19">
        <v>586.43059800000003</v>
      </c>
      <c r="AD30" s="18" t="s">
        <v>31</v>
      </c>
      <c r="AE30" s="19">
        <v>544.16228799999999</v>
      </c>
      <c r="AF30" s="18" t="s">
        <v>31</v>
      </c>
      <c r="AG30" s="19">
        <v>-42.26831</v>
      </c>
      <c r="AH30" s="18" t="s">
        <v>31</v>
      </c>
      <c r="AI30" s="19">
        <v>278748.364796468</v>
      </c>
      <c r="AJ30" s="18" t="s">
        <v>31</v>
      </c>
      <c r="AK30" s="19">
        <v>162308.02361653099</v>
      </c>
      <c r="AL30" s="18" t="s">
        <v>31</v>
      </c>
      <c r="AM30" s="19">
        <v>5682</v>
      </c>
      <c r="AN30" s="18" t="s">
        <v>31</v>
      </c>
      <c r="AO30" s="19">
        <v>2828.998</v>
      </c>
      <c r="AP30" s="18" t="s">
        <v>31</v>
      </c>
      <c r="AQ30" s="19">
        <v>1870.558</v>
      </c>
    </row>
    <row r="31" spans="1:43" ht="15" x14ac:dyDescent="0.3">
      <c r="A31" s="16"/>
      <c r="B31" s="17" t="s">
        <v>35</v>
      </c>
      <c r="C31" s="11" t="s">
        <v>31</v>
      </c>
      <c r="D31" s="18" t="s">
        <v>31</v>
      </c>
      <c r="E31" s="19">
        <v>62859</v>
      </c>
      <c r="F31" s="18" t="s">
        <v>31</v>
      </c>
      <c r="G31" s="19">
        <v>131.85120000000001</v>
      </c>
      <c r="H31" s="18" t="s">
        <v>31</v>
      </c>
      <c r="I31" s="19">
        <v>167.5136</v>
      </c>
      <c r="J31" s="18" t="s">
        <v>31</v>
      </c>
      <c r="K31" s="19">
        <v>2.5740889141346899</v>
      </c>
      <c r="L31" s="18" t="s">
        <v>31</v>
      </c>
      <c r="M31" s="19">
        <v>3874.2770409999998</v>
      </c>
      <c r="N31" s="18" t="s">
        <v>31</v>
      </c>
      <c r="O31" s="19">
        <v>13422.902661</v>
      </c>
      <c r="P31" s="18" t="s">
        <v>31</v>
      </c>
      <c r="Q31" s="19">
        <v>9548.6256200000007</v>
      </c>
      <c r="R31" s="18" t="s">
        <v>31</v>
      </c>
      <c r="S31" s="19">
        <v>0.27805010931659002</v>
      </c>
      <c r="T31" s="18" t="s">
        <v>31</v>
      </c>
      <c r="U31" s="19">
        <v>8155.8430330000001</v>
      </c>
      <c r="V31" s="18" t="s">
        <v>31</v>
      </c>
      <c r="W31" s="19">
        <v>6504.1155500000004</v>
      </c>
      <c r="X31" s="18" t="s">
        <v>31</v>
      </c>
      <c r="Y31" s="19">
        <v>-1651.7274829999999</v>
      </c>
      <c r="Z31" s="18" t="s">
        <v>31</v>
      </c>
      <c r="AA31" s="19">
        <v>0.10573823073544</v>
      </c>
      <c r="AB31" s="18" t="s">
        <v>31</v>
      </c>
      <c r="AC31" s="19">
        <v>696.92979200000002</v>
      </c>
      <c r="AD31" s="18" t="s">
        <v>31</v>
      </c>
      <c r="AE31" s="19">
        <v>436.89723600000002</v>
      </c>
      <c r="AF31" s="18" t="s">
        <v>31</v>
      </c>
      <c r="AG31" s="19">
        <v>-260.032556</v>
      </c>
      <c r="AH31" s="18" t="s">
        <v>31</v>
      </c>
      <c r="AI31" s="19">
        <v>297719.06009161402</v>
      </c>
      <c r="AJ31" s="18" t="s">
        <v>31</v>
      </c>
      <c r="AK31" s="19">
        <v>174669.21861971499</v>
      </c>
      <c r="AL31" s="18" t="s">
        <v>31</v>
      </c>
      <c r="AM31" s="19">
        <v>5729</v>
      </c>
      <c r="AN31" s="18" t="s">
        <v>31</v>
      </c>
      <c r="AO31" s="19">
        <v>2876.4520000000002</v>
      </c>
      <c r="AP31" s="18" t="s">
        <v>31</v>
      </c>
      <c r="AQ31" s="19">
        <v>1916.5360000000001</v>
      </c>
    </row>
    <row r="32" spans="1:43" ht="15" x14ac:dyDescent="0.3">
      <c r="A32" s="16"/>
      <c r="B32" s="17" t="s">
        <v>37</v>
      </c>
      <c r="C32" s="11" t="s">
        <v>31</v>
      </c>
      <c r="D32" s="18" t="s">
        <v>31</v>
      </c>
      <c r="E32" s="19">
        <v>60240</v>
      </c>
      <c r="F32" s="18" t="s">
        <v>31</v>
      </c>
      <c r="G32" s="19">
        <v>118.4357</v>
      </c>
      <c r="H32" s="18" t="s">
        <v>31</v>
      </c>
      <c r="I32" s="19">
        <v>189.7353</v>
      </c>
      <c r="J32" s="18" t="s">
        <v>31</v>
      </c>
      <c r="K32" s="19">
        <v>2.5126459326597099</v>
      </c>
      <c r="L32" s="18" t="s">
        <v>31</v>
      </c>
      <c r="M32" s="19">
        <v>4228.7430670000003</v>
      </c>
      <c r="N32" s="18" t="s">
        <v>31</v>
      </c>
      <c r="O32" s="19">
        <v>13908.574538000001</v>
      </c>
      <c r="P32" s="18" t="s">
        <v>31</v>
      </c>
      <c r="Q32" s="19">
        <v>9679.8314709999995</v>
      </c>
      <c r="R32" s="18" t="s">
        <v>31</v>
      </c>
      <c r="S32" s="19">
        <v>0.27107539261219998</v>
      </c>
      <c r="T32" s="18" t="s">
        <v>31</v>
      </c>
      <c r="U32" s="19">
        <v>8748.2958269999999</v>
      </c>
      <c r="V32" s="18" t="s">
        <v>31</v>
      </c>
      <c r="W32" s="19">
        <v>7050.5659150000001</v>
      </c>
      <c r="X32" s="18" t="s">
        <v>31</v>
      </c>
      <c r="Y32" s="19">
        <v>-1697.729912</v>
      </c>
      <c r="Z32" s="18" t="s">
        <v>31</v>
      </c>
      <c r="AA32" s="19">
        <v>0.12385465833919999</v>
      </c>
      <c r="AB32" s="18" t="s">
        <v>31</v>
      </c>
      <c r="AC32" s="19">
        <v>750.90521999999999</v>
      </c>
      <c r="AD32" s="18" t="s">
        <v>31</v>
      </c>
      <c r="AE32" s="19">
        <v>522.67773299999999</v>
      </c>
      <c r="AF32" s="18" t="s">
        <v>31</v>
      </c>
      <c r="AG32" s="19">
        <v>-228.227487</v>
      </c>
      <c r="AH32" s="18" t="s">
        <v>31</v>
      </c>
      <c r="AI32" s="19">
        <v>319130.16536626202</v>
      </c>
      <c r="AJ32" s="18" t="s">
        <v>31</v>
      </c>
      <c r="AK32" s="19">
        <v>187308.95774786701</v>
      </c>
      <c r="AL32" s="18" t="s">
        <v>31</v>
      </c>
      <c r="AM32" s="19">
        <v>5765</v>
      </c>
      <c r="AN32" s="18" t="s">
        <v>31</v>
      </c>
      <c r="AO32" s="19">
        <v>2921.8969999999999</v>
      </c>
      <c r="AP32" s="18" t="s">
        <v>31</v>
      </c>
      <c r="AQ32" s="19">
        <v>1960.8910000000001</v>
      </c>
    </row>
    <row r="33" spans="1:43" ht="15" x14ac:dyDescent="0.3">
      <c r="A33" s="16"/>
      <c r="B33" s="17" t="s">
        <v>38</v>
      </c>
      <c r="C33" s="11" t="s">
        <v>31</v>
      </c>
      <c r="D33" s="18" t="s">
        <v>31</v>
      </c>
      <c r="E33" s="19">
        <v>59778</v>
      </c>
      <c r="F33" s="18" t="s">
        <v>31</v>
      </c>
      <c r="G33" s="19">
        <v>133.9624</v>
      </c>
      <c r="H33" s="18" t="s">
        <v>31</v>
      </c>
      <c r="I33" s="19">
        <v>175.18279999999999</v>
      </c>
      <c r="J33" s="18" t="s">
        <v>31</v>
      </c>
      <c r="K33" s="19">
        <v>2.5410153815651002</v>
      </c>
      <c r="L33" s="18" t="s">
        <v>31</v>
      </c>
      <c r="M33" s="19">
        <v>4604.7707639999999</v>
      </c>
      <c r="N33" s="18" t="s">
        <v>31</v>
      </c>
      <c r="O33" s="19">
        <v>15683.332363</v>
      </c>
      <c r="P33" s="18" t="s">
        <v>31</v>
      </c>
      <c r="Q33" s="19">
        <v>11078.561599000001</v>
      </c>
      <c r="R33" s="18" t="s">
        <v>31</v>
      </c>
      <c r="S33" s="19">
        <v>0.25526468193676</v>
      </c>
      <c r="T33" s="18" t="s">
        <v>31</v>
      </c>
      <c r="U33" s="19">
        <v>9040.6987950000002</v>
      </c>
      <c r="V33" s="18" t="s">
        <v>31</v>
      </c>
      <c r="W33" s="19">
        <v>7222.4809770000002</v>
      </c>
      <c r="X33" s="18" t="s">
        <v>31</v>
      </c>
      <c r="Y33" s="19">
        <v>-1818.2178180000001</v>
      </c>
      <c r="Z33" s="18" t="s">
        <v>31</v>
      </c>
      <c r="AA33" s="19">
        <v>0.10139578195387999</v>
      </c>
      <c r="AB33" s="18" t="s">
        <v>31</v>
      </c>
      <c r="AC33" s="19">
        <v>745.19194300000004</v>
      </c>
      <c r="AD33" s="18" t="s">
        <v>31</v>
      </c>
      <c r="AE33" s="19">
        <v>458.76115700000003</v>
      </c>
      <c r="AF33" s="18" t="s">
        <v>31</v>
      </c>
      <c r="AG33" s="19">
        <v>-286.43078600000001</v>
      </c>
      <c r="AH33" s="18" t="s">
        <v>31</v>
      </c>
      <c r="AI33" s="19">
        <v>333035.35517844401</v>
      </c>
      <c r="AJ33" s="18" t="s">
        <v>31</v>
      </c>
      <c r="AK33" s="19">
        <v>196741.88140226799</v>
      </c>
      <c r="AL33" s="18" t="s">
        <v>31</v>
      </c>
      <c r="AM33" s="19">
        <v>5794</v>
      </c>
      <c r="AN33" s="18" t="s">
        <v>31</v>
      </c>
      <c r="AO33" s="19">
        <v>2963.3310000000001</v>
      </c>
      <c r="AP33" s="18" t="s">
        <v>31</v>
      </c>
      <c r="AQ33" s="19">
        <v>1996.962</v>
      </c>
    </row>
    <row r="34" spans="1:43" ht="15" x14ac:dyDescent="0.3">
      <c r="A34" s="16"/>
      <c r="B34" s="17" t="s">
        <v>39</v>
      </c>
      <c r="C34" s="11" t="s">
        <v>31</v>
      </c>
      <c r="D34" s="18" t="s">
        <v>49</v>
      </c>
      <c r="E34" s="19">
        <v>62229</v>
      </c>
      <c r="F34" s="18" t="s">
        <v>31</v>
      </c>
      <c r="G34" s="19">
        <v>218.04920000000001</v>
      </c>
      <c r="H34" s="18" t="s">
        <v>31</v>
      </c>
      <c r="I34" s="19">
        <v>160.80879999999999</v>
      </c>
      <c r="J34" s="18" t="s">
        <v>31</v>
      </c>
      <c r="K34" s="19">
        <v>2.9055439906325899</v>
      </c>
      <c r="L34" s="18" t="s">
        <v>31</v>
      </c>
      <c r="M34" s="19">
        <v>4630.0992260000003</v>
      </c>
      <c r="N34" s="18" t="s">
        <v>31</v>
      </c>
      <c r="O34" s="19">
        <v>18901.434557</v>
      </c>
      <c r="P34" s="18" t="s">
        <v>31</v>
      </c>
      <c r="Q34" s="19">
        <v>14271.335331</v>
      </c>
      <c r="R34" s="18" t="s">
        <v>31</v>
      </c>
      <c r="S34" s="19">
        <v>0.25601436800750998</v>
      </c>
      <c r="T34" s="18" t="s">
        <v>31</v>
      </c>
      <c r="U34" s="19">
        <v>9105.7806180000007</v>
      </c>
      <c r="V34" s="18" t="s">
        <v>31</v>
      </c>
      <c r="W34" s="19">
        <v>7060.328203</v>
      </c>
      <c r="X34" s="18" t="s">
        <v>31</v>
      </c>
      <c r="Y34" s="19">
        <v>-2045.452415</v>
      </c>
      <c r="Z34" s="18" t="s">
        <v>31</v>
      </c>
      <c r="AA34" s="19">
        <v>7.3226939572980002E-2</v>
      </c>
      <c r="AB34" s="18" t="s">
        <v>31</v>
      </c>
      <c r="AC34" s="19">
        <v>604.84035100000006</v>
      </c>
      <c r="AD34" s="18" t="s">
        <v>31</v>
      </c>
      <c r="AE34" s="19">
        <v>337.25356199999999</v>
      </c>
      <c r="AF34" s="18" t="s">
        <v>31</v>
      </c>
      <c r="AG34" s="19">
        <v>-267.58678900000001</v>
      </c>
      <c r="AH34" s="18" t="s">
        <v>31</v>
      </c>
      <c r="AI34" s="19">
        <v>348344.27564004599</v>
      </c>
      <c r="AJ34" s="18" t="s">
        <v>40</v>
      </c>
      <c r="AK34" s="19">
        <v>206341.93010451301</v>
      </c>
      <c r="AL34" s="18" t="s">
        <v>31</v>
      </c>
      <c r="AM34" s="19">
        <v>5817</v>
      </c>
      <c r="AN34" s="18" t="s">
        <v>40</v>
      </c>
      <c r="AO34" s="19">
        <v>3005.3356918663499</v>
      </c>
      <c r="AP34" s="18" t="s">
        <v>40</v>
      </c>
      <c r="AQ34" s="19">
        <v>2028.9934706766901</v>
      </c>
    </row>
    <row r="35" spans="1:43" ht="15" x14ac:dyDescent="0.3">
      <c r="A35" s="16"/>
      <c r="B35" s="17" t="s">
        <v>41</v>
      </c>
      <c r="C35" s="11" t="s">
        <v>31</v>
      </c>
      <c r="D35" s="18" t="s">
        <v>49</v>
      </c>
      <c r="E35" s="19">
        <v>62049</v>
      </c>
      <c r="F35" s="18" t="s">
        <v>31</v>
      </c>
      <c r="G35" s="19">
        <v>230.2508</v>
      </c>
      <c r="H35" s="18" t="s">
        <v>31</v>
      </c>
      <c r="I35" s="19">
        <v>173.3237</v>
      </c>
      <c r="J35" s="18" t="s">
        <v>31</v>
      </c>
      <c r="K35" s="19">
        <v>2.9104807576048999</v>
      </c>
      <c r="L35" s="18" t="s">
        <v>31</v>
      </c>
      <c r="M35" s="19">
        <v>5542.8525589999999</v>
      </c>
      <c r="N35" s="18" t="s">
        <v>31</v>
      </c>
      <c r="O35" s="19">
        <v>20824.898236000001</v>
      </c>
      <c r="P35" s="18" t="s">
        <v>31</v>
      </c>
      <c r="Q35" s="19">
        <v>15282.045677</v>
      </c>
      <c r="R35" s="18" t="s">
        <v>31</v>
      </c>
      <c r="S35" s="19">
        <v>0.26061721221585998</v>
      </c>
      <c r="T35" s="18" t="s">
        <v>31</v>
      </c>
      <c r="U35" s="19">
        <v>10091.419594000001</v>
      </c>
      <c r="V35" s="18" t="s">
        <v>31</v>
      </c>
      <c r="W35" s="19">
        <v>7431.1506200000003</v>
      </c>
      <c r="X35" s="18" t="s">
        <v>31</v>
      </c>
      <c r="Y35" s="19">
        <v>-2660.2689740000001</v>
      </c>
      <c r="Z35" s="18" t="s">
        <v>31</v>
      </c>
      <c r="AA35" s="19">
        <v>9.5065999304170007E-2</v>
      </c>
      <c r="AB35" s="18" t="s">
        <v>31</v>
      </c>
      <c r="AC35" s="19">
        <v>263.67930799999999</v>
      </c>
      <c r="AD35" s="18" t="s">
        <v>31</v>
      </c>
      <c r="AE35" s="19">
        <v>292.61891300000002</v>
      </c>
      <c r="AF35" s="18" t="s">
        <v>31</v>
      </c>
      <c r="AG35" s="19">
        <v>28.939605</v>
      </c>
      <c r="AH35" s="18" t="s">
        <v>31</v>
      </c>
      <c r="AI35" s="19">
        <v>354702.68115472002</v>
      </c>
      <c r="AJ35" s="18" t="s">
        <v>40</v>
      </c>
      <c r="AK35" s="19">
        <v>207066.807067363</v>
      </c>
      <c r="AL35" s="18" t="s">
        <v>31</v>
      </c>
      <c r="AM35" s="19">
        <v>5830</v>
      </c>
      <c r="AN35" s="18" t="s">
        <v>40</v>
      </c>
      <c r="AO35" s="19">
        <v>2973.3321171110401</v>
      </c>
      <c r="AP35" s="18" t="s">
        <v>40</v>
      </c>
      <c r="AQ35" s="19">
        <v>1989.95511578947</v>
      </c>
    </row>
    <row r="36" spans="1:43" ht="15" x14ac:dyDescent="0.3">
      <c r="A36" s="16"/>
      <c r="B36" s="17" t="s">
        <v>42</v>
      </c>
      <c r="C36" s="11" t="s">
        <v>31</v>
      </c>
      <c r="D36" s="18" t="s">
        <v>49</v>
      </c>
      <c r="E36" s="19">
        <v>62169</v>
      </c>
      <c r="F36" s="18" t="s">
        <v>31</v>
      </c>
      <c r="G36" s="19" t="s">
        <v>43</v>
      </c>
      <c r="H36" s="18" t="s">
        <v>31</v>
      </c>
      <c r="I36" s="19" t="s">
        <v>43</v>
      </c>
      <c r="J36" s="18" t="s">
        <v>31</v>
      </c>
      <c r="K36" s="19" t="s">
        <v>43</v>
      </c>
      <c r="L36" s="18" t="s">
        <v>31</v>
      </c>
      <c r="M36" s="19">
        <v>6709.728212</v>
      </c>
      <c r="N36" s="18" t="s">
        <v>31</v>
      </c>
      <c r="O36" s="19">
        <v>21567.214991000001</v>
      </c>
      <c r="P36" s="18" t="s">
        <v>31</v>
      </c>
      <c r="Q36" s="19">
        <v>14857.486779000001</v>
      </c>
      <c r="R36" s="18" t="s">
        <v>31</v>
      </c>
      <c r="S36" s="19" t="s">
        <v>43</v>
      </c>
      <c r="T36" s="18" t="s">
        <v>31</v>
      </c>
      <c r="U36" s="19">
        <v>11247.780835</v>
      </c>
      <c r="V36" s="18" t="s">
        <v>31</v>
      </c>
      <c r="W36" s="19">
        <v>8700.1299999999992</v>
      </c>
      <c r="X36" s="18" t="s">
        <v>31</v>
      </c>
      <c r="Y36" s="19">
        <v>-2547.6508349999999</v>
      </c>
      <c r="Z36" s="18" t="s">
        <v>31</v>
      </c>
      <c r="AA36" s="19" t="s">
        <v>43</v>
      </c>
      <c r="AB36" s="18" t="s">
        <v>31</v>
      </c>
      <c r="AC36" s="19">
        <v>738.88118599999996</v>
      </c>
      <c r="AD36" s="18" t="s">
        <v>31</v>
      </c>
      <c r="AE36" s="19">
        <v>396.18756000000002</v>
      </c>
      <c r="AF36" s="18" t="s">
        <v>31</v>
      </c>
      <c r="AG36" s="19">
        <v>-342.69362599999999</v>
      </c>
      <c r="AH36" s="18" t="s">
        <v>31</v>
      </c>
      <c r="AI36" s="19">
        <v>379911.540386484</v>
      </c>
      <c r="AJ36" s="18" t="s">
        <v>40</v>
      </c>
      <c r="AK36" s="19">
        <v>225734.10181097899</v>
      </c>
      <c r="AL36" s="18" t="s">
        <v>31</v>
      </c>
      <c r="AM36" s="19">
        <v>5854</v>
      </c>
      <c r="AN36" s="18" t="s">
        <v>40</v>
      </c>
      <c r="AO36" s="19">
        <v>3046.3402720216</v>
      </c>
      <c r="AP36" s="18" t="s">
        <v>40</v>
      </c>
      <c r="AQ36" s="19">
        <v>2031.99642105263</v>
      </c>
    </row>
    <row r="37" spans="1:43" ht="15" x14ac:dyDescent="0.3">
      <c r="A37" s="15"/>
      <c r="B37" s="17" t="s">
        <v>44</v>
      </c>
      <c r="C37" s="11" t="s">
        <v>31</v>
      </c>
      <c r="D37" s="18" t="s">
        <v>31</v>
      </c>
      <c r="E37" s="19" t="s">
        <v>43</v>
      </c>
      <c r="F37" s="18" t="s">
        <v>31</v>
      </c>
      <c r="G37" s="19" t="s">
        <v>43</v>
      </c>
      <c r="H37" s="18" t="s">
        <v>31</v>
      </c>
      <c r="I37" s="19" t="s">
        <v>43</v>
      </c>
      <c r="J37" s="18" t="s">
        <v>31</v>
      </c>
      <c r="K37" s="19" t="s">
        <v>43</v>
      </c>
      <c r="L37" s="18" t="s">
        <v>31</v>
      </c>
      <c r="M37" s="19" t="s">
        <v>43</v>
      </c>
      <c r="N37" s="18" t="s">
        <v>31</v>
      </c>
      <c r="O37" s="19" t="s">
        <v>43</v>
      </c>
      <c r="P37" s="18" t="s">
        <v>31</v>
      </c>
      <c r="Q37" s="19" t="s">
        <v>43</v>
      </c>
      <c r="R37" s="18" t="s">
        <v>31</v>
      </c>
      <c r="S37" s="19" t="s">
        <v>43</v>
      </c>
      <c r="T37" s="18" t="s">
        <v>31</v>
      </c>
      <c r="U37" s="19" t="s">
        <v>43</v>
      </c>
      <c r="V37" s="18" t="s">
        <v>31</v>
      </c>
      <c r="W37" s="19" t="s">
        <v>43</v>
      </c>
      <c r="X37" s="18" t="s">
        <v>31</v>
      </c>
      <c r="Y37" s="19" t="s">
        <v>43</v>
      </c>
      <c r="Z37" s="18" t="s">
        <v>31</v>
      </c>
      <c r="AA37" s="19" t="s">
        <v>43</v>
      </c>
      <c r="AB37" s="18" t="s">
        <v>31</v>
      </c>
      <c r="AC37" s="19" t="s">
        <v>43</v>
      </c>
      <c r="AD37" s="18" t="s">
        <v>31</v>
      </c>
      <c r="AE37" s="19" t="s">
        <v>43</v>
      </c>
      <c r="AF37" s="18" t="s">
        <v>31</v>
      </c>
      <c r="AG37" s="19" t="s">
        <v>43</v>
      </c>
      <c r="AH37" s="18" t="s">
        <v>31</v>
      </c>
      <c r="AI37" s="19">
        <v>420882.27921029303</v>
      </c>
      <c r="AJ37" s="18" t="s">
        <v>31</v>
      </c>
      <c r="AK37" s="19" t="s">
        <v>43</v>
      </c>
      <c r="AL37" s="18" t="s">
        <v>31</v>
      </c>
      <c r="AM37" s="19" t="s">
        <v>43</v>
      </c>
      <c r="AN37" s="18" t="s">
        <v>31</v>
      </c>
      <c r="AO37" s="19" t="s">
        <v>43</v>
      </c>
      <c r="AP37" s="18" t="s">
        <v>31</v>
      </c>
      <c r="AQ37" s="19" t="s">
        <v>43</v>
      </c>
    </row>
    <row r="38" spans="1:43" ht="15" x14ac:dyDescent="0.3">
      <c r="A38" s="14" t="s">
        <v>51</v>
      </c>
      <c r="B38" s="17" t="s">
        <v>33</v>
      </c>
      <c r="C38" s="11" t="s">
        <v>31</v>
      </c>
      <c r="D38" s="18" t="s">
        <v>31</v>
      </c>
      <c r="E38" s="19">
        <v>5636</v>
      </c>
      <c r="F38" s="18" t="s">
        <v>31</v>
      </c>
      <c r="G38" s="19">
        <v>7.0833000000000004</v>
      </c>
      <c r="H38" s="18" t="s">
        <v>31</v>
      </c>
      <c r="I38" s="19">
        <v>3.1429</v>
      </c>
      <c r="J38" s="18" t="s">
        <v>31</v>
      </c>
      <c r="K38" s="19">
        <v>1.337669458909E-2</v>
      </c>
      <c r="L38" s="18" t="s">
        <v>31</v>
      </c>
      <c r="M38" s="19">
        <v>396.27126199999998</v>
      </c>
      <c r="N38" s="18" t="s">
        <v>31</v>
      </c>
      <c r="O38" s="19">
        <v>67.350555999999997</v>
      </c>
      <c r="P38" s="18" t="s">
        <v>31</v>
      </c>
      <c r="Q38" s="19">
        <v>-328.920706</v>
      </c>
      <c r="R38" s="18" t="s">
        <v>31</v>
      </c>
      <c r="S38" s="19">
        <v>8.0912160785770001E-2</v>
      </c>
      <c r="T38" s="18" t="s">
        <v>31</v>
      </c>
      <c r="U38" s="19">
        <v>2035.969482</v>
      </c>
      <c r="V38" s="18" t="s">
        <v>31</v>
      </c>
      <c r="W38" s="19">
        <v>1940.3127119999999</v>
      </c>
      <c r="X38" s="18" t="s">
        <v>31</v>
      </c>
      <c r="Y38" s="19">
        <v>-95.656769999999995</v>
      </c>
      <c r="Z38" s="18" t="s">
        <v>31</v>
      </c>
      <c r="AA38" s="19">
        <v>6.3986338570600002E-3</v>
      </c>
      <c r="AB38" s="18" t="s">
        <v>31</v>
      </c>
      <c r="AC38" s="19">
        <v>41.971649999999997</v>
      </c>
      <c r="AD38" s="18" t="s">
        <v>31</v>
      </c>
      <c r="AE38" s="19">
        <v>25.606037000000001</v>
      </c>
      <c r="AF38" s="18" t="s">
        <v>31</v>
      </c>
      <c r="AG38" s="19">
        <v>-16.365613</v>
      </c>
      <c r="AH38" s="18" t="s">
        <v>31</v>
      </c>
      <c r="AI38" s="19">
        <v>38378.235056335201</v>
      </c>
      <c r="AJ38" s="18" t="s">
        <v>31</v>
      </c>
      <c r="AK38" s="19">
        <v>24734.935045227201</v>
      </c>
      <c r="AL38" s="18" t="s">
        <v>31</v>
      </c>
      <c r="AM38" s="19">
        <v>1313.3</v>
      </c>
      <c r="AN38" s="18" t="s">
        <v>31</v>
      </c>
      <c r="AO38" s="19">
        <v>622.9</v>
      </c>
      <c r="AP38" s="18" t="s">
        <v>31</v>
      </c>
      <c r="AQ38" s="19">
        <v>470.7</v>
      </c>
    </row>
    <row r="39" spans="1:43" ht="15" x14ac:dyDescent="0.3">
      <c r="A39" s="16"/>
      <c r="B39" s="17" t="s">
        <v>35</v>
      </c>
      <c r="C39" s="11" t="s">
        <v>31</v>
      </c>
      <c r="D39" s="18" t="s">
        <v>31</v>
      </c>
      <c r="E39" s="19">
        <v>5772</v>
      </c>
      <c r="F39" s="18" t="s">
        <v>31</v>
      </c>
      <c r="G39" s="19">
        <v>9.75</v>
      </c>
      <c r="H39" s="18" t="s">
        <v>31</v>
      </c>
      <c r="I39" s="19">
        <v>4.5833000000000004</v>
      </c>
      <c r="J39" s="18" t="s">
        <v>31</v>
      </c>
      <c r="K39" s="19">
        <v>1.6069444658320001E-2</v>
      </c>
      <c r="L39" s="18" t="s">
        <v>31</v>
      </c>
      <c r="M39" s="19">
        <v>469.74987199999998</v>
      </c>
      <c r="N39" s="18" t="s">
        <v>31</v>
      </c>
      <c r="O39" s="19">
        <v>83.796092000000002</v>
      </c>
      <c r="P39" s="18" t="s">
        <v>31</v>
      </c>
      <c r="Q39" s="19">
        <v>-385.95377999999999</v>
      </c>
      <c r="R39" s="18" t="s">
        <v>31</v>
      </c>
      <c r="S39" s="19">
        <v>8.8756029945390003E-2</v>
      </c>
      <c r="T39" s="18" t="s">
        <v>31</v>
      </c>
      <c r="U39" s="19">
        <v>2087.5000460000001</v>
      </c>
      <c r="V39" s="18" t="s">
        <v>31</v>
      </c>
      <c r="W39" s="19">
        <v>2076.1706439999998</v>
      </c>
      <c r="X39" s="18" t="s">
        <v>31</v>
      </c>
      <c r="Y39" s="19">
        <v>-11.329402</v>
      </c>
      <c r="Z39" s="18" t="s">
        <v>31</v>
      </c>
      <c r="AA39" s="19">
        <v>7.0226641486199996E-3</v>
      </c>
      <c r="AB39" s="18" t="s">
        <v>31</v>
      </c>
      <c r="AC39" s="19">
        <v>49.131689000000001</v>
      </c>
      <c r="AD39" s="18" t="s">
        <v>31</v>
      </c>
      <c r="AE39" s="19">
        <v>29.016776</v>
      </c>
      <c r="AF39" s="18" t="s">
        <v>31</v>
      </c>
      <c r="AG39" s="19">
        <v>-20.114913000000001</v>
      </c>
      <c r="AH39" s="18" t="s">
        <v>31</v>
      </c>
      <c r="AI39" s="19">
        <v>41201.029151718903</v>
      </c>
      <c r="AJ39" s="18" t="s">
        <v>31</v>
      </c>
      <c r="AK39" s="19">
        <v>25869.534058512199</v>
      </c>
      <c r="AL39" s="18" t="s">
        <v>31</v>
      </c>
      <c r="AM39" s="19">
        <v>1315.9</v>
      </c>
      <c r="AN39" s="18" t="s">
        <v>31</v>
      </c>
      <c r="AO39" s="19">
        <v>624.70000000000005</v>
      </c>
      <c r="AP39" s="18" t="s">
        <v>31</v>
      </c>
      <c r="AQ39" s="19">
        <v>474.7</v>
      </c>
    </row>
    <row r="40" spans="1:43" ht="15" x14ac:dyDescent="0.3">
      <c r="A40" s="16"/>
      <c r="B40" s="17" t="s">
        <v>37</v>
      </c>
      <c r="C40" s="11" t="s">
        <v>31</v>
      </c>
      <c r="D40" s="18" t="s">
        <v>31</v>
      </c>
      <c r="E40" s="19">
        <v>6048</v>
      </c>
      <c r="F40" s="18" t="s">
        <v>31</v>
      </c>
      <c r="G40" s="19">
        <v>9.7272999999999996</v>
      </c>
      <c r="H40" s="18" t="s">
        <v>31</v>
      </c>
      <c r="I40" s="19">
        <v>6.25</v>
      </c>
      <c r="J40" s="18" t="s">
        <v>31</v>
      </c>
      <c r="K40" s="19">
        <v>1.8369878819299999E-2</v>
      </c>
      <c r="L40" s="18" t="s">
        <v>31</v>
      </c>
      <c r="M40" s="19">
        <v>496.00748800000002</v>
      </c>
      <c r="N40" s="18" t="s">
        <v>31</v>
      </c>
      <c r="O40" s="19">
        <v>101.68517</v>
      </c>
      <c r="P40" s="18" t="s">
        <v>31</v>
      </c>
      <c r="Q40" s="19">
        <v>-394.322318</v>
      </c>
      <c r="R40" s="18" t="s">
        <v>31</v>
      </c>
      <c r="S40" s="19">
        <v>6.7304007557719994E-2</v>
      </c>
      <c r="T40" s="18" t="s">
        <v>31</v>
      </c>
      <c r="U40" s="19">
        <v>1935.067507</v>
      </c>
      <c r="V40" s="18" t="s">
        <v>31</v>
      </c>
      <c r="W40" s="19">
        <v>1750.5511550000001</v>
      </c>
      <c r="X40" s="18" t="s">
        <v>31</v>
      </c>
      <c r="Y40" s="19">
        <v>-184.51635200000001</v>
      </c>
      <c r="Z40" s="18" t="s">
        <v>31</v>
      </c>
      <c r="AA40" s="19">
        <v>1.0234250918480001E-2</v>
      </c>
      <c r="AB40" s="18" t="s">
        <v>31</v>
      </c>
      <c r="AC40" s="19">
        <v>54.537241999999999</v>
      </c>
      <c r="AD40" s="18" t="s">
        <v>31</v>
      </c>
      <c r="AE40" s="19">
        <v>43.189453999999998</v>
      </c>
      <c r="AF40" s="18" t="s">
        <v>31</v>
      </c>
      <c r="AG40" s="19">
        <v>-11.347788</v>
      </c>
      <c r="AH40" s="18" t="s">
        <v>31</v>
      </c>
      <c r="AI40" s="19">
        <v>44556.482340230898</v>
      </c>
      <c r="AJ40" s="18" t="s">
        <v>31</v>
      </c>
      <c r="AK40" s="19">
        <v>28349.3663114716</v>
      </c>
      <c r="AL40" s="18" t="s">
        <v>31</v>
      </c>
      <c r="AM40" s="19">
        <v>1315.6</v>
      </c>
      <c r="AN40" s="18" t="s">
        <v>31</v>
      </c>
      <c r="AO40" s="19">
        <v>641.5</v>
      </c>
      <c r="AP40" s="18" t="s">
        <v>31</v>
      </c>
      <c r="AQ40" s="19">
        <v>492.9</v>
      </c>
    </row>
    <row r="41" spans="1:43" ht="15" x14ac:dyDescent="0.3">
      <c r="A41" s="16"/>
      <c r="B41" s="17" t="s">
        <v>38</v>
      </c>
      <c r="C41" s="11" t="s">
        <v>31</v>
      </c>
      <c r="D41" s="18" t="s">
        <v>31</v>
      </c>
      <c r="E41" s="19">
        <v>6183.1</v>
      </c>
      <c r="F41" s="18" t="s">
        <v>31</v>
      </c>
      <c r="G41" s="19">
        <v>11.833299999999999</v>
      </c>
      <c r="H41" s="18" t="s">
        <v>31</v>
      </c>
      <c r="I41" s="19">
        <v>3.1667000000000001</v>
      </c>
      <c r="J41" s="18" t="s">
        <v>31</v>
      </c>
      <c r="K41" s="19">
        <v>1.7838493722340001E-2</v>
      </c>
      <c r="L41" s="18" t="s">
        <v>31</v>
      </c>
      <c r="M41" s="19">
        <v>588.20714599999997</v>
      </c>
      <c r="N41" s="18" t="s">
        <v>31</v>
      </c>
      <c r="O41" s="19">
        <v>110.10048500000001</v>
      </c>
      <c r="P41" s="18" t="s">
        <v>31</v>
      </c>
      <c r="Q41" s="19">
        <v>-478.10666099999997</v>
      </c>
      <c r="R41" s="18" t="s">
        <v>31</v>
      </c>
      <c r="S41" s="19">
        <v>6.7316775069659995E-2</v>
      </c>
      <c r="T41" s="18" t="s">
        <v>31</v>
      </c>
      <c r="U41" s="19">
        <v>2048.1047800000001</v>
      </c>
      <c r="V41" s="18" t="s">
        <v>31</v>
      </c>
      <c r="W41" s="19">
        <v>1904.666653</v>
      </c>
      <c r="X41" s="18" t="s">
        <v>31</v>
      </c>
      <c r="Y41" s="19">
        <v>-143.43812700000001</v>
      </c>
      <c r="Z41" s="18" t="s">
        <v>31</v>
      </c>
      <c r="AA41" s="19">
        <v>1.8650608134839999E-2</v>
      </c>
      <c r="AB41" s="18" t="s">
        <v>31</v>
      </c>
      <c r="AC41" s="19">
        <v>70.486795000000001</v>
      </c>
      <c r="AD41" s="18" t="s">
        <v>31</v>
      </c>
      <c r="AE41" s="19">
        <v>84.383930000000007</v>
      </c>
      <c r="AF41" s="18" t="s">
        <v>31</v>
      </c>
      <c r="AG41" s="19">
        <v>13.897135</v>
      </c>
      <c r="AH41" s="18" t="s">
        <v>31</v>
      </c>
      <c r="AI41" s="19">
        <v>48133.365746724703</v>
      </c>
      <c r="AJ41" s="18" t="s">
        <v>31</v>
      </c>
      <c r="AK41" s="19">
        <v>30887.408949910699</v>
      </c>
      <c r="AL41" s="18" t="s">
        <v>31</v>
      </c>
      <c r="AM41" s="19">
        <v>1319.133</v>
      </c>
      <c r="AN41" s="18" t="s">
        <v>31</v>
      </c>
      <c r="AO41" s="19">
        <v>649.5</v>
      </c>
      <c r="AP41" s="18" t="s">
        <v>31</v>
      </c>
      <c r="AQ41" s="19">
        <v>500</v>
      </c>
    </row>
    <row r="42" spans="1:43" ht="15" x14ac:dyDescent="0.3">
      <c r="A42" s="16"/>
      <c r="B42" s="17" t="s">
        <v>39</v>
      </c>
      <c r="C42" s="11" t="s">
        <v>31</v>
      </c>
      <c r="D42" s="18" t="s">
        <v>31</v>
      </c>
      <c r="E42" s="19">
        <v>6394.3</v>
      </c>
      <c r="F42" s="18" t="s">
        <v>31</v>
      </c>
      <c r="G42" s="19">
        <v>15.933299999999999</v>
      </c>
      <c r="H42" s="18" t="s">
        <v>31</v>
      </c>
      <c r="I42" s="19">
        <v>8.3332999999999995</v>
      </c>
      <c r="J42" s="18" t="s">
        <v>31</v>
      </c>
      <c r="K42" s="19">
        <v>1.6951118082879999E-2</v>
      </c>
      <c r="L42" s="18" t="s">
        <v>31</v>
      </c>
      <c r="M42" s="19">
        <v>583.24785199999997</v>
      </c>
      <c r="N42" s="18" t="s">
        <v>31</v>
      </c>
      <c r="O42" s="19">
        <v>110.272104</v>
      </c>
      <c r="P42" s="18" t="s">
        <v>31</v>
      </c>
      <c r="Q42" s="19">
        <v>-472.97574800000001</v>
      </c>
      <c r="R42" s="18" t="s">
        <v>31</v>
      </c>
      <c r="S42" s="19">
        <v>6.1274816460989999E-2</v>
      </c>
      <c r="T42" s="18" t="s">
        <v>31</v>
      </c>
      <c r="U42" s="19">
        <v>1733.694291</v>
      </c>
      <c r="V42" s="18" t="s">
        <v>31</v>
      </c>
      <c r="W42" s="19">
        <v>1689.8282630000001</v>
      </c>
      <c r="X42" s="18" t="s">
        <v>31</v>
      </c>
      <c r="Y42" s="19">
        <v>-43.866028</v>
      </c>
      <c r="Z42" s="18" t="s">
        <v>31</v>
      </c>
      <c r="AA42" s="19">
        <v>1.377880017373E-2</v>
      </c>
      <c r="AB42" s="18" t="s">
        <v>31</v>
      </c>
      <c r="AC42" s="19">
        <v>43.37894</v>
      </c>
      <c r="AD42" s="18" t="s">
        <v>31</v>
      </c>
      <c r="AE42" s="19">
        <v>63.459561000000001</v>
      </c>
      <c r="AF42" s="18" t="s">
        <v>31</v>
      </c>
      <c r="AG42" s="19">
        <v>20.080621000000001</v>
      </c>
      <c r="AH42" s="18" t="s">
        <v>31</v>
      </c>
      <c r="AI42" s="19">
        <v>51758.311110065901</v>
      </c>
      <c r="AJ42" s="18" t="s">
        <v>40</v>
      </c>
      <c r="AK42" s="19">
        <v>32832.653545269299</v>
      </c>
      <c r="AL42" s="18" t="s">
        <v>31</v>
      </c>
      <c r="AM42" s="19">
        <v>1324.82</v>
      </c>
      <c r="AN42" s="18" t="s">
        <v>40</v>
      </c>
      <c r="AO42" s="19">
        <v>646.950039260366</v>
      </c>
      <c r="AP42" s="18" t="s">
        <v>40</v>
      </c>
      <c r="AQ42" s="19">
        <v>495.64536843795202</v>
      </c>
    </row>
    <row r="43" spans="1:43" ht="15" x14ac:dyDescent="0.3">
      <c r="A43" s="16"/>
      <c r="B43" s="17" t="s">
        <v>41</v>
      </c>
      <c r="C43" s="11" t="s">
        <v>31</v>
      </c>
      <c r="D43" s="18" t="s">
        <v>31</v>
      </c>
      <c r="E43" s="19">
        <v>6449.2</v>
      </c>
      <c r="F43" s="18" t="s">
        <v>31</v>
      </c>
      <c r="G43" s="19">
        <v>6.6666999999999996</v>
      </c>
      <c r="H43" s="18" t="s">
        <v>31</v>
      </c>
      <c r="I43" s="19">
        <v>5.3333000000000004</v>
      </c>
      <c r="J43" s="18" t="s">
        <v>31</v>
      </c>
      <c r="K43" s="19">
        <v>1.487976058515E-2</v>
      </c>
      <c r="L43" s="18" t="s">
        <v>31</v>
      </c>
      <c r="M43" s="19">
        <v>643.82994699999995</v>
      </c>
      <c r="N43" s="18" t="s">
        <v>31</v>
      </c>
      <c r="O43" s="19">
        <v>106.466775</v>
      </c>
      <c r="P43" s="18" t="s">
        <v>31</v>
      </c>
      <c r="Q43" s="19">
        <v>-537.36317199999996</v>
      </c>
      <c r="R43" s="18" t="s">
        <v>31</v>
      </c>
      <c r="S43" s="19">
        <v>7.5910491818189998E-2</v>
      </c>
      <c r="T43" s="18" t="s">
        <v>31</v>
      </c>
      <c r="U43" s="19">
        <v>1711.3229180000001</v>
      </c>
      <c r="V43" s="18" t="s">
        <v>31</v>
      </c>
      <c r="W43" s="19">
        <v>2164.4859660000002</v>
      </c>
      <c r="X43" s="18" t="s">
        <v>31</v>
      </c>
      <c r="Y43" s="19">
        <v>453.163048</v>
      </c>
      <c r="Z43" s="18" t="s">
        <v>31</v>
      </c>
      <c r="AA43" s="19">
        <v>6.1119321709000004E-3</v>
      </c>
      <c r="AB43" s="18" t="s">
        <v>31</v>
      </c>
      <c r="AC43" s="19">
        <v>52.152208000000002</v>
      </c>
      <c r="AD43" s="18" t="s">
        <v>31</v>
      </c>
      <c r="AE43" s="19">
        <v>18.812898000000001</v>
      </c>
      <c r="AF43" s="18" t="s">
        <v>31</v>
      </c>
      <c r="AG43" s="19">
        <v>-33.339309999999998</v>
      </c>
      <c r="AH43" s="18" t="s">
        <v>31</v>
      </c>
      <c r="AI43" s="19">
        <v>52433.723568904898</v>
      </c>
      <c r="AJ43" s="18" t="s">
        <v>40</v>
      </c>
      <c r="AK43" s="19">
        <v>33320.347691262301</v>
      </c>
      <c r="AL43" s="18" t="s">
        <v>31</v>
      </c>
      <c r="AM43" s="19">
        <v>1328.8889999999999</v>
      </c>
      <c r="AN43" s="18" t="s">
        <v>40</v>
      </c>
      <c r="AO43" s="19">
        <v>644.08008344752204</v>
      </c>
      <c r="AP43" s="18" t="s">
        <v>40</v>
      </c>
      <c r="AQ43" s="19">
        <v>488.47126344517602</v>
      </c>
    </row>
    <row r="44" spans="1:43" ht="15" x14ac:dyDescent="0.3">
      <c r="A44" s="16"/>
      <c r="B44" s="17" t="s">
        <v>42</v>
      </c>
      <c r="C44" s="11" t="s">
        <v>31</v>
      </c>
      <c r="D44" s="18" t="s">
        <v>49</v>
      </c>
      <c r="E44" s="19">
        <v>6783</v>
      </c>
      <c r="F44" s="18" t="s">
        <v>31</v>
      </c>
      <c r="G44" s="19" t="s">
        <v>43</v>
      </c>
      <c r="H44" s="18" t="s">
        <v>31</v>
      </c>
      <c r="I44" s="19" t="s">
        <v>43</v>
      </c>
      <c r="J44" s="18" t="s">
        <v>31</v>
      </c>
      <c r="K44" s="19" t="s">
        <v>43</v>
      </c>
      <c r="L44" s="18" t="s">
        <v>31</v>
      </c>
      <c r="M44" s="19">
        <v>795.81620699999996</v>
      </c>
      <c r="N44" s="18" t="s">
        <v>31</v>
      </c>
      <c r="O44" s="19">
        <v>129.93962300000001</v>
      </c>
      <c r="P44" s="18" t="s">
        <v>31</v>
      </c>
      <c r="Q44" s="19">
        <v>-665.87658399999998</v>
      </c>
      <c r="R44" s="18" t="s">
        <v>31</v>
      </c>
      <c r="S44" s="19" t="s">
        <v>43</v>
      </c>
      <c r="T44" s="18" t="s">
        <v>31</v>
      </c>
      <c r="U44" s="19">
        <v>2191.9801320000001</v>
      </c>
      <c r="V44" s="18" t="s">
        <v>31</v>
      </c>
      <c r="W44" s="19">
        <v>2604.9769590000001</v>
      </c>
      <c r="X44" s="18" t="s">
        <v>31</v>
      </c>
      <c r="Y44" s="19">
        <v>412.996827</v>
      </c>
      <c r="Z44" s="18" t="s">
        <v>31</v>
      </c>
      <c r="AA44" s="19" t="s">
        <v>43</v>
      </c>
      <c r="AB44" s="18" t="s">
        <v>31</v>
      </c>
      <c r="AC44" s="19">
        <v>65.133126000000004</v>
      </c>
      <c r="AD44" s="18" t="s">
        <v>31</v>
      </c>
      <c r="AE44" s="19">
        <v>29.486598000000001</v>
      </c>
      <c r="AF44" s="18" t="s">
        <v>31</v>
      </c>
      <c r="AG44" s="19">
        <v>-35.646528000000004</v>
      </c>
      <c r="AH44" s="18" t="s">
        <v>31</v>
      </c>
      <c r="AI44" s="19">
        <v>57850.070630542497</v>
      </c>
      <c r="AJ44" s="18" t="s">
        <v>40</v>
      </c>
      <c r="AK44" s="19">
        <v>36981.390636265001</v>
      </c>
      <c r="AL44" s="18" t="s">
        <v>31</v>
      </c>
      <c r="AM44" s="19">
        <v>1330.068</v>
      </c>
      <c r="AN44" s="18" t="s">
        <v>40</v>
      </c>
      <c r="AO44" s="19">
        <v>646.74004249357199</v>
      </c>
      <c r="AP44" s="18" t="s">
        <v>40</v>
      </c>
      <c r="AQ44" s="19">
        <v>488.069914914111</v>
      </c>
    </row>
    <row r="45" spans="1:43" ht="15" x14ac:dyDescent="0.3">
      <c r="A45" s="15"/>
      <c r="B45" s="17" t="s">
        <v>44</v>
      </c>
      <c r="C45" s="11" t="s">
        <v>31</v>
      </c>
      <c r="D45" s="18" t="s">
        <v>31</v>
      </c>
      <c r="E45" s="19" t="s">
        <v>43</v>
      </c>
      <c r="F45" s="18" t="s">
        <v>31</v>
      </c>
      <c r="G45" s="19" t="s">
        <v>43</v>
      </c>
      <c r="H45" s="18" t="s">
        <v>31</v>
      </c>
      <c r="I45" s="19" t="s">
        <v>43</v>
      </c>
      <c r="J45" s="18" t="s">
        <v>31</v>
      </c>
      <c r="K45" s="19" t="s">
        <v>43</v>
      </c>
      <c r="L45" s="18" t="s">
        <v>31</v>
      </c>
      <c r="M45" s="19" t="s">
        <v>43</v>
      </c>
      <c r="N45" s="18" t="s">
        <v>31</v>
      </c>
      <c r="O45" s="19" t="s">
        <v>43</v>
      </c>
      <c r="P45" s="18" t="s">
        <v>31</v>
      </c>
      <c r="Q45" s="19" t="s">
        <v>43</v>
      </c>
      <c r="R45" s="18" t="s">
        <v>31</v>
      </c>
      <c r="S45" s="19" t="s">
        <v>43</v>
      </c>
      <c r="T45" s="18" t="s">
        <v>31</v>
      </c>
      <c r="U45" s="19" t="s">
        <v>43</v>
      </c>
      <c r="V45" s="18" t="s">
        <v>31</v>
      </c>
      <c r="W45" s="19" t="s">
        <v>43</v>
      </c>
      <c r="X45" s="18" t="s">
        <v>31</v>
      </c>
      <c r="Y45" s="19" t="s">
        <v>43</v>
      </c>
      <c r="Z45" s="18" t="s">
        <v>31</v>
      </c>
      <c r="AA45" s="19" t="s">
        <v>43</v>
      </c>
      <c r="AB45" s="18" t="s">
        <v>31</v>
      </c>
      <c r="AC45" s="19" t="s">
        <v>43</v>
      </c>
      <c r="AD45" s="18" t="s">
        <v>31</v>
      </c>
      <c r="AE45" s="19" t="s">
        <v>43</v>
      </c>
      <c r="AF45" s="18" t="s">
        <v>31</v>
      </c>
      <c r="AG45" s="19" t="s">
        <v>43</v>
      </c>
      <c r="AH45" s="18" t="s">
        <v>31</v>
      </c>
      <c r="AI45" s="19">
        <v>61050.282931367503</v>
      </c>
      <c r="AJ45" s="18" t="s">
        <v>31</v>
      </c>
      <c r="AK45" s="19" t="s">
        <v>43</v>
      </c>
      <c r="AL45" s="18" t="s">
        <v>31</v>
      </c>
      <c r="AM45" s="19" t="s">
        <v>43</v>
      </c>
      <c r="AN45" s="18" t="s">
        <v>31</v>
      </c>
      <c r="AO45" s="19" t="s">
        <v>43</v>
      </c>
      <c r="AP45" s="18" t="s">
        <v>31</v>
      </c>
      <c r="AQ45" s="19" t="s">
        <v>43</v>
      </c>
    </row>
    <row r="46" spans="1:43" ht="15" x14ac:dyDescent="0.3">
      <c r="A46" s="14" t="s">
        <v>52</v>
      </c>
      <c r="B46" s="17" t="s">
        <v>33</v>
      </c>
      <c r="C46" s="11" t="s">
        <v>31</v>
      </c>
      <c r="D46" s="18" t="s">
        <v>31</v>
      </c>
      <c r="E46" s="19">
        <v>50367.199999999997</v>
      </c>
      <c r="F46" s="18" t="s">
        <v>31</v>
      </c>
      <c r="G46" s="19">
        <v>491.58890000000002</v>
      </c>
      <c r="H46" s="18" t="s">
        <v>31</v>
      </c>
      <c r="I46" s="19">
        <v>48.4846</v>
      </c>
      <c r="J46" s="18" t="s">
        <v>31</v>
      </c>
      <c r="K46" s="19">
        <v>0.18609334188837001</v>
      </c>
      <c r="L46" s="18" t="s">
        <v>31</v>
      </c>
      <c r="M46" s="19">
        <v>2191.6651750000001</v>
      </c>
      <c r="N46" s="18" t="s">
        <v>31</v>
      </c>
      <c r="O46" s="19">
        <v>936.96465599999999</v>
      </c>
      <c r="P46" s="18" t="s">
        <v>31</v>
      </c>
      <c r="Q46" s="19">
        <v>-1254.700519</v>
      </c>
      <c r="R46" s="18" t="s">
        <v>31</v>
      </c>
      <c r="S46" s="19">
        <v>0.13276598174029</v>
      </c>
      <c r="T46" s="18" t="s">
        <v>31</v>
      </c>
      <c r="U46" s="19">
        <v>5365.817137</v>
      </c>
      <c r="V46" s="18" t="s">
        <v>31</v>
      </c>
      <c r="W46" s="19">
        <v>3183.7923940000001</v>
      </c>
      <c r="X46" s="18" t="s">
        <v>31</v>
      </c>
      <c r="Y46" s="19">
        <v>-2182.0247429999999</v>
      </c>
      <c r="Z46" s="18" t="s">
        <v>31</v>
      </c>
      <c r="AA46" s="19">
        <v>0.15810314697916</v>
      </c>
      <c r="AB46" s="18" t="s">
        <v>31</v>
      </c>
      <c r="AC46" s="19">
        <v>853.78039000000001</v>
      </c>
      <c r="AD46" s="18" t="s">
        <v>31</v>
      </c>
      <c r="AE46" s="19">
        <v>632.69677899999999</v>
      </c>
      <c r="AF46" s="18" t="s">
        <v>31</v>
      </c>
      <c r="AG46" s="19">
        <v>-221.08361099999999</v>
      </c>
      <c r="AH46" s="18" t="s">
        <v>31</v>
      </c>
      <c r="AI46" s="19">
        <v>232867.60165523199</v>
      </c>
      <c r="AJ46" s="18" t="s">
        <v>31</v>
      </c>
      <c r="AK46" s="19">
        <v>131847.22679709899</v>
      </c>
      <c r="AL46" s="18" t="s">
        <v>31</v>
      </c>
      <c r="AM46" s="19">
        <v>5480.5</v>
      </c>
      <c r="AN46" s="18" t="s">
        <v>31</v>
      </c>
      <c r="AO46" s="19">
        <v>2523.8000000000002</v>
      </c>
      <c r="AP46" s="18" t="s">
        <v>31</v>
      </c>
      <c r="AQ46" s="19">
        <v>1755.8</v>
      </c>
    </row>
    <row r="47" spans="1:43" ht="15" x14ac:dyDescent="0.3">
      <c r="A47" s="16"/>
      <c r="B47" s="17" t="s">
        <v>35</v>
      </c>
      <c r="C47" s="11" t="s">
        <v>31</v>
      </c>
      <c r="D47" s="18" t="s">
        <v>31</v>
      </c>
      <c r="E47" s="19">
        <v>47429.3</v>
      </c>
      <c r="F47" s="18" t="s">
        <v>31</v>
      </c>
      <c r="G47" s="19">
        <v>479.97910000000002</v>
      </c>
      <c r="H47" s="18" t="s">
        <v>31</v>
      </c>
      <c r="I47" s="19">
        <v>53.104799999999997</v>
      </c>
      <c r="J47" s="18" t="s">
        <v>31</v>
      </c>
      <c r="K47" s="19">
        <v>0.17704825025768001</v>
      </c>
      <c r="L47" s="18" t="s">
        <v>31</v>
      </c>
      <c r="M47" s="19">
        <v>2151.9426149999999</v>
      </c>
      <c r="N47" s="18" t="s">
        <v>31</v>
      </c>
      <c r="O47" s="19">
        <v>923.23983699999997</v>
      </c>
      <c r="P47" s="18" t="s">
        <v>31</v>
      </c>
      <c r="Q47" s="19">
        <v>-1228.7027780000001</v>
      </c>
      <c r="R47" s="18" t="s">
        <v>31</v>
      </c>
      <c r="S47" s="19">
        <v>0.14104995297657999</v>
      </c>
      <c r="T47" s="18" t="s">
        <v>31</v>
      </c>
      <c r="U47" s="19">
        <v>5640.7140300000001</v>
      </c>
      <c r="V47" s="18" t="s">
        <v>31</v>
      </c>
      <c r="W47" s="19">
        <v>3299.4239590000002</v>
      </c>
      <c r="X47" s="18" t="s">
        <v>31</v>
      </c>
      <c r="Y47" s="19">
        <v>-2341.2900709999999</v>
      </c>
      <c r="Z47" s="18" t="s">
        <v>31</v>
      </c>
      <c r="AA47" s="19">
        <v>7.8487424652849996E-2</v>
      </c>
      <c r="AB47" s="18" t="s">
        <v>31</v>
      </c>
      <c r="AC47" s="19">
        <v>900.08227799999997</v>
      </c>
      <c r="AD47" s="18" t="s">
        <v>31</v>
      </c>
      <c r="AE47" s="19">
        <v>324.30029000000002</v>
      </c>
      <c r="AF47" s="18" t="s">
        <v>31</v>
      </c>
      <c r="AG47" s="19">
        <v>-575.78198799999996</v>
      </c>
      <c r="AH47" s="18" t="s">
        <v>31</v>
      </c>
      <c r="AI47" s="19">
        <v>246928.49325545301</v>
      </c>
      <c r="AJ47" s="18" t="s">
        <v>31</v>
      </c>
      <c r="AK47" s="19">
        <v>140183.61168563599</v>
      </c>
      <c r="AL47" s="18" t="s">
        <v>31</v>
      </c>
      <c r="AM47" s="19">
        <v>5495.3</v>
      </c>
      <c r="AN47" s="18" t="s">
        <v>31</v>
      </c>
      <c r="AO47" s="19">
        <v>2535.1999999999998</v>
      </c>
      <c r="AP47" s="18" t="s">
        <v>31</v>
      </c>
      <c r="AQ47" s="19">
        <v>1765.8</v>
      </c>
    </row>
    <row r="48" spans="1:43" ht="15" x14ac:dyDescent="0.3">
      <c r="A48" s="16"/>
      <c r="B48" s="17" t="s">
        <v>37</v>
      </c>
      <c r="C48" s="11" t="s">
        <v>31</v>
      </c>
      <c r="D48" s="18" t="s">
        <v>31</v>
      </c>
      <c r="E48" s="19">
        <v>48998.5</v>
      </c>
      <c r="F48" s="18" t="s">
        <v>31</v>
      </c>
      <c r="G48" s="19">
        <v>573.1576</v>
      </c>
      <c r="H48" s="18" t="s">
        <v>31</v>
      </c>
      <c r="I48" s="19">
        <v>42.508299999999998</v>
      </c>
      <c r="J48" s="18" t="s">
        <v>31</v>
      </c>
      <c r="K48" s="19">
        <v>0.15183384591762999</v>
      </c>
      <c r="L48" s="18" t="s">
        <v>31</v>
      </c>
      <c r="M48" s="19">
        <v>2104.2985140000001</v>
      </c>
      <c r="N48" s="18" t="s">
        <v>31</v>
      </c>
      <c r="O48" s="19">
        <v>840.46555699999999</v>
      </c>
      <c r="P48" s="18" t="s">
        <v>31</v>
      </c>
      <c r="Q48" s="19">
        <v>-1263.8329570000001</v>
      </c>
      <c r="R48" s="18" t="s">
        <v>31</v>
      </c>
      <c r="S48" s="19">
        <v>0.1417333918251</v>
      </c>
      <c r="T48" s="18" t="s">
        <v>31</v>
      </c>
      <c r="U48" s="19">
        <v>6354.99532</v>
      </c>
      <c r="V48" s="18" t="s">
        <v>31</v>
      </c>
      <c r="W48" s="19">
        <v>3686.430597</v>
      </c>
      <c r="X48" s="18" t="s">
        <v>31</v>
      </c>
      <c r="Y48" s="19">
        <v>-2668.564723</v>
      </c>
      <c r="Z48" s="18" t="s">
        <v>31</v>
      </c>
      <c r="AA48" s="19">
        <v>9.5379212891590001E-2</v>
      </c>
      <c r="AB48" s="18" t="s">
        <v>31</v>
      </c>
      <c r="AC48" s="19">
        <v>967.70996600000001</v>
      </c>
      <c r="AD48" s="18" t="s">
        <v>31</v>
      </c>
      <c r="AE48" s="19">
        <v>402.50880699999999</v>
      </c>
      <c r="AF48" s="18" t="s">
        <v>31</v>
      </c>
      <c r="AG48" s="19">
        <v>-565.20115899999996</v>
      </c>
      <c r="AH48" s="18" t="s">
        <v>31</v>
      </c>
      <c r="AI48" s="19">
        <v>262026.56316529599</v>
      </c>
      <c r="AJ48" s="18" t="s">
        <v>31</v>
      </c>
      <c r="AK48" s="19">
        <v>151748.95091882299</v>
      </c>
      <c r="AL48" s="18" t="s">
        <v>31</v>
      </c>
      <c r="AM48" s="19">
        <v>5508.2</v>
      </c>
      <c r="AN48" s="18" t="s">
        <v>31</v>
      </c>
      <c r="AO48" s="19">
        <v>2561.8000000000002</v>
      </c>
      <c r="AP48" s="18" t="s">
        <v>31</v>
      </c>
      <c r="AQ48" s="19">
        <v>1784.5</v>
      </c>
    </row>
    <row r="49" spans="1:43" ht="15" x14ac:dyDescent="0.3">
      <c r="A49" s="16"/>
      <c r="B49" s="17" t="s">
        <v>38</v>
      </c>
      <c r="C49" s="11" t="s">
        <v>31</v>
      </c>
      <c r="D49" s="18" t="s">
        <v>31</v>
      </c>
      <c r="E49" s="19">
        <v>50011.3</v>
      </c>
      <c r="F49" s="18" t="s">
        <v>31</v>
      </c>
      <c r="G49" s="19">
        <v>580.36350000000004</v>
      </c>
      <c r="H49" s="18" t="s">
        <v>31</v>
      </c>
      <c r="I49" s="19">
        <v>48.917499999999997</v>
      </c>
      <c r="J49" s="18" t="s">
        <v>31</v>
      </c>
      <c r="K49" s="19">
        <v>0.13958147378252</v>
      </c>
      <c r="L49" s="18" t="s">
        <v>31</v>
      </c>
      <c r="M49" s="19">
        <v>2282.318092</v>
      </c>
      <c r="N49" s="18" t="s">
        <v>31</v>
      </c>
      <c r="O49" s="19">
        <v>861.50704199999996</v>
      </c>
      <c r="P49" s="18" t="s">
        <v>31</v>
      </c>
      <c r="Q49" s="19">
        <v>-1420.81105</v>
      </c>
      <c r="R49" s="18" t="s">
        <v>31</v>
      </c>
      <c r="S49" s="19">
        <v>0.14347312541554</v>
      </c>
      <c r="T49" s="18" t="s">
        <v>31</v>
      </c>
      <c r="U49" s="19">
        <v>7310.8275599999997</v>
      </c>
      <c r="V49" s="18" t="s">
        <v>31</v>
      </c>
      <c r="W49" s="19">
        <v>4059.4410130000001</v>
      </c>
      <c r="X49" s="18" t="s">
        <v>31</v>
      </c>
      <c r="Y49" s="19">
        <v>-3251.3865470000001</v>
      </c>
      <c r="Z49" s="18" t="s">
        <v>31</v>
      </c>
      <c r="AA49" s="19">
        <v>2.7975939166799999E-2</v>
      </c>
      <c r="AB49" s="18" t="s">
        <v>31</v>
      </c>
      <c r="AC49" s="19">
        <v>483.54655300000002</v>
      </c>
      <c r="AD49" s="18" t="s">
        <v>31</v>
      </c>
      <c r="AE49" s="19">
        <v>126.57601699999999</v>
      </c>
      <c r="AF49" s="18" t="s">
        <v>31</v>
      </c>
      <c r="AG49" s="19">
        <v>-356.97053599999998</v>
      </c>
      <c r="AH49" s="18" t="s">
        <v>31</v>
      </c>
      <c r="AI49" s="19">
        <v>273455.99349494698</v>
      </c>
      <c r="AJ49" s="18" t="s">
        <v>31</v>
      </c>
      <c r="AK49" s="19">
        <v>158199.25038513599</v>
      </c>
      <c r="AL49" s="18" t="s">
        <v>31</v>
      </c>
      <c r="AM49" s="19">
        <v>5516.2</v>
      </c>
      <c r="AN49" s="18" t="s">
        <v>31</v>
      </c>
      <c r="AO49" s="19">
        <v>2626.1</v>
      </c>
      <c r="AP49" s="18" t="s">
        <v>31</v>
      </c>
      <c r="AQ49" s="19">
        <v>1830.3</v>
      </c>
    </row>
    <row r="50" spans="1:43" ht="15" x14ac:dyDescent="0.3">
      <c r="A50" s="16"/>
      <c r="B50" s="17" t="s">
        <v>39</v>
      </c>
      <c r="C50" s="11" t="s">
        <v>31</v>
      </c>
      <c r="D50" s="18" t="s">
        <v>31</v>
      </c>
      <c r="E50" s="19">
        <v>51493.5</v>
      </c>
      <c r="F50" s="18" t="s">
        <v>31</v>
      </c>
      <c r="G50" s="19">
        <v>523.65809999999999</v>
      </c>
      <c r="H50" s="18" t="s">
        <v>31</v>
      </c>
      <c r="I50" s="19">
        <v>48.427399999999999</v>
      </c>
      <c r="J50" s="18" t="s">
        <v>31</v>
      </c>
      <c r="K50" s="19">
        <v>0.11364908965503</v>
      </c>
      <c r="L50" s="18" t="s">
        <v>31</v>
      </c>
      <c r="M50" s="19">
        <v>2178.7804860000001</v>
      </c>
      <c r="N50" s="18" t="s">
        <v>31</v>
      </c>
      <c r="O50" s="19">
        <v>739.32139299999994</v>
      </c>
      <c r="P50" s="18" t="s">
        <v>31</v>
      </c>
      <c r="Q50" s="19">
        <v>-1439.4590929999999</v>
      </c>
      <c r="R50" s="18" t="s">
        <v>31</v>
      </c>
      <c r="S50" s="19">
        <v>0.14676544624214999</v>
      </c>
      <c r="T50" s="18" t="s">
        <v>31</v>
      </c>
      <c r="U50" s="19">
        <v>6727.1263879999997</v>
      </c>
      <c r="V50" s="18" t="s">
        <v>31</v>
      </c>
      <c r="W50" s="19">
        <v>4047.4768170000002</v>
      </c>
      <c r="X50" s="18" t="s">
        <v>31</v>
      </c>
      <c r="Y50" s="19">
        <v>-2679.6495709999999</v>
      </c>
      <c r="Z50" s="18" t="s">
        <v>31</v>
      </c>
      <c r="AA50" s="19">
        <v>5.2992782662680003E-2</v>
      </c>
      <c r="AB50" s="18" t="s">
        <v>31</v>
      </c>
      <c r="AC50" s="19">
        <v>757.55834700000003</v>
      </c>
      <c r="AD50" s="18" t="s">
        <v>31</v>
      </c>
      <c r="AE50" s="19">
        <v>244.06324799999999</v>
      </c>
      <c r="AF50" s="18" t="s">
        <v>31</v>
      </c>
      <c r="AG50" s="19">
        <v>-513.49509899999998</v>
      </c>
      <c r="AH50" s="18" t="s">
        <v>31</v>
      </c>
      <c r="AI50" s="19">
        <v>286081.58418985101</v>
      </c>
      <c r="AJ50" s="18" t="s">
        <v>40</v>
      </c>
      <c r="AK50" s="19">
        <v>165643.511037622</v>
      </c>
      <c r="AL50" s="18" t="s">
        <v>31</v>
      </c>
      <c r="AM50" s="19">
        <v>5521.6</v>
      </c>
      <c r="AN50" s="18" t="s">
        <v>40</v>
      </c>
      <c r="AO50" s="19">
        <v>2674.3</v>
      </c>
      <c r="AP50" s="18" t="s">
        <v>40</v>
      </c>
      <c r="AQ50" s="19">
        <v>1857.2</v>
      </c>
    </row>
    <row r="51" spans="1:43" ht="15" x14ac:dyDescent="0.3">
      <c r="A51" s="16"/>
      <c r="B51" s="17" t="s">
        <v>41</v>
      </c>
      <c r="C51" s="11" t="s">
        <v>31</v>
      </c>
      <c r="D51" s="18" t="s">
        <v>31</v>
      </c>
      <c r="E51" s="19">
        <v>53519.1</v>
      </c>
      <c r="F51" s="18" t="s">
        <v>31</v>
      </c>
      <c r="G51" s="19">
        <v>544.31870000000004</v>
      </c>
      <c r="H51" s="18" t="s">
        <v>31</v>
      </c>
      <c r="I51" s="19">
        <v>58.199599999999997</v>
      </c>
      <c r="J51" s="18" t="s">
        <v>31</v>
      </c>
      <c r="K51" s="19">
        <v>0.13180684571741999</v>
      </c>
      <c r="L51" s="18" t="s">
        <v>31</v>
      </c>
      <c r="M51" s="19">
        <v>2368.1404339999999</v>
      </c>
      <c r="N51" s="18" t="s">
        <v>31</v>
      </c>
      <c r="O51" s="19">
        <v>943.09647700000005</v>
      </c>
      <c r="P51" s="18" t="s">
        <v>31</v>
      </c>
      <c r="Q51" s="19">
        <v>-1425.0439570000001</v>
      </c>
      <c r="R51" s="18" t="s">
        <v>31</v>
      </c>
      <c r="S51" s="19">
        <v>0.12835553608132</v>
      </c>
      <c r="T51" s="18" t="s">
        <v>31</v>
      </c>
      <c r="U51" s="19">
        <v>6283.6100729999998</v>
      </c>
      <c r="V51" s="18" t="s">
        <v>31</v>
      </c>
      <c r="W51" s="19">
        <v>3659.8861350000002</v>
      </c>
      <c r="X51" s="18" t="s">
        <v>31</v>
      </c>
      <c r="Y51" s="19">
        <v>-2623.7239380000001</v>
      </c>
      <c r="Z51" s="18" t="s">
        <v>31</v>
      </c>
      <c r="AA51" s="19">
        <v>0.14878534957596001</v>
      </c>
      <c r="AB51" s="18" t="s">
        <v>31</v>
      </c>
      <c r="AC51" s="19">
        <v>658.96269299999994</v>
      </c>
      <c r="AD51" s="18" t="s">
        <v>31</v>
      </c>
      <c r="AE51" s="19">
        <v>457.97033199999998</v>
      </c>
      <c r="AF51" s="18" t="s">
        <v>31</v>
      </c>
      <c r="AG51" s="19">
        <v>-200.99236099999999</v>
      </c>
      <c r="AH51" s="18" t="s">
        <v>31</v>
      </c>
      <c r="AI51" s="19">
        <v>289196.448972599</v>
      </c>
      <c r="AJ51" s="18" t="s">
        <v>40</v>
      </c>
      <c r="AK51" s="19">
        <v>165390.50759773201</v>
      </c>
      <c r="AL51" s="18" t="s">
        <v>31</v>
      </c>
      <c r="AM51" s="19">
        <v>5530.7</v>
      </c>
      <c r="AN51" s="18" t="s">
        <v>40</v>
      </c>
      <c r="AO51" s="19">
        <v>2623.8</v>
      </c>
      <c r="AP51" s="18" t="s">
        <v>40</v>
      </c>
      <c r="AQ51" s="19">
        <v>1800.1</v>
      </c>
    </row>
    <row r="52" spans="1:43" ht="15" x14ac:dyDescent="0.3">
      <c r="A52" s="16"/>
      <c r="B52" s="17" t="s">
        <v>42</v>
      </c>
      <c r="C52" s="11" t="s">
        <v>31</v>
      </c>
      <c r="D52" s="18" t="s">
        <v>31</v>
      </c>
      <c r="E52" s="19">
        <v>56488</v>
      </c>
      <c r="F52" s="18" t="s">
        <v>31</v>
      </c>
      <c r="G52" s="19" t="s">
        <v>43</v>
      </c>
      <c r="H52" s="18" t="s">
        <v>31</v>
      </c>
      <c r="I52" s="19" t="s">
        <v>43</v>
      </c>
      <c r="J52" s="18" t="s">
        <v>31</v>
      </c>
      <c r="K52" s="19" t="s">
        <v>43</v>
      </c>
      <c r="L52" s="18" t="s">
        <v>31</v>
      </c>
      <c r="M52" s="19">
        <v>2647.3528999999999</v>
      </c>
      <c r="N52" s="18" t="s">
        <v>31</v>
      </c>
      <c r="O52" s="19">
        <v>1227.068765</v>
      </c>
      <c r="P52" s="18" t="s">
        <v>31</v>
      </c>
      <c r="Q52" s="19">
        <v>-1420.2841350000001</v>
      </c>
      <c r="R52" s="18" t="s">
        <v>31</v>
      </c>
      <c r="S52" s="19" t="s">
        <v>43</v>
      </c>
      <c r="T52" s="18" t="s">
        <v>31</v>
      </c>
      <c r="U52" s="19">
        <v>7538.1114310000003</v>
      </c>
      <c r="V52" s="18" t="s">
        <v>31</v>
      </c>
      <c r="W52" s="19">
        <v>4380.543463</v>
      </c>
      <c r="X52" s="18" t="s">
        <v>31</v>
      </c>
      <c r="Y52" s="19">
        <v>-3157.5679679999998</v>
      </c>
      <c r="Z52" s="18" t="s">
        <v>31</v>
      </c>
      <c r="AA52" s="19" t="s">
        <v>43</v>
      </c>
      <c r="AB52" s="18" t="s">
        <v>31</v>
      </c>
      <c r="AC52" s="19">
        <v>350.68987099999998</v>
      </c>
      <c r="AD52" s="18" t="s">
        <v>31</v>
      </c>
      <c r="AE52" s="19">
        <v>702.61933599999998</v>
      </c>
      <c r="AF52" s="18" t="s">
        <v>31</v>
      </c>
      <c r="AG52" s="19">
        <v>351.92946499999999</v>
      </c>
      <c r="AH52" s="18" t="s">
        <v>31</v>
      </c>
      <c r="AI52" s="19">
        <v>303052.77509029</v>
      </c>
      <c r="AJ52" s="18" t="s">
        <v>40</v>
      </c>
      <c r="AK52" s="19">
        <v>173876.82802817901</v>
      </c>
      <c r="AL52" s="18" t="s">
        <v>31</v>
      </c>
      <c r="AM52" s="19">
        <v>5541.5</v>
      </c>
      <c r="AN52" s="18" t="s">
        <v>40</v>
      </c>
      <c r="AO52" s="19">
        <v>2695.2</v>
      </c>
      <c r="AP52" s="18" t="s">
        <v>40</v>
      </c>
      <c r="AQ52" s="19">
        <v>1833.3</v>
      </c>
    </row>
    <row r="53" spans="1:43" ht="15" x14ac:dyDescent="0.3">
      <c r="A53" s="15"/>
      <c r="B53" s="17" t="s">
        <v>44</v>
      </c>
      <c r="C53" s="11" t="s">
        <v>31</v>
      </c>
      <c r="D53" s="18" t="s">
        <v>31</v>
      </c>
      <c r="E53" s="19" t="s">
        <v>43</v>
      </c>
      <c r="F53" s="18" t="s">
        <v>31</v>
      </c>
      <c r="G53" s="19" t="s">
        <v>43</v>
      </c>
      <c r="H53" s="18" t="s">
        <v>31</v>
      </c>
      <c r="I53" s="19" t="s">
        <v>43</v>
      </c>
      <c r="J53" s="18" t="s">
        <v>31</v>
      </c>
      <c r="K53" s="19" t="s">
        <v>43</v>
      </c>
      <c r="L53" s="18" t="s">
        <v>31</v>
      </c>
      <c r="M53" s="19" t="s">
        <v>43</v>
      </c>
      <c r="N53" s="18" t="s">
        <v>31</v>
      </c>
      <c r="O53" s="19" t="s">
        <v>43</v>
      </c>
      <c r="P53" s="18" t="s">
        <v>31</v>
      </c>
      <c r="Q53" s="19" t="s">
        <v>43</v>
      </c>
      <c r="R53" s="18" t="s">
        <v>31</v>
      </c>
      <c r="S53" s="19" t="s">
        <v>43</v>
      </c>
      <c r="T53" s="18" t="s">
        <v>31</v>
      </c>
      <c r="U53" s="19" t="s">
        <v>43</v>
      </c>
      <c r="V53" s="18" t="s">
        <v>31</v>
      </c>
      <c r="W53" s="19" t="s">
        <v>43</v>
      </c>
      <c r="X53" s="18" t="s">
        <v>31</v>
      </c>
      <c r="Y53" s="19" t="s">
        <v>43</v>
      </c>
      <c r="Z53" s="18" t="s">
        <v>31</v>
      </c>
      <c r="AA53" s="19" t="s">
        <v>43</v>
      </c>
      <c r="AB53" s="18" t="s">
        <v>31</v>
      </c>
      <c r="AC53" s="19" t="s">
        <v>43</v>
      </c>
      <c r="AD53" s="18" t="s">
        <v>31</v>
      </c>
      <c r="AE53" s="19" t="s">
        <v>43</v>
      </c>
      <c r="AF53" s="18" t="s">
        <v>31</v>
      </c>
      <c r="AG53" s="19" t="s">
        <v>43</v>
      </c>
      <c r="AH53" s="18" t="s">
        <v>31</v>
      </c>
      <c r="AI53" s="19">
        <v>330739.62835110998</v>
      </c>
      <c r="AJ53" s="18" t="s">
        <v>31</v>
      </c>
      <c r="AK53" s="19" t="s">
        <v>43</v>
      </c>
      <c r="AL53" s="18" t="s">
        <v>31</v>
      </c>
      <c r="AM53" s="19" t="s">
        <v>43</v>
      </c>
      <c r="AN53" s="18" t="s">
        <v>31</v>
      </c>
      <c r="AO53" s="19" t="s">
        <v>43</v>
      </c>
      <c r="AP53" s="18" t="s">
        <v>31</v>
      </c>
      <c r="AQ53" s="19" t="s">
        <v>43</v>
      </c>
    </row>
    <row r="54" spans="1:43" ht="15" x14ac:dyDescent="0.3">
      <c r="A54" s="14" t="s">
        <v>53</v>
      </c>
      <c r="B54" s="17" t="s">
        <v>33</v>
      </c>
      <c r="C54" s="11" t="s">
        <v>31</v>
      </c>
      <c r="D54" s="18" t="s">
        <v>31</v>
      </c>
      <c r="E54" s="19">
        <v>426428.21019999997</v>
      </c>
      <c r="F54" s="18" t="s">
        <v>31</v>
      </c>
      <c r="G54" s="19">
        <v>1319.3017</v>
      </c>
      <c r="H54" s="18" t="s">
        <v>31</v>
      </c>
      <c r="I54" s="19">
        <v>546.61289999999997</v>
      </c>
      <c r="J54" s="18" t="s">
        <v>31</v>
      </c>
      <c r="K54" s="19">
        <v>6.09632238961317</v>
      </c>
      <c r="L54" s="18" t="s">
        <v>31</v>
      </c>
      <c r="M54" s="19">
        <v>26028.791625000002</v>
      </c>
      <c r="N54" s="18" t="s">
        <v>31</v>
      </c>
      <c r="O54" s="19">
        <v>30694.481342999999</v>
      </c>
      <c r="P54" s="18" t="s">
        <v>31</v>
      </c>
      <c r="Q54" s="19">
        <v>4665.6897179999996</v>
      </c>
      <c r="R54" s="18" t="s">
        <v>31</v>
      </c>
      <c r="S54" s="19">
        <v>1.4062730148795699</v>
      </c>
      <c r="T54" s="18" t="s">
        <v>31</v>
      </c>
      <c r="U54" s="19">
        <v>50734.338211000002</v>
      </c>
      <c r="V54" s="18" t="s">
        <v>31</v>
      </c>
      <c r="W54" s="19">
        <v>33723.106400999997</v>
      </c>
      <c r="X54" s="18" t="s">
        <v>31</v>
      </c>
      <c r="Y54" s="19">
        <v>-17011.231810000001</v>
      </c>
      <c r="Z54" s="18" t="s">
        <v>31</v>
      </c>
      <c r="AA54" s="19">
        <v>15.990466787377599</v>
      </c>
      <c r="AB54" s="18" t="s">
        <v>31</v>
      </c>
      <c r="AC54" s="19">
        <v>39380.866003000003</v>
      </c>
      <c r="AD54" s="18" t="s">
        <v>31</v>
      </c>
      <c r="AE54" s="19">
        <v>63990.610081999999</v>
      </c>
      <c r="AF54" s="18" t="s">
        <v>31</v>
      </c>
      <c r="AG54" s="19">
        <v>24609.744079</v>
      </c>
      <c r="AH54" s="18" t="s">
        <v>31</v>
      </c>
      <c r="AI54" s="19">
        <v>2718495.12651366</v>
      </c>
      <c r="AJ54" s="18" t="s">
        <v>31</v>
      </c>
      <c r="AK54" s="19">
        <v>1570322.33182836</v>
      </c>
      <c r="AL54" s="18" t="s">
        <v>31</v>
      </c>
      <c r="AM54" s="19">
        <v>66581</v>
      </c>
      <c r="AN54" s="18" t="s">
        <v>31</v>
      </c>
      <c r="AO54" s="19">
        <v>27391</v>
      </c>
      <c r="AP54" s="18" t="s">
        <v>31</v>
      </c>
      <c r="AQ54" s="19">
        <v>18595</v>
      </c>
    </row>
    <row r="55" spans="1:43" ht="15" x14ac:dyDescent="0.3">
      <c r="A55" s="16"/>
      <c r="B55" s="17" t="s">
        <v>35</v>
      </c>
      <c r="C55" s="11" t="s">
        <v>31</v>
      </c>
      <c r="D55" s="18" t="s">
        <v>31</v>
      </c>
      <c r="E55" s="19">
        <v>432245</v>
      </c>
      <c r="F55" s="18" t="s">
        <v>31</v>
      </c>
      <c r="G55" s="19">
        <v>1259.9145000000001</v>
      </c>
      <c r="H55" s="18" t="s">
        <v>31</v>
      </c>
      <c r="I55" s="19">
        <v>517.2903</v>
      </c>
      <c r="J55" s="18" t="s">
        <v>31</v>
      </c>
      <c r="K55" s="19">
        <v>5.9084285957056304</v>
      </c>
      <c r="L55" s="18" t="s">
        <v>31</v>
      </c>
      <c r="M55" s="19">
        <v>25231.073278</v>
      </c>
      <c r="N55" s="18" t="s">
        <v>31</v>
      </c>
      <c r="O55" s="19">
        <v>30810.226284</v>
      </c>
      <c r="P55" s="18" t="s">
        <v>31</v>
      </c>
      <c r="Q55" s="19">
        <v>5579.1530059999996</v>
      </c>
      <c r="R55" s="18" t="s">
        <v>31</v>
      </c>
      <c r="S55" s="19">
        <v>1.4080313131768001</v>
      </c>
      <c r="T55" s="18" t="s">
        <v>31</v>
      </c>
      <c r="U55" s="19">
        <v>50132.588710000004</v>
      </c>
      <c r="V55" s="18" t="s">
        <v>31</v>
      </c>
      <c r="W55" s="19">
        <v>32936.503357000001</v>
      </c>
      <c r="X55" s="18" t="s">
        <v>31</v>
      </c>
      <c r="Y55" s="19">
        <v>-17196.085352999999</v>
      </c>
      <c r="Z55" s="18" t="s">
        <v>31</v>
      </c>
      <c r="AA55" s="19">
        <v>15.460146904438</v>
      </c>
      <c r="AB55" s="18" t="s">
        <v>31</v>
      </c>
      <c r="AC55" s="19">
        <v>43356.186485999999</v>
      </c>
      <c r="AD55" s="18" t="s">
        <v>31</v>
      </c>
      <c r="AE55" s="19">
        <v>63879.406755000004</v>
      </c>
      <c r="AF55" s="18" t="s">
        <v>31</v>
      </c>
      <c r="AG55" s="19">
        <v>20523.220269000001</v>
      </c>
      <c r="AH55" s="18" t="s">
        <v>31</v>
      </c>
      <c r="AI55" s="19">
        <v>2864105.6310392101</v>
      </c>
      <c r="AJ55" s="18" t="s">
        <v>31</v>
      </c>
      <c r="AK55" s="19">
        <v>1648925.7810716</v>
      </c>
      <c r="AL55" s="18" t="s">
        <v>31</v>
      </c>
      <c r="AM55" s="19">
        <v>66831</v>
      </c>
      <c r="AN55" s="18" t="s">
        <v>31</v>
      </c>
      <c r="AO55" s="19">
        <v>27567</v>
      </c>
      <c r="AP55" s="18" t="s">
        <v>31</v>
      </c>
      <c r="AQ55" s="19">
        <v>18717</v>
      </c>
    </row>
    <row r="56" spans="1:43" ht="15" x14ac:dyDescent="0.3">
      <c r="A56" s="16"/>
      <c r="B56" s="17" t="s">
        <v>37</v>
      </c>
      <c r="C56" s="11" t="s">
        <v>31</v>
      </c>
      <c r="D56" s="18" t="s">
        <v>31</v>
      </c>
      <c r="E56" s="19">
        <v>442222</v>
      </c>
      <c r="F56" s="18" t="s">
        <v>31</v>
      </c>
      <c r="G56" s="19">
        <v>1279.8193000000001</v>
      </c>
      <c r="H56" s="18" t="s">
        <v>31</v>
      </c>
      <c r="I56" s="19">
        <v>529.40660000000003</v>
      </c>
      <c r="J56" s="18" t="s">
        <v>31</v>
      </c>
      <c r="K56" s="19">
        <v>5.79743690543574</v>
      </c>
      <c r="L56" s="18" t="s">
        <v>31</v>
      </c>
      <c r="M56" s="19">
        <v>27597.607433000001</v>
      </c>
      <c r="N56" s="18" t="s">
        <v>31</v>
      </c>
      <c r="O56" s="19">
        <v>32091.303545999999</v>
      </c>
      <c r="P56" s="18" t="s">
        <v>31</v>
      </c>
      <c r="Q56" s="19">
        <v>4493.696113</v>
      </c>
      <c r="R56" s="18" t="s">
        <v>31</v>
      </c>
      <c r="S56" s="19">
        <v>1.3354682233834501</v>
      </c>
      <c r="T56" s="18" t="s">
        <v>31</v>
      </c>
      <c r="U56" s="19">
        <v>53401.870441999999</v>
      </c>
      <c r="V56" s="18" t="s">
        <v>31</v>
      </c>
      <c r="W56" s="19">
        <v>34735.010971000003</v>
      </c>
      <c r="X56" s="18" t="s">
        <v>31</v>
      </c>
      <c r="Y56" s="19">
        <v>-18666.859471</v>
      </c>
      <c r="Z56" s="18" t="s">
        <v>31</v>
      </c>
      <c r="AA56" s="19">
        <v>14.857929405909299</v>
      </c>
      <c r="AB56" s="18" t="s">
        <v>31</v>
      </c>
      <c r="AC56" s="19">
        <v>43001.272965999997</v>
      </c>
      <c r="AD56" s="18" t="s">
        <v>31</v>
      </c>
      <c r="AE56" s="19">
        <v>62701.790655999997</v>
      </c>
      <c r="AF56" s="18" t="s">
        <v>31</v>
      </c>
      <c r="AG56" s="19">
        <v>19700.517690000001</v>
      </c>
      <c r="AH56" s="18" t="s">
        <v>31</v>
      </c>
      <c r="AI56" s="19">
        <v>2983010.6727994201</v>
      </c>
      <c r="AJ56" s="18" t="s">
        <v>31</v>
      </c>
      <c r="AK56" s="19">
        <v>1711940.49682415</v>
      </c>
      <c r="AL56" s="18" t="s">
        <v>31</v>
      </c>
      <c r="AM56" s="19">
        <v>67116</v>
      </c>
      <c r="AN56" s="18" t="s">
        <v>31</v>
      </c>
      <c r="AO56" s="19">
        <v>27881</v>
      </c>
      <c r="AP56" s="18" t="s">
        <v>31</v>
      </c>
      <c r="AQ56" s="19">
        <v>18981</v>
      </c>
    </row>
    <row r="57" spans="1:43" ht="15" x14ac:dyDescent="0.3">
      <c r="A57" s="16"/>
      <c r="B57" s="17" t="s">
        <v>38</v>
      </c>
      <c r="C57" s="11" t="s">
        <v>31</v>
      </c>
      <c r="D57" s="18" t="s">
        <v>31</v>
      </c>
      <c r="E57" s="19">
        <v>453387</v>
      </c>
      <c r="F57" s="18" t="s">
        <v>31</v>
      </c>
      <c r="G57" s="19">
        <v>1316.6034</v>
      </c>
      <c r="H57" s="18" t="s">
        <v>31</v>
      </c>
      <c r="I57" s="19">
        <v>474.31869999999998</v>
      </c>
      <c r="J57" s="18" t="s">
        <v>31</v>
      </c>
      <c r="K57" s="19">
        <v>5.5865584770980696</v>
      </c>
      <c r="L57" s="18" t="s">
        <v>31</v>
      </c>
      <c r="M57" s="19">
        <v>29112.842885999999</v>
      </c>
      <c r="N57" s="18" t="s">
        <v>31</v>
      </c>
      <c r="O57" s="19">
        <v>34480.646593999998</v>
      </c>
      <c r="P57" s="18" t="s">
        <v>31</v>
      </c>
      <c r="Q57" s="19">
        <v>5367.8037080000004</v>
      </c>
      <c r="R57" s="18" t="s">
        <v>31</v>
      </c>
      <c r="S57" s="19">
        <v>1.31324531819076</v>
      </c>
      <c r="T57" s="18" t="s">
        <v>31</v>
      </c>
      <c r="U57" s="19">
        <v>54783.470939999999</v>
      </c>
      <c r="V57" s="18" t="s">
        <v>31</v>
      </c>
      <c r="W57" s="19">
        <v>37157.076556</v>
      </c>
      <c r="X57" s="18" t="s">
        <v>31</v>
      </c>
      <c r="Y57" s="19">
        <v>-17626.394383999999</v>
      </c>
      <c r="Z57" s="18" t="s">
        <v>31</v>
      </c>
      <c r="AA57" s="19">
        <v>14.878105410657099</v>
      </c>
      <c r="AB57" s="18" t="s">
        <v>31</v>
      </c>
      <c r="AC57" s="19">
        <v>35202.868917</v>
      </c>
      <c r="AD57" s="18" t="s">
        <v>31</v>
      </c>
      <c r="AE57" s="19">
        <v>67315.392422000004</v>
      </c>
      <c r="AF57" s="18" t="s">
        <v>31</v>
      </c>
      <c r="AG57" s="19">
        <v>32112.523505000001</v>
      </c>
      <c r="AH57" s="18" t="s">
        <v>31</v>
      </c>
      <c r="AI57" s="19">
        <v>3125379.8603725601</v>
      </c>
      <c r="AJ57" s="18" t="s">
        <v>31</v>
      </c>
      <c r="AK57" s="19">
        <v>1803074.9766422999</v>
      </c>
      <c r="AL57" s="18" t="s">
        <v>31</v>
      </c>
      <c r="AM57" s="19">
        <v>67449</v>
      </c>
      <c r="AN57" s="18" t="s">
        <v>31</v>
      </c>
      <c r="AO57" s="19">
        <v>28158</v>
      </c>
      <c r="AP57" s="18" t="s">
        <v>31</v>
      </c>
      <c r="AQ57" s="19">
        <v>19265</v>
      </c>
    </row>
    <row r="58" spans="1:43" ht="15" x14ac:dyDescent="0.3">
      <c r="A58" s="16"/>
      <c r="B58" s="17" t="s">
        <v>39</v>
      </c>
      <c r="C58" s="11" t="s">
        <v>31</v>
      </c>
      <c r="D58" s="18" t="s">
        <v>31</v>
      </c>
      <c r="E58" s="19">
        <v>461891.35947999998</v>
      </c>
      <c r="F58" s="18" t="s">
        <v>31</v>
      </c>
      <c r="G58" s="19">
        <v>1296.1868999999999</v>
      </c>
      <c r="H58" s="18" t="s">
        <v>31</v>
      </c>
      <c r="I58" s="19">
        <v>458.07260000000002</v>
      </c>
      <c r="J58" s="18" t="s">
        <v>31</v>
      </c>
      <c r="K58" s="19">
        <v>5.5665194306350099</v>
      </c>
      <c r="L58" s="18" t="s">
        <v>31</v>
      </c>
      <c r="M58" s="19">
        <v>28883.072013000001</v>
      </c>
      <c r="N58" s="18" t="s">
        <v>31</v>
      </c>
      <c r="O58" s="19">
        <v>36211.877386</v>
      </c>
      <c r="P58" s="18" t="s">
        <v>31</v>
      </c>
      <c r="Q58" s="19">
        <v>7328.8053730000001</v>
      </c>
      <c r="R58" s="18" t="s">
        <v>31</v>
      </c>
      <c r="S58" s="19">
        <v>1.3224082003786199</v>
      </c>
      <c r="T58" s="18" t="s">
        <v>31</v>
      </c>
      <c r="U58" s="19">
        <v>54985.190825999998</v>
      </c>
      <c r="V58" s="18" t="s">
        <v>31</v>
      </c>
      <c r="W58" s="19">
        <v>36469.187201000001</v>
      </c>
      <c r="X58" s="18" t="s">
        <v>31</v>
      </c>
      <c r="Y58" s="19">
        <v>-18516.003625000001</v>
      </c>
      <c r="Z58" s="18" t="s">
        <v>31</v>
      </c>
      <c r="AA58" s="19">
        <v>15.5031961208447</v>
      </c>
      <c r="AB58" s="18" t="s">
        <v>31</v>
      </c>
      <c r="AC58" s="19">
        <v>36918.063580000002</v>
      </c>
      <c r="AD58" s="18" t="s">
        <v>31</v>
      </c>
      <c r="AE58" s="19">
        <v>71401.428826999996</v>
      </c>
      <c r="AF58" s="18" t="s">
        <v>31</v>
      </c>
      <c r="AG58" s="19">
        <v>34483.365247000002</v>
      </c>
      <c r="AH58" s="18" t="s">
        <v>31</v>
      </c>
      <c r="AI58" s="19">
        <v>3403142.96821489</v>
      </c>
      <c r="AJ58" s="18" t="s">
        <v>31</v>
      </c>
      <c r="AK58" s="19">
        <v>1976257.27305437</v>
      </c>
      <c r="AL58" s="18" t="s">
        <v>31</v>
      </c>
      <c r="AM58" s="19">
        <v>67762</v>
      </c>
      <c r="AN58" s="18" t="s">
        <v>31</v>
      </c>
      <c r="AO58" s="19">
        <v>28495</v>
      </c>
      <c r="AP58" s="18" t="s">
        <v>31</v>
      </c>
      <c r="AQ58" s="19">
        <v>19570</v>
      </c>
    </row>
    <row r="59" spans="1:43" ht="15" x14ac:dyDescent="0.3">
      <c r="A59" s="16"/>
      <c r="B59" s="17" t="s">
        <v>41</v>
      </c>
      <c r="C59" s="11" t="s">
        <v>31</v>
      </c>
      <c r="D59" s="18" t="s">
        <v>54</v>
      </c>
      <c r="E59" s="19">
        <v>470585.87597101001</v>
      </c>
      <c r="F59" s="18" t="s">
        <v>31</v>
      </c>
      <c r="G59" s="19">
        <v>1148.7619</v>
      </c>
      <c r="H59" s="18" t="s">
        <v>31</v>
      </c>
      <c r="I59" s="19">
        <v>532.31079999999997</v>
      </c>
      <c r="J59" s="18" t="s">
        <v>31</v>
      </c>
      <c r="K59" s="19">
        <v>5.4090618301118196</v>
      </c>
      <c r="L59" s="18" t="s">
        <v>31</v>
      </c>
      <c r="M59" s="19">
        <v>32974.946731000004</v>
      </c>
      <c r="N59" s="18" t="s">
        <v>31</v>
      </c>
      <c r="O59" s="19">
        <v>38702.596425000003</v>
      </c>
      <c r="P59" s="18" t="s">
        <v>31</v>
      </c>
      <c r="Q59" s="19">
        <v>5727.6496939999997</v>
      </c>
      <c r="R59" s="18" t="s">
        <v>31</v>
      </c>
      <c r="S59" s="19">
        <v>1.09397960781018</v>
      </c>
      <c r="T59" s="18" t="s">
        <v>31</v>
      </c>
      <c r="U59" s="19">
        <v>52575.874501999999</v>
      </c>
      <c r="V59" s="18" t="s">
        <v>31</v>
      </c>
      <c r="W59" s="19">
        <v>31193.362754999998</v>
      </c>
      <c r="X59" s="18" t="s">
        <v>31</v>
      </c>
      <c r="Y59" s="19">
        <v>-21382.511747</v>
      </c>
      <c r="Z59" s="18" t="s">
        <v>31</v>
      </c>
      <c r="AA59" s="19">
        <v>12.856565722045</v>
      </c>
      <c r="AB59" s="18" t="s">
        <v>31</v>
      </c>
      <c r="AC59" s="19">
        <v>21212.367881999999</v>
      </c>
      <c r="AD59" s="18" t="s">
        <v>31</v>
      </c>
      <c r="AE59" s="19">
        <v>39573.289231000002</v>
      </c>
      <c r="AF59" s="18" t="s">
        <v>31</v>
      </c>
      <c r="AG59" s="19">
        <v>18360.921349</v>
      </c>
      <c r="AH59" s="18" t="s">
        <v>31</v>
      </c>
      <c r="AI59" s="19">
        <v>3252217.8269545701</v>
      </c>
      <c r="AJ59" s="18" t="s">
        <v>40</v>
      </c>
      <c r="AK59" s="19">
        <v>1836978.0582749399</v>
      </c>
      <c r="AL59" s="18" t="s">
        <v>31</v>
      </c>
      <c r="AM59" s="19">
        <v>68004</v>
      </c>
      <c r="AN59" s="18" t="s">
        <v>40</v>
      </c>
      <c r="AO59" s="19">
        <v>28298</v>
      </c>
      <c r="AP59" s="18" t="s">
        <v>40</v>
      </c>
      <c r="AQ59" s="19">
        <v>19343</v>
      </c>
    </row>
    <row r="60" spans="1:43" ht="15" x14ac:dyDescent="0.3">
      <c r="A60" s="16"/>
      <c r="B60" s="17" t="s">
        <v>42</v>
      </c>
      <c r="C60" s="11" t="s">
        <v>31</v>
      </c>
      <c r="D60" s="18" t="s">
        <v>31</v>
      </c>
      <c r="E60" s="19">
        <v>501053</v>
      </c>
      <c r="F60" s="18" t="s">
        <v>31</v>
      </c>
      <c r="G60" s="19" t="s">
        <v>43</v>
      </c>
      <c r="H60" s="18" t="s">
        <v>31</v>
      </c>
      <c r="I60" s="19" t="s">
        <v>43</v>
      </c>
      <c r="J60" s="18" t="s">
        <v>31</v>
      </c>
      <c r="K60" s="19" t="s">
        <v>43</v>
      </c>
      <c r="L60" s="18" t="s">
        <v>31</v>
      </c>
      <c r="M60" s="19">
        <v>36571.398516000001</v>
      </c>
      <c r="N60" s="18" t="s">
        <v>31</v>
      </c>
      <c r="O60" s="19">
        <v>40159.032705999998</v>
      </c>
      <c r="P60" s="18" t="s">
        <v>31</v>
      </c>
      <c r="Q60" s="19">
        <v>3587.6341900000002</v>
      </c>
      <c r="R60" s="18" t="s">
        <v>31</v>
      </c>
      <c r="S60" s="19" t="s">
        <v>43</v>
      </c>
      <c r="T60" s="18" t="s">
        <v>31</v>
      </c>
      <c r="U60" s="19">
        <v>62383.485757000002</v>
      </c>
      <c r="V60" s="18" t="s">
        <v>31</v>
      </c>
      <c r="W60" s="19">
        <v>35594.855447000002</v>
      </c>
      <c r="X60" s="18" t="s">
        <v>31</v>
      </c>
      <c r="Y60" s="19">
        <v>-26788.63031</v>
      </c>
      <c r="Z60" s="18" t="s">
        <v>31</v>
      </c>
      <c r="AA60" s="19" t="s">
        <v>43</v>
      </c>
      <c r="AB60" s="18" t="s">
        <v>31</v>
      </c>
      <c r="AC60" s="19">
        <v>19972.467301000001</v>
      </c>
      <c r="AD60" s="18" t="s">
        <v>31</v>
      </c>
      <c r="AE60" s="19">
        <v>42835.429885999998</v>
      </c>
      <c r="AF60" s="18" t="s">
        <v>31</v>
      </c>
      <c r="AG60" s="19">
        <v>22862.962585000001</v>
      </c>
      <c r="AH60" s="18" t="s">
        <v>31</v>
      </c>
      <c r="AI60" s="19">
        <v>3478994.2259368501</v>
      </c>
      <c r="AJ60" s="18" t="s">
        <v>40</v>
      </c>
      <c r="AK60" s="19">
        <v>1984858.9444839701</v>
      </c>
      <c r="AL60" s="18" t="s">
        <v>31</v>
      </c>
      <c r="AM60" s="19">
        <v>68217</v>
      </c>
      <c r="AN60" s="18" t="s">
        <v>40</v>
      </c>
      <c r="AO60" s="19">
        <v>29007</v>
      </c>
      <c r="AP60" s="18" t="s">
        <v>40</v>
      </c>
      <c r="AQ60" s="19">
        <v>19921</v>
      </c>
    </row>
    <row r="61" spans="1:43" ht="15" x14ac:dyDescent="0.3">
      <c r="A61" s="15"/>
      <c r="B61" s="17" t="s">
        <v>44</v>
      </c>
      <c r="C61" s="11" t="s">
        <v>31</v>
      </c>
      <c r="D61" s="18" t="s">
        <v>31</v>
      </c>
      <c r="E61" s="19" t="s">
        <v>43</v>
      </c>
      <c r="F61" s="18" t="s">
        <v>31</v>
      </c>
      <c r="G61" s="19" t="s">
        <v>43</v>
      </c>
      <c r="H61" s="18" t="s">
        <v>31</v>
      </c>
      <c r="I61" s="19" t="s">
        <v>43</v>
      </c>
      <c r="J61" s="18" t="s">
        <v>31</v>
      </c>
      <c r="K61" s="19" t="s">
        <v>43</v>
      </c>
      <c r="L61" s="18" t="s">
        <v>31</v>
      </c>
      <c r="M61" s="19" t="s">
        <v>43</v>
      </c>
      <c r="N61" s="18" t="s">
        <v>31</v>
      </c>
      <c r="O61" s="19" t="s">
        <v>43</v>
      </c>
      <c r="P61" s="18" t="s">
        <v>31</v>
      </c>
      <c r="Q61" s="19" t="s">
        <v>43</v>
      </c>
      <c r="R61" s="18" t="s">
        <v>31</v>
      </c>
      <c r="S61" s="19" t="s">
        <v>43</v>
      </c>
      <c r="T61" s="18" t="s">
        <v>31</v>
      </c>
      <c r="U61" s="19" t="s">
        <v>43</v>
      </c>
      <c r="V61" s="18" t="s">
        <v>31</v>
      </c>
      <c r="W61" s="19" t="s">
        <v>43</v>
      </c>
      <c r="X61" s="18" t="s">
        <v>31</v>
      </c>
      <c r="Y61" s="19" t="s">
        <v>43</v>
      </c>
      <c r="Z61" s="18" t="s">
        <v>31</v>
      </c>
      <c r="AA61" s="19" t="s">
        <v>43</v>
      </c>
      <c r="AB61" s="18" t="s">
        <v>31</v>
      </c>
      <c r="AC61" s="19" t="s">
        <v>43</v>
      </c>
      <c r="AD61" s="18" t="s">
        <v>31</v>
      </c>
      <c r="AE61" s="19" t="s">
        <v>43</v>
      </c>
      <c r="AF61" s="18" t="s">
        <v>31</v>
      </c>
      <c r="AG61" s="19" t="s">
        <v>43</v>
      </c>
      <c r="AH61" s="18" t="s">
        <v>31</v>
      </c>
      <c r="AI61" s="19">
        <v>3814635.99002147</v>
      </c>
      <c r="AJ61" s="18" t="s">
        <v>31</v>
      </c>
      <c r="AK61" s="19" t="s">
        <v>43</v>
      </c>
      <c r="AL61" s="18" t="s">
        <v>31</v>
      </c>
      <c r="AM61" s="19" t="s">
        <v>43</v>
      </c>
      <c r="AN61" s="18" t="s">
        <v>31</v>
      </c>
      <c r="AO61" s="19" t="s">
        <v>43</v>
      </c>
      <c r="AP61" s="18" t="s">
        <v>31</v>
      </c>
      <c r="AQ61" s="19" t="s">
        <v>43</v>
      </c>
    </row>
    <row r="62" spans="1:43" ht="15" x14ac:dyDescent="0.3">
      <c r="A62" s="14" t="s">
        <v>55</v>
      </c>
      <c r="B62" s="17" t="s">
        <v>33</v>
      </c>
      <c r="C62" s="11" t="s">
        <v>31</v>
      </c>
      <c r="D62" s="18" t="s">
        <v>31</v>
      </c>
      <c r="E62" s="19">
        <v>640516</v>
      </c>
      <c r="F62" s="18" t="s">
        <v>31</v>
      </c>
      <c r="G62" s="19">
        <v>2496.9272999999998</v>
      </c>
      <c r="H62" s="18" t="s">
        <v>31</v>
      </c>
      <c r="I62" s="19">
        <v>707.43979999999999</v>
      </c>
      <c r="J62" s="18" t="s">
        <v>31</v>
      </c>
      <c r="K62" s="19">
        <v>15.0834583294696</v>
      </c>
      <c r="L62" s="18" t="s">
        <v>31</v>
      </c>
      <c r="M62" s="19">
        <v>47615.832789</v>
      </c>
      <c r="N62" s="18" t="s">
        <v>31</v>
      </c>
      <c r="O62" s="19">
        <v>75943.970921</v>
      </c>
      <c r="P62" s="18" t="s">
        <v>31</v>
      </c>
      <c r="Q62" s="19">
        <v>28328.138132</v>
      </c>
      <c r="R62" s="18" t="s">
        <v>31</v>
      </c>
      <c r="S62" s="19">
        <v>4.6548241684282798</v>
      </c>
      <c r="T62" s="18" t="s">
        <v>31</v>
      </c>
      <c r="U62" s="19">
        <v>119561.01549400001</v>
      </c>
      <c r="V62" s="18" t="s">
        <v>31</v>
      </c>
      <c r="W62" s="19">
        <v>111624.932747</v>
      </c>
      <c r="X62" s="18" t="s">
        <v>31</v>
      </c>
      <c r="Y62" s="19">
        <v>-7936.0827470000004</v>
      </c>
      <c r="Z62" s="18" t="s">
        <v>31</v>
      </c>
      <c r="AA62" s="19">
        <v>12.349156920145401</v>
      </c>
      <c r="AB62" s="18" t="s">
        <v>31</v>
      </c>
      <c r="AC62" s="19">
        <v>33042.434248999998</v>
      </c>
      <c r="AD62" s="18" t="s">
        <v>31</v>
      </c>
      <c r="AE62" s="19">
        <v>49418.825342999997</v>
      </c>
      <c r="AF62" s="18" t="s">
        <v>31</v>
      </c>
      <c r="AG62" s="19">
        <v>16376.391094000001</v>
      </c>
      <c r="AH62" s="18" t="s">
        <v>31</v>
      </c>
      <c r="AI62" s="19">
        <v>3889081.8956241398</v>
      </c>
      <c r="AJ62" s="18" t="s">
        <v>31</v>
      </c>
      <c r="AK62" s="19">
        <v>2474622.3809470101</v>
      </c>
      <c r="AL62" s="18" t="s">
        <v>31</v>
      </c>
      <c r="AM62" s="19">
        <v>81687</v>
      </c>
      <c r="AN62" s="18" t="s">
        <v>31</v>
      </c>
      <c r="AO62" s="19">
        <v>43122</v>
      </c>
      <c r="AP62" s="18" t="s">
        <v>31</v>
      </c>
      <c r="AQ62" s="19">
        <v>31335</v>
      </c>
    </row>
    <row r="63" spans="1:43" ht="15" x14ac:dyDescent="0.3">
      <c r="A63" s="16"/>
      <c r="B63" s="17" t="s">
        <v>35</v>
      </c>
      <c r="C63" s="11" t="s">
        <v>31</v>
      </c>
      <c r="D63" s="18" t="s">
        <v>31</v>
      </c>
      <c r="E63" s="19">
        <v>657894</v>
      </c>
      <c r="F63" s="18" t="s">
        <v>31</v>
      </c>
      <c r="G63" s="19">
        <v>2590.8802999999998</v>
      </c>
      <c r="H63" s="18" t="s">
        <v>31</v>
      </c>
      <c r="I63" s="19">
        <v>623.5258</v>
      </c>
      <c r="J63" s="18" t="s">
        <v>31</v>
      </c>
      <c r="K63" s="19">
        <v>14.6599913424034</v>
      </c>
      <c r="L63" s="18" t="s">
        <v>31</v>
      </c>
      <c r="M63" s="19">
        <v>50540.917400999999</v>
      </c>
      <c r="N63" s="18" t="s">
        <v>31</v>
      </c>
      <c r="O63" s="19">
        <v>76446.324647000001</v>
      </c>
      <c r="P63" s="18" t="s">
        <v>31</v>
      </c>
      <c r="Q63" s="19">
        <v>25905.407245999999</v>
      </c>
      <c r="R63" s="18" t="s">
        <v>31</v>
      </c>
      <c r="S63" s="19">
        <v>4.9170712235137399</v>
      </c>
      <c r="T63" s="18" t="s">
        <v>31</v>
      </c>
      <c r="U63" s="19">
        <v>121251.070316</v>
      </c>
      <c r="V63" s="18" t="s">
        <v>31</v>
      </c>
      <c r="W63" s="19">
        <v>115019.553432</v>
      </c>
      <c r="X63" s="18" t="s">
        <v>31</v>
      </c>
      <c r="Y63" s="19">
        <v>-6231.5168839999997</v>
      </c>
      <c r="Z63" s="18" t="s">
        <v>31</v>
      </c>
      <c r="AA63" s="19">
        <v>12.274852562966</v>
      </c>
      <c r="AB63" s="18" t="s">
        <v>31</v>
      </c>
      <c r="AC63" s="19">
        <v>28971.274663</v>
      </c>
      <c r="AD63" s="18" t="s">
        <v>31</v>
      </c>
      <c r="AE63" s="19">
        <v>50718.166170999997</v>
      </c>
      <c r="AF63" s="18" t="s">
        <v>31</v>
      </c>
      <c r="AG63" s="19">
        <v>21746.891508000001</v>
      </c>
      <c r="AH63" s="18" t="s">
        <v>31</v>
      </c>
      <c r="AI63" s="19">
        <v>4165169.9046486602</v>
      </c>
      <c r="AJ63" s="18" t="s">
        <v>31</v>
      </c>
      <c r="AK63" s="19">
        <v>2656825.4950970099</v>
      </c>
      <c r="AL63" s="18" t="s">
        <v>31</v>
      </c>
      <c r="AM63" s="19">
        <v>82349</v>
      </c>
      <c r="AN63" s="18" t="s">
        <v>31</v>
      </c>
      <c r="AO63" s="19">
        <v>43661</v>
      </c>
      <c r="AP63" s="18" t="s">
        <v>31</v>
      </c>
      <c r="AQ63" s="19">
        <v>31636</v>
      </c>
    </row>
    <row r="64" spans="1:43" ht="15" x14ac:dyDescent="0.3">
      <c r="A64" s="16"/>
      <c r="B64" s="17" t="s">
        <v>37</v>
      </c>
      <c r="C64" s="11" t="s">
        <v>31</v>
      </c>
      <c r="D64" s="18" t="s">
        <v>31</v>
      </c>
      <c r="E64" s="19">
        <v>686349</v>
      </c>
      <c r="F64" s="18" t="s">
        <v>31</v>
      </c>
      <c r="G64" s="19">
        <v>2900.2635</v>
      </c>
      <c r="H64" s="18" t="s">
        <v>31</v>
      </c>
      <c r="I64" s="19">
        <v>674.28700000000003</v>
      </c>
      <c r="J64" s="18" t="s">
        <v>31</v>
      </c>
      <c r="K64" s="19">
        <v>15.192869922675801</v>
      </c>
      <c r="L64" s="18" t="s">
        <v>31</v>
      </c>
      <c r="M64" s="19">
        <v>55363.402651999997</v>
      </c>
      <c r="N64" s="18" t="s">
        <v>31</v>
      </c>
      <c r="O64" s="19">
        <v>84099.061081000007</v>
      </c>
      <c r="P64" s="18" t="s">
        <v>31</v>
      </c>
      <c r="Q64" s="19">
        <v>28735.658428999999</v>
      </c>
      <c r="R64" s="18" t="s">
        <v>31</v>
      </c>
      <c r="S64" s="19">
        <v>5.0103002378368702</v>
      </c>
      <c r="T64" s="18" t="s">
        <v>31</v>
      </c>
      <c r="U64" s="19">
        <v>135438.00237</v>
      </c>
      <c r="V64" s="18" t="s">
        <v>31</v>
      </c>
      <c r="W64" s="19">
        <v>130315.9676</v>
      </c>
      <c r="X64" s="18" t="s">
        <v>31</v>
      </c>
      <c r="Y64" s="19">
        <v>-5122.0347700000002</v>
      </c>
      <c r="Z64" s="18" t="s">
        <v>31</v>
      </c>
      <c r="AA64" s="19">
        <v>11.680905271180601</v>
      </c>
      <c r="AB64" s="18" t="s">
        <v>31</v>
      </c>
      <c r="AC64" s="19">
        <v>27240.212316000001</v>
      </c>
      <c r="AD64" s="18" t="s">
        <v>31</v>
      </c>
      <c r="AE64" s="19">
        <v>49294.464724999998</v>
      </c>
      <c r="AF64" s="18" t="s">
        <v>31</v>
      </c>
      <c r="AG64" s="19">
        <v>22054.252409000001</v>
      </c>
      <c r="AH64" s="18" t="s">
        <v>31</v>
      </c>
      <c r="AI64" s="19">
        <v>4386729.1879543597</v>
      </c>
      <c r="AJ64" s="18" t="s">
        <v>31</v>
      </c>
      <c r="AK64" s="19">
        <v>2801135.1574120498</v>
      </c>
      <c r="AL64" s="18" t="s">
        <v>31</v>
      </c>
      <c r="AM64" s="19">
        <v>82657</v>
      </c>
      <c r="AN64" s="18" t="s">
        <v>31</v>
      </c>
      <c r="AO64" s="19">
        <v>44262</v>
      </c>
      <c r="AP64" s="18" t="s">
        <v>31</v>
      </c>
      <c r="AQ64" s="19">
        <v>32014</v>
      </c>
    </row>
    <row r="65" spans="1:43" ht="15" x14ac:dyDescent="0.3">
      <c r="A65" s="16"/>
      <c r="B65" s="17" t="s">
        <v>38</v>
      </c>
      <c r="C65" s="11" t="s">
        <v>31</v>
      </c>
      <c r="D65" s="18" t="s">
        <v>31</v>
      </c>
      <c r="E65" s="19">
        <v>707703.67200000002</v>
      </c>
      <c r="F65" s="18" t="s">
        <v>31</v>
      </c>
      <c r="G65" s="19">
        <v>3033.5127000000002</v>
      </c>
      <c r="H65" s="18" t="s">
        <v>31</v>
      </c>
      <c r="I65" s="19">
        <v>637.39020000000005</v>
      </c>
      <c r="J65" s="18" t="s">
        <v>31</v>
      </c>
      <c r="K65" s="19">
        <v>15.728977379468001</v>
      </c>
      <c r="L65" s="18" t="s">
        <v>31</v>
      </c>
      <c r="M65" s="19">
        <v>59820.947942999999</v>
      </c>
      <c r="N65" s="18" t="s">
        <v>31</v>
      </c>
      <c r="O65" s="19">
        <v>97080.396192</v>
      </c>
      <c r="P65" s="18" t="s">
        <v>31</v>
      </c>
      <c r="Q65" s="19">
        <v>37259.448249000001</v>
      </c>
      <c r="R65" s="18" t="s">
        <v>31</v>
      </c>
      <c r="S65" s="19">
        <v>5.0150071042682303</v>
      </c>
      <c r="T65" s="18" t="s">
        <v>31</v>
      </c>
      <c r="U65" s="19">
        <v>147066.62100000001</v>
      </c>
      <c r="V65" s="18" t="s">
        <v>31</v>
      </c>
      <c r="W65" s="19">
        <v>141895.04452900001</v>
      </c>
      <c r="X65" s="18" t="s">
        <v>31</v>
      </c>
      <c r="Y65" s="19">
        <v>-5171.5764710000003</v>
      </c>
      <c r="Z65" s="18" t="s">
        <v>31</v>
      </c>
      <c r="AA65" s="19">
        <v>11.351420112722201</v>
      </c>
      <c r="AB65" s="18" t="s">
        <v>31</v>
      </c>
      <c r="AC65" s="19">
        <v>29070.633022999999</v>
      </c>
      <c r="AD65" s="18" t="s">
        <v>31</v>
      </c>
      <c r="AE65" s="19">
        <v>51359.04595</v>
      </c>
      <c r="AF65" s="18" t="s">
        <v>31</v>
      </c>
      <c r="AG65" s="19">
        <v>22288.412927000001</v>
      </c>
      <c r="AH65" s="18" t="s">
        <v>31</v>
      </c>
      <c r="AI65" s="19">
        <v>4576056.5322090304</v>
      </c>
      <c r="AJ65" s="18" t="s">
        <v>31</v>
      </c>
      <c r="AK65" s="19">
        <v>2916521.6784398002</v>
      </c>
      <c r="AL65" s="18" t="s">
        <v>31</v>
      </c>
      <c r="AM65" s="19">
        <v>82906</v>
      </c>
      <c r="AN65" s="18" t="s">
        <v>31</v>
      </c>
      <c r="AO65" s="19">
        <v>44868</v>
      </c>
      <c r="AP65" s="18" t="s">
        <v>31</v>
      </c>
      <c r="AQ65" s="19">
        <v>32425</v>
      </c>
    </row>
    <row r="66" spans="1:43" ht="15" x14ac:dyDescent="0.3">
      <c r="A66" s="16"/>
      <c r="B66" s="17" t="s">
        <v>39</v>
      </c>
      <c r="C66" s="11" t="s">
        <v>31</v>
      </c>
      <c r="D66" s="18" t="s">
        <v>31</v>
      </c>
      <c r="E66" s="19">
        <v>735584.41</v>
      </c>
      <c r="F66" s="18" t="s">
        <v>31</v>
      </c>
      <c r="G66" s="19">
        <v>3040.1664999999998</v>
      </c>
      <c r="H66" s="18" t="s">
        <v>31</v>
      </c>
      <c r="I66" s="19">
        <v>668.52689999999996</v>
      </c>
      <c r="J66" s="18" t="s">
        <v>31</v>
      </c>
      <c r="K66" s="19">
        <v>14.0711889802269</v>
      </c>
      <c r="L66" s="18" t="s">
        <v>31</v>
      </c>
      <c r="M66" s="19">
        <v>61281.383518000002</v>
      </c>
      <c r="N66" s="18" t="s">
        <v>31</v>
      </c>
      <c r="O66" s="19">
        <v>91537.301967000007</v>
      </c>
      <c r="P66" s="18" t="s">
        <v>31</v>
      </c>
      <c r="Q66" s="19">
        <v>30255.918449000001</v>
      </c>
      <c r="R66" s="18" t="s">
        <v>31</v>
      </c>
      <c r="S66" s="19">
        <v>4.9820086832039596</v>
      </c>
      <c r="T66" s="18" t="s">
        <v>31</v>
      </c>
      <c r="U66" s="19">
        <v>139467.608683</v>
      </c>
      <c r="V66" s="18" t="s">
        <v>31</v>
      </c>
      <c r="W66" s="19">
        <v>137393.13417199999</v>
      </c>
      <c r="X66" s="18" t="s">
        <v>31</v>
      </c>
      <c r="Y66" s="19">
        <v>-2074.4745109999999</v>
      </c>
      <c r="Z66" s="18" t="s">
        <v>31</v>
      </c>
      <c r="AA66" s="19">
        <v>11.7921805280582</v>
      </c>
      <c r="AB66" s="18" t="s">
        <v>31</v>
      </c>
      <c r="AC66" s="19">
        <v>31136.935078999999</v>
      </c>
      <c r="AD66" s="18" t="s">
        <v>31</v>
      </c>
      <c r="AE66" s="19">
        <v>54309.99725</v>
      </c>
      <c r="AF66" s="18" t="s">
        <v>31</v>
      </c>
      <c r="AG66" s="19">
        <v>23173.062171000001</v>
      </c>
      <c r="AH66" s="18" t="s">
        <v>31</v>
      </c>
      <c r="AI66" s="19">
        <v>4769305.9210799998</v>
      </c>
      <c r="AJ66" s="18" t="s">
        <v>31</v>
      </c>
      <c r="AK66" s="19">
        <v>3006858.6712779002</v>
      </c>
      <c r="AL66" s="18" t="s">
        <v>31</v>
      </c>
      <c r="AM66" s="19">
        <v>83093</v>
      </c>
      <c r="AN66" s="18" t="s">
        <v>31</v>
      </c>
      <c r="AO66" s="19">
        <v>45269</v>
      </c>
      <c r="AP66" s="18" t="s">
        <v>31</v>
      </c>
      <c r="AQ66" s="19">
        <v>32605</v>
      </c>
    </row>
    <row r="67" spans="1:43" ht="15" x14ac:dyDescent="0.3">
      <c r="A67" s="16"/>
      <c r="B67" s="17" t="s">
        <v>41</v>
      </c>
      <c r="C67" s="11" t="s">
        <v>31</v>
      </c>
      <c r="D67" s="18" t="s">
        <v>31</v>
      </c>
      <c r="E67" s="19">
        <v>733831.17598649999</v>
      </c>
      <c r="F67" s="18" t="s">
        <v>31</v>
      </c>
      <c r="G67" s="19">
        <v>2877.4647</v>
      </c>
      <c r="H67" s="18" t="s">
        <v>31</v>
      </c>
      <c r="I67" s="19">
        <v>773.1961</v>
      </c>
      <c r="J67" s="18" t="s">
        <v>31</v>
      </c>
      <c r="K67" s="19">
        <v>13.964844306922201</v>
      </c>
      <c r="L67" s="18" t="s">
        <v>31</v>
      </c>
      <c r="M67" s="19">
        <v>69043.215467000002</v>
      </c>
      <c r="N67" s="18" t="s">
        <v>31</v>
      </c>
      <c r="O67" s="19">
        <v>99920.420643000005</v>
      </c>
      <c r="P67" s="18" t="s">
        <v>31</v>
      </c>
      <c r="Q67" s="19">
        <v>30877.205175999999</v>
      </c>
      <c r="R67" s="18" t="s">
        <v>31</v>
      </c>
      <c r="S67" s="19">
        <v>4.5374397156271398</v>
      </c>
      <c r="T67" s="18" t="s">
        <v>31</v>
      </c>
      <c r="U67" s="19">
        <v>137918.331898</v>
      </c>
      <c r="V67" s="18" t="s">
        <v>31</v>
      </c>
      <c r="W67" s="19">
        <v>129379.014031</v>
      </c>
      <c r="X67" s="18" t="s">
        <v>31</v>
      </c>
      <c r="Y67" s="19">
        <v>-8539.3178669999998</v>
      </c>
      <c r="Z67" s="18" t="s">
        <v>31</v>
      </c>
      <c r="AA67" s="19">
        <v>11.649123854270499</v>
      </c>
      <c r="AB67" s="18" t="s">
        <v>31</v>
      </c>
      <c r="AC67" s="19">
        <v>23198.785313</v>
      </c>
      <c r="AD67" s="18" t="s">
        <v>31</v>
      </c>
      <c r="AE67" s="19">
        <v>35856.709912999999</v>
      </c>
      <c r="AF67" s="18" t="s">
        <v>31</v>
      </c>
      <c r="AG67" s="19">
        <v>12657.9246</v>
      </c>
      <c r="AH67" s="18" t="s">
        <v>31</v>
      </c>
      <c r="AI67" s="19">
        <v>4696678.3340595402</v>
      </c>
      <c r="AJ67" s="18" t="s">
        <v>40</v>
      </c>
      <c r="AK67" s="19">
        <v>2926753.69808579</v>
      </c>
      <c r="AL67" s="18" t="s">
        <v>31</v>
      </c>
      <c r="AM67" s="19">
        <v>83161</v>
      </c>
      <c r="AN67" s="18" t="s">
        <v>40</v>
      </c>
      <c r="AO67" s="19">
        <v>44907.063961834901</v>
      </c>
      <c r="AP67" s="18" t="s">
        <v>40</v>
      </c>
      <c r="AQ67" s="19">
        <v>32090.363031751898</v>
      </c>
    </row>
    <row r="68" spans="1:43" ht="15" x14ac:dyDescent="0.3">
      <c r="A68" s="16"/>
      <c r="B68" s="17" t="s">
        <v>42</v>
      </c>
      <c r="C68" s="11" t="s">
        <v>31</v>
      </c>
      <c r="D68" s="18" t="s">
        <v>49</v>
      </c>
      <c r="E68" s="19">
        <v>749851</v>
      </c>
      <c r="F68" s="18" t="s">
        <v>31</v>
      </c>
      <c r="G68" s="19" t="s">
        <v>43</v>
      </c>
      <c r="H68" s="18" t="s">
        <v>31</v>
      </c>
      <c r="I68" s="19" t="s">
        <v>43</v>
      </c>
      <c r="J68" s="18" t="s">
        <v>31</v>
      </c>
      <c r="K68" s="19" t="s">
        <v>43</v>
      </c>
      <c r="L68" s="18" t="s">
        <v>31</v>
      </c>
      <c r="M68" s="19">
        <v>82689.713548</v>
      </c>
      <c r="N68" s="18" t="s">
        <v>31</v>
      </c>
      <c r="O68" s="19">
        <v>119355.258437</v>
      </c>
      <c r="P68" s="18" t="s">
        <v>31</v>
      </c>
      <c r="Q68" s="19">
        <v>36665.544888999997</v>
      </c>
      <c r="R68" s="18" t="s">
        <v>31</v>
      </c>
      <c r="S68" s="19" t="s">
        <v>43</v>
      </c>
      <c r="T68" s="18" t="s">
        <v>31</v>
      </c>
      <c r="U68" s="19">
        <v>158203.571047</v>
      </c>
      <c r="V68" s="18" t="s">
        <v>31</v>
      </c>
      <c r="W68" s="19">
        <v>145673.68549999999</v>
      </c>
      <c r="X68" s="18" t="s">
        <v>31</v>
      </c>
      <c r="Y68" s="19">
        <v>-12529.885547</v>
      </c>
      <c r="Z68" s="18" t="s">
        <v>31</v>
      </c>
      <c r="AA68" s="19" t="s">
        <v>43</v>
      </c>
      <c r="AB68" s="18" t="s">
        <v>31</v>
      </c>
      <c r="AC68" s="19">
        <v>22204.785681000001</v>
      </c>
      <c r="AD68" s="18" t="s">
        <v>31</v>
      </c>
      <c r="AE68" s="19">
        <v>32077.912216000001</v>
      </c>
      <c r="AF68" s="18" t="s">
        <v>31</v>
      </c>
      <c r="AG68" s="19">
        <v>9873.1265349999994</v>
      </c>
      <c r="AH68" s="18" t="s">
        <v>31</v>
      </c>
      <c r="AI68" s="19">
        <v>4890605.2166965296</v>
      </c>
      <c r="AJ68" s="18" t="s">
        <v>40</v>
      </c>
      <c r="AK68" s="19">
        <v>3065951.83508407</v>
      </c>
      <c r="AL68" s="18" t="s">
        <v>31</v>
      </c>
      <c r="AM68" s="19">
        <v>83196</v>
      </c>
      <c r="AN68" s="18" t="s">
        <v>40</v>
      </c>
      <c r="AO68" s="19">
        <v>44972.052476975099</v>
      </c>
      <c r="AP68" s="18" t="s">
        <v>40</v>
      </c>
      <c r="AQ68" s="19">
        <v>31915.4863920559</v>
      </c>
    </row>
    <row r="69" spans="1:43" ht="15" x14ac:dyDescent="0.3">
      <c r="A69" s="15"/>
      <c r="B69" s="17" t="s">
        <v>44</v>
      </c>
      <c r="C69" s="11" t="s">
        <v>31</v>
      </c>
      <c r="D69" s="18" t="s">
        <v>31</v>
      </c>
      <c r="E69" s="19" t="s">
        <v>43</v>
      </c>
      <c r="F69" s="18" t="s">
        <v>31</v>
      </c>
      <c r="G69" s="19" t="s">
        <v>43</v>
      </c>
      <c r="H69" s="18" t="s">
        <v>31</v>
      </c>
      <c r="I69" s="19" t="s">
        <v>43</v>
      </c>
      <c r="J69" s="18" t="s">
        <v>31</v>
      </c>
      <c r="K69" s="19" t="s">
        <v>43</v>
      </c>
      <c r="L69" s="18" t="s">
        <v>31</v>
      </c>
      <c r="M69" s="19" t="s">
        <v>43</v>
      </c>
      <c r="N69" s="18" t="s">
        <v>31</v>
      </c>
      <c r="O69" s="19" t="s">
        <v>43</v>
      </c>
      <c r="P69" s="18" t="s">
        <v>31</v>
      </c>
      <c r="Q69" s="19" t="s">
        <v>43</v>
      </c>
      <c r="R69" s="18" t="s">
        <v>31</v>
      </c>
      <c r="S69" s="19" t="s">
        <v>43</v>
      </c>
      <c r="T69" s="18" t="s">
        <v>31</v>
      </c>
      <c r="U69" s="19" t="s">
        <v>43</v>
      </c>
      <c r="V69" s="18" t="s">
        <v>31</v>
      </c>
      <c r="W69" s="19" t="s">
        <v>43</v>
      </c>
      <c r="X69" s="18" t="s">
        <v>31</v>
      </c>
      <c r="Y69" s="19" t="s">
        <v>43</v>
      </c>
      <c r="Z69" s="18" t="s">
        <v>31</v>
      </c>
      <c r="AA69" s="19" t="s">
        <v>43</v>
      </c>
      <c r="AB69" s="18" t="s">
        <v>31</v>
      </c>
      <c r="AC69" s="19" t="s">
        <v>43</v>
      </c>
      <c r="AD69" s="18" t="s">
        <v>31</v>
      </c>
      <c r="AE69" s="19" t="s">
        <v>43</v>
      </c>
      <c r="AF69" s="18" t="s">
        <v>31</v>
      </c>
      <c r="AG69" s="19" t="s">
        <v>43</v>
      </c>
      <c r="AH69" s="18" t="s">
        <v>31</v>
      </c>
      <c r="AI69" s="19">
        <v>5321799.67191674</v>
      </c>
      <c r="AJ69" s="18" t="s">
        <v>31</v>
      </c>
      <c r="AK69" s="19" t="s">
        <v>43</v>
      </c>
      <c r="AL69" s="18" t="s">
        <v>31</v>
      </c>
      <c r="AM69" s="19" t="s">
        <v>43</v>
      </c>
      <c r="AN69" s="18" t="s">
        <v>31</v>
      </c>
      <c r="AO69" s="19" t="s">
        <v>43</v>
      </c>
      <c r="AP69" s="18" t="s">
        <v>31</v>
      </c>
      <c r="AQ69" s="19" t="s">
        <v>43</v>
      </c>
    </row>
    <row r="70" spans="1:43" ht="15" x14ac:dyDescent="0.3">
      <c r="A70" s="14" t="s">
        <v>56</v>
      </c>
      <c r="B70" s="17" t="s">
        <v>33</v>
      </c>
      <c r="C70" s="11" t="s">
        <v>31</v>
      </c>
      <c r="D70" s="18" t="s">
        <v>34</v>
      </c>
      <c r="E70" s="19">
        <v>49658</v>
      </c>
      <c r="F70" s="18" t="s">
        <v>31</v>
      </c>
      <c r="G70" s="19">
        <v>11.4444</v>
      </c>
      <c r="H70" s="18" t="s">
        <v>31</v>
      </c>
      <c r="I70" s="19">
        <v>4.7145000000000001</v>
      </c>
      <c r="J70" s="18" t="s">
        <v>31</v>
      </c>
      <c r="K70" s="19">
        <v>0.22346718833460999</v>
      </c>
      <c r="L70" s="18" t="s">
        <v>31</v>
      </c>
      <c r="M70" s="19">
        <v>3080.051931</v>
      </c>
      <c r="N70" s="18" t="s">
        <v>31</v>
      </c>
      <c r="O70" s="19">
        <v>1125.1388959999999</v>
      </c>
      <c r="P70" s="18" t="s">
        <v>31</v>
      </c>
      <c r="Q70" s="19">
        <v>-1954.913035</v>
      </c>
      <c r="R70" s="18" t="s">
        <v>31</v>
      </c>
      <c r="S70" s="19">
        <v>4.8792910905170003E-2</v>
      </c>
      <c r="T70" s="18" t="s">
        <v>31</v>
      </c>
      <c r="U70" s="19">
        <v>2873.9091640000001</v>
      </c>
      <c r="V70" s="18" t="s">
        <v>31</v>
      </c>
      <c r="W70" s="19">
        <v>1170.0775799999999</v>
      </c>
      <c r="X70" s="18" t="s">
        <v>31</v>
      </c>
      <c r="Y70" s="19">
        <v>-1703.831584</v>
      </c>
      <c r="Z70" s="18" t="s">
        <v>31</v>
      </c>
      <c r="AA70" s="19">
        <v>3.4145605531979997E-2</v>
      </c>
      <c r="AB70" s="18" t="s">
        <v>31</v>
      </c>
      <c r="AC70" s="19">
        <v>309.64850799999999</v>
      </c>
      <c r="AD70" s="18" t="s">
        <v>31</v>
      </c>
      <c r="AE70" s="19">
        <v>136.643799</v>
      </c>
      <c r="AF70" s="18" t="s">
        <v>31</v>
      </c>
      <c r="AG70" s="19">
        <v>-173.00470899999999</v>
      </c>
      <c r="AH70" s="18" t="s">
        <v>31</v>
      </c>
      <c r="AI70" s="19">
        <v>289570.64360643597</v>
      </c>
      <c r="AJ70" s="18" t="s">
        <v>31</v>
      </c>
      <c r="AK70" s="19">
        <v>156451.50691408201</v>
      </c>
      <c r="AL70" s="18" t="s">
        <v>31</v>
      </c>
      <c r="AM70" s="19">
        <v>10820.912</v>
      </c>
      <c r="AN70" s="18" t="s">
        <v>31</v>
      </c>
      <c r="AO70" s="19">
        <v>4322.5730000000003</v>
      </c>
      <c r="AP70" s="18" t="s">
        <v>31</v>
      </c>
      <c r="AQ70" s="19">
        <v>3284.5639999999999</v>
      </c>
    </row>
    <row r="71" spans="1:43" ht="15" x14ac:dyDescent="0.3">
      <c r="A71" s="16"/>
      <c r="B71" s="17" t="s">
        <v>35</v>
      </c>
      <c r="C71" s="11" t="s">
        <v>31</v>
      </c>
      <c r="D71" s="18" t="s">
        <v>34</v>
      </c>
      <c r="E71" s="19">
        <v>41790</v>
      </c>
      <c r="F71" s="18" t="s">
        <v>31</v>
      </c>
      <c r="G71" s="19">
        <v>21.622399999999999</v>
      </c>
      <c r="H71" s="18" t="s">
        <v>31</v>
      </c>
      <c r="I71" s="19">
        <v>5.8666999999999998</v>
      </c>
      <c r="J71" s="18" t="s">
        <v>31</v>
      </c>
      <c r="K71" s="19">
        <v>0.22396116895540999</v>
      </c>
      <c r="L71" s="18" t="s">
        <v>31</v>
      </c>
      <c r="M71" s="19">
        <v>3136.9848080000002</v>
      </c>
      <c r="N71" s="18" t="s">
        <v>31</v>
      </c>
      <c r="O71" s="19">
        <v>1167.8730109999999</v>
      </c>
      <c r="P71" s="18" t="s">
        <v>31</v>
      </c>
      <c r="Q71" s="19">
        <v>-1969.111797</v>
      </c>
      <c r="R71" s="18" t="s">
        <v>31</v>
      </c>
      <c r="S71" s="19">
        <v>5.480184535958E-2</v>
      </c>
      <c r="T71" s="18" t="s">
        <v>31</v>
      </c>
      <c r="U71" s="19">
        <v>2781.1909230000001</v>
      </c>
      <c r="V71" s="18" t="s">
        <v>31</v>
      </c>
      <c r="W71" s="19">
        <v>1281.9183399999999</v>
      </c>
      <c r="X71" s="18" t="s">
        <v>31</v>
      </c>
      <c r="Y71" s="19">
        <v>-1499.2725829999999</v>
      </c>
      <c r="Z71" s="18" t="s">
        <v>31</v>
      </c>
      <c r="AA71" s="19">
        <v>2.411877316401E-2</v>
      </c>
      <c r="AB71" s="18" t="s">
        <v>31</v>
      </c>
      <c r="AC71" s="19">
        <v>257.94617499999998</v>
      </c>
      <c r="AD71" s="18" t="s">
        <v>31</v>
      </c>
      <c r="AE71" s="19">
        <v>99.655775000000006</v>
      </c>
      <c r="AF71" s="18" t="s">
        <v>31</v>
      </c>
      <c r="AG71" s="19">
        <v>-158.29040000000001</v>
      </c>
      <c r="AH71" s="18" t="s">
        <v>31</v>
      </c>
      <c r="AI71" s="19">
        <v>296466.61355642899</v>
      </c>
      <c r="AJ71" s="18" t="s">
        <v>31</v>
      </c>
      <c r="AK71" s="19">
        <v>159129.90874681299</v>
      </c>
      <c r="AL71" s="18" t="s">
        <v>31</v>
      </c>
      <c r="AM71" s="19">
        <v>10775.978999999999</v>
      </c>
      <c r="AN71" s="18" t="s">
        <v>31</v>
      </c>
      <c r="AO71" s="19">
        <v>4469.5140000000001</v>
      </c>
      <c r="AP71" s="18" t="s">
        <v>31</v>
      </c>
      <c r="AQ71" s="19">
        <v>3417.9589999999998</v>
      </c>
    </row>
    <row r="72" spans="1:43" ht="15" x14ac:dyDescent="0.3">
      <c r="A72" s="16"/>
      <c r="B72" s="17" t="s">
        <v>37</v>
      </c>
      <c r="C72" s="11" t="s">
        <v>31</v>
      </c>
      <c r="D72" s="18" t="s">
        <v>34</v>
      </c>
      <c r="E72" s="19">
        <v>47584.86</v>
      </c>
      <c r="F72" s="18" t="s">
        <v>31</v>
      </c>
      <c r="G72" s="19">
        <v>20.433299999999999</v>
      </c>
      <c r="H72" s="18" t="s">
        <v>31</v>
      </c>
      <c r="I72" s="19">
        <v>6.5332999999999997</v>
      </c>
      <c r="J72" s="18" t="s">
        <v>31</v>
      </c>
      <c r="K72" s="19">
        <v>0.24138601359461001</v>
      </c>
      <c r="L72" s="18" t="s">
        <v>31</v>
      </c>
      <c r="M72" s="19">
        <v>3458.3858030000001</v>
      </c>
      <c r="N72" s="18" t="s">
        <v>31</v>
      </c>
      <c r="O72" s="19">
        <v>1336.1752719999999</v>
      </c>
      <c r="P72" s="18" t="s">
        <v>31</v>
      </c>
      <c r="Q72" s="19">
        <v>-2122.2105310000002</v>
      </c>
      <c r="R72" s="18" t="s">
        <v>31</v>
      </c>
      <c r="S72" s="19">
        <v>4.6151750352800003E-2</v>
      </c>
      <c r="T72" s="18" t="s">
        <v>31</v>
      </c>
      <c r="U72" s="19">
        <v>2938.8128790000001</v>
      </c>
      <c r="V72" s="18" t="s">
        <v>31</v>
      </c>
      <c r="W72" s="19">
        <v>1200.389142</v>
      </c>
      <c r="X72" s="18" t="s">
        <v>31</v>
      </c>
      <c r="Y72" s="19">
        <v>-1738.4237370000001</v>
      </c>
      <c r="Z72" s="18" t="s">
        <v>31</v>
      </c>
      <c r="AA72" s="19">
        <v>2.126152910931E-2</v>
      </c>
      <c r="AB72" s="18" t="s">
        <v>31</v>
      </c>
      <c r="AC72" s="19">
        <v>297.41543799999999</v>
      </c>
      <c r="AD72" s="18" t="s">
        <v>31</v>
      </c>
      <c r="AE72" s="19">
        <v>89.725554000000002</v>
      </c>
      <c r="AF72" s="18" t="s">
        <v>31</v>
      </c>
      <c r="AG72" s="19">
        <v>-207.68988400000001</v>
      </c>
      <c r="AH72" s="18" t="s">
        <v>31</v>
      </c>
      <c r="AI72" s="19">
        <v>307636.01282339398</v>
      </c>
      <c r="AJ72" s="18" t="s">
        <v>31</v>
      </c>
      <c r="AK72" s="19">
        <v>168362.17360045001</v>
      </c>
      <c r="AL72" s="18" t="s">
        <v>31</v>
      </c>
      <c r="AM72" s="19">
        <v>10754.688</v>
      </c>
      <c r="AN72" s="18" t="s">
        <v>31</v>
      </c>
      <c r="AO72" s="19">
        <v>4446.6270000000004</v>
      </c>
      <c r="AP72" s="18" t="s">
        <v>31</v>
      </c>
      <c r="AQ72" s="19">
        <v>3398.9810000000002</v>
      </c>
    </row>
    <row r="73" spans="1:43" ht="15" x14ac:dyDescent="0.3">
      <c r="A73" s="16"/>
      <c r="B73" s="17" t="s">
        <v>38</v>
      </c>
      <c r="C73" s="11" t="s">
        <v>31</v>
      </c>
      <c r="D73" s="18" t="s">
        <v>34</v>
      </c>
      <c r="E73" s="19">
        <v>51279.07</v>
      </c>
      <c r="F73" s="18" t="s">
        <v>31</v>
      </c>
      <c r="G73" s="19">
        <v>19.947600000000001</v>
      </c>
      <c r="H73" s="18" t="s">
        <v>31</v>
      </c>
      <c r="I73" s="19">
        <v>4.3333000000000004</v>
      </c>
      <c r="J73" s="18" t="s">
        <v>31</v>
      </c>
      <c r="K73" s="19">
        <v>0.28091252668465999</v>
      </c>
      <c r="L73" s="18" t="s">
        <v>31</v>
      </c>
      <c r="M73" s="19">
        <v>3753.6640940000002</v>
      </c>
      <c r="N73" s="18" t="s">
        <v>31</v>
      </c>
      <c r="O73" s="19">
        <v>1733.8126139999999</v>
      </c>
      <c r="P73" s="18" t="s">
        <v>31</v>
      </c>
      <c r="Q73" s="19">
        <v>-2019.85148</v>
      </c>
      <c r="R73" s="18" t="s">
        <v>31</v>
      </c>
      <c r="S73" s="19">
        <v>5.622190340404E-2</v>
      </c>
      <c r="T73" s="18" t="s">
        <v>31</v>
      </c>
      <c r="U73" s="19">
        <v>3536.323586</v>
      </c>
      <c r="V73" s="18" t="s">
        <v>31</v>
      </c>
      <c r="W73" s="19">
        <v>1590.7473950000001</v>
      </c>
      <c r="X73" s="18" t="s">
        <v>31</v>
      </c>
      <c r="Y73" s="19">
        <v>-1945.5761910000001</v>
      </c>
      <c r="Z73" s="18" t="s">
        <v>31</v>
      </c>
      <c r="AA73" s="19">
        <v>8.6355388760300002E-3</v>
      </c>
      <c r="AB73" s="18" t="s">
        <v>31</v>
      </c>
      <c r="AC73" s="19">
        <v>134.292034</v>
      </c>
      <c r="AD73" s="18" t="s">
        <v>31</v>
      </c>
      <c r="AE73" s="19">
        <v>39.071150000000003</v>
      </c>
      <c r="AF73" s="18" t="s">
        <v>31</v>
      </c>
      <c r="AG73" s="19">
        <v>-95.220883999999998</v>
      </c>
      <c r="AH73" s="18" t="s">
        <v>31</v>
      </c>
      <c r="AI73" s="19">
        <v>317881.48062554601</v>
      </c>
      <c r="AJ73" s="18" t="s">
        <v>31</v>
      </c>
      <c r="AK73" s="19">
        <v>173853.96278867501</v>
      </c>
      <c r="AL73" s="18" t="s">
        <v>31</v>
      </c>
      <c r="AM73" s="19">
        <v>10732.887000000001</v>
      </c>
      <c r="AN73" s="18" t="s">
        <v>31</v>
      </c>
      <c r="AO73" s="19">
        <v>4509.1059999999998</v>
      </c>
      <c r="AP73" s="18" t="s">
        <v>31</v>
      </c>
      <c r="AQ73" s="19">
        <v>3442.8490000000002</v>
      </c>
    </row>
    <row r="74" spans="1:43" ht="15" x14ac:dyDescent="0.3">
      <c r="A74" s="16"/>
      <c r="B74" s="17" t="s">
        <v>39</v>
      </c>
      <c r="C74" s="11" t="s">
        <v>31</v>
      </c>
      <c r="D74" s="18" t="s">
        <v>34</v>
      </c>
      <c r="E74" s="19">
        <v>53932.45</v>
      </c>
      <c r="F74" s="18" t="s">
        <v>31</v>
      </c>
      <c r="G74" s="19">
        <v>32.685899999999997</v>
      </c>
      <c r="H74" s="18" t="s">
        <v>31</v>
      </c>
      <c r="I74" s="19">
        <v>7.35</v>
      </c>
      <c r="J74" s="18" t="s">
        <v>31</v>
      </c>
      <c r="K74" s="19">
        <v>0.33289396840692997</v>
      </c>
      <c r="L74" s="18" t="s">
        <v>31</v>
      </c>
      <c r="M74" s="19">
        <v>3266.5152939999998</v>
      </c>
      <c r="N74" s="18" t="s">
        <v>31</v>
      </c>
      <c r="O74" s="19">
        <v>2165.575045</v>
      </c>
      <c r="P74" s="18" t="s">
        <v>31</v>
      </c>
      <c r="Q74" s="19">
        <v>-1100.940249</v>
      </c>
      <c r="R74" s="18" t="s">
        <v>31</v>
      </c>
      <c r="S74" s="19">
        <v>5.6582864199640003E-2</v>
      </c>
      <c r="T74" s="18" t="s">
        <v>31</v>
      </c>
      <c r="U74" s="19">
        <v>3427.9527309999999</v>
      </c>
      <c r="V74" s="18" t="s">
        <v>31</v>
      </c>
      <c r="W74" s="19">
        <v>1560.434264</v>
      </c>
      <c r="X74" s="18" t="s">
        <v>31</v>
      </c>
      <c r="Y74" s="19">
        <v>-1867.5184670000001</v>
      </c>
      <c r="Z74" s="18" t="s">
        <v>31</v>
      </c>
      <c r="AA74" s="19">
        <v>1.212337118701E-2</v>
      </c>
      <c r="AB74" s="18" t="s">
        <v>31</v>
      </c>
      <c r="AC74" s="19">
        <v>174.69100800000001</v>
      </c>
      <c r="AD74" s="18" t="s">
        <v>31</v>
      </c>
      <c r="AE74" s="19">
        <v>55.835326999999999</v>
      </c>
      <c r="AF74" s="18" t="s">
        <v>31</v>
      </c>
      <c r="AG74" s="19">
        <v>-118.855681</v>
      </c>
      <c r="AH74" s="18" t="s">
        <v>31</v>
      </c>
      <c r="AI74" s="19">
        <v>334038.971576843</v>
      </c>
      <c r="AJ74" s="18" t="s">
        <v>31</v>
      </c>
      <c r="AK74" s="19">
        <v>184021.81975693299</v>
      </c>
      <c r="AL74" s="18" t="s">
        <v>31</v>
      </c>
      <c r="AM74" s="19">
        <v>10721.566000000001</v>
      </c>
      <c r="AN74" s="18" t="s">
        <v>31</v>
      </c>
      <c r="AO74" s="19">
        <v>4565.3689999999997</v>
      </c>
      <c r="AP74" s="18" t="s">
        <v>31</v>
      </c>
      <c r="AQ74" s="19">
        <v>3487.17</v>
      </c>
    </row>
    <row r="75" spans="1:43" ht="15" x14ac:dyDescent="0.3">
      <c r="A75" s="16"/>
      <c r="B75" s="17" t="s">
        <v>41</v>
      </c>
      <c r="C75" s="11" t="s">
        <v>31</v>
      </c>
      <c r="D75" s="18" t="s">
        <v>34</v>
      </c>
      <c r="E75" s="19">
        <v>58103.29</v>
      </c>
      <c r="F75" s="18" t="s">
        <v>31</v>
      </c>
      <c r="G75" s="19">
        <v>18.824999999999999</v>
      </c>
      <c r="H75" s="18" t="s">
        <v>31</v>
      </c>
      <c r="I75" s="19">
        <v>7.4261999999999997</v>
      </c>
      <c r="J75" s="18" t="s">
        <v>31</v>
      </c>
      <c r="K75" s="19">
        <v>0.45864522659312001</v>
      </c>
      <c r="L75" s="18" t="s">
        <v>31</v>
      </c>
      <c r="M75" s="19">
        <v>3649.605352</v>
      </c>
      <c r="N75" s="18" t="s">
        <v>31</v>
      </c>
      <c r="O75" s="19">
        <v>3281.6709559999999</v>
      </c>
      <c r="P75" s="18" t="s">
        <v>31</v>
      </c>
      <c r="Q75" s="19">
        <v>-367.93439599999999</v>
      </c>
      <c r="R75" s="18" t="s">
        <v>31</v>
      </c>
      <c r="S75" s="19">
        <v>5.6406248835989999E-2</v>
      </c>
      <c r="T75" s="18" t="s">
        <v>31</v>
      </c>
      <c r="U75" s="19">
        <v>3765.7058149999998</v>
      </c>
      <c r="V75" s="18" t="s">
        <v>31</v>
      </c>
      <c r="W75" s="19">
        <v>1608.34861</v>
      </c>
      <c r="X75" s="18" t="s">
        <v>31</v>
      </c>
      <c r="Y75" s="19">
        <v>-2157.3572049999998</v>
      </c>
      <c r="Z75" s="18" t="s">
        <v>31</v>
      </c>
      <c r="AA75" s="19">
        <v>4.6310395255989997E-2</v>
      </c>
      <c r="AB75" s="18" t="s">
        <v>31</v>
      </c>
      <c r="AC75" s="19">
        <v>59.022404000000002</v>
      </c>
      <c r="AD75" s="18" t="s">
        <v>31</v>
      </c>
      <c r="AE75" s="19">
        <v>142.54620600000001</v>
      </c>
      <c r="AF75" s="18" t="s">
        <v>31</v>
      </c>
      <c r="AG75" s="19">
        <v>83.523802000000003</v>
      </c>
      <c r="AH75" s="18" t="s">
        <v>31</v>
      </c>
      <c r="AI75" s="19">
        <v>303987.43267739401</v>
      </c>
      <c r="AJ75" s="18" t="s">
        <v>40</v>
      </c>
      <c r="AK75" s="19">
        <v>166071.19781000499</v>
      </c>
      <c r="AL75" s="18" t="s">
        <v>31</v>
      </c>
      <c r="AM75" s="19">
        <v>10698.59</v>
      </c>
      <c r="AN75" s="18" t="s">
        <v>40</v>
      </c>
      <c r="AO75" s="19">
        <v>4483.4250556290899</v>
      </c>
      <c r="AP75" s="18" t="s">
        <v>40</v>
      </c>
      <c r="AQ75" s="19">
        <v>3397.7719149747199</v>
      </c>
    </row>
    <row r="76" spans="1:43" ht="15" x14ac:dyDescent="0.3">
      <c r="A76" s="16"/>
      <c r="B76" s="17" t="s">
        <v>42</v>
      </c>
      <c r="C76" s="11" t="s">
        <v>31</v>
      </c>
      <c r="D76" s="18" t="s">
        <v>47</v>
      </c>
      <c r="E76" s="19">
        <v>60536.52</v>
      </c>
      <c r="F76" s="18" t="s">
        <v>31</v>
      </c>
      <c r="G76" s="19" t="s">
        <v>43</v>
      </c>
      <c r="H76" s="18" t="s">
        <v>31</v>
      </c>
      <c r="I76" s="19" t="s">
        <v>43</v>
      </c>
      <c r="J76" s="18" t="s">
        <v>31</v>
      </c>
      <c r="K76" s="19" t="s">
        <v>43</v>
      </c>
      <c r="L76" s="18" t="s">
        <v>31</v>
      </c>
      <c r="M76" s="19">
        <v>4350.77729</v>
      </c>
      <c r="N76" s="18" t="s">
        <v>31</v>
      </c>
      <c r="O76" s="19">
        <v>3400.69535</v>
      </c>
      <c r="P76" s="18" t="s">
        <v>31</v>
      </c>
      <c r="Q76" s="19">
        <v>-950.08194000000003</v>
      </c>
      <c r="R76" s="18" t="s">
        <v>31</v>
      </c>
      <c r="S76" s="19" t="s">
        <v>43</v>
      </c>
      <c r="T76" s="18" t="s">
        <v>31</v>
      </c>
      <c r="U76" s="19">
        <v>4877.4880400000002</v>
      </c>
      <c r="V76" s="18" t="s">
        <v>31</v>
      </c>
      <c r="W76" s="19">
        <v>1909.4369059999999</v>
      </c>
      <c r="X76" s="18" t="s">
        <v>31</v>
      </c>
      <c r="Y76" s="19">
        <v>-2968.0511339999998</v>
      </c>
      <c r="Z76" s="18" t="s">
        <v>31</v>
      </c>
      <c r="AA76" s="19" t="s">
        <v>43</v>
      </c>
      <c r="AB76" s="18" t="s">
        <v>31</v>
      </c>
      <c r="AC76" s="19">
        <v>215.69211899999999</v>
      </c>
      <c r="AD76" s="18" t="s">
        <v>31</v>
      </c>
      <c r="AE76" s="19">
        <v>107.555245</v>
      </c>
      <c r="AF76" s="18" t="s">
        <v>31</v>
      </c>
      <c r="AG76" s="19">
        <v>-108.13687400000001</v>
      </c>
      <c r="AH76" s="18" t="s">
        <v>31</v>
      </c>
      <c r="AI76" s="19">
        <v>332930.393478379</v>
      </c>
      <c r="AJ76" s="18" t="s">
        <v>40</v>
      </c>
      <c r="AK76" s="19">
        <v>186143.87105493099</v>
      </c>
      <c r="AL76" s="18" t="s">
        <v>31</v>
      </c>
      <c r="AM76" s="19">
        <v>10640.409</v>
      </c>
      <c r="AN76" s="18" t="s">
        <v>40</v>
      </c>
      <c r="AO76" s="19">
        <v>4604.9368584281901</v>
      </c>
      <c r="AP76" s="18" t="s">
        <v>40</v>
      </c>
      <c r="AQ76" s="19">
        <v>3510.9263206648902</v>
      </c>
    </row>
    <row r="77" spans="1:43" ht="15" x14ac:dyDescent="0.3">
      <c r="A77" s="15"/>
      <c r="B77" s="17" t="s">
        <v>44</v>
      </c>
      <c r="C77" s="11" t="s">
        <v>31</v>
      </c>
      <c r="D77" s="18" t="s">
        <v>31</v>
      </c>
      <c r="E77" s="19" t="s">
        <v>43</v>
      </c>
      <c r="F77" s="18" t="s">
        <v>31</v>
      </c>
      <c r="G77" s="19" t="s">
        <v>43</v>
      </c>
      <c r="H77" s="18" t="s">
        <v>31</v>
      </c>
      <c r="I77" s="19" t="s">
        <v>43</v>
      </c>
      <c r="J77" s="18" t="s">
        <v>31</v>
      </c>
      <c r="K77" s="19" t="s">
        <v>43</v>
      </c>
      <c r="L77" s="18" t="s">
        <v>31</v>
      </c>
      <c r="M77" s="19" t="s">
        <v>43</v>
      </c>
      <c r="N77" s="18" t="s">
        <v>31</v>
      </c>
      <c r="O77" s="19" t="s">
        <v>43</v>
      </c>
      <c r="P77" s="18" t="s">
        <v>31</v>
      </c>
      <c r="Q77" s="19" t="s">
        <v>43</v>
      </c>
      <c r="R77" s="18" t="s">
        <v>31</v>
      </c>
      <c r="S77" s="19" t="s">
        <v>43</v>
      </c>
      <c r="T77" s="18" t="s">
        <v>31</v>
      </c>
      <c r="U77" s="19" t="s">
        <v>43</v>
      </c>
      <c r="V77" s="18" t="s">
        <v>31</v>
      </c>
      <c r="W77" s="19" t="s">
        <v>43</v>
      </c>
      <c r="X77" s="18" t="s">
        <v>31</v>
      </c>
      <c r="Y77" s="19" t="s">
        <v>43</v>
      </c>
      <c r="Z77" s="18" t="s">
        <v>31</v>
      </c>
      <c r="AA77" s="19" t="s">
        <v>43</v>
      </c>
      <c r="AB77" s="18" t="s">
        <v>31</v>
      </c>
      <c r="AC77" s="19" t="s">
        <v>43</v>
      </c>
      <c r="AD77" s="18" t="s">
        <v>31</v>
      </c>
      <c r="AE77" s="19" t="s">
        <v>43</v>
      </c>
      <c r="AF77" s="18" t="s">
        <v>31</v>
      </c>
      <c r="AG77" s="19" t="s">
        <v>43</v>
      </c>
      <c r="AH77" s="18" t="s">
        <v>31</v>
      </c>
      <c r="AI77" s="19">
        <v>376978.82503130101</v>
      </c>
      <c r="AJ77" s="18" t="s">
        <v>31</v>
      </c>
      <c r="AK77" s="19" t="s">
        <v>43</v>
      </c>
      <c r="AL77" s="18" t="s">
        <v>31</v>
      </c>
      <c r="AM77" s="19" t="s">
        <v>43</v>
      </c>
      <c r="AN77" s="18" t="s">
        <v>31</v>
      </c>
      <c r="AO77" s="19" t="s">
        <v>43</v>
      </c>
      <c r="AP77" s="18" t="s">
        <v>31</v>
      </c>
      <c r="AQ77" s="19" t="s">
        <v>43</v>
      </c>
    </row>
    <row r="78" spans="1:43" ht="15" x14ac:dyDescent="0.3">
      <c r="A78" s="14" t="s">
        <v>57</v>
      </c>
      <c r="B78" s="17" t="s">
        <v>33</v>
      </c>
      <c r="C78" s="11" t="s">
        <v>31</v>
      </c>
      <c r="D78" s="18" t="s">
        <v>31</v>
      </c>
      <c r="E78" s="19">
        <v>36847</v>
      </c>
      <c r="F78" s="18" t="s">
        <v>31</v>
      </c>
      <c r="G78" s="19">
        <v>55.191699999999997</v>
      </c>
      <c r="H78" s="18" t="s">
        <v>31</v>
      </c>
      <c r="I78" s="19">
        <v>16.313099999999999</v>
      </c>
      <c r="J78" s="18" t="s">
        <v>31</v>
      </c>
      <c r="K78" s="19">
        <v>0.93293597682734997</v>
      </c>
      <c r="L78" s="18" t="s">
        <v>31</v>
      </c>
      <c r="M78" s="19">
        <v>3947.8421760000001</v>
      </c>
      <c r="N78" s="18" t="s">
        <v>31</v>
      </c>
      <c r="O78" s="19">
        <v>4697.255838</v>
      </c>
      <c r="P78" s="18" t="s">
        <v>31</v>
      </c>
      <c r="Q78" s="19">
        <v>749.41366200000004</v>
      </c>
      <c r="R78" s="18" t="s">
        <v>31</v>
      </c>
      <c r="S78" s="19">
        <v>0.58038494928497997</v>
      </c>
      <c r="T78" s="18" t="s">
        <v>31</v>
      </c>
      <c r="U78" s="19">
        <v>13462.261172</v>
      </c>
      <c r="V78" s="18" t="s">
        <v>31</v>
      </c>
      <c r="W78" s="19">
        <v>13917.911523000001</v>
      </c>
      <c r="X78" s="18" t="s">
        <v>31</v>
      </c>
      <c r="Y78" s="19">
        <v>455.650351</v>
      </c>
      <c r="Z78" s="18" t="s">
        <v>31</v>
      </c>
      <c r="AA78" s="19">
        <v>3.0066677004849999E-2</v>
      </c>
      <c r="AB78" s="18" t="s">
        <v>31</v>
      </c>
      <c r="AC78" s="19">
        <v>808.02181499999995</v>
      </c>
      <c r="AD78" s="18" t="s">
        <v>31</v>
      </c>
      <c r="AE78" s="19">
        <v>120.320753</v>
      </c>
      <c r="AF78" s="18" t="s">
        <v>31</v>
      </c>
      <c r="AG78" s="19">
        <v>-687.70106199999998</v>
      </c>
      <c r="AH78" s="18" t="s">
        <v>31</v>
      </c>
      <c r="AI78" s="19">
        <v>263781.87253686902</v>
      </c>
      <c r="AJ78" s="18" t="s">
        <v>31</v>
      </c>
      <c r="AK78" s="19">
        <v>165797.64692567801</v>
      </c>
      <c r="AL78" s="18" t="s">
        <v>31</v>
      </c>
      <c r="AM78" s="19">
        <v>9843.0280000000002</v>
      </c>
      <c r="AN78" s="18" t="s">
        <v>31</v>
      </c>
      <c r="AO78" s="19">
        <v>4312.7910000000002</v>
      </c>
      <c r="AP78" s="18" t="s">
        <v>31</v>
      </c>
      <c r="AQ78" s="19">
        <v>3231.0149999999999</v>
      </c>
    </row>
    <row r="79" spans="1:43" ht="15" x14ac:dyDescent="0.3">
      <c r="A79" s="16"/>
      <c r="B79" s="17" t="s">
        <v>35</v>
      </c>
      <c r="C79" s="11" t="s">
        <v>31</v>
      </c>
      <c r="D79" s="18" t="s">
        <v>31</v>
      </c>
      <c r="E79" s="19">
        <v>35757</v>
      </c>
      <c r="F79" s="18" t="s">
        <v>31</v>
      </c>
      <c r="G79" s="19">
        <v>71.013099999999994</v>
      </c>
      <c r="H79" s="18" t="s">
        <v>31</v>
      </c>
      <c r="I79" s="19">
        <v>13.3222</v>
      </c>
      <c r="J79" s="18" t="s">
        <v>31</v>
      </c>
      <c r="K79" s="19">
        <v>0.88755448611562004</v>
      </c>
      <c r="L79" s="18" t="s">
        <v>31</v>
      </c>
      <c r="M79" s="19">
        <v>3859.1667900000002</v>
      </c>
      <c r="N79" s="18" t="s">
        <v>31</v>
      </c>
      <c r="O79" s="19">
        <v>4628.2618320000001</v>
      </c>
      <c r="P79" s="18" t="s">
        <v>31</v>
      </c>
      <c r="Q79" s="19">
        <v>769.09504200000003</v>
      </c>
      <c r="R79" s="18" t="s">
        <v>31</v>
      </c>
      <c r="S79" s="19">
        <v>0.60716673687047995</v>
      </c>
      <c r="T79" s="18" t="s">
        <v>31</v>
      </c>
      <c r="U79" s="19">
        <v>13658.386444</v>
      </c>
      <c r="V79" s="18" t="s">
        <v>31</v>
      </c>
      <c r="W79" s="19">
        <v>14202.773106000001</v>
      </c>
      <c r="X79" s="18" t="s">
        <v>31</v>
      </c>
      <c r="Y79" s="19">
        <v>544.38666200000102</v>
      </c>
      <c r="Z79" s="18" t="s">
        <v>31</v>
      </c>
      <c r="AA79" s="19">
        <v>2.925530680196E-2</v>
      </c>
      <c r="AB79" s="18" t="s">
        <v>31</v>
      </c>
      <c r="AC79" s="19">
        <v>755.35178199999996</v>
      </c>
      <c r="AD79" s="18" t="s">
        <v>31</v>
      </c>
      <c r="AE79" s="19">
        <v>120.879294</v>
      </c>
      <c r="AF79" s="18" t="s">
        <v>31</v>
      </c>
      <c r="AG79" s="19">
        <v>-634.472488</v>
      </c>
      <c r="AH79" s="18" t="s">
        <v>31</v>
      </c>
      <c r="AI79" s="19">
        <v>274222.71180225699</v>
      </c>
      <c r="AJ79" s="18" t="s">
        <v>31</v>
      </c>
      <c r="AK79" s="19">
        <v>170781.73488117699</v>
      </c>
      <c r="AL79" s="18" t="s">
        <v>31</v>
      </c>
      <c r="AM79" s="19">
        <v>9814.0229999999992</v>
      </c>
      <c r="AN79" s="18" t="s">
        <v>31</v>
      </c>
      <c r="AO79" s="19">
        <v>4472.9369999999999</v>
      </c>
      <c r="AP79" s="18" t="s">
        <v>31</v>
      </c>
      <c r="AQ79" s="19">
        <v>3359.404</v>
      </c>
    </row>
    <row r="80" spans="1:43" ht="15" x14ac:dyDescent="0.3">
      <c r="A80" s="16"/>
      <c r="B80" s="17" t="s">
        <v>37</v>
      </c>
      <c r="C80" s="11" t="s">
        <v>31</v>
      </c>
      <c r="D80" s="18" t="s">
        <v>31</v>
      </c>
      <c r="E80" s="19">
        <v>40432</v>
      </c>
      <c r="F80" s="18" t="s">
        <v>31</v>
      </c>
      <c r="G80" s="19">
        <v>54.297600000000003</v>
      </c>
      <c r="H80" s="18" t="s">
        <v>31</v>
      </c>
      <c r="I80" s="19">
        <v>14.466699999999999</v>
      </c>
      <c r="J80" s="18" t="s">
        <v>31</v>
      </c>
      <c r="K80" s="19">
        <v>0.92237051238858003</v>
      </c>
      <c r="L80" s="18" t="s">
        <v>31</v>
      </c>
      <c r="M80" s="19">
        <v>4274.1395460000003</v>
      </c>
      <c r="N80" s="18" t="s">
        <v>31</v>
      </c>
      <c r="O80" s="19">
        <v>5105.7169880000001</v>
      </c>
      <c r="P80" s="18" t="s">
        <v>31</v>
      </c>
      <c r="Q80" s="19">
        <v>831.57744200000002</v>
      </c>
      <c r="R80" s="18" t="s">
        <v>31</v>
      </c>
      <c r="S80" s="19">
        <v>0.61202945528618002</v>
      </c>
      <c r="T80" s="18" t="s">
        <v>31</v>
      </c>
      <c r="U80" s="19">
        <v>15240.063556999999</v>
      </c>
      <c r="V80" s="18" t="s">
        <v>31</v>
      </c>
      <c r="W80" s="19">
        <v>15918.648959</v>
      </c>
      <c r="X80" s="18" t="s">
        <v>31</v>
      </c>
      <c r="Y80" s="19">
        <v>678.58540200000095</v>
      </c>
      <c r="Z80" s="18" t="s">
        <v>31</v>
      </c>
      <c r="AA80" s="19">
        <v>3.9318500764679999E-2</v>
      </c>
      <c r="AB80" s="18" t="s">
        <v>31</v>
      </c>
      <c r="AC80" s="19">
        <v>976.14090299999998</v>
      </c>
      <c r="AD80" s="18" t="s">
        <v>31</v>
      </c>
      <c r="AE80" s="19">
        <v>165.92758900000001</v>
      </c>
      <c r="AF80" s="18" t="s">
        <v>31</v>
      </c>
      <c r="AG80" s="19">
        <v>-810.21331399999997</v>
      </c>
      <c r="AH80" s="18" t="s">
        <v>31</v>
      </c>
      <c r="AI80" s="19">
        <v>288707.44789117901</v>
      </c>
      <c r="AJ80" s="18" t="s">
        <v>31</v>
      </c>
      <c r="AK80" s="19">
        <v>180017.56950243999</v>
      </c>
      <c r="AL80" s="18" t="s">
        <v>31</v>
      </c>
      <c r="AM80" s="19">
        <v>9787.9660000000003</v>
      </c>
      <c r="AN80" s="18" t="s">
        <v>31</v>
      </c>
      <c r="AO80" s="19">
        <v>4559.027</v>
      </c>
      <c r="AP80" s="18" t="s">
        <v>31</v>
      </c>
      <c r="AQ80" s="19">
        <v>3467.2669999999998</v>
      </c>
    </row>
    <row r="81" spans="1:43" ht="15" x14ac:dyDescent="0.3">
      <c r="A81" s="16"/>
      <c r="B81" s="17" t="s">
        <v>38</v>
      </c>
      <c r="C81" s="11" t="s">
        <v>31</v>
      </c>
      <c r="D81" s="18" t="s">
        <v>34</v>
      </c>
      <c r="E81" s="19">
        <v>54654</v>
      </c>
      <c r="F81" s="18" t="s">
        <v>31</v>
      </c>
      <c r="G81" s="19">
        <v>77.078599999999994</v>
      </c>
      <c r="H81" s="18" t="s">
        <v>31</v>
      </c>
      <c r="I81" s="19">
        <v>13.028600000000001</v>
      </c>
      <c r="J81" s="18" t="s">
        <v>31</v>
      </c>
      <c r="K81" s="19">
        <v>0.95645941969523995</v>
      </c>
      <c r="L81" s="18" t="s">
        <v>31</v>
      </c>
      <c r="M81" s="19">
        <v>5223.3703740000001</v>
      </c>
      <c r="N81" s="18" t="s">
        <v>31</v>
      </c>
      <c r="O81" s="19">
        <v>5903.3373350000002</v>
      </c>
      <c r="P81" s="18" t="s">
        <v>31</v>
      </c>
      <c r="Q81" s="19">
        <v>679.96696099999997</v>
      </c>
      <c r="R81" s="18" t="s">
        <v>31</v>
      </c>
      <c r="S81" s="19">
        <v>0.61976273067754994</v>
      </c>
      <c r="T81" s="18" t="s">
        <v>31</v>
      </c>
      <c r="U81" s="19">
        <v>17232.525202000001</v>
      </c>
      <c r="V81" s="18" t="s">
        <v>31</v>
      </c>
      <c r="W81" s="19">
        <v>17535.620277000002</v>
      </c>
      <c r="X81" s="18" t="s">
        <v>31</v>
      </c>
      <c r="Y81" s="19">
        <v>303.09507500000097</v>
      </c>
      <c r="Z81" s="18" t="s">
        <v>31</v>
      </c>
      <c r="AA81" s="19">
        <v>0.14444011942439</v>
      </c>
      <c r="AB81" s="18" t="s">
        <v>31</v>
      </c>
      <c r="AC81" s="19">
        <v>1489.362672</v>
      </c>
      <c r="AD81" s="18" t="s">
        <v>31</v>
      </c>
      <c r="AE81" s="19">
        <v>653.51353900000004</v>
      </c>
      <c r="AF81" s="18" t="s">
        <v>31</v>
      </c>
      <c r="AG81" s="19">
        <v>-835.84913300000005</v>
      </c>
      <c r="AH81" s="18" t="s">
        <v>31</v>
      </c>
      <c r="AI81" s="19">
        <v>311925.16672818898</v>
      </c>
      <c r="AJ81" s="18" t="s">
        <v>31</v>
      </c>
      <c r="AK81" s="19">
        <v>194205.67246010699</v>
      </c>
      <c r="AL81" s="18" t="s">
        <v>31</v>
      </c>
      <c r="AM81" s="19">
        <v>9775.5640000000003</v>
      </c>
      <c r="AN81" s="18" t="s">
        <v>31</v>
      </c>
      <c r="AO81" s="19">
        <v>4666.6040000000003</v>
      </c>
      <c r="AP81" s="18" t="s">
        <v>31</v>
      </c>
      <c r="AQ81" s="19">
        <v>3562.511</v>
      </c>
    </row>
    <row r="82" spans="1:43" ht="15" x14ac:dyDescent="0.3">
      <c r="A82" s="16"/>
      <c r="B82" s="17" t="s">
        <v>39</v>
      </c>
      <c r="C82" s="11" t="s">
        <v>31</v>
      </c>
      <c r="D82" s="18" t="s">
        <v>34</v>
      </c>
      <c r="E82" s="19">
        <v>56943</v>
      </c>
      <c r="F82" s="18" t="s">
        <v>31</v>
      </c>
      <c r="G82" s="19">
        <v>58.436900000000001</v>
      </c>
      <c r="H82" s="18" t="s">
        <v>31</v>
      </c>
      <c r="I82" s="19">
        <v>10.870200000000001</v>
      </c>
      <c r="J82" s="18" t="s">
        <v>31</v>
      </c>
      <c r="K82" s="19">
        <v>0.89708182440063</v>
      </c>
      <c r="L82" s="18" t="s">
        <v>31</v>
      </c>
      <c r="M82" s="19">
        <v>4933.4821229999998</v>
      </c>
      <c r="N82" s="18" t="s">
        <v>31</v>
      </c>
      <c r="O82" s="19">
        <v>5835.7861560000001</v>
      </c>
      <c r="P82" s="18" t="s">
        <v>31</v>
      </c>
      <c r="Q82" s="19">
        <v>902.30403300000103</v>
      </c>
      <c r="R82" s="18" t="s">
        <v>31</v>
      </c>
      <c r="S82" s="19">
        <v>0.67839385097684002</v>
      </c>
      <c r="T82" s="18" t="s">
        <v>31</v>
      </c>
      <c r="U82" s="19">
        <v>18717.820578999999</v>
      </c>
      <c r="V82" s="18" t="s">
        <v>31</v>
      </c>
      <c r="W82" s="19">
        <v>18708.650128000001</v>
      </c>
      <c r="X82" s="18" t="s">
        <v>31</v>
      </c>
      <c r="Y82" s="19">
        <v>-9.1704509999980992</v>
      </c>
      <c r="Z82" s="18" t="s">
        <v>31</v>
      </c>
      <c r="AA82" s="19">
        <v>2.6046576617319999E-2</v>
      </c>
      <c r="AB82" s="18" t="s">
        <v>31</v>
      </c>
      <c r="AC82" s="19">
        <v>897.31500900000003</v>
      </c>
      <c r="AD82" s="18" t="s">
        <v>31</v>
      </c>
      <c r="AE82" s="19">
        <v>119.95996</v>
      </c>
      <c r="AF82" s="18" t="s">
        <v>31</v>
      </c>
      <c r="AG82" s="19">
        <v>-777.35504900000001</v>
      </c>
      <c r="AH82" s="18" t="s">
        <v>31</v>
      </c>
      <c r="AI82" s="19">
        <v>338459.34780850902</v>
      </c>
      <c r="AJ82" s="18" t="s">
        <v>40</v>
      </c>
      <c r="AK82" s="19">
        <v>209736.65614379701</v>
      </c>
      <c r="AL82" s="18" t="s">
        <v>31</v>
      </c>
      <c r="AM82" s="19">
        <v>9771.1409999999996</v>
      </c>
      <c r="AN82" s="18" t="s">
        <v>40</v>
      </c>
      <c r="AO82" s="19">
        <v>4718.3804029984603</v>
      </c>
      <c r="AP82" s="18" t="s">
        <v>40</v>
      </c>
      <c r="AQ82" s="19">
        <v>3632.3567394297202</v>
      </c>
    </row>
    <row r="83" spans="1:43" ht="15" x14ac:dyDescent="0.3">
      <c r="A83" s="16"/>
      <c r="B83" s="17" t="s">
        <v>41</v>
      </c>
      <c r="C83" s="11" t="s">
        <v>31</v>
      </c>
      <c r="D83" s="18" t="s">
        <v>34</v>
      </c>
      <c r="E83" s="19">
        <v>59628</v>
      </c>
      <c r="F83" s="18" t="s">
        <v>31</v>
      </c>
      <c r="G83" s="19">
        <v>75.001599999999996</v>
      </c>
      <c r="H83" s="18" t="s">
        <v>31</v>
      </c>
      <c r="I83" s="19">
        <v>13.129300000000001</v>
      </c>
      <c r="J83" s="18" t="s">
        <v>31</v>
      </c>
      <c r="K83" s="19">
        <v>0.92556035654330004</v>
      </c>
      <c r="L83" s="18" t="s">
        <v>31</v>
      </c>
      <c r="M83" s="19">
        <v>6140.8280510000004</v>
      </c>
      <c r="N83" s="18" t="s">
        <v>31</v>
      </c>
      <c r="O83" s="19">
        <v>6622.5142310000001</v>
      </c>
      <c r="P83" s="18" t="s">
        <v>31</v>
      </c>
      <c r="Q83" s="19">
        <v>481.68617999999998</v>
      </c>
      <c r="R83" s="18" t="s">
        <v>31</v>
      </c>
      <c r="S83" s="19">
        <v>0.65109326393901001</v>
      </c>
      <c r="T83" s="18" t="s">
        <v>31</v>
      </c>
      <c r="U83" s="19">
        <v>18430.686541999999</v>
      </c>
      <c r="V83" s="18" t="s">
        <v>31</v>
      </c>
      <c r="W83" s="19">
        <v>18565.052058000001</v>
      </c>
      <c r="X83" s="18" t="s">
        <v>31</v>
      </c>
      <c r="Y83" s="19">
        <v>134.365516000002</v>
      </c>
      <c r="Z83" s="18" t="s">
        <v>31</v>
      </c>
      <c r="AA83" s="19">
        <v>3.6104086666560002E-2</v>
      </c>
      <c r="AB83" s="18" t="s">
        <v>31</v>
      </c>
      <c r="AC83" s="19">
        <v>1180.5961110000001</v>
      </c>
      <c r="AD83" s="18" t="s">
        <v>31</v>
      </c>
      <c r="AE83" s="19">
        <v>111.13056899999999</v>
      </c>
      <c r="AF83" s="18" t="s">
        <v>31</v>
      </c>
      <c r="AG83" s="19">
        <v>-1069.4655419999999</v>
      </c>
      <c r="AH83" s="18" t="s">
        <v>31</v>
      </c>
      <c r="AI83" s="19">
        <v>333034.27979744598</v>
      </c>
      <c r="AJ83" s="18" t="s">
        <v>40</v>
      </c>
      <c r="AK83" s="19">
        <v>203192.869344217</v>
      </c>
      <c r="AL83" s="18" t="s">
        <v>31</v>
      </c>
      <c r="AM83" s="19">
        <v>9750.1489999999994</v>
      </c>
      <c r="AN83" s="18" t="s">
        <v>40</v>
      </c>
      <c r="AO83" s="19">
        <v>4666.0696242906597</v>
      </c>
      <c r="AP83" s="18" t="s">
        <v>40</v>
      </c>
      <c r="AQ83" s="19">
        <v>3592.6902842990798</v>
      </c>
    </row>
    <row r="84" spans="1:43" ht="15" x14ac:dyDescent="0.3">
      <c r="A84" s="16"/>
      <c r="B84" s="17" t="s">
        <v>42</v>
      </c>
      <c r="C84" s="11" t="s">
        <v>31</v>
      </c>
      <c r="D84" s="18" t="s">
        <v>31</v>
      </c>
      <c r="E84" s="19">
        <v>61149</v>
      </c>
      <c r="F84" s="18" t="s">
        <v>31</v>
      </c>
      <c r="G84" s="19" t="s">
        <v>43</v>
      </c>
      <c r="H84" s="18" t="s">
        <v>31</v>
      </c>
      <c r="I84" s="19" t="s">
        <v>43</v>
      </c>
      <c r="J84" s="18" t="s">
        <v>31</v>
      </c>
      <c r="K84" s="19" t="s">
        <v>43</v>
      </c>
      <c r="L84" s="18" t="s">
        <v>31</v>
      </c>
      <c r="M84" s="19">
        <v>5995.6814530000001</v>
      </c>
      <c r="N84" s="18" t="s">
        <v>31</v>
      </c>
      <c r="O84" s="19">
        <v>6787.14419</v>
      </c>
      <c r="P84" s="18" t="s">
        <v>31</v>
      </c>
      <c r="Q84" s="19">
        <v>791.46273699999995</v>
      </c>
      <c r="R84" s="18" t="s">
        <v>31</v>
      </c>
      <c r="S84" s="19" t="s">
        <v>43</v>
      </c>
      <c r="T84" s="18" t="s">
        <v>31</v>
      </c>
      <c r="U84" s="19">
        <v>21180.283478000001</v>
      </c>
      <c r="V84" s="18" t="s">
        <v>31</v>
      </c>
      <c r="W84" s="19">
        <v>20535.916462000001</v>
      </c>
      <c r="X84" s="18" t="s">
        <v>31</v>
      </c>
      <c r="Y84" s="19">
        <v>-644.36701600000004</v>
      </c>
      <c r="Z84" s="18" t="s">
        <v>31</v>
      </c>
      <c r="AA84" s="19" t="s">
        <v>43</v>
      </c>
      <c r="AB84" s="18" t="s">
        <v>31</v>
      </c>
      <c r="AC84" s="19">
        <v>1469.601136</v>
      </c>
      <c r="AD84" s="18" t="s">
        <v>31</v>
      </c>
      <c r="AE84" s="19">
        <v>219.842512</v>
      </c>
      <c r="AF84" s="18" t="s">
        <v>31</v>
      </c>
      <c r="AG84" s="19">
        <v>-1249.7586240000001</v>
      </c>
      <c r="AH84" s="18" t="s">
        <v>31</v>
      </c>
      <c r="AI84" s="19">
        <v>356137.47087433201</v>
      </c>
      <c r="AJ84" s="18" t="s">
        <v>40</v>
      </c>
      <c r="AK84" s="19">
        <v>218496.45316336601</v>
      </c>
      <c r="AL84" s="18" t="s">
        <v>31</v>
      </c>
      <c r="AM84" s="19">
        <v>9709.8909999999996</v>
      </c>
      <c r="AN84" s="18" t="s">
        <v>40</v>
      </c>
      <c r="AO84" s="19">
        <v>4715.0340502418603</v>
      </c>
      <c r="AP84" s="18" t="s">
        <v>40</v>
      </c>
      <c r="AQ84" s="19">
        <v>3636.43507504442</v>
      </c>
    </row>
    <row r="85" spans="1:43" ht="15" x14ac:dyDescent="0.3">
      <c r="A85" s="15"/>
      <c r="B85" s="17" t="s">
        <v>44</v>
      </c>
      <c r="C85" s="11" t="s">
        <v>31</v>
      </c>
      <c r="D85" s="18" t="s">
        <v>31</v>
      </c>
      <c r="E85" s="19" t="s">
        <v>43</v>
      </c>
      <c r="F85" s="18" t="s">
        <v>31</v>
      </c>
      <c r="G85" s="19" t="s">
        <v>43</v>
      </c>
      <c r="H85" s="18" t="s">
        <v>31</v>
      </c>
      <c r="I85" s="19" t="s">
        <v>43</v>
      </c>
      <c r="J85" s="18" t="s">
        <v>31</v>
      </c>
      <c r="K85" s="19" t="s">
        <v>43</v>
      </c>
      <c r="L85" s="18" t="s">
        <v>31</v>
      </c>
      <c r="M85" s="19" t="s">
        <v>43</v>
      </c>
      <c r="N85" s="18" t="s">
        <v>31</v>
      </c>
      <c r="O85" s="19" t="s">
        <v>43</v>
      </c>
      <c r="P85" s="18" t="s">
        <v>31</v>
      </c>
      <c r="Q85" s="19" t="s">
        <v>43</v>
      </c>
      <c r="R85" s="18" t="s">
        <v>31</v>
      </c>
      <c r="S85" s="19" t="s">
        <v>43</v>
      </c>
      <c r="T85" s="18" t="s">
        <v>31</v>
      </c>
      <c r="U85" s="19" t="s">
        <v>43</v>
      </c>
      <c r="V85" s="18" t="s">
        <v>31</v>
      </c>
      <c r="W85" s="19" t="s">
        <v>43</v>
      </c>
      <c r="X85" s="18" t="s">
        <v>31</v>
      </c>
      <c r="Y85" s="19" t="s">
        <v>43</v>
      </c>
      <c r="Z85" s="18" t="s">
        <v>31</v>
      </c>
      <c r="AA85" s="19" t="s">
        <v>43</v>
      </c>
      <c r="AB85" s="18" t="s">
        <v>31</v>
      </c>
      <c r="AC85" s="19" t="s">
        <v>43</v>
      </c>
      <c r="AD85" s="18" t="s">
        <v>31</v>
      </c>
      <c r="AE85" s="19" t="s">
        <v>43</v>
      </c>
      <c r="AF85" s="18" t="s">
        <v>31</v>
      </c>
      <c r="AG85" s="19" t="s">
        <v>43</v>
      </c>
      <c r="AH85" s="18" t="s">
        <v>31</v>
      </c>
      <c r="AI85" s="19">
        <v>398153.44918104802</v>
      </c>
      <c r="AJ85" s="18" t="s">
        <v>31</v>
      </c>
      <c r="AK85" s="19" t="s">
        <v>43</v>
      </c>
      <c r="AL85" s="18" t="s">
        <v>31</v>
      </c>
      <c r="AM85" s="19" t="s">
        <v>43</v>
      </c>
      <c r="AN85" s="18" t="s">
        <v>31</v>
      </c>
      <c r="AO85" s="19" t="s">
        <v>43</v>
      </c>
      <c r="AP85" s="18" t="s">
        <v>31</v>
      </c>
      <c r="AQ85" s="19" t="s">
        <v>43</v>
      </c>
    </row>
    <row r="86" spans="1:43" ht="15" x14ac:dyDescent="0.3">
      <c r="A86" s="14" t="s">
        <v>58</v>
      </c>
      <c r="B86" s="17" t="s">
        <v>33</v>
      </c>
      <c r="C86" s="11" t="s">
        <v>31</v>
      </c>
      <c r="D86" s="18" t="s">
        <v>40</v>
      </c>
      <c r="E86" s="19">
        <v>34346.400000000001</v>
      </c>
      <c r="F86" s="18" t="s">
        <v>31</v>
      </c>
      <c r="G86" s="19">
        <v>130.79300000000001</v>
      </c>
      <c r="H86" s="18" t="s">
        <v>31</v>
      </c>
      <c r="I86" s="19">
        <v>29.8583</v>
      </c>
      <c r="J86" s="18" t="s">
        <v>31</v>
      </c>
      <c r="K86" s="19">
        <v>6.6253105708901598</v>
      </c>
      <c r="L86" s="18" t="s">
        <v>31</v>
      </c>
      <c r="M86" s="19">
        <v>6357.6502689999998</v>
      </c>
      <c r="N86" s="18" t="s">
        <v>31</v>
      </c>
      <c r="O86" s="19">
        <v>33357.893285999999</v>
      </c>
      <c r="P86" s="18" t="s">
        <v>31</v>
      </c>
      <c r="Q86" s="19">
        <v>27000.243017000001</v>
      </c>
      <c r="R86" s="18" t="s">
        <v>31</v>
      </c>
      <c r="S86" s="19">
        <v>0.51278223461853001</v>
      </c>
      <c r="T86" s="18" t="s">
        <v>31</v>
      </c>
      <c r="U86" s="19">
        <v>8338.379653</v>
      </c>
      <c r="V86" s="18" t="s">
        <v>31</v>
      </c>
      <c r="W86" s="19">
        <v>12296.76576</v>
      </c>
      <c r="X86" s="18" t="s">
        <v>31</v>
      </c>
      <c r="Y86" s="19">
        <v>3958.3861069999998</v>
      </c>
      <c r="Z86" s="18" t="s">
        <v>31</v>
      </c>
      <c r="AA86" s="19">
        <v>1.60511337895786</v>
      </c>
      <c r="AB86" s="18" t="s">
        <v>31</v>
      </c>
      <c r="AC86" s="19">
        <v>13307.175753</v>
      </c>
      <c r="AD86" s="18" t="s">
        <v>31</v>
      </c>
      <c r="AE86" s="19">
        <v>6423.3387140000004</v>
      </c>
      <c r="AF86" s="18" t="s">
        <v>31</v>
      </c>
      <c r="AG86" s="19">
        <v>-6883.837039</v>
      </c>
      <c r="AH86" s="18" t="s">
        <v>31</v>
      </c>
      <c r="AI86" s="19">
        <v>324787.36880097899</v>
      </c>
      <c r="AJ86" s="18" t="s">
        <v>31</v>
      </c>
      <c r="AK86" s="19">
        <v>247819.49609021199</v>
      </c>
      <c r="AL86" s="18" t="s">
        <v>31</v>
      </c>
      <c r="AM86" s="19">
        <v>4695.7730000000001</v>
      </c>
      <c r="AN86" s="18" t="s">
        <v>31</v>
      </c>
      <c r="AO86" s="19">
        <v>2010.135</v>
      </c>
      <c r="AP86" s="18" t="s">
        <v>31</v>
      </c>
      <c r="AQ86" s="19">
        <v>1477.71</v>
      </c>
    </row>
    <row r="87" spans="1:43" ht="15" x14ac:dyDescent="0.3">
      <c r="A87" s="16"/>
      <c r="B87" s="17" t="s">
        <v>35</v>
      </c>
      <c r="C87" s="11" t="s">
        <v>31</v>
      </c>
      <c r="D87" s="18" t="s">
        <v>40</v>
      </c>
      <c r="E87" s="19">
        <v>34373.498140000003</v>
      </c>
      <c r="F87" s="18" t="s">
        <v>31</v>
      </c>
      <c r="G87" s="19">
        <v>167.2064</v>
      </c>
      <c r="H87" s="18" t="s">
        <v>31</v>
      </c>
      <c r="I87" s="19">
        <v>36.694800000000001</v>
      </c>
      <c r="J87" s="18" t="s">
        <v>31</v>
      </c>
      <c r="K87" s="19">
        <v>6.3687017014194804</v>
      </c>
      <c r="L87" s="18" t="s">
        <v>31</v>
      </c>
      <c r="M87" s="19">
        <v>6874.8352850000001</v>
      </c>
      <c r="N87" s="18" t="s">
        <v>31</v>
      </c>
      <c r="O87" s="19">
        <v>33210.376901000003</v>
      </c>
      <c r="P87" s="18" t="s">
        <v>31</v>
      </c>
      <c r="Q87" s="19">
        <v>26335.541615999999</v>
      </c>
      <c r="R87" s="18" t="s">
        <v>31</v>
      </c>
      <c r="S87" s="19">
        <v>0.71864420130453999</v>
      </c>
      <c r="T87" s="18" t="s">
        <v>31</v>
      </c>
      <c r="U87" s="19">
        <v>7852.8392119999999</v>
      </c>
      <c r="V87" s="18" t="s">
        <v>31</v>
      </c>
      <c r="W87" s="19">
        <v>16810.440880999999</v>
      </c>
      <c r="X87" s="18" t="s">
        <v>31</v>
      </c>
      <c r="Y87" s="19">
        <v>8957.6016689999997</v>
      </c>
      <c r="Z87" s="18" t="s">
        <v>31</v>
      </c>
      <c r="AA87" s="19">
        <v>1.73451796921291</v>
      </c>
      <c r="AB87" s="18" t="s">
        <v>31</v>
      </c>
      <c r="AC87" s="19">
        <v>18538.088538</v>
      </c>
      <c r="AD87" s="18" t="s">
        <v>31</v>
      </c>
      <c r="AE87" s="19">
        <v>7166.8128100000004</v>
      </c>
      <c r="AF87" s="18" t="s">
        <v>31</v>
      </c>
      <c r="AG87" s="19">
        <v>-11371.275728000001</v>
      </c>
      <c r="AH87" s="18" t="s">
        <v>31</v>
      </c>
      <c r="AI87" s="19">
        <v>340185.29889484402</v>
      </c>
      <c r="AJ87" s="18" t="s">
        <v>31</v>
      </c>
      <c r="AK87" s="19">
        <v>259730.70197034799</v>
      </c>
      <c r="AL87" s="18" t="s">
        <v>31</v>
      </c>
      <c r="AM87" s="19">
        <v>4748.9939999999997</v>
      </c>
      <c r="AN87" s="18" t="s">
        <v>31</v>
      </c>
      <c r="AO87" s="19">
        <v>2082.3000000000002</v>
      </c>
      <c r="AP87" s="18" t="s">
        <v>31</v>
      </c>
      <c r="AQ87" s="19">
        <v>1547.201</v>
      </c>
    </row>
    <row r="88" spans="1:43" ht="15" x14ac:dyDescent="0.3">
      <c r="A88" s="16"/>
      <c r="B88" s="17" t="s">
        <v>37</v>
      </c>
      <c r="C88" s="11" t="s">
        <v>31</v>
      </c>
      <c r="D88" s="18" t="s">
        <v>40</v>
      </c>
      <c r="E88" s="19">
        <v>33803</v>
      </c>
      <c r="F88" s="18" t="s">
        <v>31</v>
      </c>
      <c r="G88" s="19">
        <v>141.7527</v>
      </c>
      <c r="H88" s="18" t="s">
        <v>31</v>
      </c>
      <c r="I88" s="19">
        <v>26.883299999999998</v>
      </c>
      <c r="J88" s="18" t="s">
        <v>31</v>
      </c>
      <c r="K88" s="19">
        <v>7.19332005320656</v>
      </c>
      <c r="L88" s="18" t="s">
        <v>31</v>
      </c>
      <c r="M88" s="19">
        <v>9938.3734339999992</v>
      </c>
      <c r="N88" s="18" t="s">
        <v>31</v>
      </c>
      <c r="O88" s="19">
        <v>39818.116367000002</v>
      </c>
      <c r="P88" s="18" t="s">
        <v>31</v>
      </c>
      <c r="Q88" s="19">
        <v>29879.742933000001</v>
      </c>
      <c r="R88" s="18" t="s">
        <v>31</v>
      </c>
      <c r="S88" s="19">
        <v>0.61907227705575996</v>
      </c>
      <c r="T88" s="18" t="s">
        <v>31</v>
      </c>
      <c r="U88" s="19">
        <v>7958.0054909999999</v>
      </c>
      <c r="V88" s="18" t="s">
        <v>31</v>
      </c>
      <c r="W88" s="19">
        <v>16101.830024000001</v>
      </c>
      <c r="X88" s="18" t="s">
        <v>31</v>
      </c>
      <c r="Y88" s="19">
        <v>8143.824533</v>
      </c>
      <c r="Z88" s="18" t="s">
        <v>31</v>
      </c>
      <c r="AA88" s="19">
        <v>1.72884154687841</v>
      </c>
      <c r="AB88" s="18" t="s">
        <v>31</v>
      </c>
      <c r="AC88" s="19">
        <v>17503.932916999998</v>
      </c>
      <c r="AD88" s="18" t="s">
        <v>31</v>
      </c>
      <c r="AE88" s="19">
        <v>7295.8659170000001</v>
      </c>
      <c r="AF88" s="18" t="s">
        <v>31</v>
      </c>
      <c r="AG88" s="19">
        <v>-10208.066999999999</v>
      </c>
      <c r="AH88" s="18" t="s">
        <v>31</v>
      </c>
      <c r="AI88" s="19">
        <v>374825.50792055897</v>
      </c>
      <c r="AJ88" s="18" t="s">
        <v>31</v>
      </c>
      <c r="AK88" s="19">
        <v>291775.251524163</v>
      </c>
      <c r="AL88" s="18" t="s">
        <v>31</v>
      </c>
      <c r="AM88" s="19">
        <v>4802.2749999999996</v>
      </c>
      <c r="AN88" s="18" t="s">
        <v>31</v>
      </c>
      <c r="AO88" s="19">
        <v>2145.4180000000001</v>
      </c>
      <c r="AP88" s="18" t="s">
        <v>31</v>
      </c>
      <c r="AQ88" s="19">
        <v>1589.9680000000001</v>
      </c>
    </row>
    <row r="89" spans="1:43" ht="15" x14ac:dyDescent="0.3">
      <c r="A89" s="16"/>
      <c r="B89" s="17" t="s">
        <v>38</v>
      </c>
      <c r="C89" s="11" t="s">
        <v>31</v>
      </c>
      <c r="D89" s="18" t="s">
        <v>40</v>
      </c>
      <c r="E89" s="19">
        <v>31395.804</v>
      </c>
      <c r="F89" s="18" t="s">
        <v>31</v>
      </c>
      <c r="G89" s="19">
        <v>87.429000000000002</v>
      </c>
      <c r="H89" s="18" t="s">
        <v>31</v>
      </c>
      <c r="I89" s="19">
        <v>33.159999999999997</v>
      </c>
      <c r="J89" s="18" t="s">
        <v>31</v>
      </c>
      <c r="K89" s="19">
        <v>8.8584104011058304</v>
      </c>
      <c r="L89" s="18" t="s">
        <v>31</v>
      </c>
      <c r="M89" s="19">
        <v>13359.991185999999</v>
      </c>
      <c r="N89" s="18" t="s">
        <v>31</v>
      </c>
      <c r="O89" s="19">
        <v>54674.755428999997</v>
      </c>
      <c r="P89" s="18" t="s">
        <v>31</v>
      </c>
      <c r="Q89" s="19">
        <v>41314.764242999998</v>
      </c>
      <c r="R89" s="18" t="s">
        <v>31</v>
      </c>
      <c r="S89" s="19">
        <v>0.61479060403635</v>
      </c>
      <c r="T89" s="18" t="s">
        <v>31</v>
      </c>
      <c r="U89" s="19">
        <v>10173.054888000001</v>
      </c>
      <c r="V89" s="18" t="s">
        <v>31</v>
      </c>
      <c r="W89" s="19">
        <v>17394.938495999999</v>
      </c>
      <c r="X89" s="18" t="s">
        <v>31</v>
      </c>
      <c r="Y89" s="19">
        <v>7221.8836080000001</v>
      </c>
      <c r="Z89" s="18" t="s">
        <v>31</v>
      </c>
      <c r="AA89" s="19">
        <v>1.45454640234877</v>
      </c>
      <c r="AB89" s="18" t="s">
        <v>31</v>
      </c>
      <c r="AC89" s="19">
        <v>25176.806912</v>
      </c>
      <c r="AD89" s="18" t="s">
        <v>31</v>
      </c>
      <c r="AE89" s="19">
        <v>6581.0369780000001</v>
      </c>
      <c r="AF89" s="18" t="s">
        <v>31</v>
      </c>
      <c r="AG89" s="19">
        <v>-18595.769934</v>
      </c>
      <c r="AH89" s="18" t="s">
        <v>31</v>
      </c>
      <c r="AI89" s="19">
        <v>412301.57619765197</v>
      </c>
      <c r="AJ89" s="18" t="s">
        <v>31</v>
      </c>
      <c r="AK89" s="19">
        <v>321853.82883143902</v>
      </c>
      <c r="AL89" s="18" t="s">
        <v>31</v>
      </c>
      <c r="AM89" s="19">
        <v>4860.652</v>
      </c>
      <c r="AN89" s="18" t="s">
        <v>31</v>
      </c>
      <c r="AO89" s="19">
        <v>2212.9850000000001</v>
      </c>
      <c r="AP89" s="18" t="s">
        <v>31</v>
      </c>
      <c r="AQ89" s="19">
        <v>1634.904</v>
      </c>
    </row>
    <row r="90" spans="1:43" ht="15" x14ac:dyDescent="0.3">
      <c r="A90" s="16"/>
      <c r="B90" s="17" t="s">
        <v>39</v>
      </c>
      <c r="C90" s="11" t="s">
        <v>31</v>
      </c>
      <c r="D90" s="18" t="s">
        <v>31</v>
      </c>
      <c r="E90" s="19">
        <v>32170</v>
      </c>
      <c r="F90" s="18" t="s">
        <v>31</v>
      </c>
      <c r="G90" s="19">
        <v>90.878900000000002</v>
      </c>
      <c r="H90" s="18" t="s">
        <v>31</v>
      </c>
      <c r="I90" s="19">
        <v>40.997199999999999</v>
      </c>
      <c r="J90" s="18" t="s">
        <v>31</v>
      </c>
      <c r="K90" s="19">
        <v>8.4849535916509797</v>
      </c>
      <c r="L90" s="18" t="s">
        <v>31</v>
      </c>
      <c r="M90" s="19">
        <v>7987.1240850000004</v>
      </c>
      <c r="N90" s="18" t="s">
        <v>31</v>
      </c>
      <c r="O90" s="19">
        <v>55197.166364999997</v>
      </c>
      <c r="P90" s="18" t="s">
        <v>31</v>
      </c>
      <c r="Q90" s="19">
        <v>47210.042280000001</v>
      </c>
      <c r="R90" s="18" t="s">
        <v>31</v>
      </c>
      <c r="S90" s="19">
        <v>0.74044588200758998</v>
      </c>
      <c r="T90" s="18" t="s">
        <v>31</v>
      </c>
      <c r="U90" s="19">
        <v>11433.682021000001</v>
      </c>
      <c r="V90" s="18" t="s">
        <v>31</v>
      </c>
      <c r="W90" s="19">
        <v>20419.912305000002</v>
      </c>
      <c r="X90" s="18" t="s">
        <v>31</v>
      </c>
      <c r="Y90" s="19">
        <v>8986.2302839999993</v>
      </c>
      <c r="Z90" s="18" t="s">
        <v>31</v>
      </c>
      <c r="AA90" s="19">
        <v>1.2889253058374499</v>
      </c>
      <c r="AB90" s="18" t="s">
        <v>31</v>
      </c>
      <c r="AC90" s="19">
        <v>24781.918329</v>
      </c>
      <c r="AD90" s="18" t="s">
        <v>31</v>
      </c>
      <c r="AE90" s="19">
        <v>5936.2668039999999</v>
      </c>
      <c r="AF90" s="18" t="s">
        <v>31</v>
      </c>
      <c r="AG90" s="19">
        <v>-18845.651525000001</v>
      </c>
      <c r="AH90" s="18" t="s">
        <v>31</v>
      </c>
      <c r="AI90" s="19">
        <v>442688.12657185801</v>
      </c>
      <c r="AJ90" s="18" t="s">
        <v>31</v>
      </c>
      <c r="AK90" s="19">
        <v>343974.06500532897</v>
      </c>
      <c r="AL90" s="18" t="s">
        <v>31</v>
      </c>
      <c r="AM90" s="19">
        <v>4927.1729999999998</v>
      </c>
      <c r="AN90" s="18" t="s">
        <v>31</v>
      </c>
      <c r="AO90" s="19">
        <v>2276.431</v>
      </c>
      <c r="AP90" s="18" t="s">
        <v>31</v>
      </c>
      <c r="AQ90" s="19">
        <v>1672.9870000000001</v>
      </c>
    </row>
    <row r="91" spans="1:43" ht="15" x14ac:dyDescent="0.3">
      <c r="A91" s="16"/>
      <c r="B91" s="17" t="s">
        <v>41</v>
      </c>
      <c r="C91" s="11" t="s">
        <v>31</v>
      </c>
      <c r="D91" s="18" t="s">
        <v>40</v>
      </c>
      <c r="E91" s="19">
        <v>32757</v>
      </c>
      <c r="F91" s="18" t="s">
        <v>31</v>
      </c>
      <c r="G91" s="19">
        <v>113.4139</v>
      </c>
      <c r="H91" s="18" t="s">
        <v>31</v>
      </c>
      <c r="I91" s="19">
        <v>36.3917</v>
      </c>
      <c r="J91" s="18" t="s">
        <v>31</v>
      </c>
      <c r="K91" s="19">
        <v>9.8682910669255293</v>
      </c>
      <c r="L91" s="18" t="s">
        <v>31</v>
      </c>
      <c r="M91" s="19">
        <v>9568.400979</v>
      </c>
      <c r="N91" s="18" t="s">
        <v>31</v>
      </c>
      <c r="O91" s="19">
        <v>70609.007358999996</v>
      </c>
      <c r="P91" s="18" t="s">
        <v>31</v>
      </c>
      <c r="Q91" s="19">
        <v>61040.606379999997</v>
      </c>
      <c r="R91" s="18" t="s">
        <v>31</v>
      </c>
      <c r="S91" s="19">
        <v>0.72823121637812005</v>
      </c>
      <c r="T91" s="18" t="s">
        <v>31</v>
      </c>
      <c r="U91" s="19">
        <v>11812.341772</v>
      </c>
      <c r="V91" s="18" t="s">
        <v>31</v>
      </c>
      <c r="W91" s="19">
        <v>20764.537419</v>
      </c>
      <c r="X91" s="18" t="s">
        <v>31</v>
      </c>
      <c r="Y91" s="19">
        <v>8952.1956470000005</v>
      </c>
      <c r="Z91" s="18" t="s">
        <v>31</v>
      </c>
      <c r="AA91" s="19">
        <v>1.4424664633965401</v>
      </c>
      <c r="AB91" s="18" t="s">
        <v>31</v>
      </c>
      <c r="AC91" s="19">
        <v>16842.396033000001</v>
      </c>
      <c r="AD91" s="18" t="s">
        <v>31</v>
      </c>
      <c r="AE91" s="19">
        <v>4439.9992810000003</v>
      </c>
      <c r="AF91" s="18" t="s">
        <v>31</v>
      </c>
      <c r="AG91" s="19">
        <v>-12402.396752000001</v>
      </c>
      <c r="AH91" s="18" t="s">
        <v>31</v>
      </c>
      <c r="AI91" s="19">
        <v>468294.581212622</v>
      </c>
      <c r="AJ91" s="18" t="s">
        <v>40</v>
      </c>
      <c r="AK91" s="19">
        <v>367864.097789936</v>
      </c>
      <c r="AL91" s="18" t="s">
        <v>31</v>
      </c>
      <c r="AM91" s="19">
        <v>4980.326</v>
      </c>
      <c r="AN91" s="18" t="s">
        <v>40</v>
      </c>
      <c r="AO91" s="19">
        <v>2212.0122917120202</v>
      </c>
      <c r="AP91" s="18" t="s">
        <v>40</v>
      </c>
      <c r="AQ91" s="19">
        <v>1602.58380155297</v>
      </c>
    </row>
    <row r="92" spans="1:43" ht="15" x14ac:dyDescent="0.3">
      <c r="A92" s="16"/>
      <c r="B92" s="17" t="s">
        <v>42</v>
      </c>
      <c r="C92" s="11" t="s">
        <v>31</v>
      </c>
      <c r="D92" s="18" t="s">
        <v>31</v>
      </c>
      <c r="E92" s="19" t="s">
        <v>43</v>
      </c>
      <c r="F92" s="18" t="s">
        <v>31</v>
      </c>
      <c r="G92" s="19" t="s">
        <v>43</v>
      </c>
      <c r="H92" s="18" t="s">
        <v>31</v>
      </c>
      <c r="I92" s="19" t="s">
        <v>43</v>
      </c>
      <c r="J92" s="18" t="s">
        <v>31</v>
      </c>
      <c r="K92" s="19" t="s">
        <v>43</v>
      </c>
      <c r="L92" s="18" t="s">
        <v>31</v>
      </c>
      <c r="M92" s="19" t="s">
        <v>43</v>
      </c>
      <c r="N92" s="18" t="s">
        <v>31</v>
      </c>
      <c r="O92" s="19" t="s">
        <v>43</v>
      </c>
      <c r="P92" s="18" t="s">
        <v>31</v>
      </c>
      <c r="Q92" s="19" t="s">
        <v>43</v>
      </c>
      <c r="R92" s="18" t="s">
        <v>31</v>
      </c>
      <c r="S92" s="19" t="s">
        <v>43</v>
      </c>
      <c r="T92" s="18" t="s">
        <v>31</v>
      </c>
      <c r="U92" s="19" t="s">
        <v>43</v>
      </c>
      <c r="V92" s="18" t="s">
        <v>31</v>
      </c>
      <c r="W92" s="19" t="s">
        <v>43</v>
      </c>
      <c r="X92" s="18" t="s">
        <v>31</v>
      </c>
      <c r="Y92" s="19" t="s">
        <v>43</v>
      </c>
      <c r="Z92" s="18" t="s">
        <v>31</v>
      </c>
      <c r="AA92" s="19" t="s">
        <v>43</v>
      </c>
      <c r="AB92" s="18" t="s">
        <v>31</v>
      </c>
      <c r="AC92" s="19" t="s">
        <v>43</v>
      </c>
      <c r="AD92" s="18" t="s">
        <v>31</v>
      </c>
      <c r="AE92" s="19" t="s">
        <v>43</v>
      </c>
      <c r="AF92" s="18" t="s">
        <v>31</v>
      </c>
      <c r="AG92" s="19" t="s">
        <v>43</v>
      </c>
      <c r="AH92" s="18" t="s">
        <v>31</v>
      </c>
      <c r="AI92" s="19">
        <v>536251.05247981404</v>
      </c>
      <c r="AJ92" s="18" t="s">
        <v>40</v>
      </c>
      <c r="AK92" s="19">
        <v>422615.86722096201</v>
      </c>
      <c r="AL92" s="18" t="s">
        <v>31</v>
      </c>
      <c r="AM92" s="19">
        <v>5018.6279999999997</v>
      </c>
      <c r="AN92" s="18" t="s">
        <v>40</v>
      </c>
      <c r="AO92" s="19">
        <v>2345.6523461939501</v>
      </c>
      <c r="AP92" s="18" t="s">
        <v>40</v>
      </c>
      <c r="AQ92" s="19">
        <v>1684.913075315</v>
      </c>
    </row>
    <row r="93" spans="1:43" ht="15" x14ac:dyDescent="0.3">
      <c r="A93" s="15"/>
      <c r="B93" s="17" t="s">
        <v>44</v>
      </c>
      <c r="C93" s="11" t="s">
        <v>31</v>
      </c>
      <c r="D93" s="18" t="s">
        <v>31</v>
      </c>
      <c r="E93" s="19" t="s">
        <v>43</v>
      </c>
      <c r="F93" s="18" t="s">
        <v>31</v>
      </c>
      <c r="G93" s="19" t="s">
        <v>43</v>
      </c>
      <c r="H93" s="18" t="s">
        <v>31</v>
      </c>
      <c r="I93" s="19" t="s">
        <v>43</v>
      </c>
      <c r="J93" s="18" t="s">
        <v>31</v>
      </c>
      <c r="K93" s="19" t="s">
        <v>43</v>
      </c>
      <c r="L93" s="18" t="s">
        <v>31</v>
      </c>
      <c r="M93" s="19" t="s">
        <v>43</v>
      </c>
      <c r="N93" s="18" t="s">
        <v>31</v>
      </c>
      <c r="O93" s="19" t="s">
        <v>43</v>
      </c>
      <c r="P93" s="18" t="s">
        <v>31</v>
      </c>
      <c r="Q93" s="19" t="s">
        <v>43</v>
      </c>
      <c r="R93" s="18" t="s">
        <v>31</v>
      </c>
      <c r="S93" s="19" t="s">
        <v>43</v>
      </c>
      <c r="T93" s="18" t="s">
        <v>31</v>
      </c>
      <c r="U93" s="19" t="s">
        <v>43</v>
      </c>
      <c r="V93" s="18" t="s">
        <v>31</v>
      </c>
      <c r="W93" s="19" t="s">
        <v>43</v>
      </c>
      <c r="X93" s="18" t="s">
        <v>31</v>
      </c>
      <c r="Y93" s="19" t="s">
        <v>43</v>
      </c>
      <c r="Z93" s="18" t="s">
        <v>31</v>
      </c>
      <c r="AA93" s="19" t="s">
        <v>43</v>
      </c>
      <c r="AB93" s="18" t="s">
        <v>31</v>
      </c>
      <c r="AC93" s="19" t="s">
        <v>43</v>
      </c>
      <c r="AD93" s="18" t="s">
        <v>31</v>
      </c>
      <c r="AE93" s="19" t="s">
        <v>43</v>
      </c>
      <c r="AF93" s="18" t="s">
        <v>31</v>
      </c>
      <c r="AG93" s="19" t="s">
        <v>43</v>
      </c>
      <c r="AH93" s="18" t="s">
        <v>31</v>
      </c>
      <c r="AI93" s="19">
        <v>641917.85388381605</v>
      </c>
      <c r="AJ93" s="18" t="s">
        <v>31</v>
      </c>
      <c r="AK93" s="19" t="s">
        <v>43</v>
      </c>
      <c r="AL93" s="18" t="s">
        <v>31</v>
      </c>
      <c r="AM93" s="19" t="s">
        <v>43</v>
      </c>
      <c r="AN93" s="18" t="s">
        <v>31</v>
      </c>
      <c r="AO93" s="19" t="s">
        <v>43</v>
      </c>
      <c r="AP93" s="18" t="s">
        <v>31</v>
      </c>
      <c r="AQ93" s="19" t="s">
        <v>43</v>
      </c>
    </row>
    <row r="94" spans="1:43" ht="15" x14ac:dyDescent="0.3">
      <c r="A94" s="14" t="s">
        <v>59</v>
      </c>
      <c r="B94" s="17" t="s">
        <v>33</v>
      </c>
      <c r="C94" s="11" t="s">
        <v>31</v>
      </c>
      <c r="D94" s="18" t="s">
        <v>34</v>
      </c>
      <c r="E94" s="19">
        <v>259167</v>
      </c>
      <c r="F94" s="18" t="s">
        <v>31</v>
      </c>
      <c r="G94" s="19">
        <v>301.62990000000002</v>
      </c>
      <c r="H94" s="18" t="s">
        <v>31</v>
      </c>
      <c r="I94" s="19">
        <v>148.0283</v>
      </c>
      <c r="J94" s="18" t="s">
        <v>31</v>
      </c>
      <c r="K94" s="19">
        <v>4.1760628463778797</v>
      </c>
      <c r="L94" s="18" t="s">
        <v>31</v>
      </c>
      <c r="M94" s="19">
        <v>23494.938491000001</v>
      </c>
      <c r="N94" s="18" t="s">
        <v>31</v>
      </c>
      <c r="O94" s="19">
        <v>21026.132631</v>
      </c>
      <c r="P94" s="18" t="s">
        <v>31</v>
      </c>
      <c r="Q94" s="19">
        <v>-2468.8058599999999</v>
      </c>
      <c r="R94" s="18" t="s">
        <v>31</v>
      </c>
      <c r="S94" s="19">
        <v>0.64734951513368</v>
      </c>
      <c r="T94" s="18" t="s">
        <v>31</v>
      </c>
      <c r="U94" s="19">
        <v>29319.775411999999</v>
      </c>
      <c r="V94" s="18" t="s">
        <v>31</v>
      </c>
      <c r="W94" s="19">
        <v>15523.754169</v>
      </c>
      <c r="X94" s="18" t="s">
        <v>31</v>
      </c>
      <c r="Y94" s="19">
        <v>-13796.021242999999</v>
      </c>
      <c r="Z94" s="18" t="s">
        <v>31</v>
      </c>
      <c r="AA94" s="19">
        <v>1.5641113792753401</v>
      </c>
      <c r="AB94" s="18" t="s">
        <v>31</v>
      </c>
      <c r="AC94" s="19">
        <v>3545.5705400000002</v>
      </c>
      <c r="AD94" s="18" t="s">
        <v>31</v>
      </c>
      <c r="AE94" s="19">
        <v>6259.2570139999998</v>
      </c>
      <c r="AF94" s="18" t="s">
        <v>31</v>
      </c>
      <c r="AG94" s="19">
        <v>2713.6864740000001</v>
      </c>
      <c r="AH94" s="18" t="s">
        <v>31</v>
      </c>
      <c r="AI94" s="19">
        <v>2240922.4830967402</v>
      </c>
      <c r="AJ94" s="18" t="s">
        <v>31</v>
      </c>
      <c r="AK94" s="19">
        <v>1368414.94070321</v>
      </c>
      <c r="AL94" s="18" t="s">
        <v>31</v>
      </c>
      <c r="AM94" s="19">
        <v>60229.599999999999</v>
      </c>
      <c r="AN94" s="18" t="s">
        <v>31</v>
      </c>
      <c r="AO94" s="19">
        <v>24516.2</v>
      </c>
      <c r="AP94" s="18" t="s">
        <v>31</v>
      </c>
      <c r="AQ94" s="19">
        <v>18022.099999999999</v>
      </c>
    </row>
    <row r="95" spans="1:43" ht="15" x14ac:dyDescent="0.3">
      <c r="A95" s="16"/>
      <c r="B95" s="17" t="s">
        <v>35</v>
      </c>
      <c r="C95" s="11" t="s">
        <v>31</v>
      </c>
      <c r="D95" s="18" t="s">
        <v>60</v>
      </c>
      <c r="E95" s="19">
        <v>290040</v>
      </c>
      <c r="F95" s="18" t="s">
        <v>31</v>
      </c>
      <c r="G95" s="19">
        <v>302.91309999999999</v>
      </c>
      <c r="H95" s="18" t="s">
        <v>31</v>
      </c>
      <c r="I95" s="19">
        <v>169.5624</v>
      </c>
      <c r="J95" s="18" t="s">
        <v>31</v>
      </c>
      <c r="K95" s="19">
        <v>4.3351656232010098</v>
      </c>
      <c r="L95" s="18" t="s">
        <v>31</v>
      </c>
      <c r="M95" s="19">
        <v>24258.444056</v>
      </c>
      <c r="N95" s="18" t="s">
        <v>31</v>
      </c>
      <c r="O95" s="19">
        <v>22606.253366000001</v>
      </c>
      <c r="P95" s="18" t="s">
        <v>31</v>
      </c>
      <c r="Q95" s="19">
        <v>-1652.1906899999999</v>
      </c>
      <c r="R95" s="18" t="s">
        <v>31</v>
      </c>
      <c r="S95" s="19">
        <v>0.66441704641153998</v>
      </c>
      <c r="T95" s="18" t="s">
        <v>31</v>
      </c>
      <c r="U95" s="19">
        <v>29109.699638999999</v>
      </c>
      <c r="V95" s="18" t="s">
        <v>31</v>
      </c>
      <c r="W95" s="19">
        <v>15541.965633</v>
      </c>
      <c r="X95" s="18" t="s">
        <v>31</v>
      </c>
      <c r="Y95" s="19">
        <v>-13567.734006000001</v>
      </c>
      <c r="Z95" s="18" t="s">
        <v>31</v>
      </c>
      <c r="AA95" s="19">
        <v>1.4914553895890501</v>
      </c>
      <c r="AB95" s="18" t="s">
        <v>31</v>
      </c>
      <c r="AC95" s="19">
        <v>3120.4447319999999</v>
      </c>
      <c r="AD95" s="18" t="s">
        <v>31</v>
      </c>
      <c r="AE95" s="19">
        <v>6162.5084210000005</v>
      </c>
      <c r="AF95" s="18" t="s">
        <v>31</v>
      </c>
      <c r="AG95" s="19">
        <v>3042.0636890000001</v>
      </c>
      <c r="AH95" s="18" t="s">
        <v>31</v>
      </c>
      <c r="AI95" s="19">
        <v>2420672.1414375599</v>
      </c>
      <c r="AJ95" s="18" t="s">
        <v>31</v>
      </c>
      <c r="AK95" s="19">
        <v>1486645.2849431101</v>
      </c>
      <c r="AL95" s="18" t="s">
        <v>31</v>
      </c>
      <c r="AM95" s="19">
        <v>60115.199999999997</v>
      </c>
      <c r="AN95" s="18" t="s">
        <v>31</v>
      </c>
      <c r="AO95" s="19">
        <v>24848.7</v>
      </c>
      <c r="AP95" s="18" t="s">
        <v>31</v>
      </c>
      <c r="AQ95" s="19">
        <v>18349.5</v>
      </c>
    </row>
    <row r="96" spans="1:43" ht="15" x14ac:dyDescent="0.3">
      <c r="A96" s="16"/>
      <c r="B96" s="17" t="s">
        <v>37</v>
      </c>
      <c r="C96" s="11" t="s">
        <v>31</v>
      </c>
      <c r="D96" s="18" t="s">
        <v>34</v>
      </c>
      <c r="E96" s="19">
        <v>317628</v>
      </c>
      <c r="F96" s="18" t="s">
        <v>31</v>
      </c>
      <c r="G96" s="19">
        <v>307.19670000000002</v>
      </c>
      <c r="H96" s="18" t="s">
        <v>31</v>
      </c>
      <c r="I96" s="19">
        <v>159.6798</v>
      </c>
      <c r="J96" s="18" t="s">
        <v>31</v>
      </c>
      <c r="K96" s="19">
        <v>4.8459214169226899</v>
      </c>
      <c r="L96" s="18" t="s">
        <v>31</v>
      </c>
      <c r="M96" s="19">
        <v>26209.29351</v>
      </c>
      <c r="N96" s="18" t="s">
        <v>31</v>
      </c>
      <c r="O96" s="19">
        <v>26824.256595999999</v>
      </c>
      <c r="P96" s="18" t="s">
        <v>31</v>
      </c>
      <c r="Q96" s="19">
        <v>614.96308599999998</v>
      </c>
      <c r="R96" s="18" t="s">
        <v>31</v>
      </c>
      <c r="S96" s="19">
        <v>0.64946568770633994</v>
      </c>
      <c r="T96" s="18" t="s">
        <v>31</v>
      </c>
      <c r="U96" s="19">
        <v>31869.416870000001</v>
      </c>
      <c r="V96" s="18" t="s">
        <v>31</v>
      </c>
      <c r="W96" s="19">
        <v>16892.350857000001</v>
      </c>
      <c r="X96" s="18" t="s">
        <v>31</v>
      </c>
      <c r="Y96" s="19">
        <v>-14977.066013</v>
      </c>
      <c r="Z96" s="18" t="s">
        <v>31</v>
      </c>
      <c r="AA96" s="19">
        <v>1.43248040776826</v>
      </c>
      <c r="AB96" s="18" t="s">
        <v>31</v>
      </c>
      <c r="AC96" s="19">
        <v>3044.0578890000002</v>
      </c>
      <c r="AD96" s="18" t="s">
        <v>31</v>
      </c>
      <c r="AE96" s="19">
        <v>6045.1954100000003</v>
      </c>
      <c r="AF96" s="18" t="s">
        <v>31</v>
      </c>
      <c r="AG96" s="19">
        <v>3001.1375210000001</v>
      </c>
      <c r="AH96" s="18" t="s">
        <v>31</v>
      </c>
      <c r="AI96" s="19">
        <v>2517184.4682453098</v>
      </c>
      <c r="AJ96" s="18" t="s">
        <v>31</v>
      </c>
      <c r="AK96" s="19">
        <v>1553672.2404289499</v>
      </c>
      <c r="AL96" s="18" t="s">
        <v>31</v>
      </c>
      <c r="AM96" s="19">
        <v>60002.3</v>
      </c>
      <c r="AN96" s="18" t="s">
        <v>31</v>
      </c>
      <c r="AO96" s="19">
        <v>25138.3</v>
      </c>
      <c r="AP96" s="18" t="s">
        <v>31</v>
      </c>
      <c r="AQ96" s="19">
        <v>18629.2</v>
      </c>
    </row>
    <row r="97" spans="1:43" ht="15" x14ac:dyDescent="0.3">
      <c r="A97" s="16"/>
      <c r="B97" s="17" t="s">
        <v>38</v>
      </c>
      <c r="C97" s="11" t="s">
        <v>31</v>
      </c>
      <c r="D97" s="18" t="s">
        <v>34</v>
      </c>
      <c r="E97" s="19">
        <v>345625</v>
      </c>
      <c r="F97" s="18" t="s">
        <v>31</v>
      </c>
      <c r="G97" s="19">
        <v>323.15800000000002</v>
      </c>
      <c r="H97" s="18" t="s">
        <v>31</v>
      </c>
      <c r="I97" s="19">
        <v>184.4374</v>
      </c>
      <c r="J97" s="18" t="s">
        <v>31</v>
      </c>
      <c r="K97" s="19">
        <v>4.7444829211350701</v>
      </c>
      <c r="L97" s="18" t="s">
        <v>31</v>
      </c>
      <c r="M97" s="19">
        <v>29965.062822</v>
      </c>
      <c r="N97" s="18" t="s">
        <v>31</v>
      </c>
      <c r="O97" s="19">
        <v>29283.294813</v>
      </c>
      <c r="P97" s="18" t="s">
        <v>31</v>
      </c>
      <c r="Q97" s="19">
        <v>-681.76800900000001</v>
      </c>
      <c r="R97" s="18" t="s">
        <v>31</v>
      </c>
      <c r="S97" s="19">
        <v>0.66798018978037998</v>
      </c>
      <c r="T97" s="18" t="s">
        <v>31</v>
      </c>
      <c r="U97" s="19">
        <v>33890.410204</v>
      </c>
      <c r="V97" s="18" t="s">
        <v>31</v>
      </c>
      <c r="W97" s="19">
        <v>18899.889233000002</v>
      </c>
      <c r="X97" s="18" t="s">
        <v>31</v>
      </c>
      <c r="Y97" s="19">
        <v>-14990.520971</v>
      </c>
      <c r="Z97" s="18" t="s">
        <v>31</v>
      </c>
      <c r="AA97" s="19">
        <v>1.4875467484347999</v>
      </c>
      <c r="AB97" s="18" t="s">
        <v>31</v>
      </c>
      <c r="AC97" s="19">
        <v>3411.6435959999999</v>
      </c>
      <c r="AD97" s="18" t="s">
        <v>31</v>
      </c>
      <c r="AE97" s="19">
        <v>6730.3457230000004</v>
      </c>
      <c r="AF97" s="18" t="s">
        <v>31</v>
      </c>
      <c r="AG97" s="19">
        <v>3318.702127</v>
      </c>
      <c r="AH97" s="18" t="s">
        <v>31</v>
      </c>
      <c r="AI97" s="19">
        <v>2600326.8715486499</v>
      </c>
      <c r="AJ97" s="18" t="s">
        <v>31</v>
      </c>
      <c r="AK97" s="19">
        <v>1608070.4424034001</v>
      </c>
      <c r="AL97" s="18" t="s">
        <v>31</v>
      </c>
      <c r="AM97" s="19">
        <v>59877.2</v>
      </c>
      <c r="AN97" s="18" t="s">
        <v>31</v>
      </c>
      <c r="AO97" s="19">
        <v>25371.3</v>
      </c>
      <c r="AP97" s="18" t="s">
        <v>31</v>
      </c>
      <c r="AQ97" s="19">
        <v>18840</v>
      </c>
    </row>
    <row r="98" spans="1:43" ht="15" x14ac:dyDescent="0.3">
      <c r="A98" s="16"/>
      <c r="B98" s="17" t="s">
        <v>39</v>
      </c>
      <c r="C98" s="11" t="s">
        <v>31</v>
      </c>
      <c r="D98" s="18" t="s">
        <v>34</v>
      </c>
      <c r="E98" s="19">
        <v>355854</v>
      </c>
      <c r="F98" s="18" t="s">
        <v>31</v>
      </c>
      <c r="G98" s="19">
        <v>294.20740000000001</v>
      </c>
      <c r="H98" s="18" t="s">
        <v>31</v>
      </c>
      <c r="I98" s="19">
        <v>167.79050000000001</v>
      </c>
      <c r="J98" s="18" t="s">
        <v>31</v>
      </c>
      <c r="K98" s="19">
        <v>5.4280665130961196</v>
      </c>
      <c r="L98" s="18" t="s">
        <v>31</v>
      </c>
      <c r="M98" s="19">
        <v>30963.114934000001</v>
      </c>
      <c r="N98" s="18" t="s">
        <v>31</v>
      </c>
      <c r="O98" s="19">
        <v>35311.199657999998</v>
      </c>
      <c r="P98" s="18" t="s">
        <v>31</v>
      </c>
      <c r="Q98" s="19">
        <v>4348.0847240000003</v>
      </c>
      <c r="R98" s="18" t="s">
        <v>31</v>
      </c>
      <c r="S98" s="19">
        <v>0.65315870284317001</v>
      </c>
      <c r="T98" s="18" t="s">
        <v>31</v>
      </c>
      <c r="U98" s="19">
        <v>32447.927962999998</v>
      </c>
      <c r="V98" s="18" t="s">
        <v>31</v>
      </c>
      <c r="W98" s="19">
        <v>18012.718765000001</v>
      </c>
      <c r="X98" s="18" t="s">
        <v>31</v>
      </c>
      <c r="Y98" s="19">
        <v>-14435.209198</v>
      </c>
      <c r="Z98" s="18" t="s">
        <v>31</v>
      </c>
      <c r="AA98" s="19">
        <v>1.5014674268824799</v>
      </c>
      <c r="AB98" s="18" t="s">
        <v>31</v>
      </c>
      <c r="AC98" s="19">
        <v>3820.0314360000002</v>
      </c>
      <c r="AD98" s="18" t="s">
        <v>31</v>
      </c>
      <c r="AE98" s="19">
        <v>6915.1495459999996</v>
      </c>
      <c r="AF98" s="18" t="s">
        <v>31</v>
      </c>
      <c r="AG98" s="19">
        <v>3095.1181099999999</v>
      </c>
      <c r="AH98" s="18" t="s">
        <v>31</v>
      </c>
      <c r="AI98" s="19">
        <v>2735564.5240380401</v>
      </c>
      <c r="AJ98" s="18" t="s">
        <v>31</v>
      </c>
      <c r="AK98" s="19">
        <v>1694645.6107496701</v>
      </c>
      <c r="AL98" s="18" t="s">
        <v>31</v>
      </c>
      <c r="AM98" s="19">
        <v>59729.1</v>
      </c>
      <c r="AN98" s="18" t="s">
        <v>31</v>
      </c>
      <c r="AO98" s="19">
        <v>25503.9</v>
      </c>
      <c r="AP98" s="18" t="s">
        <v>31</v>
      </c>
      <c r="AQ98" s="19">
        <v>18962.5</v>
      </c>
    </row>
    <row r="99" spans="1:43" ht="15" x14ac:dyDescent="0.3">
      <c r="A99" s="16"/>
      <c r="B99" s="17" t="s">
        <v>41</v>
      </c>
      <c r="C99" s="11" t="s">
        <v>31</v>
      </c>
      <c r="D99" s="18" t="s">
        <v>34</v>
      </c>
      <c r="E99" s="19">
        <v>342286.2</v>
      </c>
      <c r="F99" s="18" t="s">
        <v>31</v>
      </c>
      <c r="G99" s="19">
        <v>359.55599999999998</v>
      </c>
      <c r="H99" s="18" t="s">
        <v>31</v>
      </c>
      <c r="I99" s="19">
        <v>214.26060000000001</v>
      </c>
      <c r="J99" s="18" t="s">
        <v>31</v>
      </c>
      <c r="K99" s="19">
        <v>5.2645348123423297</v>
      </c>
      <c r="L99" s="18" t="s">
        <v>31</v>
      </c>
      <c r="M99" s="19">
        <v>31806.957140999999</v>
      </c>
      <c r="N99" s="18" t="s">
        <v>31</v>
      </c>
      <c r="O99" s="19">
        <v>37668.485331999997</v>
      </c>
      <c r="P99" s="18" t="s">
        <v>31</v>
      </c>
      <c r="Q99" s="19">
        <v>5861.5281910000003</v>
      </c>
      <c r="R99" s="18" t="s">
        <v>31</v>
      </c>
      <c r="S99" s="19">
        <v>0.63350054622929997</v>
      </c>
      <c r="T99" s="18" t="s">
        <v>31</v>
      </c>
      <c r="U99" s="19">
        <v>32992.469212000004</v>
      </c>
      <c r="V99" s="18" t="s">
        <v>31</v>
      </c>
      <c r="W99" s="19">
        <v>18063.419284</v>
      </c>
      <c r="X99" s="18" t="s">
        <v>31</v>
      </c>
      <c r="Y99" s="19">
        <v>-14929.049928</v>
      </c>
      <c r="Z99" s="18" t="s">
        <v>31</v>
      </c>
      <c r="AA99" s="19">
        <v>1.8210433759304101</v>
      </c>
      <c r="AB99" s="18" t="s">
        <v>31</v>
      </c>
      <c r="AC99" s="19">
        <v>3573.1147860000001</v>
      </c>
      <c r="AD99" s="18" t="s">
        <v>31</v>
      </c>
      <c r="AE99" s="19">
        <v>5605.2819840000002</v>
      </c>
      <c r="AF99" s="18" t="s">
        <v>31</v>
      </c>
      <c r="AG99" s="19">
        <v>2032.1671980000001</v>
      </c>
      <c r="AH99" s="18" t="s">
        <v>31</v>
      </c>
      <c r="AI99" s="19">
        <v>2564208.8021975202</v>
      </c>
      <c r="AJ99" s="18" t="s">
        <v>40</v>
      </c>
      <c r="AK99" s="19">
        <v>1561451.20437856</v>
      </c>
      <c r="AL99" s="18" t="s">
        <v>31</v>
      </c>
      <c r="AM99" s="19">
        <v>59438.9</v>
      </c>
      <c r="AN99" s="18" t="s">
        <v>40</v>
      </c>
      <c r="AO99" s="19">
        <v>24954.1</v>
      </c>
      <c r="AP99" s="18" t="s">
        <v>40</v>
      </c>
      <c r="AQ99" s="19">
        <v>18454</v>
      </c>
    </row>
    <row r="100" spans="1:43" ht="15" x14ac:dyDescent="0.3">
      <c r="A100" s="16"/>
      <c r="B100" s="17" t="s">
        <v>42</v>
      </c>
      <c r="C100" s="11" t="s">
        <v>31</v>
      </c>
      <c r="D100" s="18" t="s">
        <v>31</v>
      </c>
      <c r="E100" s="19">
        <v>357696.1</v>
      </c>
      <c r="F100" s="18" t="s">
        <v>31</v>
      </c>
      <c r="G100" s="19" t="s">
        <v>43</v>
      </c>
      <c r="H100" s="18" t="s">
        <v>31</v>
      </c>
      <c r="I100" s="19" t="s">
        <v>43</v>
      </c>
      <c r="J100" s="18" t="s">
        <v>31</v>
      </c>
      <c r="K100" s="19" t="s">
        <v>43</v>
      </c>
      <c r="L100" s="18" t="s">
        <v>31</v>
      </c>
      <c r="M100" s="19">
        <v>33699.070719000003</v>
      </c>
      <c r="N100" s="18" t="s">
        <v>31</v>
      </c>
      <c r="O100" s="19">
        <v>38205.781132999997</v>
      </c>
      <c r="P100" s="18" t="s">
        <v>31</v>
      </c>
      <c r="Q100" s="19">
        <v>4506.7104139999901</v>
      </c>
      <c r="R100" s="18" t="s">
        <v>31</v>
      </c>
      <c r="S100" s="19" t="s">
        <v>43</v>
      </c>
      <c r="T100" s="18" t="s">
        <v>31</v>
      </c>
      <c r="U100" s="19">
        <v>38626.274948999999</v>
      </c>
      <c r="V100" s="18" t="s">
        <v>31</v>
      </c>
      <c r="W100" s="19">
        <v>20999.773303999998</v>
      </c>
      <c r="X100" s="18" t="s">
        <v>31</v>
      </c>
      <c r="Y100" s="19">
        <v>-17626.501645</v>
      </c>
      <c r="Z100" s="18" t="s">
        <v>31</v>
      </c>
      <c r="AA100" s="19" t="s">
        <v>43</v>
      </c>
      <c r="AB100" s="18" t="s">
        <v>31</v>
      </c>
      <c r="AC100" s="19">
        <v>3732.5879300000001</v>
      </c>
      <c r="AD100" s="18" t="s">
        <v>31</v>
      </c>
      <c r="AE100" s="19">
        <v>2019.9667469999999</v>
      </c>
      <c r="AF100" s="18" t="s">
        <v>31</v>
      </c>
      <c r="AG100" s="19">
        <v>-1712.621183</v>
      </c>
      <c r="AH100" s="18" t="s">
        <v>31</v>
      </c>
      <c r="AI100" s="19">
        <v>2760019.2915914501</v>
      </c>
      <c r="AJ100" s="18" t="s">
        <v>40</v>
      </c>
      <c r="AK100" s="19">
        <v>1691477.1309249599</v>
      </c>
      <c r="AL100" s="18" t="s">
        <v>31</v>
      </c>
      <c r="AM100" s="19">
        <v>59133.2</v>
      </c>
      <c r="AN100" s="18" t="s">
        <v>40</v>
      </c>
      <c r="AO100" s="19">
        <v>25092.2</v>
      </c>
      <c r="AP100" s="18" t="s">
        <v>40</v>
      </c>
      <c r="AQ100" s="19">
        <v>18580.900000000001</v>
      </c>
    </row>
    <row r="101" spans="1:43" ht="15" x14ac:dyDescent="0.3">
      <c r="A101" s="15"/>
      <c r="B101" s="17" t="s">
        <v>44</v>
      </c>
      <c r="C101" s="11" t="s">
        <v>31</v>
      </c>
      <c r="D101" s="18" t="s">
        <v>31</v>
      </c>
      <c r="E101" s="19" t="s">
        <v>43</v>
      </c>
      <c r="F101" s="18" t="s">
        <v>31</v>
      </c>
      <c r="G101" s="19" t="s">
        <v>43</v>
      </c>
      <c r="H101" s="18" t="s">
        <v>31</v>
      </c>
      <c r="I101" s="19" t="s">
        <v>43</v>
      </c>
      <c r="J101" s="18" t="s">
        <v>31</v>
      </c>
      <c r="K101" s="19" t="s">
        <v>43</v>
      </c>
      <c r="L101" s="18" t="s">
        <v>31</v>
      </c>
      <c r="M101" s="19" t="s">
        <v>43</v>
      </c>
      <c r="N101" s="18" t="s">
        <v>31</v>
      </c>
      <c r="O101" s="19" t="s">
        <v>43</v>
      </c>
      <c r="P101" s="18" t="s">
        <v>31</v>
      </c>
      <c r="Q101" s="19" t="s">
        <v>43</v>
      </c>
      <c r="R101" s="18" t="s">
        <v>31</v>
      </c>
      <c r="S101" s="19" t="s">
        <v>43</v>
      </c>
      <c r="T101" s="18" t="s">
        <v>31</v>
      </c>
      <c r="U101" s="19" t="s">
        <v>43</v>
      </c>
      <c r="V101" s="18" t="s">
        <v>31</v>
      </c>
      <c r="W101" s="19" t="s">
        <v>43</v>
      </c>
      <c r="X101" s="18" t="s">
        <v>31</v>
      </c>
      <c r="Y101" s="19" t="s">
        <v>43</v>
      </c>
      <c r="Z101" s="18" t="s">
        <v>31</v>
      </c>
      <c r="AA101" s="19" t="s">
        <v>43</v>
      </c>
      <c r="AB101" s="18" t="s">
        <v>31</v>
      </c>
      <c r="AC101" s="19" t="s">
        <v>43</v>
      </c>
      <c r="AD101" s="18" t="s">
        <v>31</v>
      </c>
      <c r="AE101" s="19" t="s">
        <v>43</v>
      </c>
      <c r="AF101" s="18" t="s">
        <v>31</v>
      </c>
      <c r="AG101" s="19" t="s">
        <v>43</v>
      </c>
      <c r="AH101" s="18" t="s">
        <v>31</v>
      </c>
      <c r="AI101" s="19">
        <v>3059116.9551989902</v>
      </c>
      <c r="AJ101" s="18" t="s">
        <v>31</v>
      </c>
      <c r="AK101" s="19" t="s">
        <v>43</v>
      </c>
      <c r="AL101" s="18" t="s">
        <v>31</v>
      </c>
      <c r="AM101" s="19" t="s">
        <v>43</v>
      </c>
      <c r="AN101" s="18" t="s">
        <v>31</v>
      </c>
      <c r="AO101" s="19" t="s">
        <v>43</v>
      </c>
      <c r="AP101" s="18" t="s">
        <v>31</v>
      </c>
      <c r="AQ101" s="19" t="s">
        <v>43</v>
      </c>
    </row>
    <row r="102" spans="1:43" ht="15" x14ac:dyDescent="0.3">
      <c r="A102" s="20" t="s">
        <v>61</v>
      </c>
      <c r="B102" s="17" t="s">
        <v>33</v>
      </c>
      <c r="C102" s="11" t="s">
        <v>31</v>
      </c>
      <c r="D102" s="18" t="s">
        <v>34</v>
      </c>
      <c r="E102" s="19">
        <v>5570</v>
      </c>
      <c r="F102" s="18" t="s">
        <v>31</v>
      </c>
      <c r="G102" s="19">
        <v>6.6666999999999996</v>
      </c>
      <c r="H102" s="18" t="s">
        <v>31</v>
      </c>
      <c r="I102" s="19">
        <v>1</v>
      </c>
      <c r="J102" s="18" t="s">
        <v>31</v>
      </c>
      <c r="K102" s="19">
        <v>7.2201344405519993E-2</v>
      </c>
      <c r="L102" s="18" t="s">
        <v>31</v>
      </c>
      <c r="M102" s="19">
        <v>563.49848299999996</v>
      </c>
      <c r="N102" s="18" t="s">
        <v>31</v>
      </c>
      <c r="O102" s="19">
        <v>363.52782500000001</v>
      </c>
      <c r="P102" s="18" t="s">
        <v>31</v>
      </c>
      <c r="Q102" s="19">
        <v>-199.97065799999999</v>
      </c>
      <c r="R102" s="18" t="s">
        <v>31</v>
      </c>
      <c r="S102" s="19">
        <v>6.0460733138940001E-2</v>
      </c>
      <c r="T102" s="18" t="s">
        <v>31</v>
      </c>
      <c r="U102" s="19">
        <v>1626.402889</v>
      </c>
      <c r="V102" s="18" t="s">
        <v>31</v>
      </c>
      <c r="W102" s="19">
        <v>1449.8775949999999</v>
      </c>
      <c r="X102" s="18" t="s">
        <v>31</v>
      </c>
      <c r="Y102" s="19">
        <v>-176.525294</v>
      </c>
      <c r="Z102" s="18" t="s">
        <v>31</v>
      </c>
      <c r="AA102" s="19">
        <v>2.5110173588900001E-3</v>
      </c>
      <c r="AB102" s="18" t="s">
        <v>31</v>
      </c>
      <c r="AC102" s="19">
        <v>166.63671199999999</v>
      </c>
      <c r="AD102" s="18" t="s">
        <v>31</v>
      </c>
      <c r="AE102" s="19">
        <v>10.048583000000001</v>
      </c>
      <c r="AF102" s="18" t="s">
        <v>31</v>
      </c>
      <c r="AG102" s="19">
        <v>-156.58812900000001</v>
      </c>
      <c r="AH102" s="18" t="s">
        <v>31</v>
      </c>
      <c r="AI102" s="19">
        <v>49384.340787778798</v>
      </c>
      <c r="AJ102" s="18" t="s">
        <v>31</v>
      </c>
      <c r="AK102" s="19">
        <v>30812.042999102101</v>
      </c>
      <c r="AL102" s="18" t="s">
        <v>31</v>
      </c>
      <c r="AM102" s="19">
        <v>1977.3130000000001</v>
      </c>
      <c r="AN102" s="18" t="s">
        <v>31</v>
      </c>
      <c r="AO102" s="19">
        <v>889</v>
      </c>
      <c r="AP102" s="18" t="s">
        <v>31</v>
      </c>
      <c r="AQ102" s="19">
        <v>685.30399999999997</v>
      </c>
    </row>
    <row r="103" spans="1:43" ht="15" x14ac:dyDescent="0.3">
      <c r="A103" s="22"/>
      <c r="B103" s="17" t="s">
        <v>35</v>
      </c>
      <c r="C103" s="11" t="s">
        <v>31</v>
      </c>
      <c r="D103" s="18" t="s">
        <v>34</v>
      </c>
      <c r="E103" s="19">
        <v>5120</v>
      </c>
      <c r="F103" s="18" t="s">
        <v>31</v>
      </c>
      <c r="G103" s="19">
        <v>1</v>
      </c>
      <c r="H103" s="18" t="s">
        <v>31</v>
      </c>
      <c r="I103" s="19">
        <v>2.5</v>
      </c>
      <c r="J103" s="18" t="s">
        <v>31</v>
      </c>
      <c r="K103" s="19">
        <v>8.5876654139730002E-2</v>
      </c>
      <c r="L103" s="18" t="s">
        <v>31</v>
      </c>
      <c r="M103" s="19">
        <v>627.39004599999998</v>
      </c>
      <c r="N103" s="18" t="s">
        <v>31</v>
      </c>
      <c r="O103" s="19">
        <v>447.81435599999998</v>
      </c>
      <c r="P103" s="18" t="s">
        <v>31</v>
      </c>
      <c r="Q103" s="19">
        <v>-179.57569000000001</v>
      </c>
      <c r="R103" s="18" t="s">
        <v>31</v>
      </c>
      <c r="S103" s="19">
        <v>5.6229106148559999E-2</v>
      </c>
      <c r="T103" s="18" t="s">
        <v>31</v>
      </c>
      <c r="U103" s="19">
        <v>1562.413145</v>
      </c>
      <c r="V103" s="18" t="s">
        <v>31</v>
      </c>
      <c r="W103" s="19">
        <v>1315.3046569999999</v>
      </c>
      <c r="X103" s="18" t="s">
        <v>31</v>
      </c>
      <c r="Y103" s="19">
        <v>-247.10848799999999</v>
      </c>
      <c r="Z103" s="18" t="s">
        <v>31</v>
      </c>
      <c r="AA103" s="19">
        <v>3.4169911455100002E-3</v>
      </c>
      <c r="AB103" s="18" t="s">
        <v>31</v>
      </c>
      <c r="AC103" s="19">
        <v>45.529608000000003</v>
      </c>
      <c r="AD103" s="18" t="s">
        <v>31</v>
      </c>
      <c r="AE103" s="19">
        <v>14.118582999999999</v>
      </c>
      <c r="AF103" s="18" t="s">
        <v>31</v>
      </c>
      <c r="AG103" s="19">
        <v>-31.411024999999999</v>
      </c>
      <c r="AH103" s="18" t="s">
        <v>31</v>
      </c>
      <c r="AI103" s="19">
        <v>52362.249664030198</v>
      </c>
      <c r="AJ103" s="18" t="s">
        <v>31</v>
      </c>
      <c r="AK103" s="19">
        <v>31972.192683914702</v>
      </c>
      <c r="AL103" s="18" t="s">
        <v>31</v>
      </c>
      <c r="AM103" s="19">
        <v>1959.338</v>
      </c>
      <c r="AN103" s="18" t="s">
        <v>31</v>
      </c>
      <c r="AO103" s="19">
        <v>886.298</v>
      </c>
      <c r="AP103" s="18" t="s">
        <v>31</v>
      </c>
      <c r="AQ103" s="19">
        <v>679.30600000000004</v>
      </c>
    </row>
    <row r="104" spans="1:43" ht="15" x14ac:dyDescent="0.3">
      <c r="A104" s="22"/>
      <c r="B104" s="17" t="s">
        <v>37</v>
      </c>
      <c r="C104" s="11" t="s">
        <v>31</v>
      </c>
      <c r="D104" s="18" t="s">
        <v>34</v>
      </c>
      <c r="E104" s="19">
        <v>5378</v>
      </c>
      <c r="F104" s="18" t="s">
        <v>31</v>
      </c>
      <c r="G104" s="19">
        <v>4.3333000000000004</v>
      </c>
      <c r="H104" s="18" t="s">
        <v>31</v>
      </c>
      <c r="I104" s="19">
        <v>2</v>
      </c>
      <c r="J104" s="18" t="s">
        <v>31</v>
      </c>
      <c r="K104" s="19">
        <v>8.8210357445930004E-2</v>
      </c>
      <c r="L104" s="18" t="s">
        <v>31</v>
      </c>
      <c r="M104" s="19">
        <v>671.74840500000005</v>
      </c>
      <c r="N104" s="18" t="s">
        <v>31</v>
      </c>
      <c r="O104" s="19">
        <v>488.282219</v>
      </c>
      <c r="P104" s="18" t="s">
        <v>31</v>
      </c>
      <c r="Q104" s="19">
        <v>-183.46618599999999</v>
      </c>
      <c r="R104" s="18" t="s">
        <v>31</v>
      </c>
      <c r="S104" s="19">
        <v>5.1282025596120002E-2</v>
      </c>
      <c r="T104" s="18" t="s">
        <v>31</v>
      </c>
      <c r="U104" s="19">
        <v>1689.1650749999999</v>
      </c>
      <c r="V104" s="18" t="s">
        <v>31</v>
      </c>
      <c r="W104" s="19">
        <v>1333.825613</v>
      </c>
      <c r="X104" s="18" t="s">
        <v>31</v>
      </c>
      <c r="Y104" s="19">
        <v>-355.33946200000003</v>
      </c>
      <c r="Z104" s="18" t="s">
        <v>31</v>
      </c>
      <c r="AA104" s="19">
        <v>4.656782346176E-2</v>
      </c>
      <c r="AB104" s="18" t="s">
        <v>31</v>
      </c>
      <c r="AC104" s="19">
        <v>562.40260599999999</v>
      </c>
      <c r="AD104" s="18" t="s">
        <v>31</v>
      </c>
      <c r="AE104" s="19">
        <v>196.52037899999999</v>
      </c>
      <c r="AF104" s="18" t="s">
        <v>31</v>
      </c>
      <c r="AG104" s="19">
        <v>-365.882227</v>
      </c>
      <c r="AH104" s="18" t="s">
        <v>31</v>
      </c>
      <c r="AI104" s="19">
        <v>55691.223915349699</v>
      </c>
      <c r="AJ104" s="18" t="s">
        <v>31</v>
      </c>
      <c r="AK104" s="19">
        <v>34274.345884679104</v>
      </c>
      <c r="AL104" s="18" t="s">
        <v>31</v>
      </c>
      <c r="AM104" s="19">
        <v>1941.163</v>
      </c>
      <c r="AN104" s="18" t="s">
        <v>31</v>
      </c>
      <c r="AO104" s="19">
        <v>885.98599999999999</v>
      </c>
      <c r="AP104" s="18" t="s">
        <v>31</v>
      </c>
      <c r="AQ104" s="19">
        <v>678.14099999999996</v>
      </c>
    </row>
    <row r="105" spans="1:43" ht="15" x14ac:dyDescent="0.3">
      <c r="A105" s="22"/>
      <c r="B105" s="17" t="s">
        <v>38</v>
      </c>
      <c r="C105" s="11" t="s">
        <v>31</v>
      </c>
      <c r="D105" s="18" t="s">
        <v>34</v>
      </c>
      <c r="E105" s="19">
        <v>5806</v>
      </c>
      <c r="F105" s="18" t="s">
        <v>31</v>
      </c>
      <c r="G105" s="19">
        <v>4.3333000000000004</v>
      </c>
      <c r="H105" s="18" t="s">
        <v>31</v>
      </c>
      <c r="I105" s="19">
        <v>4.0769000000000002</v>
      </c>
      <c r="J105" s="18" t="s">
        <v>31</v>
      </c>
      <c r="K105" s="19">
        <v>8.5146032170449998E-2</v>
      </c>
      <c r="L105" s="18" t="s">
        <v>31</v>
      </c>
      <c r="M105" s="19">
        <v>706.89134000000001</v>
      </c>
      <c r="N105" s="18" t="s">
        <v>31</v>
      </c>
      <c r="O105" s="19">
        <v>525.52752399999997</v>
      </c>
      <c r="P105" s="18" t="s">
        <v>31</v>
      </c>
      <c r="Q105" s="19">
        <v>-181.36381600000001</v>
      </c>
      <c r="R105" s="18" t="s">
        <v>31</v>
      </c>
      <c r="S105" s="19">
        <v>5.0040033763479999E-2</v>
      </c>
      <c r="T105" s="18" t="s">
        <v>31</v>
      </c>
      <c r="U105" s="19">
        <v>1833.57419</v>
      </c>
      <c r="V105" s="18" t="s">
        <v>31</v>
      </c>
      <c r="W105" s="19">
        <v>1415.837041</v>
      </c>
      <c r="X105" s="18" t="s">
        <v>31</v>
      </c>
      <c r="Y105" s="19">
        <v>-417.73714899999999</v>
      </c>
      <c r="Z105" s="18" t="s">
        <v>31</v>
      </c>
      <c r="AA105" s="19">
        <v>0.10714547211547</v>
      </c>
      <c r="AB105" s="18" t="s">
        <v>31</v>
      </c>
      <c r="AC105" s="19">
        <v>1042.390803</v>
      </c>
      <c r="AD105" s="18" t="s">
        <v>31</v>
      </c>
      <c r="AE105" s="19">
        <v>484.77539999999999</v>
      </c>
      <c r="AF105" s="18" t="s">
        <v>31</v>
      </c>
      <c r="AG105" s="19">
        <v>-557.61540300000001</v>
      </c>
      <c r="AH105" s="18" t="s">
        <v>31</v>
      </c>
      <c r="AI105" s="19">
        <v>59505.491911495803</v>
      </c>
      <c r="AJ105" s="18" t="s">
        <v>31</v>
      </c>
      <c r="AK105" s="19">
        <v>36960.888596221499</v>
      </c>
      <c r="AL105" s="18" t="s">
        <v>31</v>
      </c>
      <c r="AM105" s="19">
        <v>1926.25</v>
      </c>
      <c r="AN105" s="18" t="s">
        <v>31</v>
      </c>
      <c r="AO105" s="19">
        <v>900.22699999999998</v>
      </c>
      <c r="AP105" s="18" t="s">
        <v>31</v>
      </c>
      <c r="AQ105" s="19">
        <v>692.01300000000003</v>
      </c>
    </row>
    <row r="106" spans="1:43" ht="15" x14ac:dyDescent="0.3">
      <c r="A106" s="22"/>
      <c r="B106" s="17" t="s">
        <v>39</v>
      </c>
      <c r="C106" s="11" t="s">
        <v>31</v>
      </c>
      <c r="D106" s="18" t="s">
        <v>34</v>
      </c>
      <c r="E106" s="19">
        <v>5924</v>
      </c>
      <c r="F106" s="18" t="s">
        <v>31</v>
      </c>
      <c r="G106" s="19">
        <v>0</v>
      </c>
      <c r="H106" s="18" t="s">
        <v>31</v>
      </c>
      <c r="I106" s="19">
        <v>1.7333000000000001</v>
      </c>
      <c r="J106" s="18" t="s">
        <v>31</v>
      </c>
      <c r="K106" s="19">
        <v>8.4455998992209999E-2</v>
      </c>
      <c r="L106" s="18" t="s">
        <v>31</v>
      </c>
      <c r="M106" s="19">
        <v>717.69891500000006</v>
      </c>
      <c r="N106" s="18" t="s">
        <v>31</v>
      </c>
      <c r="O106" s="19">
        <v>549.41158800000005</v>
      </c>
      <c r="P106" s="18" t="s">
        <v>31</v>
      </c>
      <c r="Q106" s="19">
        <v>-168.287327</v>
      </c>
      <c r="R106" s="18" t="s">
        <v>31</v>
      </c>
      <c r="S106" s="19">
        <v>5.1438706569700003E-2</v>
      </c>
      <c r="T106" s="18" t="s">
        <v>31</v>
      </c>
      <c r="U106" s="19">
        <v>1785.744514</v>
      </c>
      <c r="V106" s="18" t="s">
        <v>31</v>
      </c>
      <c r="W106" s="19">
        <v>1418.569409</v>
      </c>
      <c r="X106" s="18" t="s">
        <v>31</v>
      </c>
      <c r="Y106" s="19">
        <v>-367.17510499999997</v>
      </c>
      <c r="Z106" s="18" t="s">
        <v>31</v>
      </c>
      <c r="AA106" s="19">
        <v>1.392262787182E-2</v>
      </c>
      <c r="AB106" s="18" t="s">
        <v>31</v>
      </c>
      <c r="AC106" s="19">
        <v>776.33465200000001</v>
      </c>
      <c r="AD106" s="18" t="s">
        <v>31</v>
      </c>
      <c r="AE106" s="19">
        <v>64.121972999999997</v>
      </c>
      <c r="AF106" s="18" t="s">
        <v>31</v>
      </c>
      <c r="AG106" s="19">
        <v>-712.21267899999998</v>
      </c>
      <c r="AH106" s="18" t="s">
        <v>31</v>
      </c>
      <c r="AI106" s="19">
        <v>63017.700410032303</v>
      </c>
      <c r="AJ106" s="18" t="s">
        <v>40</v>
      </c>
      <c r="AK106" s="19">
        <v>39178.928423478297</v>
      </c>
      <c r="AL106" s="18" t="s">
        <v>31</v>
      </c>
      <c r="AM106" s="19">
        <v>1913.1880000000001</v>
      </c>
      <c r="AN106" s="18" t="s">
        <v>40</v>
      </c>
      <c r="AO106" s="19">
        <v>899.40977719829095</v>
      </c>
      <c r="AP106" s="18" t="s">
        <v>40</v>
      </c>
      <c r="AQ106" s="19">
        <v>691.93084007610003</v>
      </c>
    </row>
    <row r="107" spans="1:43" ht="15" x14ac:dyDescent="0.3">
      <c r="A107" s="22"/>
      <c r="B107" s="17" t="s">
        <v>41</v>
      </c>
      <c r="C107" s="11" t="s">
        <v>31</v>
      </c>
      <c r="D107" s="18" t="s">
        <v>34</v>
      </c>
      <c r="E107" s="19">
        <v>6559</v>
      </c>
      <c r="F107" s="18" t="s">
        <v>31</v>
      </c>
      <c r="G107" s="19">
        <v>3.8332999999999999</v>
      </c>
      <c r="H107" s="18" t="s">
        <v>31</v>
      </c>
      <c r="I107" s="19">
        <v>2.1429</v>
      </c>
      <c r="J107" s="18" t="s">
        <v>31</v>
      </c>
      <c r="K107" s="19">
        <v>7.1964862540619998E-2</v>
      </c>
      <c r="L107" s="18" t="s">
        <v>31</v>
      </c>
      <c r="M107" s="19">
        <v>765.02351999999996</v>
      </c>
      <c r="N107" s="18" t="s">
        <v>31</v>
      </c>
      <c r="O107" s="19">
        <v>514.91868999999997</v>
      </c>
      <c r="P107" s="18" t="s">
        <v>31</v>
      </c>
      <c r="Q107" s="19">
        <v>-250.10482999999999</v>
      </c>
      <c r="R107" s="18" t="s">
        <v>31</v>
      </c>
      <c r="S107" s="19">
        <v>6.293661130014E-2</v>
      </c>
      <c r="T107" s="18" t="s">
        <v>31</v>
      </c>
      <c r="U107" s="19">
        <v>2125.8883609999998</v>
      </c>
      <c r="V107" s="18" t="s">
        <v>31</v>
      </c>
      <c r="W107" s="19">
        <v>1794.553146</v>
      </c>
      <c r="X107" s="18" t="s">
        <v>31</v>
      </c>
      <c r="Y107" s="19">
        <v>-331.33521500000001</v>
      </c>
      <c r="Z107" s="18" t="s">
        <v>31</v>
      </c>
      <c r="AA107" s="19">
        <v>2.934622538099E-2</v>
      </c>
      <c r="AB107" s="18" t="s">
        <v>31</v>
      </c>
      <c r="AC107" s="19">
        <v>357.83702</v>
      </c>
      <c r="AD107" s="18" t="s">
        <v>31</v>
      </c>
      <c r="AE107" s="19">
        <v>90.329462000000007</v>
      </c>
      <c r="AF107" s="18" t="s">
        <v>31</v>
      </c>
      <c r="AG107" s="19">
        <v>-267.50755800000002</v>
      </c>
      <c r="AH107" s="18" t="s">
        <v>31</v>
      </c>
      <c r="AI107" s="19">
        <v>62744.1148183037</v>
      </c>
      <c r="AJ107" s="18" t="s">
        <v>40</v>
      </c>
      <c r="AK107" s="19">
        <v>38350.722868514596</v>
      </c>
      <c r="AL107" s="18" t="s">
        <v>31</v>
      </c>
      <c r="AM107" s="19">
        <v>1900.8630000000001</v>
      </c>
      <c r="AN107" s="18" t="s">
        <v>40</v>
      </c>
      <c r="AO107" s="19">
        <v>878.39833800729798</v>
      </c>
      <c r="AP107" s="18" t="s">
        <v>40</v>
      </c>
      <c r="AQ107" s="19">
        <v>669.19658796292299</v>
      </c>
    </row>
    <row r="108" spans="1:43" ht="15" x14ac:dyDescent="0.3">
      <c r="A108" s="22"/>
      <c r="B108" s="17" t="s">
        <v>42</v>
      </c>
      <c r="C108" s="11" t="s">
        <v>31</v>
      </c>
      <c r="D108" s="18" t="s">
        <v>49</v>
      </c>
      <c r="E108" s="19">
        <v>7054</v>
      </c>
      <c r="F108" s="18" t="s">
        <v>31</v>
      </c>
      <c r="G108" s="19" t="s">
        <v>43</v>
      </c>
      <c r="H108" s="18" t="s">
        <v>31</v>
      </c>
      <c r="I108" s="19" t="s">
        <v>43</v>
      </c>
      <c r="J108" s="18" t="s">
        <v>31</v>
      </c>
      <c r="K108" s="19" t="s">
        <v>43</v>
      </c>
      <c r="L108" s="18" t="s">
        <v>31</v>
      </c>
      <c r="M108" s="19">
        <v>936.25066200000003</v>
      </c>
      <c r="N108" s="18" t="s">
        <v>31</v>
      </c>
      <c r="O108" s="19">
        <v>674.49904900000001</v>
      </c>
      <c r="P108" s="18" t="s">
        <v>31</v>
      </c>
      <c r="Q108" s="19">
        <v>-261.75161300000002</v>
      </c>
      <c r="R108" s="18" t="s">
        <v>31</v>
      </c>
      <c r="S108" s="19" t="s">
        <v>43</v>
      </c>
      <c r="T108" s="18" t="s">
        <v>31</v>
      </c>
      <c r="U108" s="19">
        <v>2404.5228860000002</v>
      </c>
      <c r="V108" s="18" t="s">
        <v>31</v>
      </c>
      <c r="W108" s="19">
        <v>1916.8282039999999</v>
      </c>
      <c r="X108" s="18" t="s">
        <v>31</v>
      </c>
      <c r="Y108" s="19">
        <v>-487.694682</v>
      </c>
      <c r="Z108" s="18" t="s">
        <v>31</v>
      </c>
      <c r="AA108" s="19" t="s">
        <v>43</v>
      </c>
      <c r="AB108" s="18" t="s">
        <v>31</v>
      </c>
      <c r="AC108" s="19">
        <v>813.35723599999994</v>
      </c>
      <c r="AD108" s="18" t="s">
        <v>31</v>
      </c>
      <c r="AE108" s="19">
        <v>36.916704000000003</v>
      </c>
      <c r="AF108" s="18" t="s">
        <v>31</v>
      </c>
      <c r="AG108" s="19">
        <v>-776.44053199999996</v>
      </c>
      <c r="AH108" s="18" t="s">
        <v>31</v>
      </c>
      <c r="AI108" s="19">
        <v>65975.232793810297</v>
      </c>
      <c r="AJ108" s="18" t="s">
        <v>40</v>
      </c>
      <c r="AK108" s="19">
        <v>40325.660444619803</v>
      </c>
      <c r="AL108" s="18" t="s">
        <v>31</v>
      </c>
      <c r="AM108" s="19">
        <v>1883.0129999999999</v>
      </c>
      <c r="AN108" s="18" t="s">
        <v>40</v>
      </c>
      <c r="AO108" s="19">
        <v>855.81755061743502</v>
      </c>
      <c r="AP108" s="18" t="s">
        <v>40</v>
      </c>
      <c r="AQ108" s="19">
        <v>648.75880591776604</v>
      </c>
    </row>
    <row r="109" spans="1:43" ht="15" x14ac:dyDescent="0.3">
      <c r="A109" s="21"/>
      <c r="B109" s="17" t="s">
        <v>44</v>
      </c>
      <c r="C109" s="11" t="s">
        <v>31</v>
      </c>
      <c r="D109" s="18" t="s">
        <v>31</v>
      </c>
      <c r="E109" s="19" t="s">
        <v>43</v>
      </c>
      <c r="F109" s="18" t="s">
        <v>31</v>
      </c>
      <c r="G109" s="19" t="s">
        <v>43</v>
      </c>
      <c r="H109" s="18" t="s">
        <v>31</v>
      </c>
      <c r="I109" s="19" t="s">
        <v>43</v>
      </c>
      <c r="J109" s="18" t="s">
        <v>31</v>
      </c>
      <c r="K109" s="19" t="s">
        <v>43</v>
      </c>
      <c r="L109" s="18" t="s">
        <v>31</v>
      </c>
      <c r="M109" s="19" t="s">
        <v>43</v>
      </c>
      <c r="N109" s="18" t="s">
        <v>31</v>
      </c>
      <c r="O109" s="19" t="s">
        <v>43</v>
      </c>
      <c r="P109" s="18" t="s">
        <v>31</v>
      </c>
      <c r="Q109" s="19" t="s">
        <v>43</v>
      </c>
      <c r="R109" s="18" t="s">
        <v>31</v>
      </c>
      <c r="S109" s="19" t="s">
        <v>43</v>
      </c>
      <c r="T109" s="18" t="s">
        <v>31</v>
      </c>
      <c r="U109" s="19" t="s">
        <v>43</v>
      </c>
      <c r="V109" s="18" t="s">
        <v>31</v>
      </c>
      <c r="W109" s="19" t="s">
        <v>43</v>
      </c>
      <c r="X109" s="18" t="s">
        <v>31</v>
      </c>
      <c r="Y109" s="19" t="s">
        <v>43</v>
      </c>
      <c r="Z109" s="18" t="s">
        <v>31</v>
      </c>
      <c r="AA109" s="19" t="s">
        <v>43</v>
      </c>
      <c r="AB109" s="18" t="s">
        <v>31</v>
      </c>
      <c r="AC109" s="19" t="s">
        <v>43</v>
      </c>
      <c r="AD109" s="18" t="s">
        <v>31</v>
      </c>
      <c r="AE109" s="19" t="s">
        <v>43</v>
      </c>
      <c r="AF109" s="18" t="s">
        <v>31</v>
      </c>
      <c r="AG109" s="19" t="s">
        <v>43</v>
      </c>
      <c r="AH109" s="18" t="s">
        <v>31</v>
      </c>
      <c r="AI109" s="19">
        <v>71926.833660154807</v>
      </c>
      <c r="AJ109" s="18" t="s">
        <v>31</v>
      </c>
      <c r="AK109" s="19" t="s">
        <v>43</v>
      </c>
      <c r="AL109" s="18" t="s">
        <v>31</v>
      </c>
      <c r="AM109" s="19" t="s">
        <v>43</v>
      </c>
      <c r="AN109" s="18" t="s">
        <v>31</v>
      </c>
      <c r="AO109" s="19" t="s">
        <v>43</v>
      </c>
      <c r="AP109" s="18" t="s">
        <v>31</v>
      </c>
      <c r="AQ109" s="19" t="s">
        <v>43</v>
      </c>
    </row>
    <row r="110" spans="1:43" ht="15" x14ac:dyDescent="0.3">
      <c r="A110" s="14" t="s">
        <v>62</v>
      </c>
      <c r="B110" s="17" t="s">
        <v>33</v>
      </c>
      <c r="C110" s="11" t="s">
        <v>31</v>
      </c>
      <c r="D110" s="18" t="s">
        <v>31</v>
      </c>
      <c r="E110" s="19">
        <v>10607</v>
      </c>
      <c r="F110" s="18" t="s">
        <v>31</v>
      </c>
      <c r="G110" s="19">
        <v>4</v>
      </c>
      <c r="H110" s="18" t="s">
        <v>31</v>
      </c>
      <c r="I110" s="19">
        <v>3.95</v>
      </c>
      <c r="J110" s="18" t="s">
        <v>31</v>
      </c>
      <c r="K110" s="19">
        <v>0.13869137000414999</v>
      </c>
      <c r="L110" s="18" t="s">
        <v>31</v>
      </c>
      <c r="M110" s="19">
        <v>1067.9917519999999</v>
      </c>
      <c r="N110" s="18" t="s">
        <v>31</v>
      </c>
      <c r="O110" s="19">
        <v>698.29962999999998</v>
      </c>
      <c r="P110" s="18" t="s">
        <v>31</v>
      </c>
      <c r="Q110" s="19">
        <v>-369.69212199999998</v>
      </c>
      <c r="R110" s="18" t="s">
        <v>31</v>
      </c>
      <c r="S110" s="19">
        <v>5.5839976330219997E-2</v>
      </c>
      <c r="T110" s="18" t="s">
        <v>31</v>
      </c>
      <c r="U110" s="19">
        <v>1793.155986</v>
      </c>
      <c r="V110" s="18" t="s">
        <v>31</v>
      </c>
      <c r="W110" s="19">
        <v>1339.069614</v>
      </c>
      <c r="X110" s="18" t="s">
        <v>31</v>
      </c>
      <c r="Y110" s="19">
        <v>-454.08637199999998</v>
      </c>
      <c r="Z110" s="18" t="s">
        <v>31</v>
      </c>
      <c r="AA110" s="19">
        <v>8.2609712172199996E-3</v>
      </c>
      <c r="AB110" s="18" t="s">
        <v>31</v>
      </c>
      <c r="AC110" s="19">
        <v>58.443984</v>
      </c>
      <c r="AD110" s="18" t="s">
        <v>31</v>
      </c>
      <c r="AE110" s="19">
        <v>33.058734000000001</v>
      </c>
      <c r="AF110" s="18" t="s">
        <v>31</v>
      </c>
      <c r="AG110" s="19">
        <v>-25.385249999999999</v>
      </c>
      <c r="AH110" s="18" t="s">
        <v>31</v>
      </c>
      <c r="AI110" s="19">
        <v>83761.504152735593</v>
      </c>
      <c r="AJ110" s="18" t="s">
        <v>31</v>
      </c>
      <c r="AK110" s="19">
        <v>59395.653465015603</v>
      </c>
      <c r="AL110" s="18" t="s">
        <v>31</v>
      </c>
      <c r="AM110" s="19">
        <v>2904.91</v>
      </c>
      <c r="AN110" s="18" t="s">
        <v>31</v>
      </c>
      <c r="AO110" s="19">
        <v>1341.3</v>
      </c>
      <c r="AP110" s="18" t="s">
        <v>31</v>
      </c>
      <c r="AQ110" s="19">
        <v>1020.7</v>
      </c>
    </row>
    <row r="111" spans="1:43" ht="15" x14ac:dyDescent="0.3">
      <c r="A111" s="16"/>
      <c r="B111" s="17" t="s">
        <v>35</v>
      </c>
      <c r="C111" s="11" t="s">
        <v>31</v>
      </c>
      <c r="D111" s="18" t="s">
        <v>31</v>
      </c>
      <c r="E111" s="19">
        <v>10924</v>
      </c>
      <c r="F111" s="18" t="s">
        <v>31</v>
      </c>
      <c r="G111" s="19">
        <v>4.25</v>
      </c>
      <c r="H111" s="18" t="s">
        <v>31</v>
      </c>
      <c r="I111" s="19">
        <v>2.8332999999999999</v>
      </c>
      <c r="J111" s="18" t="s">
        <v>31</v>
      </c>
      <c r="K111" s="19">
        <v>0.15220097966103999</v>
      </c>
      <c r="L111" s="18" t="s">
        <v>31</v>
      </c>
      <c r="M111" s="19">
        <v>1060.0051410000001</v>
      </c>
      <c r="N111" s="18" t="s">
        <v>31</v>
      </c>
      <c r="O111" s="19">
        <v>793.67069400000003</v>
      </c>
      <c r="P111" s="18" t="s">
        <v>31</v>
      </c>
      <c r="Q111" s="19">
        <v>-266.33444700000001</v>
      </c>
      <c r="R111" s="18" t="s">
        <v>31</v>
      </c>
      <c r="S111" s="19">
        <v>5.618634699952E-2</v>
      </c>
      <c r="T111" s="18" t="s">
        <v>31</v>
      </c>
      <c r="U111" s="19">
        <v>1841.524768</v>
      </c>
      <c r="V111" s="18" t="s">
        <v>31</v>
      </c>
      <c r="W111" s="19">
        <v>1314.3044400000001</v>
      </c>
      <c r="X111" s="18" t="s">
        <v>31</v>
      </c>
      <c r="Y111" s="19">
        <v>-527.22032799999999</v>
      </c>
      <c r="Z111" s="18" t="s">
        <v>31</v>
      </c>
      <c r="AA111" s="19">
        <v>9.9191875676999993E-3</v>
      </c>
      <c r="AB111" s="18" t="s">
        <v>31</v>
      </c>
      <c r="AC111" s="19">
        <v>74.239669000000006</v>
      </c>
      <c r="AD111" s="18" t="s">
        <v>31</v>
      </c>
      <c r="AE111" s="19">
        <v>40.984850999999999</v>
      </c>
      <c r="AF111" s="18" t="s">
        <v>31</v>
      </c>
      <c r="AG111" s="19">
        <v>-33.254818</v>
      </c>
      <c r="AH111" s="18" t="s">
        <v>31</v>
      </c>
      <c r="AI111" s="19">
        <v>88700.479110183194</v>
      </c>
      <c r="AJ111" s="18" t="s">
        <v>31</v>
      </c>
      <c r="AK111" s="19">
        <v>62668.741056393003</v>
      </c>
      <c r="AL111" s="18" t="s">
        <v>31</v>
      </c>
      <c r="AM111" s="19">
        <v>2868.2310000000002</v>
      </c>
      <c r="AN111" s="18" t="s">
        <v>31</v>
      </c>
      <c r="AO111" s="19">
        <v>1371.8</v>
      </c>
      <c r="AP111" s="18" t="s">
        <v>31</v>
      </c>
      <c r="AQ111" s="19">
        <v>1041.2</v>
      </c>
    </row>
    <row r="112" spans="1:43" ht="15" x14ac:dyDescent="0.3">
      <c r="A112" s="16"/>
      <c r="B112" s="17" t="s">
        <v>37</v>
      </c>
      <c r="C112" s="11" t="s">
        <v>31</v>
      </c>
      <c r="D112" s="18" t="s">
        <v>31</v>
      </c>
      <c r="E112" s="19">
        <v>11577.1</v>
      </c>
      <c r="F112" s="18" t="s">
        <v>31</v>
      </c>
      <c r="G112" s="19">
        <v>5.5332999999999997</v>
      </c>
      <c r="H112" s="18" t="s">
        <v>31</v>
      </c>
      <c r="I112" s="19">
        <v>6.6666999999999996</v>
      </c>
      <c r="J112" s="18" t="s">
        <v>31</v>
      </c>
      <c r="K112" s="19">
        <v>0.14157641232318999</v>
      </c>
      <c r="L112" s="18" t="s">
        <v>31</v>
      </c>
      <c r="M112" s="19">
        <v>1127.330052</v>
      </c>
      <c r="N112" s="18" t="s">
        <v>31</v>
      </c>
      <c r="O112" s="19">
        <v>783.68625599999996</v>
      </c>
      <c r="P112" s="18" t="s">
        <v>31</v>
      </c>
      <c r="Q112" s="19">
        <v>-343.64379600000001</v>
      </c>
      <c r="R112" s="18" t="s">
        <v>31</v>
      </c>
      <c r="S112" s="19">
        <v>6.2544227761309995E-2</v>
      </c>
      <c r="T112" s="18" t="s">
        <v>31</v>
      </c>
      <c r="U112" s="19">
        <v>2160.2277789999998</v>
      </c>
      <c r="V112" s="18" t="s">
        <v>31</v>
      </c>
      <c r="W112" s="19">
        <v>1626.751127</v>
      </c>
      <c r="X112" s="18" t="s">
        <v>31</v>
      </c>
      <c r="Y112" s="19">
        <v>-533.47665199999994</v>
      </c>
      <c r="Z112" s="18" t="s">
        <v>31</v>
      </c>
      <c r="AA112" s="19">
        <v>1.7741892312649998E-2</v>
      </c>
      <c r="AB112" s="18" t="s">
        <v>31</v>
      </c>
      <c r="AC112" s="19">
        <v>90.514222000000004</v>
      </c>
      <c r="AD112" s="18" t="s">
        <v>31</v>
      </c>
      <c r="AE112" s="19">
        <v>74.872371999999999</v>
      </c>
      <c r="AF112" s="18" t="s">
        <v>31</v>
      </c>
      <c r="AG112" s="19">
        <v>-15.64185</v>
      </c>
      <c r="AH112" s="18" t="s">
        <v>31</v>
      </c>
      <c r="AI112" s="19">
        <v>95492.277897859007</v>
      </c>
      <c r="AJ112" s="18" t="s">
        <v>31</v>
      </c>
      <c r="AK112" s="19">
        <v>67895.806152797799</v>
      </c>
      <c r="AL112" s="18" t="s">
        <v>31</v>
      </c>
      <c r="AM112" s="19">
        <v>2828.4029999999998</v>
      </c>
      <c r="AN112" s="18" t="s">
        <v>31</v>
      </c>
      <c r="AO112" s="19">
        <v>1361.9</v>
      </c>
      <c r="AP112" s="18" t="s">
        <v>31</v>
      </c>
      <c r="AQ112" s="19">
        <v>1034.7</v>
      </c>
    </row>
    <row r="113" spans="1:43" ht="15" x14ac:dyDescent="0.3">
      <c r="A113" s="16"/>
      <c r="B113" s="17" t="s">
        <v>38</v>
      </c>
      <c r="C113" s="11" t="s">
        <v>31</v>
      </c>
      <c r="D113" s="18" t="s">
        <v>31</v>
      </c>
      <c r="E113" s="19">
        <v>11955.8</v>
      </c>
      <c r="F113" s="18" t="s">
        <v>31</v>
      </c>
      <c r="G113" s="19">
        <v>3</v>
      </c>
      <c r="H113" s="18" t="s">
        <v>31</v>
      </c>
      <c r="I113" s="19">
        <v>3.5</v>
      </c>
      <c r="J113" s="18" t="s">
        <v>31</v>
      </c>
      <c r="K113" s="19">
        <v>0.13779421639809</v>
      </c>
      <c r="L113" s="18" t="s">
        <v>31</v>
      </c>
      <c r="M113" s="19">
        <v>1193.556257</v>
      </c>
      <c r="N113" s="18" t="s">
        <v>31</v>
      </c>
      <c r="O113" s="19">
        <v>850.47595899999999</v>
      </c>
      <c r="P113" s="18" t="s">
        <v>31</v>
      </c>
      <c r="Q113" s="19">
        <v>-343.08029800000003</v>
      </c>
      <c r="R113" s="18" t="s">
        <v>31</v>
      </c>
      <c r="S113" s="19">
        <v>5.917255322138E-2</v>
      </c>
      <c r="T113" s="18" t="s">
        <v>31</v>
      </c>
      <c r="U113" s="19">
        <v>2237.4364780000001</v>
      </c>
      <c r="V113" s="18" t="s">
        <v>31</v>
      </c>
      <c r="W113" s="19">
        <v>1674.233336</v>
      </c>
      <c r="X113" s="18" t="s">
        <v>31</v>
      </c>
      <c r="Y113" s="19">
        <v>-563.20314199999996</v>
      </c>
      <c r="Z113" s="18" t="s">
        <v>31</v>
      </c>
      <c r="AA113" s="19">
        <v>1.3081279166550001E-2</v>
      </c>
      <c r="AB113" s="18" t="s">
        <v>31</v>
      </c>
      <c r="AC113" s="19">
        <v>76.792418999999995</v>
      </c>
      <c r="AD113" s="18" t="s">
        <v>31</v>
      </c>
      <c r="AE113" s="19">
        <v>59.185724</v>
      </c>
      <c r="AF113" s="18" t="s">
        <v>31</v>
      </c>
      <c r="AG113" s="19">
        <v>-17.606694999999998</v>
      </c>
      <c r="AH113" s="18" t="s">
        <v>31</v>
      </c>
      <c r="AI113" s="19">
        <v>101910.429079109</v>
      </c>
      <c r="AJ113" s="18" t="s">
        <v>31</v>
      </c>
      <c r="AK113" s="19">
        <v>71843.193248823998</v>
      </c>
      <c r="AL113" s="18" t="s">
        <v>31</v>
      </c>
      <c r="AM113" s="19">
        <v>2801.5430000000001</v>
      </c>
      <c r="AN113" s="18" t="s">
        <v>31</v>
      </c>
      <c r="AO113" s="19">
        <v>1380.6</v>
      </c>
      <c r="AP113" s="18" t="s">
        <v>31</v>
      </c>
      <c r="AQ113" s="19">
        <v>1052.5</v>
      </c>
    </row>
    <row r="114" spans="1:43" ht="15" x14ac:dyDescent="0.3">
      <c r="A114" s="16"/>
      <c r="B114" s="17" t="s">
        <v>39</v>
      </c>
      <c r="C114" s="11" t="s">
        <v>31</v>
      </c>
      <c r="D114" s="18" t="s">
        <v>31</v>
      </c>
      <c r="E114" s="19">
        <v>12998</v>
      </c>
      <c r="F114" s="18" t="s">
        <v>31</v>
      </c>
      <c r="G114" s="19">
        <v>5.3555999999999999</v>
      </c>
      <c r="H114" s="18" t="s">
        <v>31</v>
      </c>
      <c r="I114" s="19">
        <v>6.6666999999999996</v>
      </c>
      <c r="J114" s="18" t="s">
        <v>31</v>
      </c>
      <c r="K114" s="19">
        <v>0.1366878363797</v>
      </c>
      <c r="L114" s="18" t="s">
        <v>31</v>
      </c>
      <c r="M114" s="19">
        <v>1387.6235839999999</v>
      </c>
      <c r="N114" s="18" t="s">
        <v>31</v>
      </c>
      <c r="O114" s="19">
        <v>889.19534599999997</v>
      </c>
      <c r="P114" s="18" t="s">
        <v>31</v>
      </c>
      <c r="Q114" s="19">
        <v>-498.42823800000002</v>
      </c>
      <c r="R114" s="18" t="s">
        <v>31</v>
      </c>
      <c r="S114" s="19">
        <v>6.2070286472389997E-2</v>
      </c>
      <c r="T114" s="18" t="s">
        <v>31</v>
      </c>
      <c r="U114" s="19">
        <v>2285.421902</v>
      </c>
      <c r="V114" s="18" t="s">
        <v>31</v>
      </c>
      <c r="W114" s="19">
        <v>1711.765623</v>
      </c>
      <c r="X114" s="18" t="s">
        <v>31</v>
      </c>
      <c r="Y114" s="19">
        <v>-573.65627900000004</v>
      </c>
      <c r="Z114" s="18" t="s">
        <v>31</v>
      </c>
      <c r="AA114" s="19">
        <v>1.291207247263E-2</v>
      </c>
      <c r="AB114" s="18" t="s">
        <v>31</v>
      </c>
      <c r="AC114" s="19">
        <v>99.415914000000001</v>
      </c>
      <c r="AD114" s="18" t="s">
        <v>31</v>
      </c>
      <c r="AE114" s="19">
        <v>59.467765</v>
      </c>
      <c r="AF114" s="18" t="s">
        <v>31</v>
      </c>
      <c r="AG114" s="19">
        <v>-39.948149000000001</v>
      </c>
      <c r="AH114" s="18" t="s">
        <v>31</v>
      </c>
      <c r="AI114" s="19">
        <v>111627.898072802</v>
      </c>
      <c r="AJ114" s="18" t="s">
        <v>40</v>
      </c>
      <c r="AK114" s="19">
        <v>78346.887955122802</v>
      </c>
      <c r="AL114" s="18" t="s">
        <v>31</v>
      </c>
      <c r="AM114" s="19">
        <v>2794.1370000000002</v>
      </c>
      <c r="AN114" s="18" t="s">
        <v>40</v>
      </c>
      <c r="AO114" s="19">
        <v>1388.53597700717</v>
      </c>
      <c r="AP114" s="18" t="s">
        <v>40</v>
      </c>
      <c r="AQ114" s="19">
        <v>1055.0760171326599</v>
      </c>
    </row>
    <row r="115" spans="1:43" ht="15" x14ac:dyDescent="0.3">
      <c r="A115" s="16"/>
      <c r="B115" s="17" t="s">
        <v>41</v>
      </c>
      <c r="C115" s="11" t="s">
        <v>31</v>
      </c>
      <c r="D115" s="18" t="s">
        <v>31</v>
      </c>
      <c r="E115" s="19">
        <v>14245.4</v>
      </c>
      <c r="F115" s="18" t="s">
        <v>31</v>
      </c>
      <c r="G115" s="19">
        <v>7.4583000000000004</v>
      </c>
      <c r="H115" s="18" t="s">
        <v>31</v>
      </c>
      <c r="I115" s="19">
        <v>4.5</v>
      </c>
      <c r="J115" s="18" t="s">
        <v>31</v>
      </c>
      <c r="K115" s="19">
        <v>0.13221432493756999</v>
      </c>
      <c r="L115" s="18" t="s">
        <v>31</v>
      </c>
      <c r="M115" s="19">
        <v>1467.755754</v>
      </c>
      <c r="N115" s="18" t="s">
        <v>31</v>
      </c>
      <c r="O115" s="19">
        <v>946.01204800000005</v>
      </c>
      <c r="P115" s="18" t="s">
        <v>31</v>
      </c>
      <c r="Q115" s="19">
        <v>-521.74370599999997</v>
      </c>
      <c r="R115" s="18" t="s">
        <v>31</v>
      </c>
      <c r="S115" s="19">
        <v>6.9500134291370003E-2</v>
      </c>
      <c r="T115" s="18" t="s">
        <v>31</v>
      </c>
      <c r="U115" s="19">
        <v>2639.2392840000002</v>
      </c>
      <c r="V115" s="18" t="s">
        <v>31</v>
      </c>
      <c r="W115" s="19">
        <v>1981.7032099999999</v>
      </c>
      <c r="X115" s="18" t="s">
        <v>31</v>
      </c>
      <c r="Y115" s="19">
        <v>-657.53607399999999</v>
      </c>
      <c r="Z115" s="18" t="s">
        <v>31</v>
      </c>
      <c r="AA115" s="19">
        <v>1.8264060759539999E-2</v>
      </c>
      <c r="AB115" s="18" t="s">
        <v>31</v>
      </c>
      <c r="AC115" s="19">
        <v>72.697130000000001</v>
      </c>
      <c r="AD115" s="18" t="s">
        <v>31</v>
      </c>
      <c r="AE115" s="19">
        <v>56.217886999999997</v>
      </c>
      <c r="AF115" s="18" t="s">
        <v>31</v>
      </c>
      <c r="AG115" s="19">
        <v>-16.479243</v>
      </c>
      <c r="AH115" s="18" t="s">
        <v>31</v>
      </c>
      <c r="AI115" s="19">
        <v>112143.288949169</v>
      </c>
      <c r="AJ115" s="18" t="s">
        <v>40</v>
      </c>
      <c r="AK115" s="19">
        <v>77224.380314948707</v>
      </c>
      <c r="AL115" s="18" t="s">
        <v>31</v>
      </c>
      <c r="AM115" s="19">
        <v>2794.8850000000002</v>
      </c>
      <c r="AN115" s="18" t="s">
        <v>40</v>
      </c>
      <c r="AO115" s="19">
        <v>1366.7810400375499</v>
      </c>
      <c r="AP115" s="18" t="s">
        <v>40</v>
      </c>
      <c r="AQ115" s="19">
        <v>1034.1868782025199</v>
      </c>
    </row>
    <row r="116" spans="1:43" ht="15" x14ac:dyDescent="0.3">
      <c r="A116" s="16"/>
      <c r="B116" s="17" t="s">
        <v>42</v>
      </c>
      <c r="C116" s="11" t="s">
        <v>31</v>
      </c>
      <c r="D116" s="18" t="s">
        <v>31</v>
      </c>
      <c r="E116" s="19">
        <v>14890.7</v>
      </c>
      <c r="F116" s="18" t="s">
        <v>31</v>
      </c>
      <c r="G116" s="19" t="s">
        <v>43</v>
      </c>
      <c r="H116" s="18" t="s">
        <v>31</v>
      </c>
      <c r="I116" s="19" t="s">
        <v>43</v>
      </c>
      <c r="J116" s="18" t="s">
        <v>31</v>
      </c>
      <c r="K116" s="19" t="s">
        <v>43</v>
      </c>
      <c r="L116" s="18" t="s">
        <v>31</v>
      </c>
      <c r="M116" s="19">
        <v>1610.2550020000001</v>
      </c>
      <c r="N116" s="18" t="s">
        <v>31</v>
      </c>
      <c r="O116" s="19">
        <v>1008.026503</v>
      </c>
      <c r="P116" s="18" t="s">
        <v>31</v>
      </c>
      <c r="Q116" s="19">
        <v>-602.22849900000006</v>
      </c>
      <c r="R116" s="18" t="s">
        <v>31</v>
      </c>
      <c r="S116" s="19" t="s">
        <v>43</v>
      </c>
      <c r="T116" s="18" t="s">
        <v>31</v>
      </c>
      <c r="U116" s="19">
        <v>3173.5627479999998</v>
      </c>
      <c r="V116" s="18" t="s">
        <v>31</v>
      </c>
      <c r="W116" s="19">
        <v>2284.1763729999998</v>
      </c>
      <c r="X116" s="18" t="s">
        <v>31</v>
      </c>
      <c r="Y116" s="19">
        <v>-889.38637500000004</v>
      </c>
      <c r="Z116" s="18" t="s">
        <v>31</v>
      </c>
      <c r="AA116" s="19" t="s">
        <v>43</v>
      </c>
      <c r="AB116" s="18" t="s">
        <v>31</v>
      </c>
      <c r="AC116" s="19">
        <v>116.764606</v>
      </c>
      <c r="AD116" s="18" t="s">
        <v>31</v>
      </c>
      <c r="AE116" s="19">
        <v>70.271480999999994</v>
      </c>
      <c r="AF116" s="18" t="s">
        <v>31</v>
      </c>
      <c r="AG116" s="19">
        <v>-46.493124999999999</v>
      </c>
      <c r="AH116" s="18" t="s">
        <v>31</v>
      </c>
      <c r="AI116" s="19">
        <v>122692.54401600899</v>
      </c>
      <c r="AJ116" s="18" t="s">
        <v>40</v>
      </c>
      <c r="AK116" s="19">
        <v>84794.360327589893</v>
      </c>
      <c r="AL116" s="18" t="s">
        <v>31</v>
      </c>
      <c r="AM116" s="19">
        <v>2808.38</v>
      </c>
      <c r="AN116" s="18" t="s">
        <v>40</v>
      </c>
      <c r="AO116" s="19">
        <v>1377.3477674943099</v>
      </c>
      <c r="AP116" s="18" t="s">
        <v>40</v>
      </c>
      <c r="AQ116" s="19">
        <v>1042.1822853388501</v>
      </c>
    </row>
    <row r="117" spans="1:43" ht="15" x14ac:dyDescent="0.3">
      <c r="A117" s="15"/>
      <c r="B117" s="17" t="s">
        <v>44</v>
      </c>
      <c r="C117" s="11" t="s">
        <v>31</v>
      </c>
      <c r="D117" s="18" t="s">
        <v>31</v>
      </c>
      <c r="E117" s="19" t="s">
        <v>43</v>
      </c>
      <c r="F117" s="18" t="s">
        <v>31</v>
      </c>
      <c r="G117" s="19" t="s">
        <v>43</v>
      </c>
      <c r="H117" s="18" t="s">
        <v>31</v>
      </c>
      <c r="I117" s="19" t="s">
        <v>43</v>
      </c>
      <c r="J117" s="18" t="s">
        <v>31</v>
      </c>
      <c r="K117" s="19" t="s">
        <v>43</v>
      </c>
      <c r="L117" s="18" t="s">
        <v>31</v>
      </c>
      <c r="M117" s="19" t="s">
        <v>43</v>
      </c>
      <c r="N117" s="18" t="s">
        <v>31</v>
      </c>
      <c r="O117" s="19" t="s">
        <v>43</v>
      </c>
      <c r="P117" s="18" t="s">
        <v>31</v>
      </c>
      <c r="Q117" s="19" t="s">
        <v>43</v>
      </c>
      <c r="R117" s="18" t="s">
        <v>31</v>
      </c>
      <c r="S117" s="19" t="s">
        <v>43</v>
      </c>
      <c r="T117" s="18" t="s">
        <v>31</v>
      </c>
      <c r="U117" s="19" t="s">
        <v>43</v>
      </c>
      <c r="V117" s="18" t="s">
        <v>31</v>
      </c>
      <c r="W117" s="19" t="s">
        <v>43</v>
      </c>
      <c r="X117" s="18" t="s">
        <v>31</v>
      </c>
      <c r="Y117" s="19" t="s">
        <v>43</v>
      </c>
      <c r="Z117" s="18" t="s">
        <v>31</v>
      </c>
      <c r="AA117" s="19" t="s">
        <v>43</v>
      </c>
      <c r="AB117" s="18" t="s">
        <v>31</v>
      </c>
      <c r="AC117" s="19" t="s">
        <v>43</v>
      </c>
      <c r="AD117" s="18" t="s">
        <v>31</v>
      </c>
      <c r="AE117" s="19" t="s">
        <v>43</v>
      </c>
      <c r="AF117" s="18" t="s">
        <v>31</v>
      </c>
      <c r="AG117" s="19" t="s">
        <v>43</v>
      </c>
      <c r="AH117" s="18" t="s">
        <v>31</v>
      </c>
      <c r="AI117" s="19">
        <v>133644.287785611</v>
      </c>
      <c r="AJ117" s="18" t="s">
        <v>31</v>
      </c>
      <c r="AK117" s="19" t="s">
        <v>43</v>
      </c>
      <c r="AL117" s="18" t="s">
        <v>31</v>
      </c>
      <c r="AM117" s="19" t="s">
        <v>43</v>
      </c>
      <c r="AN117" s="18" t="s">
        <v>31</v>
      </c>
      <c r="AO117" s="19" t="s">
        <v>43</v>
      </c>
      <c r="AP117" s="18" t="s">
        <v>31</v>
      </c>
      <c r="AQ117" s="19" t="s">
        <v>43</v>
      </c>
    </row>
    <row r="118" spans="1:43" ht="15" x14ac:dyDescent="0.3">
      <c r="A118" s="14" t="s">
        <v>63</v>
      </c>
      <c r="B118" s="17" t="s">
        <v>33</v>
      </c>
      <c r="C118" s="11" t="s">
        <v>31</v>
      </c>
      <c r="D118" s="18" t="s">
        <v>31</v>
      </c>
      <c r="E118" s="19">
        <v>5260</v>
      </c>
      <c r="F118" s="18" t="s">
        <v>31</v>
      </c>
      <c r="G118" s="19">
        <v>7.2832999999999997</v>
      </c>
      <c r="H118" s="18" t="s">
        <v>31</v>
      </c>
      <c r="I118" s="19">
        <v>7.5872000000000002</v>
      </c>
      <c r="J118" s="18" t="s">
        <v>31</v>
      </c>
      <c r="K118" s="19">
        <v>1.859070397359E-2</v>
      </c>
      <c r="L118" s="18" t="s">
        <v>31</v>
      </c>
      <c r="M118" s="19">
        <v>407.82614999999998</v>
      </c>
      <c r="N118" s="18" t="s">
        <v>31</v>
      </c>
      <c r="O118" s="19">
        <v>93.602664000000004</v>
      </c>
      <c r="P118" s="18" t="s">
        <v>31</v>
      </c>
      <c r="Q118" s="19">
        <v>-314.22348599999998</v>
      </c>
      <c r="R118" s="18" t="s">
        <v>31</v>
      </c>
      <c r="S118" s="19">
        <v>2.135125084157E-2</v>
      </c>
      <c r="T118" s="18" t="s">
        <v>31</v>
      </c>
      <c r="U118" s="19">
        <v>1052.1233950000001</v>
      </c>
      <c r="V118" s="18" t="s">
        <v>31</v>
      </c>
      <c r="W118" s="19">
        <v>512.01331200000004</v>
      </c>
      <c r="X118" s="18" t="s">
        <v>31</v>
      </c>
      <c r="Y118" s="19">
        <v>-540.11008300000003</v>
      </c>
      <c r="Z118" s="18" t="s">
        <v>31</v>
      </c>
      <c r="AA118" s="19">
        <v>5.3442943270180003E-2</v>
      </c>
      <c r="AB118" s="18" t="s">
        <v>31</v>
      </c>
      <c r="AC118" s="19">
        <v>1335.816609</v>
      </c>
      <c r="AD118" s="18" t="s">
        <v>31</v>
      </c>
      <c r="AE118" s="19">
        <v>213.86783700000001</v>
      </c>
      <c r="AF118" s="18" t="s">
        <v>31</v>
      </c>
      <c r="AG118" s="19">
        <v>-1121.948772</v>
      </c>
      <c r="AH118" s="18" t="s">
        <v>31</v>
      </c>
      <c r="AI118" s="19">
        <v>61437.294431762297</v>
      </c>
      <c r="AJ118" s="18" t="s">
        <v>31</v>
      </c>
      <c r="AK118" s="19">
        <v>40612.0227217129</v>
      </c>
      <c r="AL118" s="18" t="s">
        <v>31</v>
      </c>
      <c r="AM118" s="19">
        <v>569.4</v>
      </c>
      <c r="AN118" s="18" t="s">
        <v>31</v>
      </c>
      <c r="AO118" s="19">
        <v>406.1</v>
      </c>
      <c r="AP118" s="18" t="s">
        <v>31</v>
      </c>
      <c r="AQ118" s="19">
        <v>312.5</v>
      </c>
    </row>
    <row r="119" spans="1:43" ht="15" x14ac:dyDescent="0.3">
      <c r="A119" s="16"/>
      <c r="B119" s="17" t="s">
        <v>35</v>
      </c>
      <c r="C119" s="11" t="s">
        <v>31</v>
      </c>
      <c r="D119" s="18" t="s">
        <v>31</v>
      </c>
      <c r="E119" s="19">
        <v>5403.2</v>
      </c>
      <c r="F119" s="18" t="s">
        <v>31</v>
      </c>
      <c r="G119" s="19">
        <v>24.2</v>
      </c>
      <c r="H119" s="18" t="s">
        <v>31</v>
      </c>
      <c r="I119" s="19">
        <v>3.5594999999999999</v>
      </c>
      <c r="J119" s="18" t="s">
        <v>31</v>
      </c>
      <c r="K119" s="19">
        <v>2.2189193183550001E-2</v>
      </c>
      <c r="L119" s="18" t="s">
        <v>31</v>
      </c>
      <c r="M119" s="19">
        <v>435.34216500000002</v>
      </c>
      <c r="N119" s="18" t="s">
        <v>31</v>
      </c>
      <c r="O119" s="19">
        <v>115.70827199999999</v>
      </c>
      <c r="P119" s="18" t="s">
        <v>31</v>
      </c>
      <c r="Q119" s="19">
        <v>-319.633893</v>
      </c>
      <c r="R119" s="18" t="s">
        <v>31</v>
      </c>
      <c r="S119" s="19">
        <v>2.327991176692E-2</v>
      </c>
      <c r="T119" s="18" t="s">
        <v>31</v>
      </c>
      <c r="U119" s="19">
        <v>1079.730466</v>
      </c>
      <c r="V119" s="18" t="s">
        <v>31</v>
      </c>
      <c r="W119" s="19">
        <v>544.56096600000001</v>
      </c>
      <c r="X119" s="18" t="s">
        <v>31</v>
      </c>
      <c r="Y119" s="19">
        <v>-535.16949999999997</v>
      </c>
      <c r="Z119" s="18" t="s">
        <v>31</v>
      </c>
      <c r="AA119" s="19">
        <v>4.9549540751679999E-2</v>
      </c>
      <c r="AB119" s="18" t="s">
        <v>31</v>
      </c>
      <c r="AC119" s="19">
        <v>993.28623900000002</v>
      </c>
      <c r="AD119" s="18" t="s">
        <v>31</v>
      </c>
      <c r="AE119" s="19">
        <v>204.73254800000001</v>
      </c>
      <c r="AF119" s="18" t="s">
        <v>31</v>
      </c>
      <c r="AG119" s="19">
        <v>-788.55369099999996</v>
      </c>
      <c r="AH119" s="18" t="s">
        <v>31</v>
      </c>
      <c r="AI119" s="19">
        <v>65980.114015865605</v>
      </c>
      <c r="AJ119" s="18" t="s">
        <v>31</v>
      </c>
      <c r="AK119" s="19">
        <v>44783.736915121997</v>
      </c>
      <c r="AL119" s="18" t="s">
        <v>31</v>
      </c>
      <c r="AM119" s="19">
        <v>584.125</v>
      </c>
      <c r="AN119" s="18" t="s">
        <v>31</v>
      </c>
      <c r="AO119" s="19">
        <v>418.4</v>
      </c>
      <c r="AP119" s="18" t="s">
        <v>31</v>
      </c>
      <c r="AQ119" s="19">
        <v>322.8</v>
      </c>
    </row>
    <row r="120" spans="1:43" ht="15" x14ac:dyDescent="0.3">
      <c r="A120" s="16"/>
      <c r="B120" s="17" t="s">
        <v>37</v>
      </c>
      <c r="C120" s="11" t="s">
        <v>31</v>
      </c>
      <c r="D120" s="18" t="s">
        <v>31</v>
      </c>
      <c r="E120" s="19">
        <v>5545</v>
      </c>
      <c r="F120" s="18" t="s">
        <v>31</v>
      </c>
      <c r="G120" s="19">
        <v>19.316700000000001</v>
      </c>
      <c r="H120" s="18" t="s">
        <v>31</v>
      </c>
      <c r="I120" s="19">
        <v>6.2595000000000001</v>
      </c>
      <c r="J120" s="18" t="s">
        <v>31</v>
      </c>
      <c r="K120" s="19">
        <v>1.973751143662E-2</v>
      </c>
      <c r="L120" s="18" t="s">
        <v>31</v>
      </c>
      <c r="M120" s="19">
        <v>469.81894899999998</v>
      </c>
      <c r="N120" s="18" t="s">
        <v>31</v>
      </c>
      <c r="O120" s="19">
        <v>109.25560400000001</v>
      </c>
      <c r="P120" s="18" t="s">
        <v>31</v>
      </c>
      <c r="Q120" s="19">
        <v>-360.56334500000003</v>
      </c>
      <c r="R120" s="18" t="s">
        <v>31</v>
      </c>
      <c r="S120" s="19">
        <v>1.792207120883E-2</v>
      </c>
      <c r="T120" s="18" t="s">
        <v>31</v>
      </c>
      <c r="U120" s="19">
        <v>1167.1790550000001</v>
      </c>
      <c r="V120" s="18" t="s">
        <v>31</v>
      </c>
      <c r="W120" s="19">
        <v>466.14612699999998</v>
      </c>
      <c r="X120" s="18" t="s">
        <v>31</v>
      </c>
      <c r="Y120" s="19">
        <v>-701.03292799999997</v>
      </c>
      <c r="Z120" s="18" t="s">
        <v>31</v>
      </c>
      <c r="AA120" s="19">
        <v>1.4869865727400001E-2</v>
      </c>
      <c r="AB120" s="18" t="s">
        <v>31</v>
      </c>
      <c r="AC120" s="19">
        <v>992.34165099999996</v>
      </c>
      <c r="AD120" s="18" t="s">
        <v>31</v>
      </c>
      <c r="AE120" s="19">
        <v>62.752163000000003</v>
      </c>
      <c r="AF120" s="18" t="s">
        <v>31</v>
      </c>
      <c r="AG120" s="19">
        <v>-929.58948799999996</v>
      </c>
      <c r="AH120" s="18" t="s">
        <v>31</v>
      </c>
      <c r="AI120" s="19">
        <v>68570.172966189406</v>
      </c>
      <c r="AJ120" s="18" t="s">
        <v>31</v>
      </c>
      <c r="AK120" s="19">
        <v>46486.881038695399</v>
      </c>
      <c r="AL120" s="18" t="s">
        <v>31</v>
      </c>
      <c r="AM120" s="19">
        <v>596.976</v>
      </c>
      <c r="AN120" s="18" t="s">
        <v>31</v>
      </c>
      <c r="AO120" s="19">
        <v>432.7</v>
      </c>
      <c r="AP120" s="18" t="s">
        <v>31</v>
      </c>
      <c r="AQ120" s="19">
        <v>333.8</v>
      </c>
    </row>
    <row r="121" spans="1:43" ht="15" x14ac:dyDescent="0.3">
      <c r="A121" s="16"/>
      <c r="B121" s="17" t="s">
        <v>38</v>
      </c>
      <c r="C121" s="11" t="s">
        <v>31</v>
      </c>
      <c r="D121" s="18" t="s">
        <v>31</v>
      </c>
      <c r="E121" s="19">
        <v>5467.6</v>
      </c>
      <c r="F121" s="18" t="s">
        <v>31</v>
      </c>
      <c r="G121" s="19">
        <v>15.966699999999999</v>
      </c>
      <c r="H121" s="18" t="s">
        <v>31</v>
      </c>
      <c r="I121" s="19">
        <v>2.1027999999999998</v>
      </c>
      <c r="J121" s="18" t="s">
        <v>31</v>
      </c>
      <c r="K121" s="19">
        <v>1.9503926234779999E-2</v>
      </c>
      <c r="L121" s="18" t="s">
        <v>31</v>
      </c>
      <c r="M121" s="19">
        <v>526.85773700000004</v>
      </c>
      <c r="N121" s="18" t="s">
        <v>31</v>
      </c>
      <c r="O121" s="19">
        <v>120.379656</v>
      </c>
      <c r="P121" s="18" t="s">
        <v>31</v>
      </c>
      <c r="Q121" s="19">
        <v>-406.47808099999997</v>
      </c>
      <c r="R121" s="18" t="s">
        <v>31</v>
      </c>
      <c r="S121" s="19">
        <v>2.238753257639E-2</v>
      </c>
      <c r="T121" s="18" t="s">
        <v>31</v>
      </c>
      <c r="U121" s="19">
        <v>1267.3366470000001</v>
      </c>
      <c r="V121" s="18" t="s">
        <v>31</v>
      </c>
      <c r="W121" s="19">
        <v>633.43478200000004</v>
      </c>
      <c r="X121" s="18" t="s">
        <v>31</v>
      </c>
      <c r="Y121" s="19">
        <v>-633.90186500000004</v>
      </c>
      <c r="Z121" s="18" t="s">
        <v>31</v>
      </c>
      <c r="AA121" s="19">
        <v>3.2362340662960003E-2</v>
      </c>
      <c r="AB121" s="18" t="s">
        <v>31</v>
      </c>
      <c r="AC121" s="19">
        <v>425.31824899999998</v>
      </c>
      <c r="AD121" s="18" t="s">
        <v>31</v>
      </c>
      <c r="AE121" s="19">
        <v>146.42211499999999</v>
      </c>
      <c r="AF121" s="18" t="s">
        <v>31</v>
      </c>
      <c r="AG121" s="19">
        <v>-278.89613400000002</v>
      </c>
      <c r="AH121" s="18" t="s">
        <v>31</v>
      </c>
      <c r="AI121" s="19">
        <v>70825.278429371305</v>
      </c>
      <c r="AJ121" s="18" t="s">
        <v>31</v>
      </c>
      <c r="AK121" s="19">
        <v>48739.029103470799</v>
      </c>
      <c r="AL121" s="18" t="s">
        <v>31</v>
      </c>
      <c r="AM121" s="19">
        <v>608.80600000000004</v>
      </c>
      <c r="AN121" s="18" t="s">
        <v>31</v>
      </c>
      <c r="AO121" s="19">
        <v>448.8</v>
      </c>
      <c r="AP121" s="18" t="s">
        <v>31</v>
      </c>
      <c r="AQ121" s="19">
        <v>346.2</v>
      </c>
    </row>
    <row r="122" spans="1:43" ht="15" x14ac:dyDescent="0.3">
      <c r="A122" s="16"/>
      <c r="B122" s="17" t="s">
        <v>39</v>
      </c>
      <c r="C122" s="11" t="s">
        <v>31</v>
      </c>
      <c r="D122" s="18" t="s">
        <v>31</v>
      </c>
      <c r="E122" s="19">
        <v>5790</v>
      </c>
      <c r="F122" s="18" t="s">
        <v>31</v>
      </c>
      <c r="G122" s="19">
        <v>11.109500000000001</v>
      </c>
      <c r="H122" s="18" t="s">
        <v>31</v>
      </c>
      <c r="I122" s="19">
        <v>5.4166999999999996</v>
      </c>
      <c r="J122" s="18" t="s">
        <v>31</v>
      </c>
      <c r="K122" s="19">
        <v>2.312171922737E-2</v>
      </c>
      <c r="L122" s="18" t="s">
        <v>31</v>
      </c>
      <c r="M122" s="19">
        <v>530.81120499999997</v>
      </c>
      <c r="N122" s="18" t="s">
        <v>31</v>
      </c>
      <c r="O122" s="19">
        <v>150.413714</v>
      </c>
      <c r="P122" s="18" t="s">
        <v>31</v>
      </c>
      <c r="Q122" s="19">
        <v>-380.397491</v>
      </c>
      <c r="R122" s="18" t="s">
        <v>31</v>
      </c>
      <c r="S122" s="19">
        <v>2.1319207665610001E-2</v>
      </c>
      <c r="T122" s="18" t="s">
        <v>31</v>
      </c>
      <c r="U122" s="19">
        <v>1233.8266550000001</v>
      </c>
      <c r="V122" s="18" t="s">
        <v>31</v>
      </c>
      <c r="W122" s="19">
        <v>587.93810800000006</v>
      </c>
      <c r="X122" s="18" t="s">
        <v>31</v>
      </c>
      <c r="Y122" s="19">
        <v>-645.88854700000002</v>
      </c>
      <c r="Z122" s="18" t="s">
        <v>31</v>
      </c>
      <c r="AA122" s="19">
        <v>3.7516172433680002E-2</v>
      </c>
      <c r="AB122" s="18" t="s">
        <v>31</v>
      </c>
      <c r="AC122" s="19">
        <v>561.66843700000004</v>
      </c>
      <c r="AD122" s="18" t="s">
        <v>31</v>
      </c>
      <c r="AE122" s="19">
        <v>172.78426300000001</v>
      </c>
      <c r="AF122" s="18" t="s">
        <v>31</v>
      </c>
      <c r="AG122" s="19">
        <v>-388.88417399999997</v>
      </c>
      <c r="AH122" s="18" t="s">
        <v>31</v>
      </c>
      <c r="AI122" s="19">
        <v>74115.623243936105</v>
      </c>
      <c r="AJ122" s="18" t="s">
        <v>40</v>
      </c>
      <c r="AK122" s="19">
        <v>50679.389617604204</v>
      </c>
      <c r="AL122" s="18" t="s">
        <v>31</v>
      </c>
      <c r="AM122" s="19">
        <v>621.5</v>
      </c>
      <c r="AN122" s="18" t="s">
        <v>40</v>
      </c>
      <c r="AO122" s="19">
        <v>464.59604707416901</v>
      </c>
      <c r="AP122" s="18" t="s">
        <v>40</v>
      </c>
      <c r="AQ122" s="19">
        <v>358.24500868860099</v>
      </c>
    </row>
    <row r="123" spans="1:43" ht="15" x14ac:dyDescent="0.3">
      <c r="A123" s="16"/>
      <c r="B123" s="17" t="s">
        <v>41</v>
      </c>
      <c r="C123" s="11" t="s">
        <v>31</v>
      </c>
      <c r="D123" s="18" t="s">
        <v>54</v>
      </c>
      <c r="E123" s="19">
        <v>5561.5</v>
      </c>
      <c r="F123" s="18" t="s">
        <v>31</v>
      </c>
      <c r="G123" s="19">
        <v>16.283300000000001</v>
      </c>
      <c r="H123" s="18" t="s">
        <v>31</v>
      </c>
      <c r="I123" s="19">
        <v>3.3651</v>
      </c>
      <c r="J123" s="18" t="s">
        <v>31</v>
      </c>
      <c r="K123" s="19">
        <v>2.0197188793120002E-2</v>
      </c>
      <c r="L123" s="18" t="s">
        <v>31</v>
      </c>
      <c r="M123" s="19">
        <v>570.25993900000003</v>
      </c>
      <c r="N123" s="18" t="s">
        <v>31</v>
      </c>
      <c r="O123" s="19">
        <v>144.51372000000001</v>
      </c>
      <c r="P123" s="18" t="s">
        <v>31</v>
      </c>
      <c r="Q123" s="19">
        <v>-425.746219</v>
      </c>
      <c r="R123" s="18" t="s">
        <v>31</v>
      </c>
      <c r="S123" s="19">
        <v>1.693066731363E-2</v>
      </c>
      <c r="T123" s="18" t="s">
        <v>31</v>
      </c>
      <c r="U123" s="19">
        <v>1177.8004759999999</v>
      </c>
      <c r="V123" s="18" t="s">
        <v>31</v>
      </c>
      <c r="W123" s="19">
        <v>482.75529399999999</v>
      </c>
      <c r="X123" s="18" t="s">
        <v>31</v>
      </c>
      <c r="Y123" s="19">
        <v>-695.04518199999995</v>
      </c>
      <c r="Z123" s="18" t="s">
        <v>31</v>
      </c>
      <c r="AA123" s="19">
        <v>3.9119708517910003E-2</v>
      </c>
      <c r="AB123" s="18" t="s">
        <v>31</v>
      </c>
      <c r="AC123" s="19">
        <v>579.30021299999999</v>
      </c>
      <c r="AD123" s="18" t="s">
        <v>31</v>
      </c>
      <c r="AE123" s="19">
        <v>120.412836</v>
      </c>
      <c r="AF123" s="18" t="s">
        <v>31</v>
      </c>
      <c r="AG123" s="19">
        <v>-458.88737700000001</v>
      </c>
      <c r="AH123" s="18" t="s">
        <v>31</v>
      </c>
      <c r="AI123" s="19">
        <v>75649.420645905702</v>
      </c>
      <c r="AJ123" s="18" t="s">
        <v>40</v>
      </c>
      <c r="AK123" s="19">
        <v>51885.658686740499</v>
      </c>
      <c r="AL123" s="18" t="s">
        <v>31</v>
      </c>
      <c r="AM123" s="19">
        <v>631.08799999999997</v>
      </c>
      <c r="AN123" s="18" t="s">
        <v>40</v>
      </c>
      <c r="AO123" s="19">
        <v>472.69856316126902</v>
      </c>
      <c r="AP123" s="18" t="s">
        <v>40</v>
      </c>
      <c r="AQ123" s="19">
        <v>361.77037708526399</v>
      </c>
    </row>
    <row r="124" spans="1:43" ht="15" x14ac:dyDescent="0.3">
      <c r="A124" s="16"/>
      <c r="B124" s="17" t="s">
        <v>42</v>
      </c>
      <c r="C124" s="11" t="s">
        <v>31</v>
      </c>
      <c r="D124" s="18" t="s">
        <v>49</v>
      </c>
      <c r="E124" s="19">
        <v>6028.1</v>
      </c>
      <c r="F124" s="18" t="s">
        <v>31</v>
      </c>
      <c r="G124" s="19" t="s">
        <v>43</v>
      </c>
      <c r="H124" s="18" t="s">
        <v>31</v>
      </c>
      <c r="I124" s="19" t="s">
        <v>43</v>
      </c>
      <c r="J124" s="18" t="s">
        <v>31</v>
      </c>
      <c r="K124" s="19" t="s">
        <v>43</v>
      </c>
      <c r="L124" s="18" t="s">
        <v>31</v>
      </c>
      <c r="M124" s="19">
        <v>629.57299899999998</v>
      </c>
      <c r="N124" s="18" t="s">
        <v>31</v>
      </c>
      <c r="O124" s="19">
        <v>149.16352699999999</v>
      </c>
      <c r="P124" s="18" t="s">
        <v>31</v>
      </c>
      <c r="Q124" s="19">
        <v>-480.40947199999999</v>
      </c>
      <c r="R124" s="18" t="s">
        <v>31</v>
      </c>
      <c r="S124" s="19" t="s">
        <v>43</v>
      </c>
      <c r="T124" s="18" t="s">
        <v>31</v>
      </c>
      <c r="U124" s="19">
        <v>1246.378046</v>
      </c>
      <c r="V124" s="18" t="s">
        <v>31</v>
      </c>
      <c r="W124" s="19">
        <v>551.72222599999998</v>
      </c>
      <c r="X124" s="18" t="s">
        <v>31</v>
      </c>
      <c r="Y124" s="19">
        <v>-694.65581999999995</v>
      </c>
      <c r="Z124" s="18" t="s">
        <v>31</v>
      </c>
      <c r="AA124" s="19" t="s">
        <v>43</v>
      </c>
      <c r="AB124" s="18" t="s">
        <v>31</v>
      </c>
      <c r="AC124" s="19">
        <v>1156.704385</v>
      </c>
      <c r="AD124" s="18" t="s">
        <v>31</v>
      </c>
      <c r="AE124" s="19">
        <v>231.195741</v>
      </c>
      <c r="AF124" s="18" t="s">
        <v>31</v>
      </c>
      <c r="AG124" s="19">
        <v>-925.508644</v>
      </c>
      <c r="AH124" s="18" t="s">
        <v>31</v>
      </c>
      <c r="AI124" s="19">
        <v>84154.153699468603</v>
      </c>
      <c r="AJ124" s="18" t="s">
        <v>40</v>
      </c>
      <c r="AK124" s="19">
        <v>58152.638926993597</v>
      </c>
      <c r="AL124" s="18" t="s">
        <v>31</v>
      </c>
      <c r="AM124" s="19">
        <v>641.03800000000001</v>
      </c>
      <c r="AN124" s="18" t="s">
        <v>40</v>
      </c>
      <c r="AO124" s="19">
        <v>486.74539700124399</v>
      </c>
      <c r="AP124" s="18" t="s">
        <v>40</v>
      </c>
      <c r="AQ124" s="19">
        <v>371.11521026413402</v>
      </c>
    </row>
    <row r="125" spans="1:43" ht="15" x14ac:dyDescent="0.3">
      <c r="A125" s="15"/>
      <c r="B125" s="17" t="s">
        <v>44</v>
      </c>
      <c r="C125" s="11" t="s">
        <v>31</v>
      </c>
      <c r="D125" s="18" t="s">
        <v>31</v>
      </c>
      <c r="E125" s="19" t="s">
        <v>43</v>
      </c>
      <c r="F125" s="18" t="s">
        <v>31</v>
      </c>
      <c r="G125" s="19" t="s">
        <v>43</v>
      </c>
      <c r="H125" s="18" t="s">
        <v>31</v>
      </c>
      <c r="I125" s="19" t="s">
        <v>43</v>
      </c>
      <c r="J125" s="18" t="s">
        <v>31</v>
      </c>
      <c r="K125" s="19" t="s">
        <v>43</v>
      </c>
      <c r="L125" s="18" t="s">
        <v>31</v>
      </c>
      <c r="M125" s="19" t="s">
        <v>43</v>
      </c>
      <c r="N125" s="18" t="s">
        <v>31</v>
      </c>
      <c r="O125" s="19" t="s">
        <v>43</v>
      </c>
      <c r="P125" s="18" t="s">
        <v>31</v>
      </c>
      <c r="Q125" s="19" t="s">
        <v>43</v>
      </c>
      <c r="R125" s="18" t="s">
        <v>31</v>
      </c>
      <c r="S125" s="19" t="s">
        <v>43</v>
      </c>
      <c r="T125" s="18" t="s">
        <v>31</v>
      </c>
      <c r="U125" s="19" t="s">
        <v>43</v>
      </c>
      <c r="V125" s="18" t="s">
        <v>31</v>
      </c>
      <c r="W125" s="19" t="s">
        <v>43</v>
      </c>
      <c r="X125" s="18" t="s">
        <v>31</v>
      </c>
      <c r="Y125" s="19" t="s">
        <v>43</v>
      </c>
      <c r="Z125" s="18" t="s">
        <v>31</v>
      </c>
      <c r="AA125" s="19" t="s">
        <v>43</v>
      </c>
      <c r="AB125" s="18" t="s">
        <v>31</v>
      </c>
      <c r="AC125" s="19" t="s">
        <v>43</v>
      </c>
      <c r="AD125" s="18" t="s">
        <v>31</v>
      </c>
      <c r="AE125" s="19" t="s">
        <v>43</v>
      </c>
      <c r="AF125" s="18" t="s">
        <v>31</v>
      </c>
      <c r="AG125" s="19" t="s">
        <v>43</v>
      </c>
      <c r="AH125" s="18" t="s">
        <v>31</v>
      </c>
      <c r="AI125" s="19">
        <v>91361.081863307802</v>
      </c>
      <c r="AJ125" s="18" t="s">
        <v>31</v>
      </c>
      <c r="AK125" s="19" t="s">
        <v>43</v>
      </c>
      <c r="AL125" s="18" t="s">
        <v>31</v>
      </c>
      <c r="AM125" s="19" t="s">
        <v>43</v>
      </c>
      <c r="AN125" s="18" t="s">
        <v>31</v>
      </c>
      <c r="AO125" s="19" t="s">
        <v>43</v>
      </c>
      <c r="AP125" s="18" t="s">
        <v>31</v>
      </c>
      <c r="AQ125" s="19" t="s">
        <v>43</v>
      </c>
    </row>
    <row r="126" spans="1:43" ht="15" x14ac:dyDescent="0.3">
      <c r="A126" s="14" t="s">
        <v>64</v>
      </c>
      <c r="B126" s="17" t="s">
        <v>33</v>
      </c>
      <c r="C126" s="11" t="s">
        <v>31</v>
      </c>
      <c r="D126" s="18" t="s">
        <v>31</v>
      </c>
      <c r="E126" s="19">
        <v>139382</v>
      </c>
      <c r="F126" s="18" t="s">
        <v>31</v>
      </c>
      <c r="G126" s="19">
        <v>577.26829999999995</v>
      </c>
      <c r="H126" s="18" t="s">
        <v>31</v>
      </c>
      <c r="I126" s="19">
        <v>256.96699999999998</v>
      </c>
      <c r="J126" s="18" t="s">
        <v>31</v>
      </c>
      <c r="K126" s="19">
        <v>4.5765404197453003</v>
      </c>
      <c r="L126" s="18" t="s">
        <v>31</v>
      </c>
      <c r="M126" s="19">
        <v>14688.592744</v>
      </c>
      <c r="N126" s="18" t="s">
        <v>31</v>
      </c>
      <c r="O126" s="19">
        <v>23042.504242999999</v>
      </c>
      <c r="P126" s="18" t="s">
        <v>31</v>
      </c>
      <c r="Q126" s="19">
        <v>8353.9114989999998</v>
      </c>
      <c r="R126" s="18" t="s">
        <v>31</v>
      </c>
      <c r="S126" s="19">
        <v>2.5706618621710402</v>
      </c>
      <c r="T126" s="18" t="s">
        <v>31</v>
      </c>
      <c r="U126" s="19">
        <v>64640.044392999996</v>
      </c>
      <c r="V126" s="18" t="s">
        <v>31</v>
      </c>
      <c r="W126" s="19">
        <v>61645.713585999998</v>
      </c>
      <c r="X126" s="18" t="s">
        <v>31</v>
      </c>
      <c r="Y126" s="19">
        <v>-2994.3308069999998</v>
      </c>
      <c r="Z126" s="18" t="s">
        <v>31</v>
      </c>
      <c r="AA126" s="19">
        <v>0.87984727968724996</v>
      </c>
      <c r="AB126" s="18" t="s">
        <v>31</v>
      </c>
      <c r="AC126" s="19">
        <v>3912.082136</v>
      </c>
      <c r="AD126" s="18" t="s">
        <v>31</v>
      </c>
      <c r="AE126" s="19">
        <v>3520.970648</v>
      </c>
      <c r="AF126" s="18" t="s">
        <v>31</v>
      </c>
      <c r="AG126" s="19">
        <v>-391.11148800000001</v>
      </c>
      <c r="AH126" s="18" t="s">
        <v>31</v>
      </c>
      <c r="AI126" s="19">
        <v>851884.69667887804</v>
      </c>
      <c r="AJ126" s="18" t="s">
        <v>31</v>
      </c>
      <c r="AK126" s="19">
        <v>554537.17350287898</v>
      </c>
      <c r="AL126" s="18" t="s">
        <v>31</v>
      </c>
      <c r="AM126" s="19">
        <v>16940</v>
      </c>
      <c r="AN126" s="18" t="s">
        <v>31</v>
      </c>
      <c r="AO126" s="19">
        <v>8808</v>
      </c>
      <c r="AP126" s="18" t="s">
        <v>31</v>
      </c>
      <c r="AQ126" s="19">
        <v>6350</v>
      </c>
    </row>
    <row r="127" spans="1:43" ht="15" x14ac:dyDescent="0.3">
      <c r="A127" s="16"/>
      <c r="B127" s="17" t="s">
        <v>35</v>
      </c>
      <c r="C127" s="11" t="s">
        <v>31</v>
      </c>
      <c r="D127" s="18" t="s">
        <v>31</v>
      </c>
      <c r="E127" s="19">
        <v>144482</v>
      </c>
      <c r="F127" s="18" t="s">
        <v>31</v>
      </c>
      <c r="G127" s="19">
        <v>524.19719999999995</v>
      </c>
      <c r="H127" s="18" t="s">
        <v>31</v>
      </c>
      <c r="I127" s="19">
        <v>230.179</v>
      </c>
      <c r="J127" s="18" t="s">
        <v>31</v>
      </c>
      <c r="K127" s="19">
        <v>4.5731903803101703</v>
      </c>
      <c r="L127" s="18" t="s">
        <v>31</v>
      </c>
      <c r="M127" s="19">
        <v>15778.289256</v>
      </c>
      <c r="N127" s="18" t="s">
        <v>31</v>
      </c>
      <c r="O127" s="19">
        <v>23847.462683999998</v>
      </c>
      <c r="P127" s="18" t="s">
        <v>31</v>
      </c>
      <c r="Q127" s="19">
        <v>8069.1734280000001</v>
      </c>
      <c r="R127" s="18" t="s">
        <v>31</v>
      </c>
      <c r="S127" s="19">
        <v>2.6867471057515702</v>
      </c>
      <c r="T127" s="18" t="s">
        <v>31</v>
      </c>
      <c r="U127" s="19">
        <v>64945.699175000002</v>
      </c>
      <c r="V127" s="18" t="s">
        <v>31</v>
      </c>
      <c r="W127" s="19">
        <v>62848.073220999999</v>
      </c>
      <c r="X127" s="18" t="s">
        <v>31</v>
      </c>
      <c r="Y127" s="19">
        <v>-2097.6259540000001</v>
      </c>
      <c r="Z127" s="18" t="s">
        <v>31</v>
      </c>
      <c r="AA127" s="19">
        <v>0.96564234832255003</v>
      </c>
      <c r="AB127" s="18" t="s">
        <v>31</v>
      </c>
      <c r="AC127" s="19">
        <v>5306.1804050000001</v>
      </c>
      <c r="AD127" s="18" t="s">
        <v>31</v>
      </c>
      <c r="AE127" s="19">
        <v>3989.9142440000001</v>
      </c>
      <c r="AF127" s="18" t="s">
        <v>31</v>
      </c>
      <c r="AG127" s="19">
        <v>-1316.266161</v>
      </c>
      <c r="AH127" s="18" t="s">
        <v>31</v>
      </c>
      <c r="AI127" s="19">
        <v>890488.555086729</v>
      </c>
      <c r="AJ127" s="18" t="s">
        <v>31</v>
      </c>
      <c r="AK127" s="19">
        <v>574771.97700276505</v>
      </c>
      <c r="AL127" s="18" t="s">
        <v>31</v>
      </c>
      <c r="AM127" s="19">
        <v>17030</v>
      </c>
      <c r="AN127" s="18" t="s">
        <v>31</v>
      </c>
      <c r="AO127" s="19">
        <v>8943</v>
      </c>
      <c r="AP127" s="18" t="s">
        <v>31</v>
      </c>
      <c r="AQ127" s="19">
        <v>6480</v>
      </c>
    </row>
    <row r="128" spans="1:43" ht="15" x14ac:dyDescent="0.3">
      <c r="A128" s="16"/>
      <c r="B128" s="17" t="s">
        <v>37</v>
      </c>
      <c r="C128" s="11" t="s">
        <v>31</v>
      </c>
      <c r="D128" s="18" t="s">
        <v>31</v>
      </c>
      <c r="E128" s="19">
        <v>150399</v>
      </c>
      <c r="F128" s="18" t="s">
        <v>31</v>
      </c>
      <c r="G128" s="19">
        <v>481.91930000000002</v>
      </c>
      <c r="H128" s="18" t="s">
        <v>31</v>
      </c>
      <c r="I128" s="19">
        <v>222.24700000000001</v>
      </c>
      <c r="J128" s="18" t="s">
        <v>31</v>
      </c>
      <c r="K128" s="19">
        <v>4.67657547548139</v>
      </c>
      <c r="L128" s="18" t="s">
        <v>31</v>
      </c>
      <c r="M128" s="19">
        <v>15605.605554</v>
      </c>
      <c r="N128" s="18" t="s">
        <v>31</v>
      </c>
      <c r="O128" s="19">
        <v>25886.854068000001</v>
      </c>
      <c r="P128" s="18" t="s">
        <v>31</v>
      </c>
      <c r="Q128" s="19">
        <v>10281.248514000001</v>
      </c>
      <c r="R128" s="18" t="s">
        <v>31</v>
      </c>
      <c r="S128" s="19">
        <v>2.6362201523331898</v>
      </c>
      <c r="T128" s="18" t="s">
        <v>31</v>
      </c>
      <c r="U128" s="19">
        <v>73618.797388000006</v>
      </c>
      <c r="V128" s="18" t="s">
        <v>31</v>
      </c>
      <c r="W128" s="19">
        <v>68567.064576999997</v>
      </c>
      <c r="X128" s="18" t="s">
        <v>31</v>
      </c>
      <c r="Y128" s="19">
        <v>-5051.7328109999999</v>
      </c>
      <c r="Z128" s="18" t="s">
        <v>31</v>
      </c>
      <c r="AA128" s="19">
        <v>1.24251539716388</v>
      </c>
      <c r="AB128" s="18" t="s">
        <v>31</v>
      </c>
      <c r="AC128" s="19">
        <v>5419.5668720000003</v>
      </c>
      <c r="AD128" s="18" t="s">
        <v>31</v>
      </c>
      <c r="AE128" s="19">
        <v>5243.5260790000002</v>
      </c>
      <c r="AF128" s="18" t="s">
        <v>31</v>
      </c>
      <c r="AG128" s="19">
        <v>-176.04079300000001</v>
      </c>
      <c r="AH128" s="18" t="s">
        <v>31</v>
      </c>
      <c r="AI128" s="19">
        <v>943739.61947915703</v>
      </c>
      <c r="AJ128" s="18" t="s">
        <v>31</v>
      </c>
      <c r="AK128" s="19">
        <v>608490.65203677199</v>
      </c>
      <c r="AL128" s="18" t="s">
        <v>31</v>
      </c>
      <c r="AM128" s="19">
        <v>17131</v>
      </c>
      <c r="AN128" s="18" t="s">
        <v>31</v>
      </c>
      <c r="AO128" s="19">
        <v>9157</v>
      </c>
      <c r="AP128" s="18" t="s">
        <v>31</v>
      </c>
      <c r="AQ128" s="19">
        <v>6651</v>
      </c>
    </row>
    <row r="129" spans="1:43" ht="15" x14ac:dyDescent="0.3">
      <c r="A129" s="16"/>
      <c r="B129" s="17" t="s">
        <v>38</v>
      </c>
      <c r="C129" s="11" t="s">
        <v>31</v>
      </c>
      <c r="D129" s="18" t="s">
        <v>31</v>
      </c>
      <c r="E129" s="19">
        <v>156875</v>
      </c>
      <c r="F129" s="18" t="s">
        <v>31</v>
      </c>
      <c r="G129" s="19">
        <v>463.98230000000001</v>
      </c>
      <c r="H129" s="18" t="s">
        <v>31</v>
      </c>
      <c r="I129" s="19">
        <v>243.9128</v>
      </c>
      <c r="J129" s="18" t="s">
        <v>31</v>
      </c>
      <c r="K129" s="19">
        <v>4.6017520451853997</v>
      </c>
      <c r="L129" s="18" t="s">
        <v>31</v>
      </c>
      <c r="M129" s="19">
        <v>16805.410967</v>
      </c>
      <c r="N129" s="18" t="s">
        <v>31</v>
      </c>
      <c r="O129" s="19">
        <v>28402.349430999999</v>
      </c>
      <c r="P129" s="18" t="s">
        <v>31</v>
      </c>
      <c r="Q129" s="19">
        <v>11596.938464000001</v>
      </c>
      <c r="R129" s="18" t="s">
        <v>31</v>
      </c>
      <c r="S129" s="19">
        <v>2.6553966889801099</v>
      </c>
      <c r="T129" s="18" t="s">
        <v>31</v>
      </c>
      <c r="U129" s="19">
        <v>80768.935463999995</v>
      </c>
      <c r="V129" s="18" t="s">
        <v>31</v>
      </c>
      <c r="W129" s="19">
        <v>75132.023463000005</v>
      </c>
      <c r="X129" s="18" t="s">
        <v>31</v>
      </c>
      <c r="Y129" s="19">
        <v>-5636.9120009999997</v>
      </c>
      <c r="Z129" s="18" t="s">
        <v>31</v>
      </c>
      <c r="AA129" s="19">
        <v>1.2615386078306701</v>
      </c>
      <c r="AB129" s="18" t="s">
        <v>31</v>
      </c>
      <c r="AC129" s="19">
        <v>5090.283872</v>
      </c>
      <c r="AD129" s="18" t="s">
        <v>31</v>
      </c>
      <c r="AE129" s="19">
        <v>5707.7809370000004</v>
      </c>
      <c r="AF129" s="18" t="s">
        <v>31</v>
      </c>
      <c r="AG129" s="19">
        <v>617.49706500000104</v>
      </c>
      <c r="AH129" s="18" t="s">
        <v>31</v>
      </c>
      <c r="AI129" s="19">
        <v>996447.28776055598</v>
      </c>
      <c r="AJ129" s="18" t="s">
        <v>31</v>
      </c>
      <c r="AK129" s="19">
        <v>638421.88360031601</v>
      </c>
      <c r="AL129" s="18" t="s">
        <v>31</v>
      </c>
      <c r="AM129" s="19">
        <v>17232</v>
      </c>
      <c r="AN129" s="18" t="s">
        <v>31</v>
      </c>
      <c r="AO129" s="19">
        <v>9396</v>
      </c>
      <c r="AP129" s="18" t="s">
        <v>31</v>
      </c>
      <c r="AQ129" s="19">
        <v>6838</v>
      </c>
    </row>
    <row r="130" spans="1:43" ht="15" x14ac:dyDescent="0.3">
      <c r="A130" s="16"/>
      <c r="B130" s="17" t="s">
        <v>39</v>
      </c>
      <c r="C130" s="11" t="s">
        <v>31</v>
      </c>
      <c r="D130" s="18" t="s">
        <v>31</v>
      </c>
      <c r="E130" s="19">
        <v>160422</v>
      </c>
      <c r="F130" s="18" t="s">
        <v>31</v>
      </c>
      <c r="G130" s="19">
        <v>511.03609999999998</v>
      </c>
      <c r="H130" s="18" t="s">
        <v>31</v>
      </c>
      <c r="I130" s="19">
        <v>215.79859999999999</v>
      </c>
      <c r="J130" s="18" t="s">
        <v>31</v>
      </c>
      <c r="K130" s="19">
        <v>4.5861077702625703</v>
      </c>
      <c r="L130" s="18" t="s">
        <v>31</v>
      </c>
      <c r="M130" s="19">
        <v>18252.916421999998</v>
      </c>
      <c r="N130" s="18" t="s">
        <v>31</v>
      </c>
      <c r="O130" s="19">
        <v>29834.005669999999</v>
      </c>
      <c r="P130" s="18" t="s">
        <v>31</v>
      </c>
      <c r="Q130" s="19">
        <v>11581.089248</v>
      </c>
      <c r="R130" s="18" t="s">
        <v>31</v>
      </c>
      <c r="S130" s="19">
        <v>2.69548171803598</v>
      </c>
      <c r="T130" s="18" t="s">
        <v>31</v>
      </c>
      <c r="U130" s="19">
        <v>81765.323820999998</v>
      </c>
      <c r="V130" s="18" t="s">
        <v>31</v>
      </c>
      <c r="W130" s="19">
        <v>74335.615390000006</v>
      </c>
      <c r="X130" s="18" t="s">
        <v>31</v>
      </c>
      <c r="Y130" s="19">
        <v>-7429.708431</v>
      </c>
      <c r="Z130" s="18" t="s">
        <v>31</v>
      </c>
      <c r="AA130" s="19">
        <v>1.2879372545924199</v>
      </c>
      <c r="AB130" s="18" t="s">
        <v>31</v>
      </c>
      <c r="AC130" s="19">
        <v>6214.7020009999997</v>
      </c>
      <c r="AD130" s="18" t="s">
        <v>31</v>
      </c>
      <c r="AE130" s="19">
        <v>5931.7162410000001</v>
      </c>
      <c r="AF130" s="18" t="s">
        <v>31</v>
      </c>
      <c r="AG130" s="19">
        <v>-282.98576000000003</v>
      </c>
      <c r="AH130" s="18" t="s">
        <v>31</v>
      </c>
      <c r="AI130" s="19">
        <v>1044302.7828591299</v>
      </c>
      <c r="AJ130" s="18" t="s">
        <v>40</v>
      </c>
      <c r="AK130" s="19">
        <v>665987.62549721205</v>
      </c>
      <c r="AL130" s="18" t="s">
        <v>31</v>
      </c>
      <c r="AM130" s="19">
        <v>17345</v>
      </c>
      <c r="AN130" s="18" t="s">
        <v>40</v>
      </c>
      <c r="AO130" s="19">
        <v>9610.7257653061206</v>
      </c>
      <c r="AP130" s="18" t="s">
        <v>40</v>
      </c>
      <c r="AQ130" s="19">
        <v>6972.8028621495296</v>
      </c>
    </row>
    <row r="131" spans="1:43" ht="15" x14ac:dyDescent="0.3">
      <c r="A131" s="16"/>
      <c r="B131" s="17" t="s">
        <v>41</v>
      </c>
      <c r="C131" s="11" t="s">
        <v>31</v>
      </c>
      <c r="D131" s="18" t="s">
        <v>31</v>
      </c>
      <c r="E131" s="19">
        <v>166422</v>
      </c>
      <c r="F131" s="18" t="s">
        <v>31</v>
      </c>
      <c r="G131" s="19">
        <v>519.39419999999996</v>
      </c>
      <c r="H131" s="18" t="s">
        <v>31</v>
      </c>
      <c r="I131" s="19">
        <v>283.23079999999999</v>
      </c>
      <c r="J131" s="18" t="s">
        <v>31</v>
      </c>
      <c r="K131" s="19">
        <v>4.7434424204024701</v>
      </c>
      <c r="L131" s="18" t="s">
        <v>31</v>
      </c>
      <c r="M131" s="19">
        <v>21310.007526000001</v>
      </c>
      <c r="N131" s="18" t="s">
        <v>31</v>
      </c>
      <c r="O131" s="19">
        <v>33939.996144999997</v>
      </c>
      <c r="P131" s="18" t="s">
        <v>31</v>
      </c>
      <c r="Q131" s="19">
        <v>12629.988619</v>
      </c>
      <c r="R131" s="18" t="s">
        <v>31</v>
      </c>
      <c r="S131" s="19">
        <v>2.6621633425507998</v>
      </c>
      <c r="T131" s="18" t="s">
        <v>31</v>
      </c>
      <c r="U131" s="19">
        <v>83902.177016999995</v>
      </c>
      <c r="V131" s="18" t="s">
        <v>31</v>
      </c>
      <c r="W131" s="19">
        <v>75908.020829999994</v>
      </c>
      <c r="X131" s="18" t="s">
        <v>31</v>
      </c>
      <c r="Y131" s="19">
        <v>-7994.1561869999996</v>
      </c>
      <c r="Z131" s="18" t="s">
        <v>31</v>
      </c>
      <c r="AA131" s="19">
        <v>1.29992222083348</v>
      </c>
      <c r="AB131" s="18" t="s">
        <v>31</v>
      </c>
      <c r="AC131" s="19">
        <v>3936.0108810000002</v>
      </c>
      <c r="AD131" s="18" t="s">
        <v>31</v>
      </c>
      <c r="AE131" s="19">
        <v>4001.2394549999999</v>
      </c>
      <c r="AF131" s="18" t="s">
        <v>31</v>
      </c>
      <c r="AG131" s="19">
        <v>65.228573999999796</v>
      </c>
      <c r="AH131" s="18" t="s">
        <v>31</v>
      </c>
      <c r="AI131" s="19">
        <v>1043301.9779216601</v>
      </c>
      <c r="AJ131" s="18" t="s">
        <v>40</v>
      </c>
      <c r="AK131" s="19">
        <v>652854.53324467503</v>
      </c>
      <c r="AL131" s="18" t="s">
        <v>31</v>
      </c>
      <c r="AM131" s="19">
        <v>17442</v>
      </c>
      <c r="AN131" s="18" t="s">
        <v>40</v>
      </c>
      <c r="AO131" s="19">
        <v>9558.7920918367399</v>
      </c>
      <c r="AP131" s="18" t="s">
        <v>40</v>
      </c>
      <c r="AQ131" s="19">
        <v>6852.9780957943904</v>
      </c>
    </row>
    <row r="132" spans="1:43" ht="15" x14ac:dyDescent="0.3">
      <c r="A132" s="16"/>
      <c r="B132" s="17" t="s">
        <v>42</v>
      </c>
      <c r="C132" s="11" t="s">
        <v>31</v>
      </c>
      <c r="D132" s="18" t="s">
        <v>49</v>
      </c>
      <c r="E132" s="19">
        <v>172436</v>
      </c>
      <c r="F132" s="18" t="s">
        <v>31</v>
      </c>
      <c r="G132" s="19" t="s">
        <v>43</v>
      </c>
      <c r="H132" s="18" t="s">
        <v>31</v>
      </c>
      <c r="I132" s="19" t="s">
        <v>43</v>
      </c>
      <c r="J132" s="18" t="s">
        <v>31</v>
      </c>
      <c r="K132" s="19" t="s">
        <v>43</v>
      </c>
      <c r="L132" s="18" t="s">
        <v>31</v>
      </c>
      <c r="M132" s="19">
        <v>25545.187692</v>
      </c>
      <c r="N132" s="18" t="s">
        <v>31</v>
      </c>
      <c r="O132" s="19">
        <v>36963.537156999999</v>
      </c>
      <c r="P132" s="18" t="s">
        <v>31</v>
      </c>
      <c r="Q132" s="19">
        <v>11418.349464999999</v>
      </c>
      <c r="R132" s="18" t="s">
        <v>31</v>
      </c>
      <c r="S132" s="19" t="s">
        <v>43</v>
      </c>
      <c r="T132" s="18" t="s">
        <v>31</v>
      </c>
      <c r="U132" s="19">
        <v>93949.120414999998</v>
      </c>
      <c r="V132" s="18" t="s">
        <v>31</v>
      </c>
      <c r="W132" s="19">
        <v>87976.241175000003</v>
      </c>
      <c r="X132" s="18" t="s">
        <v>31</v>
      </c>
      <c r="Y132" s="19">
        <v>-5972.8792400000002</v>
      </c>
      <c r="Z132" s="18" t="s">
        <v>31</v>
      </c>
      <c r="AA132" s="19" t="s">
        <v>43</v>
      </c>
      <c r="AB132" s="18" t="s">
        <v>31</v>
      </c>
      <c r="AC132" s="19">
        <v>4235.7359809999998</v>
      </c>
      <c r="AD132" s="18" t="s">
        <v>31</v>
      </c>
      <c r="AE132" s="19">
        <v>4383.1231980000002</v>
      </c>
      <c r="AF132" s="18" t="s">
        <v>31</v>
      </c>
      <c r="AG132" s="19">
        <v>147.38721699999999</v>
      </c>
      <c r="AH132" s="18" t="s">
        <v>31</v>
      </c>
      <c r="AI132" s="19">
        <v>1111920.8947246301</v>
      </c>
      <c r="AJ132" s="18" t="s">
        <v>40</v>
      </c>
      <c r="AK132" s="19">
        <v>694522.72552763298</v>
      </c>
      <c r="AL132" s="18" t="s">
        <v>31</v>
      </c>
      <c r="AM132" s="19">
        <v>17533</v>
      </c>
      <c r="AN132" s="18" t="s">
        <v>40</v>
      </c>
      <c r="AO132" s="19">
        <v>9746.5522959183709</v>
      </c>
      <c r="AP132" s="18" t="s">
        <v>40</v>
      </c>
      <c r="AQ132" s="19">
        <v>6956.8262266355096</v>
      </c>
    </row>
    <row r="133" spans="1:43" ht="15" x14ac:dyDescent="0.3">
      <c r="A133" s="15"/>
      <c r="B133" s="17" t="s">
        <v>44</v>
      </c>
      <c r="C133" s="11" t="s">
        <v>31</v>
      </c>
      <c r="D133" s="18" t="s">
        <v>31</v>
      </c>
      <c r="E133" s="19" t="s">
        <v>43</v>
      </c>
      <c r="F133" s="18" t="s">
        <v>31</v>
      </c>
      <c r="G133" s="19" t="s">
        <v>43</v>
      </c>
      <c r="H133" s="18" t="s">
        <v>31</v>
      </c>
      <c r="I133" s="19" t="s">
        <v>43</v>
      </c>
      <c r="J133" s="18" t="s">
        <v>31</v>
      </c>
      <c r="K133" s="19" t="s">
        <v>43</v>
      </c>
      <c r="L133" s="18" t="s">
        <v>31</v>
      </c>
      <c r="M133" s="19" t="s">
        <v>43</v>
      </c>
      <c r="N133" s="18" t="s">
        <v>31</v>
      </c>
      <c r="O133" s="19" t="s">
        <v>43</v>
      </c>
      <c r="P133" s="18" t="s">
        <v>31</v>
      </c>
      <c r="Q133" s="19" t="s">
        <v>43</v>
      </c>
      <c r="R133" s="18" t="s">
        <v>31</v>
      </c>
      <c r="S133" s="19" t="s">
        <v>43</v>
      </c>
      <c r="T133" s="18" t="s">
        <v>31</v>
      </c>
      <c r="U133" s="19" t="s">
        <v>43</v>
      </c>
      <c r="V133" s="18" t="s">
        <v>31</v>
      </c>
      <c r="W133" s="19" t="s">
        <v>43</v>
      </c>
      <c r="X133" s="18" t="s">
        <v>31</v>
      </c>
      <c r="Y133" s="19" t="s">
        <v>43</v>
      </c>
      <c r="Z133" s="18" t="s">
        <v>31</v>
      </c>
      <c r="AA133" s="19" t="s">
        <v>43</v>
      </c>
      <c r="AB133" s="18" t="s">
        <v>31</v>
      </c>
      <c r="AC133" s="19" t="s">
        <v>43</v>
      </c>
      <c r="AD133" s="18" t="s">
        <v>31</v>
      </c>
      <c r="AE133" s="19" t="s">
        <v>43</v>
      </c>
      <c r="AF133" s="18" t="s">
        <v>31</v>
      </c>
      <c r="AG133" s="19" t="s">
        <v>43</v>
      </c>
      <c r="AH133" s="18" t="s">
        <v>31</v>
      </c>
      <c r="AI133" s="19">
        <v>1241971.49393805</v>
      </c>
      <c r="AJ133" s="18" t="s">
        <v>31</v>
      </c>
      <c r="AK133" s="19" t="s">
        <v>43</v>
      </c>
      <c r="AL133" s="18" t="s">
        <v>31</v>
      </c>
      <c r="AM133" s="19" t="s">
        <v>43</v>
      </c>
      <c r="AN133" s="18" t="s">
        <v>31</v>
      </c>
      <c r="AO133" s="19" t="s">
        <v>43</v>
      </c>
      <c r="AP133" s="18" t="s">
        <v>31</v>
      </c>
      <c r="AQ133" s="19" t="s">
        <v>43</v>
      </c>
    </row>
    <row r="134" spans="1:43" ht="15" x14ac:dyDescent="0.3">
      <c r="A134" s="14" t="s">
        <v>65</v>
      </c>
      <c r="B134" s="17" t="s">
        <v>33</v>
      </c>
      <c r="C134" s="11" t="s">
        <v>31</v>
      </c>
      <c r="D134" s="18" t="s">
        <v>31</v>
      </c>
      <c r="E134" s="19">
        <v>109249</v>
      </c>
      <c r="F134" s="18" t="s">
        <v>31</v>
      </c>
      <c r="G134" s="19">
        <v>102.6564</v>
      </c>
      <c r="H134" s="18" t="s">
        <v>31</v>
      </c>
      <c r="I134" s="19">
        <v>32.922600000000003</v>
      </c>
      <c r="J134" s="18" t="s">
        <v>31</v>
      </c>
      <c r="K134" s="19">
        <v>0.61087552516893995</v>
      </c>
      <c r="L134" s="18" t="s">
        <v>31</v>
      </c>
      <c r="M134" s="19">
        <v>5307.1454569999996</v>
      </c>
      <c r="N134" s="18" t="s">
        <v>31</v>
      </c>
      <c r="O134" s="19">
        <v>3075.7079779999999</v>
      </c>
      <c r="P134" s="18" t="s">
        <v>31</v>
      </c>
      <c r="Q134" s="19">
        <v>-2231.4374790000002</v>
      </c>
      <c r="R134" s="18" t="s">
        <v>31</v>
      </c>
      <c r="S134" s="19">
        <v>0.73798806512949</v>
      </c>
      <c r="T134" s="18" t="s">
        <v>31</v>
      </c>
      <c r="U134" s="19">
        <v>21966.239357999999</v>
      </c>
      <c r="V134" s="18" t="s">
        <v>31</v>
      </c>
      <c r="W134" s="19">
        <v>17697.310394</v>
      </c>
      <c r="X134" s="18" t="s">
        <v>31</v>
      </c>
      <c r="Y134" s="19">
        <v>-4268.9289639999997</v>
      </c>
      <c r="Z134" s="18" t="s">
        <v>31</v>
      </c>
      <c r="AA134" s="19">
        <v>0.56366219069993995</v>
      </c>
      <c r="AB134" s="18" t="s">
        <v>31</v>
      </c>
      <c r="AC134" s="19">
        <v>1424.790984</v>
      </c>
      <c r="AD134" s="18" t="s">
        <v>31</v>
      </c>
      <c r="AE134" s="19">
        <v>2255.6619479999999</v>
      </c>
      <c r="AF134" s="18" t="s">
        <v>31</v>
      </c>
      <c r="AG134" s="19">
        <v>830.87096399999996</v>
      </c>
      <c r="AH134" s="18" t="s">
        <v>31</v>
      </c>
      <c r="AI134" s="19">
        <v>1018896.56263161</v>
      </c>
      <c r="AJ134" s="18" t="s">
        <v>31</v>
      </c>
      <c r="AK134" s="19">
        <v>725567.46015059296</v>
      </c>
      <c r="AL134" s="18" t="s">
        <v>31</v>
      </c>
      <c r="AM134" s="19">
        <v>38455</v>
      </c>
      <c r="AN134" s="18" t="s">
        <v>31</v>
      </c>
      <c r="AO134" s="19">
        <v>15970</v>
      </c>
      <c r="AP134" s="18" t="s">
        <v>31</v>
      </c>
      <c r="AQ134" s="19">
        <v>12515.8</v>
      </c>
    </row>
    <row r="135" spans="1:43" ht="15" x14ac:dyDescent="0.3">
      <c r="A135" s="16"/>
      <c r="B135" s="17" t="s">
        <v>35</v>
      </c>
      <c r="C135" s="11" t="s">
        <v>31</v>
      </c>
      <c r="D135" s="18" t="s">
        <v>31</v>
      </c>
      <c r="E135" s="19">
        <v>111789</v>
      </c>
      <c r="F135" s="18" t="s">
        <v>31</v>
      </c>
      <c r="G135" s="19">
        <v>78.630200000000002</v>
      </c>
      <c r="H135" s="18" t="s">
        <v>31</v>
      </c>
      <c r="I135" s="19">
        <v>24.960599999999999</v>
      </c>
      <c r="J135" s="18" t="s">
        <v>31</v>
      </c>
      <c r="K135" s="19">
        <v>0.55766411240795999</v>
      </c>
      <c r="L135" s="18" t="s">
        <v>31</v>
      </c>
      <c r="M135" s="19">
        <v>5687.4506570000003</v>
      </c>
      <c r="N135" s="18" t="s">
        <v>31</v>
      </c>
      <c r="O135" s="19">
        <v>2908.0079780000001</v>
      </c>
      <c r="P135" s="18" t="s">
        <v>31</v>
      </c>
      <c r="Q135" s="19">
        <v>-2779.4426790000002</v>
      </c>
      <c r="R135" s="18" t="s">
        <v>31</v>
      </c>
      <c r="S135" s="19">
        <v>0.68806157838020998</v>
      </c>
      <c r="T135" s="18" t="s">
        <v>31</v>
      </c>
      <c r="U135" s="19">
        <v>20727.661233999999</v>
      </c>
      <c r="V135" s="18" t="s">
        <v>31</v>
      </c>
      <c r="W135" s="19">
        <v>16095.055752</v>
      </c>
      <c r="X135" s="18" t="s">
        <v>31</v>
      </c>
      <c r="Y135" s="19">
        <v>-4632.6054819999999</v>
      </c>
      <c r="Z135" s="18" t="s">
        <v>31</v>
      </c>
      <c r="AA135" s="19">
        <v>0.63989662450649998</v>
      </c>
      <c r="AB135" s="18" t="s">
        <v>31</v>
      </c>
      <c r="AC135" s="19">
        <v>1954.2315960000001</v>
      </c>
      <c r="AD135" s="18" t="s">
        <v>31</v>
      </c>
      <c r="AE135" s="19">
        <v>2643.9733729999998</v>
      </c>
      <c r="AF135" s="18" t="s">
        <v>31</v>
      </c>
      <c r="AG135" s="19">
        <v>689.74177699999996</v>
      </c>
      <c r="AH135" s="18" t="s">
        <v>31</v>
      </c>
      <c r="AI135" s="19">
        <v>1069459.06005856</v>
      </c>
      <c r="AJ135" s="18" t="s">
        <v>31</v>
      </c>
      <c r="AK135" s="19">
        <v>758807.77937448805</v>
      </c>
      <c r="AL135" s="18" t="s">
        <v>31</v>
      </c>
      <c r="AM135" s="19">
        <v>38427</v>
      </c>
      <c r="AN135" s="18" t="s">
        <v>31</v>
      </c>
      <c r="AO135" s="19">
        <v>16099.7</v>
      </c>
      <c r="AP135" s="18" t="s">
        <v>31</v>
      </c>
      <c r="AQ135" s="19">
        <v>12658.4</v>
      </c>
    </row>
    <row r="136" spans="1:43" ht="15" x14ac:dyDescent="0.3">
      <c r="A136" s="16"/>
      <c r="B136" s="17" t="s">
        <v>37</v>
      </c>
      <c r="C136" s="11" t="s">
        <v>31</v>
      </c>
      <c r="D136" s="18" t="s">
        <v>34</v>
      </c>
      <c r="E136" s="19">
        <v>144103</v>
      </c>
      <c r="F136" s="18" t="s">
        <v>31</v>
      </c>
      <c r="G136" s="19">
        <v>64.720699999999994</v>
      </c>
      <c r="H136" s="18" t="s">
        <v>31</v>
      </c>
      <c r="I136" s="19">
        <v>22.708300000000001</v>
      </c>
      <c r="J136" s="18" t="s">
        <v>31</v>
      </c>
      <c r="K136" s="19">
        <v>0.77932847613676004</v>
      </c>
      <c r="L136" s="18" t="s">
        <v>31</v>
      </c>
      <c r="M136" s="19">
        <v>6520.1858940000002</v>
      </c>
      <c r="N136" s="18" t="s">
        <v>31</v>
      </c>
      <c r="O136" s="19">
        <v>4313.9178739999998</v>
      </c>
      <c r="P136" s="18" t="s">
        <v>31</v>
      </c>
      <c r="Q136" s="19">
        <v>-2206.26802</v>
      </c>
      <c r="R136" s="18" t="s">
        <v>31</v>
      </c>
      <c r="S136" s="19">
        <v>0.71843006233147999</v>
      </c>
      <c r="T136" s="18" t="s">
        <v>31</v>
      </c>
      <c r="U136" s="19">
        <v>23569.964658000001</v>
      </c>
      <c r="V136" s="18" t="s">
        <v>31</v>
      </c>
      <c r="W136" s="19">
        <v>18686.087516</v>
      </c>
      <c r="X136" s="18" t="s">
        <v>31</v>
      </c>
      <c r="Y136" s="19">
        <v>-4883.8771420000003</v>
      </c>
      <c r="Z136" s="18" t="s">
        <v>31</v>
      </c>
      <c r="AA136" s="19">
        <v>0.79139693697697</v>
      </c>
      <c r="AB136" s="18" t="s">
        <v>31</v>
      </c>
      <c r="AC136" s="19">
        <v>2518.8516129999998</v>
      </c>
      <c r="AD136" s="18" t="s">
        <v>31</v>
      </c>
      <c r="AE136" s="19">
        <v>3339.7658390000001</v>
      </c>
      <c r="AF136" s="18" t="s">
        <v>31</v>
      </c>
      <c r="AG136" s="19">
        <v>820.91422600000101</v>
      </c>
      <c r="AH136" s="18" t="s">
        <v>31</v>
      </c>
      <c r="AI136" s="19">
        <v>1137654.1483720699</v>
      </c>
      <c r="AJ136" s="18" t="s">
        <v>31</v>
      </c>
      <c r="AK136" s="19">
        <v>806104.53338889603</v>
      </c>
      <c r="AL136" s="18" t="s">
        <v>31</v>
      </c>
      <c r="AM136" s="19">
        <v>38422</v>
      </c>
      <c r="AN136" s="18" t="s">
        <v>31</v>
      </c>
      <c r="AO136" s="19">
        <v>16315</v>
      </c>
      <c r="AP136" s="18" t="s">
        <v>31</v>
      </c>
      <c r="AQ136" s="19">
        <v>12840.6</v>
      </c>
    </row>
    <row r="137" spans="1:43" ht="15" x14ac:dyDescent="0.3">
      <c r="A137" s="16"/>
      <c r="B137" s="17" t="s">
        <v>38</v>
      </c>
      <c r="C137" s="11" t="s">
        <v>31</v>
      </c>
      <c r="D137" s="18" t="s">
        <v>34</v>
      </c>
      <c r="E137" s="19">
        <v>161993.1</v>
      </c>
      <c r="F137" s="18" t="s">
        <v>31</v>
      </c>
      <c r="G137" s="19">
        <v>71.459500000000006</v>
      </c>
      <c r="H137" s="18" t="s">
        <v>31</v>
      </c>
      <c r="I137" s="19">
        <v>28.131</v>
      </c>
      <c r="J137" s="18" t="s">
        <v>31</v>
      </c>
      <c r="K137" s="19">
        <v>0.61311264674920996</v>
      </c>
      <c r="L137" s="18" t="s">
        <v>31</v>
      </c>
      <c r="M137" s="19">
        <v>7688.3266210000002</v>
      </c>
      <c r="N137" s="18" t="s">
        <v>31</v>
      </c>
      <c r="O137" s="19">
        <v>3784.1759969999998</v>
      </c>
      <c r="P137" s="18" t="s">
        <v>31</v>
      </c>
      <c r="Q137" s="19">
        <v>-3904.1506239999999</v>
      </c>
      <c r="R137" s="18" t="s">
        <v>31</v>
      </c>
      <c r="S137" s="19">
        <v>0.78071961518057997</v>
      </c>
      <c r="T137" s="18" t="s">
        <v>31</v>
      </c>
      <c r="U137" s="19">
        <v>27506.489922000001</v>
      </c>
      <c r="V137" s="18" t="s">
        <v>31</v>
      </c>
      <c r="W137" s="19">
        <v>22089.748281</v>
      </c>
      <c r="X137" s="18" t="s">
        <v>31</v>
      </c>
      <c r="Y137" s="19">
        <v>-5416.7416409999996</v>
      </c>
      <c r="Z137" s="18" t="s">
        <v>31</v>
      </c>
      <c r="AA137" s="19">
        <v>0.83537307359943003</v>
      </c>
      <c r="AB137" s="18" t="s">
        <v>31</v>
      </c>
      <c r="AC137" s="19">
        <v>2743.6897629999999</v>
      </c>
      <c r="AD137" s="18" t="s">
        <v>31</v>
      </c>
      <c r="AE137" s="19">
        <v>3779.6120350000001</v>
      </c>
      <c r="AF137" s="18" t="s">
        <v>31</v>
      </c>
      <c r="AG137" s="19">
        <v>1035.922272</v>
      </c>
      <c r="AH137" s="18" t="s">
        <v>31</v>
      </c>
      <c r="AI137" s="19">
        <v>1216240.4935016299</v>
      </c>
      <c r="AJ137" s="18" t="s">
        <v>31</v>
      </c>
      <c r="AK137" s="19">
        <v>854839.35390677897</v>
      </c>
      <c r="AL137" s="18" t="s">
        <v>31</v>
      </c>
      <c r="AM137" s="19">
        <v>38413</v>
      </c>
      <c r="AN137" s="18" t="s">
        <v>31</v>
      </c>
      <c r="AO137" s="19">
        <v>16403.7</v>
      </c>
      <c r="AP137" s="18" t="s">
        <v>31</v>
      </c>
      <c r="AQ137" s="19">
        <v>12874.3</v>
      </c>
    </row>
    <row r="138" spans="1:43" ht="15" x14ac:dyDescent="0.3">
      <c r="A138" s="16"/>
      <c r="B138" s="17" t="s">
        <v>39</v>
      </c>
      <c r="C138" s="11" t="s">
        <v>31</v>
      </c>
      <c r="D138" s="18" t="s">
        <v>34</v>
      </c>
      <c r="E138" s="19">
        <v>164006</v>
      </c>
      <c r="F138" s="18" t="s">
        <v>31</v>
      </c>
      <c r="G138" s="19">
        <v>79.916300000000007</v>
      </c>
      <c r="H138" s="18" t="s">
        <v>31</v>
      </c>
      <c r="I138" s="19">
        <v>33.941699999999997</v>
      </c>
      <c r="J138" s="18" t="s">
        <v>31</v>
      </c>
      <c r="K138" s="19">
        <v>0.58457657740085001</v>
      </c>
      <c r="L138" s="18" t="s">
        <v>31</v>
      </c>
      <c r="M138" s="19">
        <v>6587.8519589999996</v>
      </c>
      <c r="N138" s="18" t="s">
        <v>31</v>
      </c>
      <c r="O138" s="19">
        <v>3802.845855</v>
      </c>
      <c r="P138" s="18" t="s">
        <v>31</v>
      </c>
      <c r="Q138" s="19">
        <v>-2785.0061040000001</v>
      </c>
      <c r="R138" s="18" t="s">
        <v>31</v>
      </c>
      <c r="S138" s="19">
        <v>0.73870052129665997</v>
      </c>
      <c r="T138" s="18" t="s">
        <v>31</v>
      </c>
      <c r="U138" s="19">
        <v>24870.901561999999</v>
      </c>
      <c r="V138" s="18" t="s">
        <v>31</v>
      </c>
      <c r="W138" s="19">
        <v>20371.778993</v>
      </c>
      <c r="X138" s="18" t="s">
        <v>31</v>
      </c>
      <c r="Y138" s="19">
        <v>-4499.1225690000001</v>
      </c>
      <c r="Z138" s="18" t="s">
        <v>31</v>
      </c>
      <c r="AA138" s="19">
        <v>0.86578287098779005</v>
      </c>
      <c r="AB138" s="18" t="s">
        <v>31</v>
      </c>
      <c r="AC138" s="19">
        <v>3266.2792089999998</v>
      </c>
      <c r="AD138" s="18" t="s">
        <v>31</v>
      </c>
      <c r="AE138" s="19">
        <v>3987.4444960000001</v>
      </c>
      <c r="AF138" s="18" t="s">
        <v>31</v>
      </c>
      <c r="AG138" s="19">
        <v>721.16528700000003</v>
      </c>
      <c r="AH138" s="18" t="s">
        <v>31</v>
      </c>
      <c r="AI138" s="19">
        <v>1327875.81833223</v>
      </c>
      <c r="AJ138" s="18" t="s">
        <v>40</v>
      </c>
      <c r="AK138" s="19">
        <v>928002.91811772902</v>
      </c>
      <c r="AL138" s="18" t="s">
        <v>31</v>
      </c>
      <c r="AM138" s="19">
        <v>38386</v>
      </c>
      <c r="AN138" s="18" t="s">
        <v>40</v>
      </c>
      <c r="AO138" s="19">
        <v>16397.900000000001</v>
      </c>
      <c r="AP138" s="18" t="s">
        <v>40</v>
      </c>
      <c r="AQ138" s="19">
        <v>12883.2</v>
      </c>
    </row>
    <row r="139" spans="1:43" ht="15" x14ac:dyDescent="0.3">
      <c r="A139" s="16"/>
      <c r="B139" s="17" t="s">
        <v>41</v>
      </c>
      <c r="C139" s="11" t="s">
        <v>31</v>
      </c>
      <c r="D139" s="18" t="s">
        <v>34</v>
      </c>
      <c r="E139" s="19">
        <v>173391.6</v>
      </c>
      <c r="F139" s="18" t="s">
        <v>31</v>
      </c>
      <c r="G139" s="19">
        <v>105.3978</v>
      </c>
      <c r="H139" s="18" t="s">
        <v>31</v>
      </c>
      <c r="I139" s="19">
        <v>42.507100000000001</v>
      </c>
      <c r="J139" s="18" t="s">
        <v>31</v>
      </c>
      <c r="K139" s="19">
        <v>0.55673163860607</v>
      </c>
      <c r="L139" s="18" t="s">
        <v>31</v>
      </c>
      <c r="M139" s="19">
        <v>8698.0461890000006</v>
      </c>
      <c r="N139" s="18" t="s">
        <v>31</v>
      </c>
      <c r="O139" s="19">
        <v>3983.4929980000002</v>
      </c>
      <c r="P139" s="18" t="s">
        <v>31</v>
      </c>
      <c r="Q139" s="19">
        <v>-4714.553191</v>
      </c>
      <c r="R139" s="18" t="s">
        <v>31</v>
      </c>
      <c r="S139" s="19">
        <v>0.77658370719983005</v>
      </c>
      <c r="T139" s="18" t="s">
        <v>31</v>
      </c>
      <c r="U139" s="19">
        <v>30123.299461999999</v>
      </c>
      <c r="V139" s="18" t="s">
        <v>31</v>
      </c>
      <c r="W139" s="19">
        <v>22143.243910000001</v>
      </c>
      <c r="X139" s="18" t="s">
        <v>31</v>
      </c>
      <c r="Y139" s="19">
        <v>-7980.0555519999998</v>
      </c>
      <c r="Z139" s="18" t="s">
        <v>31</v>
      </c>
      <c r="AA139" s="19">
        <v>0.92658134350362997</v>
      </c>
      <c r="AB139" s="18" t="s">
        <v>31</v>
      </c>
      <c r="AC139" s="19">
        <v>2401.8202569999999</v>
      </c>
      <c r="AD139" s="18" t="s">
        <v>31</v>
      </c>
      <c r="AE139" s="19">
        <v>2852.073586</v>
      </c>
      <c r="AF139" s="18" t="s">
        <v>31</v>
      </c>
      <c r="AG139" s="19">
        <v>450.25332900000001</v>
      </c>
      <c r="AH139" s="18" t="s">
        <v>31</v>
      </c>
      <c r="AI139" s="19">
        <v>1338303.7558077001</v>
      </c>
      <c r="AJ139" s="18" t="s">
        <v>40</v>
      </c>
      <c r="AK139" s="19">
        <v>927954.92592653504</v>
      </c>
      <c r="AL139" s="18" t="s">
        <v>31</v>
      </c>
      <c r="AM139" s="19">
        <v>38354</v>
      </c>
      <c r="AN139" s="18" t="s">
        <v>40</v>
      </c>
      <c r="AO139" s="19">
        <v>16397.599999999999</v>
      </c>
      <c r="AP139" s="18" t="s">
        <v>40</v>
      </c>
      <c r="AQ139" s="19">
        <v>12899.8</v>
      </c>
    </row>
    <row r="140" spans="1:43" ht="15" x14ac:dyDescent="0.3">
      <c r="A140" s="16"/>
      <c r="B140" s="17" t="s">
        <v>42</v>
      </c>
      <c r="C140" s="11" t="s">
        <v>31</v>
      </c>
      <c r="D140" s="18" t="s">
        <v>49</v>
      </c>
      <c r="E140" s="19">
        <v>185313.4</v>
      </c>
      <c r="F140" s="18" t="s">
        <v>31</v>
      </c>
      <c r="G140" s="19" t="s">
        <v>43</v>
      </c>
      <c r="H140" s="18" t="s">
        <v>31</v>
      </c>
      <c r="I140" s="19" t="s">
        <v>43</v>
      </c>
      <c r="J140" s="18" t="s">
        <v>31</v>
      </c>
      <c r="K140" s="19" t="s">
        <v>43</v>
      </c>
      <c r="L140" s="18" t="s">
        <v>31</v>
      </c>
      <c r="M140" s="19">
        <v>8472.1275519999999</v>
      </c>
      <c r="N140" s="18" t="s">
        <v>31</v>
      </c>
      <c r="O140" s="19">
        <v>3363.6299410000001</v>
      </c>
      <c r="P140" s="18" t="s">
        <v>31</v>
      </c>
      <c r="Q140" s="19">
        <v>-5108.4976109999998</v>
      </c>
      <c r="R140" s="18" t="s">
        <v>31</v>
      </c>
      <c r="S140" s="19" t="s">
        <v>43</v>
      </c>
      <c r="T140" s="18" t="s">
        <v>31</v>
      </c>
      <c r="U140" s="19">
        <v>36796.81955</v>
      </c>
      <c r="V140" s="18" t="s">
        <v>31</v>
      </c>
      <c r="W140" s="19">
        <v>26818.638929000001</v>
      </c>
      <c r="X140" s="18" t="s">
        <v>31</v>
      </c>
      <c r="Y140" s="19">
        <v>-9978.1806209999995</v>
      </c>
      <c r="Z140" s="18" t="s">
        <v>31</v>
      </c>
      <c r="AA140" s="19" t="s">
        <v>43</v>
      </c>
      <c r="AB140" s="18" t="s">
        <v>31</v>
      </c>
      <c r="AC140" s="19">
        <v>3066.3533750000001</v>
      </c>
      <c r="AD140" s="18" t="s">
        <v>31</v>
      </c>
      <c r="AE140" s="19">
        <v>4274.468605</v>
      </c>
      <c r="AF140" s="18" t="s">
        <v>31</v>
      </c>
      <c r="AG140" s="19">
        <v>1208.1152300000001</v>
      </c>
      <c r="AH140" s="18" t="s">
        <v>31</v>
      </c>
      <c r="AI140" s="19">
        <v>1439116.1657889599</v>
      </c>
      <c r="AJ140" s="18" t="s">
        <v>40</v>
      </c>
      <c r="AK140" s="19">
        <v>981450.80354859703</v>
      </c>
      <c r="AL140" s="18" t="s">
        <v>31</v>
      </c>
      <c r="AM140" s="19">
        <v>38162</v>
      </c>
      <c r="AN140" s="18" t="s">
        <v>40</v>
      </c>
      <c r="AO140" s="19">
        <v>16815</v>
      </c>
      <c r="AP140" s="18" t="s">
        <v>40</v>
      </c>
      <c r="AQ140" s="19">
        <v>13114.6</v>
      </c>
    </row>
    <row r="141" spans="1:43" ht="15" x14ac:dyDescent="0.3">
      <c r="A141" s="15"/>
      <c r="B141" s="17" t="s">
        <v>44</v>
      </c>
      <c r="C141" s="11" t="s">
        <v>31</v>
      </c>
      <c r="D141" s="18" t="s">
        <v>31</v>
      </c>
      <c r="E141" s="19" t="s">
        <v>43</v>
      </c>
      <c r="F141" s="18" t="s">
        <v>31</v>
      </c>
      <c r="G141" s="19" t="s">
        <v>43</v>
      </c>
      <c r="H141" s="18" t="s">
        <v>31</v>
      </c>
      <c r="I141" s="19" t="s">
        <v>43</v>
      </c>
      <c r="J141" s="18" t="s">
        <v>31</v>
      </c>
      <c r="K141" s="19" t="s">
        <v>43</v>
      </c>
      <c r="L141" s="18" t="s">
        <v>31</v>
      </c>
      <c r="M141" s="19" t="s">
        <v>43</v>
      </c>
      <c r="N141" s="18" t="s">
        <v>31</v>
      </c>
      <c r="O141" s="19" t="s">
        <v>43</v>
      </c>
      <c r="P141" s="18" t="s">
        <v>31</v>
      </c>
      <c r="Q141" s="19" t="s">
        <v>43</v>
      </c>
      <c r="R141" s="18" t="s">
        <v>31</v>
      </c>
      <c r="S141" s="19" t="s">
        <v>43</v>
      </c>
      <c r="T141" s="18" t="s">
        <v>31</v>
      </c>
      <c r="U141" s="19" t="s">
        <v>43</v>
      </c>
      <c r="V141" s="18" t="s">
        <v>31</v>
      </c>
      <c r="W141" s="19" t="s">
        <v>43</v>
      </c>
      <c r="X141" s="18" t="s">
        <v>31</v>
      </c>
      <c r="Y141" s="19" t="s">
        <v>43</v>
      </c>
      <c r="Z141" s="18" t="s">
        <v>31</v>
      </c>
      <c r="AA141" s="19" t="s">
        <v>43</v>
      </c>
      <c r="AB141" s="18" t="s">
        <v>31</v>
      </c>
      <c r="AC141" s="19" t="s">
        <v>43</v>
      </c>
      <c r="AD141" s="18" t="s">
        <v>31</v>
      </c>
      <c r="AE141" s="19" t="s">
        <v>43</v>
      </c>
      <c r="AF141" s="18" t="s">
        <v>31</v>
      </c>
      <c r="AG141" s="19" t="s">
        <v>43</v>
      </c>
      <c r="AH141" s="18" t="s">
        <v>31</v>
      </c>
      <c r="AI141" s="19">
        <v>1613522.5093165899</v>
      </c>
      <c r="AJ141" s="18" t="s">
        <v>31</v>
      </c>
      <c r="AK141" s="19" t="s">
        <v>43</v>
      </c>
      <c r="AL141" s="18" t="s">
        <v>31</v>
      </c>
      <c r="AM141" s="19" t="s">
        <v>43</v>
      </c>
      <c r="AN141" s="18" t="s">
        <v>31</v>
      </c>
      <c r="AO141" s="19" t="s">
        <v>43</v>
      </c>
      <c r="AP141" s="18" t="s">
        <v>31</v>
      </c>
      <c r="AQ141" s="19" t="s">
        <v>43</v>
      </c>
    </row>
    <row r="142" spans="1:43" ht="15" x14ac:dyDescent="0.3">
      <c r="A142" s="14" t="s">
        <v>66</v>
      </c>
      <c r="B142" s="17" t="s">
        <v>33</v>
      </c>
      <c r="C142" s="11" t="s">
        <v>31</v>
      </c>
      <c r="D142" s="18" t="s">
        <v>31</v>
      </c>
      <c r="E142" s="19">
        <v>47999.216933294003</v>
      </c>
      <c r="F142" s="18" t="s">
        <v>31</v>
      </c>
      <c r="G142" s="19">
        <v>33.174100000000003</v>
      </c>
      <c r="H142" s="18" t="s">
        <v>31</v>
      </c>
      <c r="I142" s="19">
        <v>16.8429</v>
      </c>
      <c r="J142" s="18" t="s">
        <v>31</v>
      </c>
      <c r="K142" s="19">
        <v>0.20225470941733001</v>
      </c>
      <c r="L142" s="18" t="s">
        <v>31</v>
      </c>
      <c r="M142" s="19">
        <v>2586.4778630000001</v>
      </c>
      <c r="N142" s="18" t="s">
        <v>31</v>
      </c>
      <c r="O142" s="19">
        <v>1018.335811</v>
      </c>
      <c r="P142" s="18" t="s">
        <v>31</v>
      </c>
      <c r="Q142" s="19">
        <v>-1568.1420519999999</v>
      </c>
      <c r="R142" s="18" t="s">
        <v>31</v>
      </c>
      <c r="S142" s="19">
        <v>8.9505788000190004E-2</v>
      </c>
      <c r="T142" s="18" t="s">
        <v>31</v>
      </c>
      <c r="U142" s="19">
        <v>4248.4537309999996</v>
      </c>
      <c r="V142" s="18" t="s">
        <v>31</v>
      </c>
      <c r="W142" s="19">
        <v>2146.3920450000001</v>
      </c>
      <c r="X142" s="18" t="s">
        <v>31</v>
      </c>
      <c r="Y142" s="19">
        <v>-2102.061686</v>
      </c>
      <c r="Z142" s="18" t="s">
        <v>31</v>
      </c>
      <c r="AA142" s="19">
        <v>6.1714430761640002E-2</v>
      </c>
      <c r="AB142" s="18" t="s">
        <v>31</v>
      </c>
      <c r="AC142" s="19">
        <v>473.94546800000001</v>
      </c>
      <c r="AD142" s="18" t="s">
        <v>31</v>
      </c>
      <c r="AE142" s="19">
        <v>246.96865500000001</v>
      </c>
      <c r="AF142" s="18" t="s">
        <v>31</v>
      </c>
      <c r="AG142" s="19">
        <v>-226.97681299999999</v>
      </c>
      <c r="AH142" s="18" t="s">
        <v>31</v>
      </c>
      <c r="AI142" s="19">
        <v>307230.00792581699</v>
      </c>
      <c r="AJ142" s="18" t="s">
        <v>31</v>
      </c>
      <c r="AK142" s="19">
        <v>180420.80570379001</v>
      </c>
      <c r="AL142" s="18" t="s">
        <v>31</v>
      </c>
      <c r="AM142" s="19">
        <v>10358.1</v>
      </c>
      <c r="AN142" s="18" t="s">
        <v>31</v>
      </c>
      <c r="AO142" s="19">
        <v>4575.8230000000003</v>
      </c>
      <c r="AP142" s="18" t="s">
        <v>31</v>
      </c>
      <c r="AQ142" s="19">
        <v>3468.85</v>
      </c>
    </row>
    <row r="143" spans="1:43" ht="15" x14ac:dyDescent="0.3">
      <c r="A143" s="16"/>
      <c r="B143" s="17" t="s">
        <v>35</v>
      </c>
      <c r="C143" s="11" t="s">
        <v>31</v>
      </c>
      <c r="D143" s="18" t="s">
        <v>31</v>
      </c>
      <c r="E143" s="19">
        <v>50406.289404912</v>
      </c>
      <c r="F143" s="18" t="s">
        <v>31</v>
      </c>
      <c r="G143" s="19">
        <v>37.861899999999999</v>
      </c>
      <c r="H143" s="18" t="s">
        <v>31</v>
      </c>
      <c r="I143" s="19">
        <v>14.859500000000001</v>
      </c>
      <c r="J143" s="18" t="s">
        <v>31</v>
      </c>
      <c r="K143" s="19">
        <v>0.23922761554742</v>
      </c>
      <c r="L143" s="18" t="s">
        <v>31</v>
      </c>
      <c r="M143" s="19">
        <v>2658.8643670000001</v>
      </c>
      <c r="N143" s="18" t="s">
        <v>31</v>
      </c>
      <c r="O143" s="19">
        <v>1247.481771</v>
      </c>
      <c r="P143" s="18" t="s">
        <v>31</v>
      </c>
      <c r="Q143" s="19">
        <v>-1411.3825959999999</v>
      </c>
      <c r="R143" s="18" t="s">
        <v>31</v>
      </c>
      <c r="S143" s="19">
        <v>0.11506316572072001</v>
      </c>
      <c r="T143" s="18" t="s">
        <v>31</v>
      </c>
      <c r="U143" s="19">
        <v>4690.8629549999996</v>
      </c>
      <c r="V143" s="18" t="s">
        <v>31</v>
      </c>
      <c r="W143" s="19">
        <v>2691.5440789999998</v>
      </c>
      <c r="X143" s="18" t="s">
        <v>31</v>
      </c>
      <c r="Y143" s="19">
        <v>-1999.318876</v>
      </c>
      <c r="Z143" s="18" t="s">
        <v>31</v>
      </c>
      <c r="AA143" s="19">
        <v>0.10326693282842</v>
      </c>
      <c r="AB143" s="18" t="s">
        <v>31</v>
      </c>
      <c r="AC143" s="19">
        <v>981.78081299999997</v>
      </c>
      <c r="AD143" s="18" t="s">
        <v>31</v>
      </c>
      <c r="AE143" s="19">
        <v>426.68614000000002</v>
      </c>
      <c r="AF143" s="18" t="s">
        <v>31</v>
      </c>
      <c r="AG143" s="19">
        <v>-555.09467299999994</v>
      </c>
      <c r="AH143" s="18" t="s">
        <v>31</v>
      </c>
      <c r="AI143" s="19">
        <v>326364.37896549603</v>
      </c>
      <c r="AJ143" s="18" t="s">
        <v>31</v>
      </c>
      <c r="AK143" s="19">
        <v>191177.62880499801</v>
      </c>
      <c r="AL143" s="18" t="s">
        <v>31</v>
      </c>
      <c r="AM143" s="19">
        <v>10325.5</v>
      </c>
      <c r="AN143" s="18" t="s">
        <v>31</v>
      </c>
      <c r="AO143" s="19">
        <v>4649.8590000000004</v>
      </c>
      <c r="AP143" s="18" t="s">
        <v>31</v>
      </c>
      <c r="AQ143" s="19">
        <v>3528.096</v>
      </c>
    </row>
    <row r="144" spans="1:43" ht="15" x14ac:dyDescent="0.3">
      <c r="A144" s="16"/>
      <c r="B144" s="17" t="s">
        <v>37</v>
      </c>
      <c r="C144" s="11" t="s">
        <v>31</v>
      </c>
      <c r="D144" s="18" t="s">
        <v>31</v>
      </c>
      <c r="E144" s="19">
        <v>54994.832248482002</v>
      </c>
      <c r="F144" s="18" t="s">
        <v>31</v>
      </c>
      <c r="G144" s="19">
        <v>31.066700000000001</v>
      </c>
      <c r="H144" s="18" t="s">
        <v>31</v>
      </c>
      <c r="I144" s="19">
        <v>17.819800000000001</v>
      </c>
      <c r="J144" s="18" t="s">
        <v>31</v>
      </c>
      <c r="K144" s="19">
        <v>0.21932646573972001</v>
      </c>
      <c r="L144" s="18" t="s">
        <v>31</v>
      </c>
      <c r="M144" s="19">
        <v>2735.5855550000001</v>
      </c>
      <c r="N144" s="18" t="s">
        <v>31</v>
      </c>
      <c r="O144" s="19">
        <v>1214.0661990000001</v>
      </c>
      <c r="P144" s="18" t="s">
        <v>31</v>
      </c>
      <c r="Q144" s="19">
        <v>-1521.519356</v>
      </c>
      <c r="R144" s="18" t="s">
        <v>31</v>
      </c>
      <c r="S144" s="19">
        <v>0.12969535011156999</v>
      </c>
      <c r="T144" s="18" t="s">
        <v>31</v>
      </c>
      <c r="U144" s="19">
        <v>5501.6106</v>
      </c>
      <c r="V144" s="18" t="s">
        <v>31</v>
      </c>
      <c r="W144" s="19">
        <v>3373.325797</v>
      </c>
      <c r="X144" s="18" t="s">
        <v>31</v>
      </c>
      <c r="Y144" s="19">
        <v>-2128.284803</v>
      </c>
      <c r="Z144" s="18" t="s">
        <v>31</v>
      </c>
      <c r="AA144" s="19">
        <v>0.10936932071994</v>
      </c>
      <c r="AB144" s="18" t="s">
        <v>31</v>
      </c>
      <c r="AC144" s="19">
        <v>1172.438911</v>
      </c>
      <c r="AD144" s="18" t="s">
        <v>31</v>
      </c>
      <c r="AE144" s="19">
        <v>461.54831300000001</v>
      </c>
      <c r="AF144" s="18" t="s">
        <v>31</v>
      </c>
      <c r="AG144" s="19">
        <v>-710.89059799999995</v>
      </c>
      <c r="AH144" s="18" t="s">
        <v>31</v>
      </c>
      <c r="AI144" s="19">
        <v>340370.32495549001</v>
      </c>
      <c r="AJ144" s="18" t="s">
        <v>31</v>
      </c>
      <c r="AK144" s="19">
        <v>199132.511795806</v>
      </c>
      <c r="AL144" s="18" t="s">
        <v>31</v>
      </c>
      <c r="AM144" s="19">
        <v>10300.299999999999</v>
      </c>
      <c r="AN144" s="18" t="s">
        <v>31</v>
      </c>
      <c r="AO144" s="19">
        <v>4802.6030000000001</v>
      </c>
      <c r="AP144" s="18" t="s">
        <v>31</v>
      </c>
      <c r="AQ144" s="19">
        <v>3663.7629999999999</v>
      </c>
    </row>
    <row r="145" spans="1:43" ht="15" x14ac:dyDescent="0.3">
      <c r="A145" s="16"/>
      <c r="B145" s="17" t="s">
        <v>38</v>
      </c>
      <c r="C145" s="11" t="s">
        <v>31</v>
      </c>
      <c r="D145" s="18" t="s">
        <v>31</v>
      </c>
      <c r="E145" s="19">
        <v>58154.092750000003</v>
      </c>
      <c r="F145" s="18" t="s">
        <v>31</v>
      </c>
      <c r="G145" s="19">
        <v>35.241700000000002</v>
      </c>
      <c r="H145" s="18" t="s">
        <v>31</v>
      </c>
      <c r="I145" s="19">
        <v>23.607099999999999</v>
      </c>
      <c r="J145" s="18" t="s">
        <v>31</v>
      </c>
      <c r="K145" s="19">
        <v>0.20184075322082001</v>
      </c>
      <c r="L145" s="18" t="s">
        <v>31</v>
      </c>
      <c r="M145" s="19">
        <v>3333.8310689999998</v>
      </c>
      <c r="N145" s="18" t="s">
        <v>31</v>
      </c>
      <c r="O145" s="19">
        <v>1245.775858</v>
      </c>
      <c r="P145" s="18" t="s">
        <v>31</v>
      </c>
      <c r="Q145" s="19">
        <v>-2088.0552109999999</v>
      </c>
      <c r="R145" s="18" t="s">
        <v>31</v>
      </c>
      <c r="S145" s="19">
        <v>0.14207725670363999</v>
      </c>
      <c r="T145" s="18" t="s">
        <v>31</v>
      </c>
      <c r="U145" s="19">
        <v>6716.7104300000001</v>
      </c>
      <c r="V145" s="18" t="s">
        <v>31</v>
      </c>
      <c r="W145" s="19">
        <v>4019.946183</v>
      </c>
      <c r="X145" s="18" t="s">
        <v>31</v>
      </c>
      <c r="Y145" s="19">
        <v>-2696.7642470000001</v>
      </c>
      <c r="Z145" s="18" t="s">
        <v>31</v>
      </c>
      <c r="AA145" s="19">
        <v>9.5238121557049998E-2</v>
      </c>
      <c r="AB145" s="18" t="s">
        <v>31</v>
      </c>
      <c r="AC145" s="19">
        <v>1437.4676489999999</v>
      </c>
      <c r="AD145" s="18" t="s">
        <v>31</v>
      </c>
      <c r="AE145" s="19">
        <v>430.90106900000001</v>
      </c>
      <c r="AF145" s="18" t="s">
        <v>31</v>
      </c>
      <c r="AG145" s="19">
        <v>-1006.56658</v>
      </c>
      <c r="AH145" s="18" t="s">
        <v>31</v>
      </c>
      <c r="AI145" s="19">
        <v>359198.93196642899</v>
      </c>
      <c r="AJ145" s="18" t="s">
        <v>31</v>
      </c>
      <c r="AK145" s="19">
        <v>209586.29671747901</v>
      </c>
      <c r="AL145" s="18" t="s">
        <v>31</v>
      </c>
      <c r="AM145" s="19">
        <v>10283.799999999999</v>
      </c>
      <c r="AN145" s="18" t="s">
        <v>31</v>
      </c>
      <c r="AO145" s="19">
        <v>4914.4629999999997</v>
      </c>
      <c r="AP145" s="18" t="s">
        <v>31</v>
      </c>
      <c r="AQ145" s="19">
        <v>3756.3870000000002</v>
      </c>
    </row>
    <row r="146" spans="1:43" ht="15" x14ac:dyDescent="0.3">
      <c r="A146" s="16"/>
      <c r="B146" s="17" t="s">
        <v>39</v>
      </c>
      <c r="C146" s="11" t="s">
        <v>31</v>
      </c>
      <c r="D146" s="18" t="s">
        <v>31</v>
      </c>
      <c r="E146" s="19">
        <v>61455.200980000001</v>
      </c>
      <c r="F146" s="18" t="s">
        <v>31</v>
      </c>
      <c r="G146" s="19">
        <v>41.757100000000001</v>
      </c>
      <c r="H146" s="18" t="s">
        <v>31</v>
      </c>
      <c r="I146" s="19">
        <v>22.916699999999999</v>
      </c>
      <c r="J146" s="18" t="s">
        <v>31</v>
      </c>
      <c r="K146" s="19">
        <v>0.21085625329120999</v>
      </c>
      <c r="L146" s="18" t="s">
        <v>31</v>
      </c>
      <c r="M146" s="19">
        <v>3106.0251450000001</v>
      </c>
      <c r="N146" s="18" t="s">
        <v>31</v>
      </c>
      <c r="O146" s="19">
        <v>1371.683129</v>
      </c>
      <c r="P146" s="18" t="s">
        <v>31</v>
      </c>
      <c r="Q146" s="19">
        <v>-1734.3420160000001</v>
      </c>
      <c r="R146" s="18" t="s">
        <v>31</v>
      </c>
      <c r="S146" s="19">
        <v>0.15244997514865999</v>
      </c>
      <c r="T146" s="18" t="s">
        <v>31</v>
      </c>
      <c r="U146" s="19">
        <v>6768.3429569999998</v>
      </c>
      <c r="V146" s="18" t="s">
        <v>31</v>
      </c>
      <c r="W146" s="19">
        <v>4204.2439549999999</v>
      </c>
      <c r="X146" s="18" t="s">
        <v>31</v>
      </c>
      <c r="Y146" s="19">
        <v>-2564.0990019999999</v>
      </c>
      <c r="Z146" s="18" t="s">
        <v>31</v>
      </c>
      <c r="AA146" s="19">
        <v>0.17271227794638</v>
      </c>
      <c r="AB146" s="18" t="s">
        <v>31</v>
      </c>
      <c r="AC146" s="19">
        <v>3584.8946569999998</v>
      </c>
      <c r="AD146" s="18" t="s">
        <v>31</v>
      </c>
      <c r="AE146" s="19">
        <v>795.44265099999996</v>
      </c>
      <c r="AF146" s="18" t="s">
        <v>31</v>
      </c>
      <c r="AG146" s="19">
        <v>-2789.452006</v>
      </c>
      <c r="AH146" s="18" t="s">
        <v>31</v>
      </c>
      <c r="AI146" s="19">
        <v>383668.77784465998</v>
      </c>
      <c r="AJ146" s="18" t="s">
        <v>40</v>
      </c>
      <c r="AK146" s="19">
        <v>224137.39839214401</v>
      </c>
      <c r="AL146" s="18" t="s">
        <v>31</v>
      </c>
      <c r="AM146" s="19">
        <v>10286.299999999999</v>
      </c>
      <c r="AN146" s="18" t="s">
        <v>40</v>
      </c>
      <c r="AO146" s="19">
        <v>4953.2434720798001</v>
      </c>
      <c r="AP146" s="18" t="s">
        <v>40</v>
      </c>
      <c r="AQ146" s="19">
        <v>3779.3449244918102</v>
      </c>
    </row>
    <row r="147" spans="1:43" ht="15" x14ac:dyDescent="0.3">
      <c r="A147" s="16"/>
      <c r="B147" s="17" t="s">
        <v>41</v>
      </c>
      <c r="C147" s="11" t="s">
        <v>31</v>
      </c>
      <c r="D147" s="18" t="s">
        <v>31</v>
      </c>
      <c r="E147" s="19">
        <v>66044.001399999994</v>
      </c>
      <c r="F147" s="18" t="s">
        <v>31</v>
      </c>
      <c r="G147" s="19">
        <v>40.566699999999997</v>
      </c>
      <c r="H147" s="18" t="s">
        <v>31</v>
      </c>
      <c r="I147" s="19">
        <v>29.783799999999999</v>
      </c>
      <c r="J147" s="18" t="s">
        <v>31</v>
      </c>
      <c r="K147" s="19">
        <v>0.22137042348479999</v>
      </c>
      <c r="L147" s="18" t="s">
        <v>31</v>
      </c>
      <c r="M147" s="19">
        <v>3457.6205970000001</v>
      </c>
      <c r="N147" s="18" t="s">
        <v>31</v>
      </c>
      <c r="O147" s="19">
        <v>1583.9364439999999</v>
      </c>
      <c r="P147" s="18" t="s">
        <v>31</v>
      </c>
      <c r="Q147" s="19">
        <v>-1873.6841529999999</v>
      </c>
      <c r="R147" s="18" t="s">
        <v>31</v>
      </c>
      <c r="S147" s="19">
        <v>0.14413375464513001</v>
      </c>
      <c r="T147" s="18" t="s">
        <v>31</v>
      </c>
      <c r="U147" s="19">
        <v>6539.9905500000004</v>
      </c>
      <c r="V147" s="18" t="s">
        <v>31</v>
      </c>
      <c r="W147" s="19">
        <v>4109.7808969999996</v>
      </c>
      <c r="X147" s="18" t="s">
        <v>31</v>
      </c>
      <c r="Y147" s="19">
        <v>-2430.2096529999999</v>
      </c>
      <c r="Z147" s="18" t="s">
        <v>31</v>
      </c>
      <c r="AA147" s="19">
        <v>0.15258803941068999</v>
      </c>
      <c r="AB147" s="18" t="s">
        <v>31</v>
      </c>
      <c r="AC147" s="19">
        <v>1090.3059780000001</v>
      </c>
      <c r="AD147" s="18" t="s">
        <v>31</v>
      </c>
      <c r="AE147" s="19">
        <v>469.67524200000003</v>
      </c>
      <c r="AF147" s="18" t="s">
        <v>31</v>
      </c>
      <c r="AG147" s="19">
        <v>-620.63073599999996</v>
      </c>
      <c r="AH147" s="18" t="s">
        <v>31</v>
      </c>
      <c r="AI147" s="19">
        <v>359906.74198225403</v>
      </c>
      <c r="AJ147" s="18" t="s">
        <v>40</v>
      </c>
      <c r="AK147" s="19">
        <v>203154.342240795</v>
      </c>
      <c r="AL147" s="18" t="s">
        <v>31</v>
      </c>
      <c r="AM147" s="19">
        <v>10297.1</v>
      </c>
      <c r="AN147" s="18" t="s">
        <v>40</v>
      </c>
      <c r="AO147" s="19">
        <v>4865.1595857837901</v>
      </c>
      <c r="AP147" s="18" t="s">
        <v>40</v>
      </c>
      <c r="AQ147" s="19">
        <v>3682.1172312335202</v>
      </c>
    </row>
    <row r="148" spans="1:43" ht="15" x14ac:dyDescent="0.3">
      <c r="A148" s="16"/>
      <c r="B148" s="17" t="s">
        <v>42</v>
      </c>
      <c r="C148" s="11" t="s">
        <v>31</v>
      </c>
      <c r="D148" s="18" t="s">
        <v>49</v>
      </c>
      <c r="E148" s="19">
        <v>69627.701140000005</v>
      </c>
      <c r="F148" s="18" t="s">
        <v>31</v>
      </c>
      <c r="G148" s="19" t="s">
        <v>43</v>
      </c>
      <c r="H148" s="18" t="s">
        <v>31</v>
      </c>
      <c r="I148" s="19" t="s">
        <v>43</v>
      </c>
      <c r="J148" s="18" t="s">
        <v>31</v>
      </c>
      <c r="K148" s="19" t="s">
        <v>43</v>
      </c>
      <c r="L148" s="18" t="s">
        <v>31</v>
      </c>
      <c r="M148" s="19">
        <v>3956.3887</v>
      </c>
      <c r="N148" s="18" t="s">
        <v>31</v>
      </c>
      <c r="O148" s="19">
        <v>1641.534089</v>
      </c>
      <c r="P148" s="18" t="s">
        <v>31</v>
      </c>
      <c r="Q148" s="19">
        <v>-2314.8546110000002</v>
      </c>
      <c r="R148" s="18" t="s">
        <v>31</v>
      </c>
      <c r="S148" s="19" t="s">
        <v>43</v>
      </c>
      <c r="T148" s="18" t="s">
        <v>31</v>
      </c>
      <c r="U148" s="19">
        <v>8208.9641570000003</v>
      </c>
      <c r="V148" s="18" t="s">
        <v>31</v>
      </c>
      <c r="W148" s="19">
        <v>4508.0169990000004</v>
      </c>
      <c r="X148" s="18" t="s">
        <v>31</v>
      </c>
      <c r="Y148" s="19">
        <v>-3700.9471579999999</v>
      </c>
      <c r="Z148" s="18" t="s">
        <v>31</v>
      </c>
      <c r="AA148" s="19" t="s">
        <v>43</v>
      </c>
      <c r="AB148" s="18" t="s">
        <v>31</v>
      </c>
      <c r="AC148" s="19">
        <v>752.32993899999997</v>
      </c>
      <c r="AD148" s="18" t="s">
        <v>31</v>
      </c>
      <c r="AE148" s="19">
        <v>314.83498800000001</v>
      </c>
      <c r="AF148" s="18" t="s">
        <v>31</v>
      </c>
      <c r="AG148" s="19">
        <v>-437.49495100000001</v>
      </c>
      <c r="AH148" s="18" t="s">
        <v>31</v>
      </c>
      <c r="AI148" s="19">
        <v>378197.13284102199</v>
      </c>
      <c r="AJ148" s="18" t="s">
        <v>40</v>
      </c>
      <c r="AK148" s="19">
        <v>213478.60653152401</v>
      </c>
      <c r="AL148" s="18" t="s">
        <v>31</v>
      </c>
      <c r="AM148" s="19">
        <v>10288</v>
      </c>
      <c r="AN148" s="18" t="s">
        <v>40</v>
      </c>
      <c r="AO148" s="19">
        <v>4959.1660023337299</v>
      </c>
      <c r="AP148" s="18" t="s">
        <v>40</v>
      </c>
      <c r="AQ148" s="19">
        <v>3766.0505011822902</v>
      </c>
    </row>
    <row r="149" spans="1:43" ht="15" x14ac:dyDescent="0.3">
      <c r="A149" s="15"/>
      <c r="B149" s="17" t="s">
        <v>44</v>
      </c>
      <c r="C149" s="11" t="s">
        <v>31</v>
      </c>
      <c r="D149" s="18" t="s">
        <v>31</v>
      </c>
      <c r="E149" s="19" t="s">
        <v>43</v>
      </c>
      <c r="F149" s="18" t="s">
        <v>31</v>
      </c>
      <c r="G149" s="19" t="s">
        <v>43</v>
      </c>
      <c r="H149" s="18" t="s">
        <v>31</v>
      </c>
      <c r="I149" s="19" t="s">
        <v>43</v>
      </c>
      <c r="J149" s="18" t="s">
        <v>31</v>
      </c>
      <c r="K149" s="19" t="s">
        <v>43</v>
      </c>
      <c r="L149" s="18" t="s">
        <v>31</v>
      </c>
      <c r="M149" s="19" t="s">
        <v>43</v>
      </c>
      <c r="N149" s="18" t="s">
        <v>31</v>
      </c>
      <c r="O149" s="19" t="s">
        <v>43</v>
      </c>
      <c r="P149" s="18" t="s">
        <v>31</v>
      </c>
      <c r="Q149" s="19" t="s">
        <v>43</v>
      </c>
      <c r="R149" s="18" t="s">
        <v>31</v>
      </c>
      <c r="S149" s="19" t="s">
        <v>43</v>
      </c>
      <c r="T149" s="18" t="s">
        <v>31</v>
      </c>
      <c r="U149" s="19" t="s">
        <v>43</v>
      </c>
      <c r="V149" s="18" t="s">
        <v>31</v>
      </c>
      <c r="W149" s="19" t="s">
        <v>43</v>
      </c>
      <c r="X149" s="18" t="s">
        <v>31</v>
      </c>
      <c r="Y149" s="19" t="s">
        <v>43</v>
      </c>
      <c r="Z149" s="18" t="s">
        <v>31</v>
      </c>
      <c r="AA149" s="19" t="s">
        <v>43</v>
      </c>
      <c r="AB149" s="18" t="s">
        <v>31</v>
      </c>
      <c r="AC149" s="19" t="s">
        <v>43</v>
      </c>
      <c r="AD149" s="18" t="s">
        <v>31</v>
      </c>
      <c r="AE149" s="19" t="s">
        <v>43</v>
      </c>
      <c r="AF149" s="18" t="s">
        <v>31</v>
      </c>
      <c r="AG149" s="19" t="s">
        <v>43</v>
      </c>
      <c r="AH149" s="18" t="s">
        <v>31</v>
      </c>
      <c r="AI149" s="19">
        <v>431519.01114879298</v>
      </c>
      <c r="AJ149" s="18" t="s">
        <v>31</v>
      </c>
      <c r="AK149" s="19" t="s">
        <v>43</v>
      </c>
      <c r="AL149" s="18" t="s">
        <v>31</v>
      </c>
      <c r="AM149" s="19" t="s">
        <v>43</v>
      </c>
      <c r="AN149" s="18" t="s">
        <v>31</v>
      </c>
      <c r="AO149" s="19" t="s">
        <v>43</v>
      </c>
      <c r="AP149" s="18" t="s">
        <v>31</v>
      </c>
      <c r="AQ149" s="19" t="s">
        <v>43</v>
      </c>
    </row>
    <row r="150" spans="1:43" ht="15" x14ac:dyDescent="0.3">
      <c r="A150" s="14" t="s">
        <v>67</v>
      </c>
      <c r="B150" s="17" t="s">
        <v>33</v>
      </c>
      <c r="C150" s="11" t="s">
        <v>31</v>
      </c>
      <c r="D150" s="18" t="s">
        <v>34</v>
      </c>
      <c r="E150" s="19">
        <v>17591.099999999999</v>
      </c>
      <c r="F150" s="18" t="s">
        <v>31</v>
      </c>
      <c r="G150" s="19">
        <v>13.3667</v>
      </c>
      <c r="H150" s="18" t="s">
        <v>31</v>
      </c>
      <c r="I150" s="19">
        <v>1.7166999999999999</v>
      </c>
      <c r="J150" s="18" t="s">
        <v>31</v>
      </c>
      <c r="K150" s="19">
        <v>0.1053517567504</v>
      </c>
      <c r="L150" s="18" t="s">
        <v>31</v>
      </c>
      <c r="M150" s="19">
        <v>1814.770683</v>
      </c>
      <c r="N150" s="18" t="s">
        <v>31</v>
      </c>
      <c r="O150" s="19">
        <v>530.43742199999997</v>
      </c>
      <c r="P150" s="18" t="s">
        <v>31</v>
      </c>
      <c r="Q150" s="19">
        <v>-1284.333261</v>
      </c>
      <c r="R150" s="18" t="s">
        <v>31</v>
      </c>
      <c r="S150" s="19">
        <v>0.54683259275175</v>
      </c>
      <c r="T150" s="18" t="s">
        <v>31</v>
      </c>
      <c r="U150" s="19">
        <v>13671.285916999999</v>
      </c>
      <c r="V150" s="18" t="s">
        <v>31</v>
      </c>
      <c r="W150" s="19">
        <v>13113.309800999999</v>
      </c>
      <c r="X150" s="18" t="s">
        <v>31</v>
      </c>
      <c r="Y150" s="19">
        <v>-557.97611600000005</v>
      </c>
      <c r="Z150" s="18" t="s">
        <v>31</v>
      </c>
      <c r="AA150" s="19">
        <v>8.0070758117400005E-3</v>
      </c>
      <c r="AB150" s="18" t="s">
        <v>31</v>
      </c>
      <c r="AC150" s="19">
        <v>46.604481999999997</v>
      </c>
      <c r="AD150" s="18" t="s">
        <v>31</v>
      </c>
      <c r="AE150" s="19">
        <v>32.042695999999999</v>
      </c>
      <c r="AF150" s="18" t="s">
        <v>31</v>
      </c>
      <c r="AG150" s="19">
        <v>-14.561786</v>
      </c>
      <c r="AH150" s="18" t="s">
        <v>31</v>
      </c>
      <c r="AI150" s="19">
        <v>163007.449386742</v>
      </c>
      <c r="AJ150" s="18" t="s">
        <v>31</v>
      </c>
      <c r="AK150" s="19">
        <v>114347.523170161</v>
      </c>
      <c r="AL150" s="18" t="s">
        <v>31</v>
      </c>
      <c r="AM150" s="19">
        <v>5422.3429999999998</v>
      </c>
      <c r="AN150" s="18" t="s">
        <v>31</v>
      </c>
      <c r="AO150" s="19">
        <v>2267.0970000000002</v>
      </c>
      <c r="AP150" s="18" t="s">
        <v>31</v>
      </c>
      <c r="AQ150" s="19">
        <v>1776.248</v>
      </c>
    </row>
    <row r="151" spans="1:43" ht="15" x14ac:dyDescent="0.3">
      <c r="A151" s="16"/>
      <c r="B151" s="17" t="s">
        <v>35</v>
      </c>
      <c r="C151" s="11" t="s">
        <v>31</v>
      </c>
      <c r="D151" s="18" t="s">
        <v>34</v>
      </c>
      <c r="E151" s="19">
        <v>17768</v>
      </c>
      <c r="F151" s="18" t="s">
        <v>31</v>
      </c>
      <c r="G151" s="19">
        <v>9.2082999999999995</v>
      </c>
      <c r="H151" s="18" t="s">
        <v>31</v>
      </c>
      <c r="I151" s="19">
        <v>5.3541999999999996</v>
      </c>
      <c r="J151" s="18" t="s">
        <v>31</v>
      </c>
      <c r="K151" s="19">
        <v>0.10932278752593</v>
      </c>
      <c r="L151" s="18" t="s">
        <v>31</v>
      </c>
      <c r="M151" s="19">
        <v>1956.8726200000001</v>
      </c>
      <c r="N151" s="18" t="s">
        <v>31</v>
      </c>
      <c r="O151" s="19">
        <v>570.07709699999998</v>
      </c>
      <c r="P151" s="18" t="s">
        <v>31</v>
      </c>
      <c r="Q151" s="19">
        <v>-1386.795523</v>
      </c>
      <c r="R151" s="18" t="s">
        <v>31</v>
      </c>
      <c r="S151" s="19">
        <v>0.56586130518796995</v>
      </c>
      <c r="T151" s="18" t="s">
        <v>31</v>
      </c>
      <c r="U151" s="19">
        <v>13305.2235</v>
      </c>
      <c r="V151" s="18" t="s">
        <v>31</v>
      </c>
      <c r="W151" s="19">
        <v>13236.561292</v>
      </c>
      <c r="X151" s="18" t="s">
        <v>31</v>
      </c>
      <c r="Y151" s="19">
        <v>-68.662208000000007</v>
      </c>
      <c r="Z151" s="18" t="s">
        <v>31</v>
      </c>
      <c r="AA151" s="19">
        <v>5.5520674259599999E-3</v>
      </c>
      <c r="AB151" s="18" t="s">
        <v>31</v>
      </c>
      <c r="AC151" s="19">
        <v>109.179698</v>
      </c>
      <c r="AD151" s="18" t="s">
        <v>31</v>
      </c>
      <c r="AE151" s="19">
        <v>22.940453000000002</v>
      </c>
      <c r="AF151" s="18" t="s">
        <v>31</v>
      </c>
      <c r="AG151" s="19">
        <v>-86.239244999999997</v>
      </c>
      <c r="AH151" s="18" t="s">
        <v>31</v>
      </c>
      <c r="AI151" s="19">
        <v>161498.69736259399</v>
      </c>
      <c r="AJ151" s="18" t="s">
        <v>31</v>
      </c>
      <c r="AK151" s="19">
        <v>109616.441016811</v>
      </c>
      <c r="AL151" s="18" t="s">
        <v>31</v>
      </c>
      <c r="AM151" s="19">
        <v>5430.8040000000001</v>
      </c>
      <c r="AN151" s="18" t="s">
        <v>31</v>
      </c>
      <c r="AO151" s="19">
        <v>2321.049</v>
      </c>
      <c r="AP151" s="18" t="s">
        <v>31</v>
      </c>
      <c r="AQ151" s="19">
        <v>1822.114</v>
      </c>
    </row>
    <row r="152" spans="1:43" ht="15" x14ac:dyDescent="0.3">
      <c r="A152" s="16"/>
      <c r="B152" s="17" t="s">
        <v>37</v>
      </c>
      <c r="C152" s="11" t="s">
        <v>31</v>
      </c>
      <c r="D152" s="18" t="s">
        <v>34</v>
      </c>
      <c r="E152" s="19">
        <v>19011</v>
      </c>
      <c r="F152" s="18" t="s">
        <v>31</v>
      </c>
      <c r="G152" s="19">
        <v>3.1457999999999999</v>
      </c>
      <c r="H152" s="18" t="s">
        <v>31</v>
      </c>
      <c r="I152" s="19">
        <v>2.5428999999999999</v>
      </c>
      <c r="J152" s="18" t="s">
        <v>31</v>
      </c>
      <c r="K152" s="19">
        <v>6.7508390233259996E-2</v>
      </c>
      <c r="L152" s="18" t="s">
        <v>31</v>
      </c>
      <c r="M152" s="19">
        <v>1905.4889009999999</v>
      </c>
      <c r="N152" s="18" t="s">
        <v>31</v>
      </c>
      <c r="O152" s="19">
        <v>373.68793799999997</v>
      </c>
      <c r="P152" s="18" t="s">
        <v>31</v>
      </c>
      <c r="Q152" s="19">
        <v>-1531.8009629999999</v>
      </c>
      <c r="R152" s="18" t="s">
        <v>31</v>
      </c>
      <c r="S152" s="19">
        <v>0.56365176288820995</v>
      </c>
      <c r="T152" s="18" t="s">
        <v>31</v>
      </c>
      <c r="U152" s="19">
        <v>14452.513360999999</v>
      </c>
      <c r="V152" s="18" t="s">
        <v>31</v>
      </c>
      <c r="W152" s="19">
        <v>14660.363927</v>
      </c>
      <c r="X152" s="18" t="s">
        <v>31</v>
      </c>
      <c r="Y152" s="19">
        <v>207.85056600000101</v>
      </c>
      <c r="Z152" s="18" t="s">
        <v>31</v>
      </c>
      <c r="AA152" s="19">
        <v>4.5490642731699999E-3</v>
      </c>
      <c r="AB152" s="18" t="s">
        <v>31</v>
      </c>
      <c r="AC152" s="19">
        <v>167.24949799999999</v>
      </c>
      <c r="AD152" s="18" t="s">
        <v>31</v>
      </c>
      <c r="AE152" s="19">
        <v>19.197458000000001</v>
      </c>
      <c r="AF152" s="18" t="s">
        <v>31</v>
      </c>
      <c r="AG152" s="19">
        <v>-148.05204000000001</v>
      </c>
      <c r="AH152" s="18" t="s">
        <v>31</v>
      </c>
      <c r="AI152" s="19">
        <v>163951.200074183</v>
      </c>
      <c r="AJ152" s="18" t="s">
        <v>31</v>
      </c>
      <c r="AK152" s="19">
        <v>109967.22737193599</v>
      </c>
      <c r="AL152" s="18" t="s">
        <v>31</v>
      </c>
      <c r="AM152" s="19">
        <v>5438.3890000000001</v>
      </c>
      <c r="AN152" s="18" t="s">
        <v>31</v>
      </c>
      <c r="AO152" s="19">
        <v>2372.2559999999999</v>
      </c>
      <c r="AP152" s="18" t="s">
        <v>31</v>
      </c>
      <c r="AQ152" s="19">
        <v>1865.8689999999999</v>
      </c>
    </row>
    <row r="153" spans="1:43" ht="15" x14ac:dyDescent="0.3">
      <c r="A153" s="16"/>
      <c r="B153" s="17" t="s">
        <v>38</v>
      </c>
      <c r="C153" s="11" t="s">
        <v>31</v>
      </c>
      <c r="D153" s="18" t="s">
        <v>34</v>
      </c>
      <c r="E153" s="19">
        <v>20268</v>
      </c>
      <c r="F153" s="18" t="s">
        <v>31</v>
      </c>
      <c r="G153" s="19">
        <v>7.5667</v>
      </c>
      <c r="H153" s="18" t="s">
        <v>31</v>
      </c>
      <c r="I153" s="19">
        <v>4.0332999999999997</v>
      </c>
      <c r="J153" s="18" t="s">
        <v>31</v>
      </c>
      <c r="K153" s="19">
        <v>7.3971218409999998E-2</v>
      </c>
      <c r="L153" s="18" t="s">
        <v>31</v>
      </c>
      <c r="M153" s="19">
        <v>2012.318358</v>
      </c>
      <c r="N153" s="18" t="s">
        <v>31</v>
      </c>
      <c r="O153" s="19">
        <v>456.55575800000003</v>
      </c>
      <c r="P153" s="18" t="s">
        <v>31</v>
      </c>
      <c r="Q153" s="19">
        <v>-1555.7626</v>
      </c>
      <c r="R153" s="18" t="s">
        <v>31</v>
      </c>
      <c r="S153" s="19">
        <v>0.50492359274145004</v>
      </c>
      <c r="T153" s="18" t="s">
        <v>31</v>
      </c>
      <c r="U153" s="19">
        <v>14542.762198</v>
      </c>
      <c r="V153" s="18" t="s">
        <v>31</v>
      </c>
      <c r="W153" s="19">
        <v>14286.351780999999</v>
      </c>
      <c r="X153" s="18" t="s">
        <v>31</v>
      </c>
      <c r="Y153" s="19">
        <v>-256.410417</v>
      </c>
      <c r="Z153" s="18" t="s">
        <v>31</v>
      </c>
      <c r="AA153" s="19">
        <v>6.30379407992E-3</v>
      </c>
      <c r="AB153" s="18" t="s">
        <v>31</v>
      </c>
      <c r="AC153" s="19">
        <v>105.545841</v>
      </c>
      <c r="AD153" s="18" t="s">
        <v>31</v>
      </c>
      <c r="AE153" s="19">
        <v>28.521263999999999</v>
      </c>
      <c r="AF153" s="18" t="s">
        <v>31</v>
      </c>
      <c r="AG153" s="19">
        <v>-77.024576999999994</v>
      </c>
      <c r="AH153" s="18" t="s">
        <v>31</v>
      </c>
      <c r="AI153" s="19">
        <v>170864.16509698599</v>
      </c>
      <c r="AJ153" s="18" t="s">
        <v>31</v>
      </c>
      <c r="AK153" s="19">
        <v>114008.83107348401</v>
      </c>
      <c r="AL153" s="18" t="s">
        <v>31</v>
      </c>
      <c r="AM153" s="19">
        <v>5446.0107500000004</v>
      </c>
      <c r="AN153" s="18" t="s">
        <v>31</v>
      </c>
      <c r="AO153" s="19">
        <v>2419.902</v>
      </c>
      <c r="AP153" s="18" t="s">
        <v>31</v>
      </c>
      <c r="AQ153" s="19">
        <v>1907.6780000000001</v>
      </c>
    </row>
    <row r="154" spans="1:43" ht="15" x14ac:dyDescent="0.3">
      <c r="A154" s="16"/>
      <c r="B154" s="17" t="s">
        <v>39</v>
      </c>
      <c r="C154" s="11" t="s">
        <v>31</v>
      </c>
      <c r="D154" s="18" t="s">
        <v>34</v>
      </c>
      <c r="E154" s="19">
        <v>21196</v>
      </c>
      <c r="F154" s="18" t="s">
        <v>31</v>
      </c>
      <c r="G154" s="19">
        <v>7.9166999999999996</v>
      </c>
      <c r="H154" s="18" t="s">
        <v>31</v>
      </c>
      <c r="I154" s="19">
        <v>8.0333000000000006</v>
      </c>
      <c r="J154" s="18" t="s">
        <v>31</v>
      </c>
      <c r="K154" s="19">
        <v>7.4147512878569993E-2</v>
      </c>
      <c r="L154" s="18" t="s">
        <v>31</v>
      </c>
      <c r="M154" s="19">
        <v>2044.6863719999999</v>
      </c>
      <c r="N154" s="18" t="s">
        <v>31</v>
      </c>
      <c r="O154" s="19">
        <v>482.35179599999998</v>
      </c>
      <c r="P154" s="18" t="s">
        <v>31</v>
      </c>
      <c r="Q154" s="19">
        <v>-1562.334576</v>
      </c>
      <c r="R154" s="18" t="s">
        <v>31</v>
      </c>
      <c r="S154" s="19">
        <v>0.46383988637717999</v>
      </c>
      <c r="T154" s="18" t="s">
        <v>31</v>
      </c>
      <c r="U154" s="19">
        <v>13490.642779</v>
      </c>
      <c r="V154" s="18" t="s">
        <v>31</v>
      </c>
      <c r="W154" s="19">
        <v>12791.711094</v>
      </c>
      <c r="X154" s="18" t="s">
        <v>31</v>
      </c>
      <c r="Y154" s="19">
        <v>-698.93168500000002</v>
      </c>
      <c r="Z154" s="18" t="s">
        <v>31</v>
      </c>
      <c r="AA154" s="19">
        <v>3.75024471686E-3</v>
      </c>
      <c r="AB154" s="18" t="s">
        <v>31</v>
      </c>
      <c r="AC154" s="19">
        <v>114.730845</v>
      </c>
      <c r="AD154" s="18" t="s">
        <v>31</v>
      </c>
      <c r="AE154" s="19">
        <v>17.272105</v>
      </c>
      <c r="AF154" s="18" t="s">
        <v>31</v>
      </c>
      <c r="AG154" s="19">
        <v>-97.458740000000006</v>
      </c>
      <c r="AH154" s="18" t="s">
        <v>31</v>
      </c>
      <c r="AI154" s="19">
        <v>182475.97584875001</v>
      </c>
      <c r="AJ154" s="18" t="s">
        <v>31</v>
      </c>
      <c r="AK154" s="19">
        <v>120280.62987068199</v>
      </c>
      <c r="AL154" s="18" t="s">
        <v>31</v>
      </c>
      <c r="AM154" s="19">
        <v>5453.2439999999997</v>
      </c>
      <c r="AN154" s="18" t="s">
        <v>31</v>
      </c>
      <c r="AO154" s="19">
        <v>2445.19</v>
      </c>
      <c r="AP154" s="18" t="s">
        <v>31</v>
      </c>
      <c r="AQ154" s="19">
        <v>1925.2249999999999</v>
      </c>
    </row>
    <row r="155" spans="1:43" ht="15" x14ac:dyDescent="0.3">
      <c r="A155" s="16"/>
      <c r="B155" s="17" t="s">
        <v>41</v>
      </c>
      <c r="C155" s="11" t="s">
        <v>31</v>
      </c>
      <c r="D155" s="18" t="s">
        <v>34</v>
      </c>
      <c r="E155" s="19">
        <v>22404.521000000001</v>
      </c>
      <c r="F155" s="18" t="s">
        <v>31</v>
      </c>
      <c r="G155" s="19">
        <v>5.7262000000000004</v>
      </c>
      <c r="H155" s="18" t="s">
        <v>31</v>
      </c>
      <c r="I155" s="19">
        <v>6.1749999999999998</v>
      </c>
      <c r="J155" s="18" t="s">
        <v>31</v>
      </c>
      <c r="K155" s="19">
        <v>8.0649263848100006E-2</v>
      </c>
      <c r="L155" s="18" t="s">
        <v>31</v>
      </c>
      <c r="M155" s="19">
        <v>2425.9971099999998</v>
      </c>
      <c r="N155" s="18" t="s">
        <v>31</v>
      </c>
      <c r="O155" s="19">
        <v>577.05679999999995</v>
      </c>
      <c r="P155" s="18" t="s">
        <v>31</v>
      </c>
      <c r="Q155" s="19">
        <v>-1848.94031</v>
      </c>
      <c r="R155" s="18" t="s">
        <v>31</v>
      </c>
      <c r="S155" s="19">
        <v>0.41912851684065</v>
      </c>
      <c r="T155" s="18" t="s">
        <v>31</v>
      </c>
      <c r="U155" s="19">
        <v>12601.153489</v>
      </c>
      <c r="V155" s="18" t="s">
        <v>31</v>
      </c>
      <c r="W155" s="19">
        <v>11950.888091000001</v>
      </c>
      <c r="X155" s="18" t="s">
        <v>31</v>
      </c>
      <c r="Y155" s="19">
        <v>-650.265398</v>
      </c>
      <c r="Z155" s="18" t="s">
        <v>31</v>
      </c>
      <c r="AA155" s="19">
        <v>1.008376259665E-2</v>
      </c>
      <c r="AB155" s="18" t="s">
        <v>31</v>
      </c>
      <c r="AC155" s="19">
        <v>73.557963000000001</v>
      </c>
      <c r="AD155" s="18" t="s">
        <v>31</v>
      </c>
      <c r="AE155" s="19">
        <v>31.038433000000001</v>
      </c>
      <c r="AF155" s="18" t="s">
        <v>31</v>
      </c>
      <c r="AG155" s="19">
        <v>-42.519530000000003</v>
      </c>
      <c r="AH155" s="18" t="s">
        <v>31</v>
      </c>
      <c r="AI155" s="19">
        <v>179644.499272949</v>
      </c>
      <c r="AJ155" s="18" t="s">
        <v>40</v>
      </c>
      <c r="AK155" s="19">
        <v>114952.743948227</v>
      </c>
      <c r="AL155" s="18" t="s">
        <v>31</v>
      </c>
      <c r="AM155" s="19">
        <v>5460.5095000000001</v>
      </c>
      <c r="AN155" s="18" t="s">
        <v>40</v>
      </c>
      <c r="AO155" s="19">
        <v>2399.0700000000002</v>
      </c>
      <c r="AP155" s="18" t="s">
        <v>40</v>
      </c>
      <c r="AQ155" s="19">
        <v>1876.34294732902</v>
      </c>
    </row>
    <row r="156" spans="1:43" ht="15" x14ac:dyDescent="0.3">
      <c r="A156" s="16"/>
      <c r="B156" s="17" t="s">
        <v>42</v>
      </c>
      <c r="C156" s="11" t="s">
        <v>31</v>
      </c>
      <c r="D156" s="18" t="s">
        <v>31</v>
      </c>
      <c r="E156" s="19">
        <v>22358</v>
      </c>
      <c r="F156" s="18" t="s">
        <v>31</v>
      </c>
      <c r="G156" s="19" t="s">
        <v>43</v>
      </c>
      <c r="H156" s="18" t="s">
        <v>31</v>
      </c>
      <c r="I156" s="19" t="s">
        <v>43</v>
      </c>
      <c r="J156" s="18" t="s">
        <v>31</v>
      </c>
      <c r="K156" s="19" t="s">
        <v>43</v>
      </c>
      <c r="L156" s="18" t="s">
        <v>31</v>
      </c>
      <c r="M156" s="19">
        <v>2646.72964</v>
      </c>
      <c r="N156" s="18" t="s">
        <v>31</v>
      </c>
      <c r="O156" s="19">
        <v>596.26369999999997</v>
      </c>
      <c r="P156" s="18" t="s">
        <v>31</v>
      </c>
      <c r="Q156" s="19">
        <v>-2050.46594</v>
      </c>
      <c r="R156" s="18" t="s">
        <v>31</v>
      </c>
      <c r="S156" s="19" t="s">
        <v>43</v>
      </c>
      <c r="T156" s="18" t="s">
        <v>31</v>
      </c>
      <c r="U156" s="19">
        <v>14830.707840999999</v>
      </c>
      <c r="V156" s="18" t="s">
        <v>31</v>
      </c>
      <c r="W156" s="19">
        <v>13450.219754</v>
      </c>
      <c r="X156" s="18" t="s">
        <v>31</v>
      </c>
      <c r="Y156" s="19">
        <v>-1380.488087</v>
      </c>
      <c r="Z156" s="18" t="s">
        <v>31</v>
      </c>
      <c r="AA156" s="19" t="s">
        <v>43</v>
      </c>
      <c r="AB156" s="18" t="s">
        <v>31</v>
      </c>
      <c r="AC156" s="19">
        <v>37.961423000000003</v>
      </c>
      <c r="AD156" s="18" t="s">
        <v>31</v>
      </c>
      <c r="AE156" s="19">
        <v>27.653869</v>
      </c>
      <c r="AF156" s="18" t="s">
        <v>31</v>
      </c>
      <c r="AG156" s="19">
        <v>-10.307554</v>
      </c>
      <c r="AH156" s="18" t="s">
        <v>31</v>
      </c>
      <c r="AI156" s="19">
        <v>184663.737985649</v>
      </c>
      <c r="AJ156" s="18" t="s">
        <v>40</v>
      </c>
      <c r="AK156" s="19">
        <v>117810.48764741</v>
      </c>
      <c r="AL156" s="18" t="s">
        <v>31</v>
      </c>
      <c r="AM156" s="19">
        <v>5440.6612500000001</v>
      </c>
      <c r="AN156" s="18" t="s">
        <v>40</v>
      </c>
      <c r="AO156" s="19">
        <v>2385.1179999999999</v>
      </c>
      <c r="AP156" s="18" t="s">
        <v>40</v>
      </c>
      <c r="AQ156" s="19">
        <v>1863.76564728217</v>
      </c>
    </row>
    <row r="157" spans="1:43" ht="15" x14ac:dyDescent="0.3">
      <c r="A157" s="15"/>
      <c r="B157" s="17" t="s">
        <v>44</v>
      </c>
      <c r="C157" s="11" t="s">
        <v>31</v>
      </c>
      <c r="D157" s="18" t="s">
        <v>31</v>
      </c>
      <c r="E157" s="19" t="s">
        <v>43</v>
      </c>
      <c r="F157" s="18" t="s">
        <v>31</v>
      </c>
      <c r="G157" s="19" t="s">
        <v>43</v>
      </c>
      <c r="H157" s="18" t="s">
        <v>31</v>
      </c>
      <c r="I157" s="19" t="s">
        <v>43</v>
      </c>
      <c r="J157" s="18" t="s">
        <v>31</v>
      </c>
      <c r="K157" s="19" t="s">
        <v>43</v>
      </c>
      <c r="L157" s="18" t="s">
        <v>31</v>
      </c>
      <c r="M157" s="19" t="s">
        <v>43</v>
      </c>
      <c r="N157" s="18" t="s">
        <v>31</v>
      </c>
      <c r="O157" s="19" t="s">
        <v>43</v>
      </c>
      <c r="P157" s="18" t="s">
        <v>31</v>
      </c>
      <c r="Q157" s="19" t="s">
        <v>43</v>
      </c>
      <c r="R157" s="18" t="s">
        <v>31</v>
      </c>
      <c r="S157" s="19" t="s">
        <v>43</v>
      </c>
      <c r="T157" s="18" t="s">
        <v>31</v>
      </c>
      <c r="U157" s="19" t="s">
        <v>43</v>
      </c>
      <c r="V157" s="18" t="s">
        <v>31</v>
      </c>
      <c r="W157" s="19" t="s">
        <v>43</v>
      </c>
      <c r="X157" s="18" t="s">
        <v>31</v>
      </c>
      <c r="Y157" s="19" t="s">
        <v>43</v>
      </c>
      <c r="Z157" s="18" t="s">
        <v>31</v>
      </c>
      <c r="AA157" s="19" t="s">
        <v>43</v>
      </c>
      <c r="AB157" s="18" t="s">
        <v>31</v>
      </c>
      <c r="AC157" s="19" t="s">
        <v>43</v>
      </c>
      <c r="AD157" s="18" t="s">
        <v>31</v>
      </c>
      <c r="AE157" s="19" t="s">
        <v>43</v>
      </c>
      <c r="AF157" s="18" t="s">
        <v>31</v>
      </c>
      <c r="AG157" s="19" t="s">
        <v>43</v>
      </c>
      <c r="AH157" s="18" t="s">
        <v>31</v>
      </c>
      <c r="AI157" s="19">
        <v>200715.149666796</v>
      </c>
      <c r="AJ157" s="18" t="s">
        <v>31</v>
      </c>
      <c r="AK157" s="19" t="s">
        <v>43</v>
      </c>
      <c r="AL157" s="18" t="s">
        <v>31</v>
      </c>
      <c r="AM157" s="19" t="s">
        <v>43</v>
      </c>
      <c r="AN157" s="18" t="s">
        <v>31</v>
      </c>
      <c r="AO157" s="19" t="s">
        <v>43</v>
      </c>
      <c r="AP157" s="18" t="s">
        <v>31</v>
      </c>
      <c r="AQ157" s="19" t="s">
        <v>43</v>
      </c>
    </row>
    <row r="158" spans="1:43" ht="15" x14ac:dyDescent="0.3">
      <c r="A158" s="14" t="s">
        <v>68</v>
      </c>
      <c r="B158" s="17" t="s">
        <v>33</v>
      </c>
      <c r="C158" s="11" t="s">
        <v>31</v>
      </c>
      <c r="D158" s="18" t="s">
        <v>31</v>
      </c>
      <c r="E158" s="19">
        <v>14225</v>
      </c>
      <c r="F158" s="18" t="s">
        <v>31</v>
      </c>
      <c r="G158" s="19">
        <v>7.7332999999999998</v>
      </c>
      <c r="H158" s="18" t="s">
        <v>31</v>
      </c>
      <c r="I158" s="19">
        <v>6</v>
      </c>
      <c r="J158" s="18" t="s">
        <v>31</v>
      </c>
      <c r="K158" s="19">
        <v>0.52295302837671997</v>
      </c>
      <c r="L158" s="18" t="s">
        <v>31</v>
      </c>
      <c r="M158" s="19">
        <v>1158.860631</v>
      </c>
      <c r="N158" s="18" t="s">
        <v>31</v>
      </c>
      <c r="O158" s="19">
        <v>2633.0254450000002</v>
      </c>
      <c r="P158" s="18" t="s">
        <v>31</v>
      </c>
      <c r="Q158" s="19">
        <v>1474.164814</v>
      </c>
      <c r="R158" s="18" t="s">
        <v>31</v>
      </c>
      <c r="S158" s="19">
        <v>4.3014671498029997E-2</v>
      </c>
      <c r="T158" s="18" t="s">
        <v>31</v>
      </c>
      <c r="U158" s="19">
        <v>1416.571862</v>
      </c>
      <c r="V158" s="18" t="s">
        <v>31</v>
      </c>
      <c r="W158" s="19">
        <v>1031.5126069999999</v>
      </c>
      <c r="X158" s="18" t="s">
        <v>31</v>
      </c>
      <c r="Y158" s="19">
        <v>-385.05925500000001</v>
      </c>
      <c r="Z158" s="18" t="s">
        <v>31</v>
      </c>
      <c r="AA158" s="19">
        <v>2.1925394502389998E-2</v>
      </c>
      <c r="AB158" s="18" t="s">
        <v>31</v>
      </c>
      <c r="AC158" s="19">
        <v>46.694572999999998</v>
      </c>
      <c r="AD158" s="18" t="s">
        <v>31</v>
      </c>
      <c r="AE158" s="19">
        <v>87.740988999999999</v>
      </c>
      <c r="AF158" s="18" t="s">
        <v>31</v>
      </c>
      <c r="AG158" s="19">
        <v>41.046416000000001</v>
      </c>
      <c r="AH158" s="18" t="s">
        <v>31</v>
      </c>
      <c r="AI158" s="19">
        <v>65265.908857274997</v>
      </c>
      <c r="AJ158" s="18" t="s">
        <v>31</v>
      </c>
      <c r="AK158" s="19">
        <v>42736.941663070102</v>
      </c>
      <c r="AL158" s="18" t="s">
        <v>31</v>
      </c>
      <c r="AM158" s="19">
        <v>2063.2979999999998</v>
      </c>
      <c r="AN158" s="18" t="s">
        <v>31</v>
      </c>
      <c r="AO158" s="19">
        <v>943.9</v>
      </c>
      <c r="AP158" s="18" t="s">
        <v>31</v>
      </c>
      <c r="AQ158" s="19">
        <v>758.6</v>
      </c>
    </row>
    <row r="159" spans="1:43" ht="15" x14ac:dyDescent="0.3">
      <c r="A159" s="16"/>
      <c r="B159" s="17" t="s">
        <v>35</v>
      </c>
      <c r="C159" s="11" t="s">
        <v>31</v>
      </c>
      <c r="D159" s="18" t="s">
        <v>31</v>
      </c>
      <c r="E159" s="19">
        <v>14403</v>
      </c>
      <c r="F159" s="18" t="s">
        <v>31</v>
      </c>
      <c r="G159" s="19">
        <v>6.7142999999999997</v>
      </c>
      <c r="H159" s="18" t="s">
        <v>31</v>
      </c>
      <c r="I159" s="19">
        <v>2.9</v>
      </c>
      <c r="J159" s="18" t="s">
        <v>31</v>
      </c>
      <c r="K159" s="19">
        <v>0.52635443762735001</v>
      </c>
      <c r="L159" s="18" t="s">
        <v>31</v>
      </c>
      <c r="M159" s="19">
        <v>1258.343194</v>
      </c>
      <c r="N159" s="18" t="s">
        <v>31</v>
      </c>
      <c r="O159" s="19">
        <v>2744.7398349999999</v>
      </c>
      <c r="P159" s="18" t="s">
        <v>31</v>
      </c>
      <c r="Q159" s="19">
        <v>1486.396641</v>
      </c>
      <c r="R159" s="18" t="s">
        <v>31</v>
      </c>
      <c r="S159" s="19">
        <v>4.3982415862220001E-2</v>
      </c>
      <c r="T159" s="18" t="s">
        <v>31</v>
      </c>
      <c r="U159" s="19">
        <v>1418.9185689999999</v>
      </c>
      <c r="V159" s="18" t="s">
        <v>31</v>
      </c>
      <c r="W159" s="19">
        <v>1028.831514</v>
      </c>
      <c r="X159" s="18" t="s">
        <v>31</v>
      </c>
      <c r="Y159" s="19">
        <v>-390.08705500000002</v>
      </c>
      <c r="Z159" s="18" t="s">
        <v>31</v>
      </c>
      <c r="AA159" s="19">
        <v>1.5852823336690001E-2</v>
      </c>
      <c r="AB159" s="18" t="s">
        <v>31</v>
      </c>
      <c r="AC159" s="19">
        <v>62.840359999999997</v>
      </c>
      <c r="AD159" s="18" t="s">
        <v>31</v>
      </c>
      <c r="AE159" s="19">
        <v>65.501897</v>
      </c>
      <c r="AF159" s="18" t="s">
        <v>31</v>
      </c>
      <c r="AG159" s="19">
        <v>2.661537</v>
      </c>
      <c r="AH159" s="18" t="s">
        <v>31</v>
      </c>
      <c r="AI159" s="19">
        <v>70079.3586963665</v>
      </c>
      <c r="AJ159" s="18" t="s">
        <v>31</v>
      </c>
      <c r="AK159" s="19">
        <v>45786.391153595701</v>
      </c>
      <c r="AL159" s="18" t="s">
        <v>31</v>
      </c>
      <c r="AM159" s="19">
        <v>2064.6329999999998</v>
      </c>
      <c r="AN159" s="18" t="s">
        <v>31</v>
      </c>
      <c r="AO159" s="19">
        <v>961.2</v>
      </c>
      <c r="AP159" s="18" t="s">
        <v>31</v>
      </c>
      <c r="AQ159" s="19">
        <v>771.9</v>
      </c>
    </row>
    <row r="160" spans="1:43" ht="15" x14ac:dyDescent="0.3">
      <c r="A160" s="16"/>
      <c r="B160" s="17" t="s">
        <v>37</v>
      </c>
      <c r="C160" s="11" t="s">
        <v>31</v>
      </c>
      <c r="D160" s="18" t="s">
        <v>34</v>
      </c>
      <c r="E160" s="19">
        <v>14713</v>
      </c>
      <c r="F160" s="18" t="s">
        <v>31</v>
      </c>
      <c r="G160" s="19">
        <v>4</v>
      </c>
      <c r="H160" s="18" t="s">
        <v>31</v>
      </c>
      <c r="I160" s="19">
        <v>5.8018999999999998</v>
      </c>
      <c r="J160" s="18" t="s">
        <v>31</v>
      </c>
      <c r="K160" s="19">
        <v>0.55026340157950004</v>
      </c>
      <c r="L160" s="18" t="s">
        <v>31</v>
      </c>
      <c r="M160" s="19">
        <v>1397.6506039999999</v>
      </c>
      <c r="N160" s="18" t="s">
        <v>31</v>
      </c>
      <c r="O160" s="19">
        <v>3045.9442920000001</v>
      </c>
      <c r="P160" s="18" t="s">
        <v>31</v>
      </c>
      <c r="Q160" s="19">
        <v>1648.293688</v>
      </c>
      <c r="R160" s="18" t="s">
        <v>31</v>
      </c>
      <c r="S160" s="19">
        <v>4.5234130529850002E-2</v>
      </c>
      <c r="T160" s="18" t="s">
        <v>31</v>
      </c>
      <c r="U160" s="19">
        <v>1624.157297</v>
      </c>
      <c r="V160" s="18" t="s">
        <v>31</v>
      </c>
      <c r="W160" s="19">
        <v>1176.5222060000001</v>
      </c>
      <c r="X160" s="18" t="s">
        <v>31</v>
      </c>
      <c r="Y160" s="19">
        <v>-447.63509099999999</v>
      </c>
      <c r="Z160" s="18" t="s">
        <v>31</v>
      </c>
      <c r="AA160" s="19">
        <v>2.534932732688E-2</v>
      </c>
      <c r="AB160" s="18" t="s">
        <v>31</v>
      </c>
      <c r="AC160" s="19">
        <v>138.83436900000001</v>
      </c>
      <c r="AD160" s="18" t="s">
        <v>31</v>
      </c>
      <c r="AE160" s="19">
        <v>106.976428</v>
      </c>
      <c r="AF160" s="18" t="s">
        <v>31</v>
      </c>
      <c r="AG160" s="19">
        <v>-31.857941</v>
      </c>
      <c r="AH160" s="18" t="s">
        <v>31</v>
      </c>
      <c r="AI160" s="19">
        <v>75438.709096451203</v>
      </c>
      <c r="AJ160" s="18" t="s">
        <v>31</v>
      </c>
      <c r="AK160" s="19">
        <v>49779.052758866201</v>
      </c>
      <c r="AL160" s="18" t="s">
        <v>31</v>
      </c>
      <c r="AM160" s="19">
        <v>2065.819</v>
      </c>
      <c r="AN160" s="18" t="s">
        <v>31</v>
      </c>
      <c r="AO160" s="19">
        <v>989.6</v>
      </c>
      <c r="AP160" s="18" t="s">
        <v>31</v>
      </c>
      <c r="AQ160" s="19">
        <v>795.3</v>
      </c>
    </row>
    <row r="161" spans="1:43" ht="15" x14ac:dyDescent="0.3">
      <c r="A161" s="16"/>
      <c r="B161" s="17" t="s">
        <v>38</v>
      </c>
      <c r="C161" s="11" t="s">
        <v>31</v>
      </c>
      <c r="D161" s="18" t="s">
        <v>34</v>
      </c>
      <c r="E161" s="19">
        <v>15686</v>
      </c>
      <c r="F161" s="18" t="s">
        <v>31</v>
      </c>
      <c r="G161" s="19">
        <v>4.5594999999999999</v>
      </c>
      <c r="H161" s="18" t="s">
        <v>31</v>
      </c>
      <c r="I161" s="19">
        <v>6.5713999999999997</v>
      </c>
      <c r="J161" s="18" t="s">
        <v>31</v>
      </c>
      <c r="K161" s="19">
        <v>0.58665176566618005</v>
      </c>
      <c r="L161" s="18" t="s">
        <v>31</v>
      </c>
      <c r="M161" s="19">
        <v>2029.2045780000001</v>
      </c>
      <c r="N161" s="18" t="s">
        <v>31</v>
      </c>
      <c r="O161" s="19">
        <v>3620.8575080000001</v>
      </c>
      <c r="P161" s="18" t="s">
        <v>31</v>
      </c>
      <c r="Q161" s="19">
        <v>1591.65293</v>
      </c>
      <c r="R161" s="18" t="s">
        <v>31</v>
      </c>
      <c r="S161" s="19">
        <v>4.381131708996E-2</v>
      </c>
      <c r="T161" s="18" t="s">
        <v>31</v>
      </c>
      <c r="U161" s="19">
        <v>1826.7544049999999</v>
      </c>
      <c r="V161" s="18" t="s">
        <v>31</v>
      </c>
      <c r="W161" s="19">
        <v>1239.601193</v>
      </c>
      <c r="X161" s="18" t="s">
        <v>31</v>
      </c>
      <c r="Y161" s="19">
        <v>-587.15321200000005</v>
      </c>
      <c r="Z161" s="18" t="s">
        <v>31</v>
      </c>
      <c r="AA161" s="19">
        <v>2.5338487831590002E-2</v>
      </c>
      <c r="AB161" s="18" t="s">
        <v>31</v>
      </c>
      <c r="AC161" s="19">
        <v>155.382238</v>
      </c>
      <c r="AD161" s="18" t="s">
        <v>31</v>
      </c>
      <c r="AE161" s="19">
        <v>114.642974</v>
      </c>
      <c r="AF161" s="18" t="s">
        <v>31</v>
      </c>
      <c r="AG161" s="19">
        <v>-40.739263999999999</v>
      </c>
      <c r="AH161" s="18" t="s">
        <v>31</v>
      </c>
      <c r="AI161" s="19">
        <v>80823.475125584693</v>
      </c>
      <c r="AJ161" s="18" t="s">
        <v>31</v>
      </c>
      <c r="AK161" s="19">
        <v>53749.421166788001</v>
      </c>
      <c r="AL161" s="18" t="s">
        <v>31</v>
      </c>
      <c r="AM161" s="19">
        <v>2071.9560000000001</v>
      </c>
      <c r="AN161" s="18" t="s">
        <v>31</v>
      </c>
      <c r="AO161" s="19">
        <v>1021.3</v>
      </c>
      <c r="AP161" s="18" t="s">
        <v>31</v>
      </c>
      <c r="AQ161" s="19">
        <v>822.6</v>
      </c>
    </row>
    <row r="162" spans="1:43" ht="15" x14ac:dyDescent="0.3">
      <c r="A162" s="16"/>
      <c r="B162" s="17" t="s">
        <v>39</v>
      </c>
      <c r="C162" s="11" t="s">
        <v>31</v>
      </c>
      <c r="D162" s="18" t="s">
        <v>34</v>
      </c>
      <c r="E162" s="19">
        <v>16983</v>
      </c>
      <c r="F162" s="18" t="s">
        <v>31</v>
      </c>
      <c r="G162" s="19">
        <v>5.8213999999999997</v>
      </c>
      <c r="H162" s="18" t="s">
        <v>31</v>
      </c>
      <c r="I162" s="19">
        <v>9.5714000000000006</v>
      </c>
      <c r="J162" s="18" t="s">
        <v>31</v>
      </c>
      <c r="K162" s="19">
        <v>0.85272011907052003</v>
      </c>
      <c r="L162" s="18" t="s">
        <v>31</v>
      </c>
      <c r="M162" s="19">
        <v>4465.2444589999996</v>
      </c>
      <c r="N162" s="18" t="s">
        <v>31</v>
      </c>
      <c r="O162" s="19">
        <v>5547.1999660000001</v>
      </c>
      <c r="P162" s="18" t="s">
        <v>31</v>
      </c>
      <c r="Q162" s="19">
        <v>1081.9555069999999</v>
      </c>
      <c r="R162" s="18" t="s">
        <v>31</v>
      </c>
      <c r="S162" s="19">
        <v>4.6611164849859998E-2</v>
      </c>
      <c r="T162" s="18" t="s">
        <v>31</v>
      </c>
      <c r="U162" s="19">
        <v>1805.108612</v>
      </c>
      <c r="V162" s="18" t="s">
        <v>31</v>
      </c>
      <c r="W162" s="19">
        <v>1285.4361429999999</v>
      </c>
      <c r="X162" s="18" t="s">
        <v>31</v>
      </c>
      <c r="Y162" s="19">
        <v>-519.67246899999998</v>
      </c>
      <c r="Z162" s="18" t="s">
        <v>31</v>
      </c>
      <c r="AA162" s="19">
        <v>3.9686651149150001E-2</v>
      </c>
      <c r="AB162" s="18" t="s">
        <v>31</v>
      </c>
      <c r="AC162" s="19">
        <v>239.20087699999999</v>
      </c>
      <c r="AD162" s="18" t="s">
        <v>31</v>
      </c>
      <c r="AE162" s="19">
        <v>182.780607</v>
      </c>
      <c r="AF162" s="18" t="s">
        <v>31</v>
      </c>
      <c r="AG162" s="19">
        <v>-56.420270000000002</v>
      </c>
      <c r="AH162" s="18" t="s">
        <v>31</v>
      </c>
      <c r="AI162" s="19">
        <v>87897.053110151202</v>
      </c>
      <c r="AJ162" s="18" t="s">
        <v>40</v>
      </c>
      <c r="AK162" s="19">
        <v>58614.801628919296</v>
      </c>
      <c r="AL162" s="18" t="s">
        <v>31</v>
      </c>
      <c r="AM162" s="19">
        <v>2089.0140000000001</v>
      </c>
      <c r="AN162" s="18" t="s">
        <v>40</v>
      </c>
      <c r="AO162" s="19">
        <v>1046.4224629077801</v>
      </c>
      <c r="AP162" s="18" t="s">
        <v>40</v>
      </c>
      <c r="AQ162" s="19">
        <v>843.98035947577296</v>
      </c>
    </row>
    <row r="163" spans="1:43" ht="15" x14ac:dyDescent="0.3">
      <c r="A163" s="16"/>
      <c r="B163" s="17" t="s">
        <v>41</v>
      </c>
      <c r="C163" s="11" t="s">
        <v>31</v>
      </c>
      <c r="D163" s="18" t="s">
        <v>34</v>
      </c>
      <c r="E163" s="19">
        <v>16833.400000000001</v>
      </c>
      <c r="F163" s="18" t="s">
        <v>31</v>
      </c>
      <c r="G163" s="19">
        <v>2.7332999999999998</v>
      </c>
      <c r="H163" s="18" t="s">
        <v>31</v>
      </c>
      <c r="I163" s="19">
        <v>23.655799999999999</v>
      </c>
      <c r="J163" s="18" t="s">
        <v>31</v>
      </c>
      <c r="K163" s="19">
        <v>1.10750126541949</v>
      </c>
      <c r="L163" s="18" t="s">
        <v>31</v>
      </c>
      <c r="M163" s="19">
        <v>5961.6100690000003</v>
      </c>
      <c r="N163" s="18" t="s">
        <v>31</v>
      </c>
      <c r="O163" s="19">
        <v>7924.3269650000002</v>
      </c>
      <c r="P163" s="18" t="s">
        <v>31</v>
      </c>
      <c r="Q163" s="19">
        <v>1962.7168959999999</v>
      </c>
      <c r="R163" s="18" t="s">
        <v>31</v>
      </c>
      <c r="S163" s="19">
        <v>4.4570606194870001E-2</v>
      </c>
      <c r="T163" s="18" t="s">
        <v>31</v>
      </c>
      <c r="U163" s="19">
        <v>1873.9396750000001</v>
      </c>
      <c r="V163" s="18" t="s">
        <v>31</v>
      </c>
      <c r="W163" s="19">
        <v>1270.871118</v>
      </c>
      <c r="X163" s="18" t="s">
        <v>31</v>
      </c>
      <c r="Y163" s="19">
        <v>-603.06855700000006</v>
      </c>
      <c r="Z163" s="18" t="s">
        <v>31</v>
      </c>
      <c r="AA163" s="19">
        <v>3.496060725419E-2</v>
      </c>
      <c r="AB163" s="18" t="s">
        <v>31</v>
      </c>
      <c r="AC163" s="19">
        <v>125.41378400000001</v>
      </c>
      <c r="AD163" s="18" t="s">
        <v>31</v>
      </c>
      <c r="AE163" s="19">
        <v>107.61087000000001</v>
      </c>
      <c r="AF163" s="18" t="s">
        <v>31</v>
      </c>
      <c r="AG163" s="19">
        <v>-17.802914000000001</v>
      </c>
      <c r="AH163" s="18" t="s">
        <v>31</v>
      </c>
      <c r="AI163" s="19">
        <v>85921.397958468398</v>
      </c>
      <c r="AJ163" s="18" t="s">
        <v>40</v>
      </c>
      <c r="AK163" s="19">
        <v>56437.156666336203</v>
      </c>
      <c r="AL163" s="18" t="s">
        <v>31</v>
      </c>
      <c r="AM163" s="19">
        <v>2102.8000000000002</v>
      </c>
      <c r="AN163" s="18" t="s">
        <v>40</v>
      </c>
      <c r="AO163" s="19">
        <v>1039.4913003485401</v>
      </c>
      <c r="AP163" s="18" t="s">
        <v>40</v>
      </c>
      <c r="AQ163" s="19">
        <v>832.60925426293602</v>
      </c>
    </row>
    <row r="164" spans="1:43" ht="15" x14ac:dyDescent="0.3">
      <c r="A164" s="16"/>
      <c r="B164" s="17" t="s">
        <v>42</v>
      </c>
      <c r="C164" s="11" t="s">
        <v>31</v>
      </c>
      <c r="D164" s="18" t="s">
        <v>49</v>
      </c>
      <c r="E164" s="19">
        <v>17451</v>
      </c>
      <c r="F164" s="18" t="s">
        <v>31</v>
      </c>
      <c r="G164" s="19" t="s">
        <v>43</v>
      </c>
      <c r="H164" s="18" t="s">
        <v>31</v>
      </c>
      <c r="I164" s="19" t="s">
        <v>43</v>
      </c>
      <c r="J164" s="18" t="s">
        <v>31</v>
      </c>
      <c r="K164" s="19" t="s">
        <v>43</v>
      </c>
      <c r="L164" s="18" t="s">
        <v>31</v>
      </c>
      <c r="M164" s="19">
        <v>6613.466007</v>
      </c>
      <c r="N164" s="18" t="s">
        <v>31</v>
      </c>
      <c r="O164" s="19">
        <v>9711.5771050000003</v>
      </c>
      <c r="P164" s="18" t="s">
        <v>31</v>
      </c>
      <c r="Q164" s="19">
        <v>3098.1110979999999</v>
      </c>
      <c r="R164" s="18" t="s">
        <v>31</v>
      </c>
      <c r="S164" s="19" t="s">
        <v>43</v>
      </c>
      <c r="T164" s="18" t="s">
        <v>31</v>
      </c>
      <c r="U164" s="19">
        <v>2709.0414850000002</v>
      </c>
      <c r="V164" s="18" t="s">
        <v>31</v>
      </c>
      <c r="W164" s="19">
        <v>1672.2300029999999</v>
      </c>
      <c r="X164" s="18" t="s">
        <v>31</v>
      </c>
      <c r="Y164" s="19">
        <v>-1036.8114820000001</v>
      </c>
      <c r="Z164" s="18" t="s">
        <v>31</v>
      </c>
      <c r="AA164" s="19" t="s">
        <v>43</v>
      </c>
      <c r="AB164" s="18" t="s">
        <v>31</v>
      </c>
      <c r="AC164" s="19">
        <v>180.09180000000001</v>
      </c>
      <c r="AD164" s="18" t="s">
        <v>31</v>
      </c>
      <c r="AE164" s="19">
        <v>190.77963099999999</v>
      </c>
      <c r="AF164" s="18" t="s">
        <v>31</v>
      </c>
      <c r="AG164" s="19">
        <v>10.687830999999999</v>
      </c>
      <c r="AH164" s="18" t="s">
        <v>31</v>
      </c>
      <c r="AI164" s="19">
        <v>92677.671054195205</v>
      </c>
      <c r="AJ164" s="18" t="s">
        <v>40</v>
      </c>
      <c r="AK164" s="19">
        <v>60752.450772923301</v>
      </c>
      <c r="AL164" s="18" t="s">
        <v>31</v>
      </c>
      <c r="AM164" s="19">
        <v>2107.73</v>
      </c>
      <c r="AN164" s="18" t="s">
        <v>40</v>
      </c>
      <c r="AO164" s="19">
        <v>1053.4276592472399</v>
      </c>
      <c r="AP164" s="18" t="s">
        <v>40</v>
      </c>
      <c r="AQ164" s="19">
        <v>840.86541310763096</v>
      </c>
    </row>
    <row r="165" spans="1:43" ht="15" x14ac:dyDescent="0.3">
      <c r="A165" s="15"/>
      <c r="B165" s="17" t="s">
        <v>44</v>
      </c>
      <c r="C165" s="11" t="s">
        <v>31</v>
      </c>
      <c r="D165" s="18" t="s">
        <v>31</v>
      </c>
      <c r="E165" s="19" t="s">
        <v>43</v>
      </c>
      <c r="F165" s="18" t="s">
        <v>31</v>
      </c>
      <c r="G165" s="19" t="s">
        <v>43</v>
      </c>
      <c r="H165" s="18" t="s">
        <v>31</v>
      </c>
      <c r="I165" s="19" t="s">
        <v>43</v>
      </c>
      <c r="J165" s="18" t="s">
        <v>31</v>
      </c>
      <c r="K165" s="19" t="s">
        <v>43</v>
      </c>
      <c r="L165" s="18" t="s">
        <v>31</v>
      </c>
      <c r="M165" s="19" t="s">
        <v>43</v>
      </c>
      <c r="N165" s="18" t="s">
        <v>31</v>
      </c>
      <c r="O165" s="19" t="s">
        <v>43</v>
      </c>
      <c r="P165" s="18" t="s">
        <v>31</v>
      </c>
      <c r="Q165" s="19" t="s">
        <v>43</v>
      </c>
      <c r="R165" s="18" t="s">
        <v>31</v>
      </c>
      <c r="S165" s="19" t="s">
        <v>43</v>
      </c>
      <c r="T165" s="18" t="s">
        <v>31</v>
      </c>
      <c r="U165" s="19" t="s">
        <v>43</v>
      </c>
      <c r="V165" s="18" t="s">
        <v>31</v>
      </c>
      <c r="W165" s="19" t="s">
        <v>43</v>
      </c>
      <c r="X165" s="18" t="s">
        <v>31</v>
      </c>
      <c r="Y165" s="19" t="s">
        <v>43</v>
      </c>
      <c r="Z165" s="18" t="s">
        <v>31</v>
      </c>
      <c r="AA165" s="19" t="s">
        <v>43</v>
      </c>
      <c r="AB165" s="18" t="s">
        <v>31</v>
      </c>
      <c r="AC165" s="19" t="s">
        <v>43</v>
      </c>
      <c r="AD165" s="18" t="s">
        <v>31</v>
      </c>
      <c r="AE165" s="19" t="s">
        <v>43</v>
      </c>
      <c r="AF165" s="18" t="s">
        <v>31</v>
      </c>
      <c r="AG165" s="19" t="s">
        <v>43</v>
      </c>
      <c r="AH165" s="18" t="s">
        <v>31</v>
      </c>
      <c r="AI165" s="19">
        <v>104405.19396766</v>
      </c>
      <c r="AJ165" s="18" t="s">
        <v>31</v>
      </c>
      <c r="AK165" s="19" t="s">
        <v>43</v>
      </c>
      <c r="AL165" s="18" t="s">
        <v>31</v>
      </c>
      <c r="AM165" s="19" t="s">
        <v>43</v>
      </c>
      <c r="AN165" s="18" t="s">
        <v>31</v>
      </c>
      <c r="AO165" s="19" t="s">
        <v>43</v>
      </c>
      <c r="AP165" s="18" t="s">
        <v>31</v>
      </c>
      <c r="AQ165" s="19" t="s">
        <v>43</v>
      </c>
    </row>
    <row r="166" spans="1:43" ht="15" x14ac:dyDescent="0.3">
      <c r="A166" s="14" t="s">
        <v>69</v>
      </c>
      <c r="B166" s="17" t="s">
        <v>33</v>
      </c>
      <c r="C166" s="11" t="s">
        <v>31</v>
      </c>
      <c r="D166" s="18" t="s">
        <v>34</v>
      </c>
      <c r="E166" s="19">
        <v>200866</v>
      </c>
      <c r="F166" s="18" t="s">
        <v>31</v>
      </c>
      <c r="G166" s="19">
        <v>174.48</v>
      </c>
      <c r="H166" s="18" t="s">
        <v>31</v>
      </c>
      <c r="I166" s="19">
        <v>172.0599</v>
      </c>
      <c r="J166" s="18" t="s">
        <v>31</v>
      </c>
      <c r="K166" s="19">
        <v>2.3740785180742598</v>
      </c>
      <c r="L166" s="18" t="s">
        <v>31</v>
      </c>
      <c r="M166" s="19">
        <v>15151.719293</v>
      </c>
      <c r="N166" s="18" t="s">
        <v>31</v>
      </c>
      <c r="O166" s="19">
        <v>11953.289889</v>
      </c>
      <c r="P166" s="18" t="s">
        <v>31</v>
      </c>
      <c r="Q166" s="19">
        <v>-3198.429404</v>
      </c>
      <c r="R166" s="18" t="s">
        <v>31</v>
      </c>
      <c r="S166" s="19">
        <v>0.25973083354219001</v>
      </c>
      <c r="T166" s="18" t="s">
        <v>31</v>
      </c>
      <c r="U166" s="19">
        <v>20889.027386000002</v>
      </c>
      <c r="V166" s="18" t="s">
        <v>31</v>
      </c>
      <c r="W166" s="19">
        <v>6228.4708890000002</v>
      </c>
      <c r="X166" s="18" t="s">
        <v>31</v>
      </c>
      <c r="Y166" s="19">
        <v>-14660.556497</v>
      </c>
      <c r="Z166" s="18" t="s">
        <v>31</v>
      </c>
      <c r="AA166" s="19">
        <v>1.2789094546953601</v>
      </c>
      <c r="AB166" s="18" t="s">
        <v>31</v>
      </c>
      <c r="AC166" s="19">
        <v>4416.5348960000001</v>
      </c>
      <c r="AD166" s="18" t="s">
        <v>31</v>
      </c>
      <c r="AE166" s="19">
        <v>5117.9366639999998</v>
      </c>
      <c r="AF166" s="18" t="s">
        <v>31</v>
      </c>
      <c r="AG166" s="19">
        <v>701.40176799999995</v>
      </c>
      <c r="AH166" s="18" t="s">
        <v>31</v>
      </c>
      <c r="AI166" s="19">
        <v>1621825.0085909199</v>
      </c>
      <c r="AJ166" s="18" t="s">
        <v>31</v>
      </c>
      <c r="AK166" s="19">
        <v>1010191.91371787</v>
      </c>
      <c r="AL166" s="18" t="s">
        <v>31</v>
      </c>
      <c r="AM166" s="19">
        <v>46410.148999999998</v>
      </c>
      <c r="AN166" s="18" t="s">
        <v>31</v>
      </c>
      <c r="AO166" s="19">
        <v>18490.8</v>
      </c>
      <c r="AP166" s="18" t="s">
        <v>31</v>
      </c>
      <c r="AQ166" s="19">
        <v>13520.9</v>
      </c>
    </row>
    <row r="167" spans="1:43" ht="15" x14ac:dyDescent="0.3">
      <c r="A167" s="16"/>
      <c r="B167" s="17" t="s">
        <v>35</v>
      </c>
      <c r="C167" s="11" t="s">
        <v>31</v>
      </c>
      <c r="D167" s="18" t="s">
        <v>34</v>
      </c>
      <c r="E167" s="19">
        <v>205872.886</v>
      </c>
      <c r="F167" s="18" t="s">
        <v>31</v>
      </c>
      <c r="G167" s="19">
        <v>200.91139999999999</v>
      </c>
      <c r="H167" s="18" t="s">
        <v>31</v>
      </c>
      <c r="I167" s="19">
        <v>134.13040000000001</v>
      </c>
      <c r="J167" s="18" t="s">
        <v>31</v>
      </c>
      <c r="K167" s="19">
        <v>2.1931049551756701</v>
      </c>
      <c r="L167" s="18" t="s">
        <v>31</v>
      </c>
      <c r="M167" s="19">
        <v>14403.776562999999</v>
      </c>
      <c r="N167" s="18" t="s">
        <v>31</v>
      </c>
      <c r="O167" s="19">
        <v>11436.215034000001</v>
      </c>
      <c r="P167" s="18" t="s">
        <v>31</v>
      </c>
      <c r="Q167" s="19">
        <v>-2967.5615290000001</v>
      </c>
      <c r="R167" s="18" t="s">
        <v>31</v>
      </c>
      <c r="S167" s="19">
        <v>0.28815951276807</v>
      </c>
      <c r="T167" s="18" t="s">
        <v>31</v>
      </c>
      <c r="U167" s="19">
        <v>20735.002250000001</v>
      </c>
      <c r="V167" s="18" t="s">
        <v>31</v>
      </c>
      <c r="W167" s="19">
        <v>6740.5935300000001</v>
      </c>
      <c r="X167" s="18" t="s">
        <v>31</v>
      </c>
      <c r="Y167" s="19">
        <v>-13994.408719999999</v>
      </c>
      <c r="Z167" s="18" t="s">
        <v>31</v>
      </c>
      <c r="AA167" s="19">
        <v>1.8863466650367999</v>
      </c>
      <c r="AB167" s="18" t="s">
        <v>31</v>
      </c>
      <c r="AC167" s="19">
        <v>5618.7691150000001</v>
      </c>
      <c r="AD167" s="18" t="s">
        <v>31</v>
      </c>
      <c r="AE167" s="19">
        <v>7794.1501230000003</v>
      </c>
      <c r="AF167" s="18" t="s">
        <v>31</v>
      </c>
      <c r="AG167" s="19">
        <v>2175.3810079999998</v>
      </c>
      <c r="AH167" s="18" t="s">
        <v>31</v>
      </c>
      <c r="AI167" s="19">
        <v>1734116.16110663</v>
      </c>
      <c r="AJ167" s="18" t="s">
        <v>31</v>
      </c>
      <c r="AK167" s="19">
        <v>1083768.9162570899</v>
      </c>
      <c r="AL167" s="18" t="s">
        <v>31</v>
      </c>
      <c r="AM167" s="19">
        <v>46449.874000000003</v>
      </c>
      <c r="AN167" s="18" t="s">
        <v>31</v>
      </c>
      <c r="AO167" s="19">
        <v>18885.400000000001</v>
      </c>
      <c r="AP167" s="18" t="s">
        <v>31</v>
      </c>
      <c r="AQ167" s="19">
        <v>13841.3</v>
      </c>
    </row>
    <row r="168" spans="1:43" ht="15" x14ac:dyDescent="0.3">
      <c r="A168" s="16"/>
      <c r="B168" s="17" t="s">
        <v>37</v>
      </c>
      <c r="C168" s="11" t="s">
        <v>31</v>
      </c>
      <c r="D168" s="18" t="s">
        <v>34</v>
      </c>
      <c r="E168" s="19">
        <v>215744.473</v>
      </c>
      <c r="F168" s="18" t="s">
        <v>31</v>
      </c>
      <c r="G168" s="19">
        <v>177.70240000000001</v>
      </c>
      <c r="H168" s="18" t="s">
        <v>31</v>
      </c>
      <c r="I168" s="19">
        <v>167.5727</v>
      </c>
      <c r="J168" s="18" t="s">
        <v>31</v>
      </c>
      <c r="K168" s="19">
        <v>2.1554234435937598</v>
      </c>
      <c r="L168" s="18" t="s">
        <v>31</v>
      </c>
      <c r="M168" s="19">
        <v>14685.457258</v>
      </c>
      <c r="N168" s="18" t="s">
        <v>31</v>
      </c>
      <c r="O168" s="19">
        <v>11931.194616999999</v>
      </c>
      <c r="P168" s="18" t="s">
        <v>31</v>
      </c>
      <c r="Q168" s="19">
        <v>-2754.2626409999998</v>
      </c>
      <c r="R168" s="18" t="s">
        <v>31</v>
      </c>
      <c r="S168" s="19">
        <v>0.29376164606673999</v>
      </c>
      <c r="T168" s="18" t="s">
        <v>31</v>
      </c>
      <c r="U168" s="19">
        <v>23074.629715999999</v>
      </c>
      <c r="V168" s="18" t="s">
        <v>31</v>
      </c>
      <c r="W168" s="19">
        <v>7640.6265759999997</v>
      </c>
      <c r="X168" s="18" t="s">
        <v>31</v>
      </c>
      <c r="Y168" s="19">
        <v>-15434.003140000001</v>
      </c>
      <c r="Z168" s="18" t="s">
        <v>31</v>
      </c>
      <c r="AA168" s="19">
        <v>1.8006674088430801</v>
      </c>
      <c r="AB168" s="18" t="s">
        <v>31</v>
      </c>
      <c r="AC168" s="19">
        <v>6978.5421310000002</v>
      </c>
      <c r="AD168" s="18" t="s">
        <v>31</v>
      </c>
      <c r="AE168" s="19">
        <v>7598.9774770000004</v>
      </c>
      <c r="AF168" s="18" t="s">
        <v>31</v>
      </c>
      <c r="AG168" s="19">
        <v>620.43534599999998</v>
      </c>
      <c r="AH168" s="18" t="s">
        <v>31</v>
      </c>
      <c r="AI168" s="19">
        <v>1842770.4638634999</v>
      </c>
      <c r="AJ168" s="18" t="s">
        <v>31</v>
      </c>
      <c r="AK168" s="19">
        <v>1160660.1214771499</v>
      </c>
      <c r="AL168" s="18" t="s">
        <v>31</v>
      </c>
      <c r="AM168" s="19">
        <v>46532.868999999999</v>
      </c>
      <c r="AN168" s="18" t="s">
        <v>31</v>
      </c>
      <c r="AO168" s="19">
        <v>19387.900000000001</v>
      </c>
      <c r="AP168" s="18" t="s">
        <v>31</v>
      </c>
      <c r="AQ168" s="19">
        <v>14264.9</v>
      </c>
    </row>
    <row r="169" spans="1:43" ht="15" x14ac:dyDescent="0.3">
      <c r="A169" s="16"/>
      <c r="B169" s="17" t="s">
        <v>38</v>
      </c>
      <c r="C169" s="11" t="s">
        <v>31</v>
      </c>
      <c r="D169" s="18" t="s">
        <v>34</v>
      </c>
      <c r="E169" s="19">
        <v>225696.4</v>
      </c>
      <c r="F169" s="18" t="s">
        <v>31</v>
      </c>
      <c r="G169" s="19">
        <v>220.05350000000001</v>
      </c>
      <c r="H169" s="18" t="s">
        <v>31</v>
      </c>
      <c r="I169" s="19">
        <v>160.17060000000001</v>
      </c>
      <c r="J169" s="18" t="s">
        <v>31</v>
      </c>
      <c r="K169" s="19">
        <v>1.9724106941609201</v>
      </c>
      <c r="L169" s="18" t="s">
        <v>31</v>
      </c>
      <c r="M169" s="19">
        <v>16431.882014999999</v>
      </c>
      <c r="N169" s="18" t="s">
        <v>31</v>
      </c>
      <c r="O169" s="19">
        <v>12173.862739</v>
      </c>
      <c r="P169" s="18" t="s">
        <v>31</v>
      </c>
      <c r="Q169" s="19">
        <v>-4258.019276</v>
      </c>
      <c r="R169" s="18" t="s">
        <v>31</v>
      </c>
      <c r="S169" s="19">
        <v>0.27739982039488997</v>
      </c>
      <c r="T169" s="18" t="s">
        <v>31</v>
      </c>
      <c r="U169" s="19">
        <v>25100.808184000001</v>
      </c>
      <c r="V169" s="18" t="s">
        <v>31</v>
      </c>
      <c r="W169" s="19">
        <v>7848.7744979999998</v>
      </c>
      <c r="X169" s="18" t="s">
        <v>31</v>
      </c>
      <c r="Y169" s="19">
        <v>-17252.033685999999</v>
      </c>
      <c r="Z169" s="18" t="s">
        <v>31</v>
      </c>
      <c r="AA169" s="19">
        <v>1.58493929550465</v>
      </c>
      <c r="AB169" s="18" t="s">
        <v>31</v>
      </c>
      <c r="AC169" s="19">
        <v>5558.9856950000003</v>
      </c>
      <c r="AD169" s="18" t="s">
        <v>31</v>
      </c>
      <c r="AE169" s="19">
        <v>7170.994404</v>
      </c>
      <c r="AF169" s="18" t="s">
        <v>31</v>
      </c>
      <c r="AG169" s="19">
        <v>1612.008709</v>
      </c>
      <c r="AH169" s="18" t="s">
        <v>31</v>
      </c>
      <c r="AI169" s="19">
        <v>1905450.0213138601</v>
      </c>
      <c r="AJ169" s="18" t="s">
        <v>31</v>
      </c>
      <c r="AK169" s="19">
        <v>1197772.5826938699</v>
      </c>
      <c r="AL169" s="18" t="s">
        <v>31</v>
      </c>
      <c r="AM169" s="19">
        <v>46728.813999999998</v>
      </c>
      <c r="AN169" s="18" t="s">
        <v>31</v>
      </c>
      <c r="AO169" s="19">
        <v>19816.7</v>
      </c>
      <c r="AP169" s="18" t="s">
        <v>31</v>
      </c>
      <c r="AQ169" s="19">
        <v>14578.6</v>
      </c>
    </row>
    <row r="170" spans="1:43" ht="15" x14ac:dyDescent="0.3">
      <c r="A170" s="16"/>
      <c r="B170" s="17" t="s">
        <v>39</v>
      </c>
      <c r="C170" s="11" t="s">
        <v>31</v>
      </c>
      <c r="D170" s="18" t="s">
        <v>34</v>
      </c>
      <c r="E170" s="19">
        <v>231413.3</v>
      </c>
      <c r="F170" s="18" t="s">
        <v>31</v>
      </c>
      <c r="G170" s="19">
        <v>248.9965</v>
      </c>
      <c r="H170" s="18" t="s">
        <v>31</v>
      </c>
      <c r="I170" s="19">
        <v>181.2038</v>
      </c>
      <c r="J170" s="18" t="s">
        <v>31</v>
      </c>
      <c r="K170" s="19">
        <v>2.0295535928464199</v>
      </c>
      <c r="L170" s="18" t="s">
        <v>31</v>
      </c>
      <c r="M170" s="19">
        <v>16267.718206</v>
      </c>
      <c r="N170" s="18" t="s">
        <v>31</v>
      </c>
      <c r="O170" s="19">
        <v>13202.854453</v>
      </c>
      <c r="P170" s="18" t="s">
        <v>31</v>
      </c>
      <c r="Q170" s="19">
        <v>-3064.8637530000001</v>
      </c>
      <c r="R170" s="18" t="s">
        <v>31</v>
      </c>
      <c r="S170" s="19">
        <v>0.29895193150429</v>
      </c>
      <c r="T170" s="18" t="s">
        <v>31</v>
      </c>
      <c r="U170" s="19">
        <v>24486.993697999998</v>
      </c>
      <c r="V170" s="18" t="s">
        <v>31</v>
      </c>
      <c r="W170" s="19">
        <v>8244.4542849999998</v>
      </c>
      <c r="X170" s="18" t="s">
        <v>31</v>
      </c>
      <c r="Y170" s="19">
        <v>-16242.539413</v>
      </c>
      <c r="Z170" s="18" t="s">
        <v>31</v>
      </c>
      <c r="AA170" s="19">
        <v>1.7735312973739199</v>
      </c>
      <c r="AB170" s="18" t="s">
        <v>31</v>
      </c>
      <c r="AC170" s="19">
        <v>5273.7163410000003</v>
      </c>
      <c r="AD170" s="18" t="s">
        <v>31</v>
      </c>
      <c r="AE170" s="19">
        <v>8168.1653070000002</v>
      </c>
      <c r="AF170" s="18" t="s">
        <v>31</v>
      </c>
      <c r="AG170" s="19">
        <v>2894.4489659999999</v>
      </c>
      <c r="AH170" s="18" t="s">
        <v>31</v>
      </c>
      <c r="AI170" s="19">
        <v>2031915.02718258</v>
      </c>
      <c r="AJ170" s="18" t="s">
        <v>40</v>
      </c>
      <c r="AK170" s="19">
        <v>1280242.2346465001</v>
      </c>
      <c r="AL170" s="18" t="s">
        <v>31</v>
      </c>
      <c r="AM170" s="19">
        <v>47105.358</v>
      </c>
      <c r="AN170" s="18" t="s">
        <v>40</v>
      </c>
      <c r="AO170" s="19">
        <v>20339.900655254401</v>
      </c>
      <c r="AP170" s="18" t="s">
        <v>40</v>
      </c>
      <c r="AQ170" s="19">
        <v>15108.8842390144</v>
      </c>
    </row>
    <row r="171" spans="1:43" ht="15" x14ac:dyDescent="0.3">
      <c r="A171" s="16"/>
      <c r="B171" s="17" t="s">
        <v>41</v>
      </c>
      <c r="C171" s="11" t="s">
        <v>31</v>
      </c>
      <c r="D171" s="18" t="s">
        <v>34</v>
      </c>
      <c r="E171" s="19">
        <v>231769.1</v>
      </c>
      <c r="F171" s="18" t="s">
        <v>31</v>
      </c>
      <c r="G171" s="19">
        <v>276.3741</v>
      </c>
      <c r="H171" s="18" t="s">
        <v>31</v>
      </c>
      <c r="I171" s="19">
        <v>197.49870000000001</v>
      </c>
      <c r="J171" s="18" t="s">
        <v>31</v>
      </c>
      <c r="K171" s="19">
        <v>1.99147286863954</v>
      </c>
      <c r="L171" s="18" t="s">
        <v>31</v>
      </c>
      <c r="M171" s="19">
        <v>17743.536902</v>
      </c>
      <c r="N171" s="18" t="s">
        <v>31</v>
      </c>
      <c r="O171" s="19">
        <v>14249.267830000001</v>
      </c>
      <c r="P171" s="18" t="s">
        <v>31</v>
      </c>
      <c r="Q171" s="19">
        <v>-3494.2690720000001</v>
      </c>
      <c r="R171" s="18" t="s">
        <v>31</v>
      </c>
      <c r="S171" s="19">
        <v>0.2775760503429</v>
      </c>
      <c r="T171" s="18" t="s">
        <v>31</v>
      </c>
      <c r="U171" s="19">
        <v>24157.947348000002</v>
      </c>
      <c r="V171" s="18" t="s">
        <v>31</v>
      </c>
      <c r="W171" s="19">
        <v>7914.709167</v>
      </c>
      <c r="X171" s="18" t="s">
        <v>31</v>
      </c>
      <c r="Y171" s="19">
        <v>-16243.238181000001</v>
      </c>
      <c r="Z171" s="18" t="s">
        <v>31</v>
      </c>
      <c r="AA171" s="19">
        <v>1.9452930300705</v>
      </c>
      <c r="AB171" s="18" t="s">
        <v>31</v>
      </c>
      <c r="AC171" s="19">
        <v>4068.6775280000002</v>
      </c>
      <c r="AD171" s="18" t="s">
        <v>31</v>
      </c>
      <c r="AE171" s="19">
        <v>5987.7299569999996</v>
      </c>
      <c r="AF171" s="18" t="s">
        <v>31</v>
      </c>
      <c r="AG171" s="19">
        <v>1919.0524290000001</v>
      </c>
      <c r="AH171" s="18" t="s">
        <v>31</v>
      </c>
      <c r="AI171" s="19">
        <v>1799154.6532364001</v>
      </c>
      <c r="AJ171" s="18" t="s">
        <v>40</v>
      </c>
      <c r="AK171" s="19">
        <v>1085887.1713787899</v>
      </c>
      <c r="AL171" s="18" t="s">
        <v>31</v>
      </c>
      <c r="AM171" s="19">
        <v>47355.684999999998</v>
      </c>
      <c r="AN171" s="18" t="s">
        <v>40</v>
      </c>
      <c r="AO171" s="19">
        <v>19488.974312310998</v>
      </c>
      <c r="AP171" s="18" t="s">
        <v>40</v>
      </c>
      <c r="AQ171" s="19">
        <v>14282.5363459194</v>
      </c>
    </row>
    <row r="172" spans="1:43" ht="15" x14ac:dyDescent="0.3">
      <c r="A172" s="16"/>
      <c r="B172" s="17" t="s">
        <v>42</v>
      </c>
      <c r="C172" s="11" t="s">
        <v>31</v>
      </c>
      <c r="D172" s="18" t="s">
        <v>49</v>
      </c>
      <c r="E172" s="19">
        <v>249473</v>
      </c>
      <c r="F172" s="18" t="s">
        <v>31</v>
      </c>
      <c r="G172" s="19" t="s">
        <v>43</v>
      </c>
      <c r="H172" s="18" t="s">
        <v>31</v>
      </c>
      <c r="I172" s="19" t="s">
        <v>43</v>
      </c>
      <c r="J172" s="18" t="s">
        <v>31</v>
      </c>
      <c r="K172" s="19" t="s">
        <v>43</v>
      </c>
      <c r="L172" s="18" t="s">
        <v>31</v>
      </c>
      <c r="M172" s="19">
        <v>25414.300902999999</v>
      </c>
      <c r="N172" s="18" t="s">
        <v>31</v>
      </c>
      <c r="O172" s="19">
        <v>20755.554115999999</v>
      </c>
      <c r="P172" s="18" t="s">
        <v>31</v>
      </c>
      <c r="Q172" s="19">
        <v>-4658.746787</v>
      </c>
      <c r="R172" s="18" t="s">
        <v>31</v>
      </c>
      <c r="S172" s="19" t="s">
        <v>43</v>
      </c>
      <c r="T172" s="18" t="s">
        <v>31</v>
      </c>
      <c r="U172" s="19">
        <v>28447.330964000001</v>
      </c>
      <c r="V172" s="18" t="s">
        <v>31</v>
      </c>
      <c r="W172" s="19">
        <v>9213.5426869999992</v>
      </c>
      <c r="X172" s="18" t="s">
        <v>31</v>
      </c>
      <c r="Y172" s="19">
        <v>-19233.788277</v>
      </c>
      <c r="Z172" s="18" t="s">
        <v>31</v>
      </c>
      <c r="AA172" s="19" t="s">
        <v>43</v>
      </c>
      <c r="AB172" s="18" t="s">
        <v>31</v>
      </c>
      <c r="AC172" s="19">
        <v>4397.421875</v>
      </c>
      <c r="AD172" s="18" t="s">
        <v>31</v>
      </c>
      <c r="AE172" s="19">
        <v>5872.1393090000001</v>
      </c>
      <c r="AF172" s="18" t="s">
        <v>31</v>
      </c>
      <c r="AG172" s="19">
        <v>1474.7174339999999</v>
      </c>
      <c r="AH172" s="18" t="s">
        <v>31</v>
      </c>
      <c r="AI172" s="19">
        <v>1927531.4816004401</v>
      </c>
      <c r="AJ172" s="18" t="s">
        <v>40</v>
      </c>
      <c r="AK172" s="19">
        <v>1186449.4381103099</v>
      </c>
      <c r="AL172" s="18" t="s">
        <v>31</v>
      </c>
      <c r="AM172" s="19">
        <v>47331.544999999998</v>
      </c>
      <c r="AN172" s="18" t="s">
        <v>40</v>
      </c>
      <c r="AO172" s="19">
        <v>19968.658278266099</v>
      </c>
      <c r="AP172" s="18" t="s">
        <v>40</v>
      </c>
      <c r="AQ172" s="19">
        <v>14553.6017464001</v>
      </c>
    </row>
    <row r="173" spans="1:43" ht="15" x14ac:dyDescent="0.3">
      <c r="A173" s="15"/>
      <c r="B173" s="17" t="s">
        <v>44</v>
      </c>
      <c r="C173" s="11" t="s">
        <v>31</v>
      </c>
      <c r="D173" s="18" t="s">
        <v>31</v>
      </c>
      <c r="E173" s="19" t="s">
        <v>43</v>
      </c>
      <c r="F173" s="18" t="s">
        <v>31</v>
      </c>
      <c r="G173" s="19" t="s">
        <v>43</v>
      </c>
      <c r="H173" s="18" t="s">
        <v>31</v>
      </c>
      <c r="I173" s="19" t="s">
        <v>43</v>
      </c>
      <c r="J173" s="18" t="s">
        <v>31</v>
      </c>
      <c r="K173" s="19" t="s">
        <v>43</v>
      </c>
      <c r="L173" s="18" t="s">
        <v>31</v>
      </c>
      <c r="M173" s="19" t="s">
        <v>43</v>
      </c>
      <c r="N173" s="18" t="s">
        <v>31</v>
      </c>
      <c r="O173" s="19" t="s">
        <v>43</v>
      </c>
      <c r="P173" s="18" t="s">
        <v>31</v>
      </c>
      <c r="Q173" s="19" t="s">
        <v>43</v>
      </c>
      <c r="R173" s="18" t="s">
        <v>31</v>
      </c>
      <c r="S173" s="19" t="s">
        <v>43</v>
      </c>
      <c r="T173" s="18" t="s">
        <v>31</v>
      </c>
      <c r="U173" s="19" t="s">
        <v>43</v>
      </c>
      <c r="V173" s="18" t="s">
        <v>31</v>
      </c>
      <c r="W173" s="19" t="s">
        <v>43</v>
      </c>
      <c r="X173" s="18" t="s">
        <v>31</v>
      </c>
      <c r="Y173" s="19" t="s">
        <v>43</v>
      </c>
      <c r="Z173" s="18" t="s">
        <v>31</v>
      </c>
      <c r="AA173" s="19" t="s">
        <v>43</v>
      </c>
      <c r="AB173" s="18" t="s">
        <v>31</v>
      </c>
      <c r="AC173" s="19" t="s">
        <v>43</v>
      </c>
      <c r="AD173" s="18" t="s">
        <v>31</v>
      </c>
      <c r="AE173" s="19" t="s">
        <v>43</v>
      </c>
      <c r="AF173" s="18" t="s">
        <v>31</v>
      </c>
      <c r="AG173" s="19" t="s">
        <v>43</v>
      </c>
      <c r="AH173" s="18" t="s">
        <v>31</v>
      </c>
      <c r="AI173" s="19">
        <v>2173576.3906417699</v>
      </c>
      <c r="AJ173" s="18" t="s">
        <v>31</v>
      </c>
      <c r="AK173" s="19" t="s">
        <v>43</v>
      </c>
      <c r="AL173" s="18" t="s">
        <v>31</v>
      </c>
      <c r="AM173" s="19" t="s">
        <v>43</v>
      </c>
      <c r="AN173" s="18" t="s">
        <v>31</v>
      </c>
      <c r="AO173" s="19" t="s">
        <v>43</v>
      </c>
      <c r="AP173" s="18" t="s">
        <v>31</v>
      </c>
      <c r="AQ173" s="19" t="s">
        <v>43</v>
      </c>
    </row>
    <row r="174" spans="1:43" ht="15" x14ac:dyDescent="0.3">
      <c r="A174" s="14" t="s">
        <v>70</v>
      </c>
      <c r="B174" s="17" t="s">
        <v>33</v>
      </c>
      <c r="C174" s="11" t="s">
        <v>31</v>
      </c>
      <c r="D174" s="18" t="s">
        <v>40</v>
      </c>
      <c r="E174" s="19">
        <v>83551</v>
      </c>
      <c r="F174" s="18" t="s">
        <v>31</v>
      </c>
      <c r="G174" s="19">
        <v>1385.8425999999999</v>
      </c>
      <c r="H174" s="18" t="s">
        <v>31</v>
      </c>
      <c r="I174" s="19">
        <v>115.9195</v>
      </c>
      <c r="J174" s="18" t="s">
        <v>31</v>
      </c>
      <c r="K174" s="19">
        <v>1.66306623900156</v>
      </c>
      <c r="L174" s="18" t="s">
        <v>31</v>
      </c>
      <c r="M174" s="19">
        <v>3846.039495</v>
      </c>
      <c r="N174" s="18" t="s">
        <v>31</v>
      </c>
      <c r="O174" s="19">
        <v>8373.4015990000007</v>
      </c>
      <c r="P174" s="18" t="s">
        <v>31</v>
      </c>
      <c r="Q174" s="19">
        <v>4527.3621039999998</v>
      </c>
      <c r="R174" s="18" t="s">
        <v>31</v>
      </c>
      <c r="S174" s="19">
        <v>0.53613641282436997</v>
      </c>
      <c r="T174" s="18" t="s">
        <v>31</v>
      </c>
      <c r="U174" s="19">
        <v>16484.623617000001</v>
      </c>
      <c r="V174" s="18" t="s">
        <v>31</v>
      </c>
      <c r="W174" s="19">
        <v>12856.810238</v>
      </c>
      <c r="X174" s="18" t="s">
        <v>31</v>
      </c>
      <c r="Y174" s="19">
        <v>-3627.8133790000002</v>
      </c>
      <c r="Z174" s="18" t="s">
        <v>31</v>
      </c>
      <c r="AA174" s="19">
        <v>0.19389202156533999</v>
      </c>
      <c r="AB174" s="18" t="s">
        <v>31</v>
      </c>
      <c r="AC174" s="19">
        <v>997.04205000000002</v>
      </c>
      <c r="AD174" s="18" t="s">
        <v>31</v>
      </c>
      <c r="AE174" s="19">
        <v>775.916608</v>
      </c>
      <c r="AF174" s="18" t="s">
        <v>31</v>
      </c>
      <c r="AG174" s="19">
        <v>-221.12544199999999</v>
      </c>
      <c r="AH174" s="18" t="s">
        <v>31</v>
      </c>
      <c r="AI174" s="19">
        <v>481170.72319182701</v>
      </c>
      <c r="AJ174" s="18" t="s">
        <v>31</v>
      </c>
      <c r="AK174" s="19">
        <v>303743.00715257297</v>
      </c>
      <c r="AL174" s="18" t="s">
        <v>31</v>
      </c>
      <c r="AM174" s="19">
        <v>9799.1859999999997</v>
      </c>
      <c r="AN174" s="18" t="s">
        <v>31</v>
      </c>
      <c r="AO174" s="19">
        <v>4808</v>
      </c>
      <c r="AP174" s="18" t="s">
        <v>31</v>
      </c>
      <c r="AQ174" s="19">
        <v>3167</v>
      </c>
    </row>
    <row r="175" spans="1:43" ht="15" x14ac:dyDescent="0.3">
      <c r="A175" s="16"/>
      <c r="B175" s="17" t="s">
        <v>35</v>
      </c>
      <c r="C175" s="11" t="s">
        <v>31</v>
      </c>
      <c r="D175" s="18" t="s">
        <v>40</v>
      </c>
      <c r="E175" s="19">
        <v>90690</v>
      </c>
      <c r="F175" s="18" t="s">
        <v>31</v>
      </c>
      <c r="G175" s="19">
        <v>1410.6193000000001</v>
      </c>
      <c r="H175" s="18" t="s">
        <v>31</v>
      </c>
      <c r="I175" s="19">
        <v>139.4085</v>
      </c>
      <c r="J175" s="18" t="s">
        <v>31</v>
      </c>
      <c r="K175" s="19">
        <v>1.5396302213411699</v>
      </c>
      <c r="L175" s="18" t="s">
        <v>31</v>
      </c>
      <c r="M175" s="19">
        <v>4263.2615079999996</v>
      </c>
      <c r="N175" s="18" t="s">
        <v>31</v>
      </c>
      <c r="O175" s="19">
        <v>8028.5908079999999</v>
      </c>
      <c r="P175" s="18" t="s">
        <v>31</v>
      </c>
      <c r="Q175" s="19">
        <v>3765.3292999999999</v>
      </c>
      <c r="R175" s="18" t="s">
        <v>31</v>
      </c>
      <c r="S175" s="19">
        <v>0.54212758091169</v>
      </c>
      <c r="T175" s="18" t="s">
        <v>31</v>
      </c>
      <c r="U175" s="19">
        <v>16418.332861999999</v>
      </c>
      <c r="V175" s="18" t="s">
        <v>31</v>
      </c>
      <c r="W175" s="19">
        <v>12681.384797000001</v>
      </c>
      <c r="X175" s="18" t="s">
        <v>31</v>
      </c>
      <c r="Y175" s="19">
        <v>-3736.948065</v>
      </c>
      <c r="Z175" s="18" t="s">
        <v>31</v>
      </c>
      <c r="AA175" s="19">
        <v>0.22221528282464001</v>
      </c>
      <c r="AB175" s="18" t="s">
        <v>31</v>
      </c>
      <c r="AC175" s="19">
        <v>926.29882499999997</v>
      </c>
      <c r="AD175" s="18" t="s">
        <v>31</v>
      </c>
      <c r="AE175" s="19">
        <v>918.16594799999996</v>
      </c>
      <c r="AF175" s="18" t="s">
        <v>31</v>
      </c>
      <c r="AG175" s="19">
        <v>-8.1328770000000006</v>
      </c>
      <c r="AH175" s="18" t="s">
        <v>31</v>
      </c>
      <c r="AI175" s="19">
        <v>500423.66516456701</v>
      </c>
      <c r="AJ175" s="18" t="s">
        <v>31</v>
      </c>
      <c r="AK175" s="19">
        <v>311176.21177424002</v>
      </c>
      <c r="AL175" s="18" t="s">
        <v>31</v>
      </c>
      <c r="AM175" s="19">
        <v>9923.0849999999991</v>
      </c>
      <c r="AN175" s="18" t="s">
        <v>31</v>
      </c>
      <c r="AO175" s="19">
        <v>4896</v>
      </c>
      <c r="AP175" s="18" t="s">
        <v>31</v>
      </c>
      <c r="AQ175" s="19">
        <v>3195</v>
      </c>
    </row>
    <row r="176" spans="1:43" ht="15" x14ac:dyDescent="0.3">
      <c r="A176" s="16"/>
      <c r="B176" s="17" t="s">
        <v>37</v>
      </c>
      <c r="C176" s="11" t="s">
        <v>31</v>
      </c>
      <c r="D176" s="18" t="s">
        <v>71</v>
      </c>
      <c r="E176" s="19">
        <v>88928</v>
      </c>
      <c r="F176" s="18" t="s">
        <v>31</v>
      </c>
      <c r="G176" s="19">
        <v>1482.8061</v>
      </c>
      <c r="H176" s="18" t="s">
        <v>31</v>
      </c>
      <c r="I176" s="19">
        <v>124.0389</v>
      </c>
      <c r="J176" s="18" t="s">
        <v>31</v>
      </c>
      <c r="K176" s="19">
        <v>1.5329977798856</v>
      </c>
      <c r="L176" s="18" t="s">
        <v>31</v>
      </c>
      <c r="M176" s="19">
        <v>4267.3830390000003</v>
      </c>
      <c r="N176" s="18" t="s">
        <v>31</v>
      </c>
      <c r="O176" s="19">
        <v>8485.8012070000004</v>
      </c>
      <c r="P176" s="18" t="s">
        <v>31</v>
      </c>
      <c r="Q176" s="19">
        <v>4218.4181680000002</v>
      </c>
      <c r="R176" s="18" t="s">
        <v>31</v>
      </c>
      <c r="S176" s="19">
        <v>0.48487801262606001</v>
      </c>
      <c r="T176" s="18" t="s">
        <v>31</v>
      </c>
      <c r="U176" s="19">
        <v>17143.176689</v>
      </c>
      <c r="V176" s="18" t="s">
        <v>31</v>
      </c>
      <c r="W176" s="19">
        <v>12611.489208999999</v>
      </c>
      <c r="X176" s="18" t="s">
        <v>31</v>
      </c>
      <c r="Y176" s="19">
        <v>-4531.6874799999996</v>
      </c>
      <c r="Z176" s="18" t="s">
        <v>31</v>
      </c>
      <c r="AA176" s="19">
        <v>0.18607690175746999</v>
      </c>
      <c r="AB176" s="18" t="s">
        <v>31</v>
      </c>
      <c r="AC176" s="19">
        <v>714.74037399999997</v>
      </c>
      <c r="AD176" s="18" t="s">
        <v>31</v>
      </c>
      <c r="AE176" s="19">
        <v>785.26116400000001</v>
      </c>
      <c r="AF176" s="18" t="s">
        <v>31</v>
      </c>
      <c r="AG176" s="19">
        <v>70.520790000000105</v>
      </c>
      <c r="AH176" s="18" t="s">
        <v>31</v>
      </c>
      <c r="AI176" s="19">
        <v>522476.82497750601</v>
      </c>
      <c r="AJ176" s="18" t="s">
        <v>31</v>
      </c>
      <c r="AK176" s="19">
        <v>325260.80008593498</v>
      </c>
      <c r="AL176" s="18" t="s">
        <v>31</v>
      </c>
      <c r="AM176" s="19">
        <v>10057.6975</v>
      </c>
      <c r="AN176" s="18" t="s">
        <v>31</v>
      </c>
      <c r="AO176" s="19">
        <v>5017</v>
      </c>
      <c r="AP176" s="18" t="s">
        <v>31</v>
      </c>
      <c r="AQ176" s="19">
        <v>3294</v>
      </c>
    </row>
    <row r="177" spans="1:43" ht="15" x14ac:dyDescent="0.3">
      <c r="A177" s="16"/>
      <c r="B177" s="17" t="s">
        <v>38</v>
      </c>
      <c r="C177" s="11" t="s">
        <v>31</v>
      </c>
      <c r="D177" s="18" t="s">
        <v>40</v>
      </c>
      <c r="E177" s="19">
        <v>92011</v>
      </c>
      <c r="F177" s="18" t="s">
        <v>31</v>
      </c>
      <c r="G177" s="19">
        <v>1458.1756</v>
      </c>
      <c r="H177" s="18" t="s">
        <v>31</v>
      </c>
      <c r="I177" s="19">
        <v>126.88939999999999</v>
      </c>
      <c r="J177" s="18" t="s">
        <v>31</v>
      </c>
      <c r="K177" s="19">
        <v>1.5162922300933701</v>
      </c>
      <c r="L177" s="18" t="s">
        <v>31</v>
      </c>
      <c r="M177" s="19">
        <v>4615.1756839999998</v>
      </c>
      <c r="N177" s="18" t="s">
        <v>31</v>
      </c>
      <c r="O177" s="19">
        <v>9358.6662940000006</v>
      </c>
      <c r="P177" s="18" t="s">
        <v>31</v>
      </c>
      <c r="Q177" s="19">
        <v>4743.4906099999998</v>
      </c>
      <c r="R177" s="18" t="s">
        <v>31</v>
      </c>
      <c r="S177" s="19">
        <v>0.45680339915751</v>
      </c>
      <c r="T177" s="18" t="s">
        <v>31</v>
      </c>
      <c r="U177" s="19">
        <v>18751.820165000001</v>
      </c>
      <c r="V177" s="18" t="s">
        <v>31</v>
      </c>
      <c r="W177" s="19">
        <v>12924.834864</v>
      </c>
      <c r="X177" s="18" t="s">
        <v>31</v>
      </c>
      <c r="Y177" s="19">
        <v>-5826.9853009999997</v>
      </c>
      <c r="Z177" s="18" t="s">
        <v>31</v>
      </c>
      <c r="AA177" s="19">
        <v>0.18887271583317999</v>
      </c>
      <c r="AB177" s="18" t="s">
        <v>31</v>
      </c>
      <c r="AC177" s="19">
        <v>1226.4939420000001</v>
      </c>
      <c r="AD177" s="18" t="s">
        <v>31</v>
      </c>
      <c r="AE177" s="19">
        <v>854.54704300000003</v>
      </c>
      <c r="AF177" s="18" t="s">
        <v>31</v>
      </c>
      <c r="AG177" s="19">
        <v>-371.94689899999997</v>
      </c>
      <c r="AH177" s="18" t="s">
        <v>31</v>
      </c>
      <c r="AI177" s="19">
        <v>544594.07091145695</v>
      </c>
      <c r="AJ177" s="18" t="s">
        <v>31</v>
      </c>
      <c r="AK177" s="19">
        <v>337633.80538471398</v>
      </c>
      <c r="AL177" s="18" t="s">
        <v>31</v>
      </c>
      <c r="AM177" s="19">
        <v>10175.2135</v>
      </c>
      <c r="AN177" s="18" t="s">
        <v>31</v>
      </c>
      <c r="AO177" s="19">
        <v>5098</v>
      </c>
      <c r="AP177" s="18" t="s">
        <v>31</v>
      </c>
      <c r="AQ177" s="19">
        <v>3361</v>
      </c>
    </row>
    <row r="178" spans="1:43" ht="15" x14ac:dyDescent="0.3">
      <c r="A178" s="16"/>
      <c r="B178" s="17" t="s">
        <v>39</v>
      </c>
      <c r="C178" s="11" t="s">
        <v>31</v>
      </c>
      <c r="D178" s="18" t="s">
        <v>72</v>
      </c>
      <c r="E178" s="19">
        <v>92172</v>
      </c>
      <c r="F178" s="18" t="s">
        <v>31</v>
      </c>
      <c r="G178" s="19">
        <v>1527.6512</v>
      </c>
      <c r="H178" s="18" t="s">
        <v>31</v>
      </c>
      <c r="I178" s="19">
        <v>130.3707</v>
      </c>
      <c r="J178" s="18" t="s">
        <v>31</v>
      </c>
      <c r="K178" s="19">
        <v>1.6976134453626199</v>
      </c>
      <c r="L178" s="18" t="s">
        <v>31</v>
      </c>
      <c r="M178" s="19">
        <v>4841.2847760000004</v>
      </c>
      <c r="N178" s="18" t="s">
        <v>31</v>
      </c>
      <c r="O178" s="19">
        <v>11043.484299</v>
      </c>
      <c r="P178" s="18" t="s">
        <v>31</v>
      </c>
      <c r="Q178" s="19">
        <v>6202.1995230000002</v>
      </c>
      <c r="R178" s="18" t="s">
        <v>31</v>
      </c>
      <c r="S178" s="19">
        <v>0.47834602579843</v>
      </c>
      <c r="T178" s="18" t="s">
        <v>31</v>
      </c>
      <c r="U178" s="19">
        <v>17447.393424000002</v>
      </c>
      <c r="V178" s="18" t="s">
        <v>31</v>
      </c>
      <c r="W178" s="19">
        <v>13191.759365</v>
      </c>
      <c r="X178" s="18" t="s">
        <v>31</v>
      </c>
      <c r="Y178" s="19">
        <v>-4255.634059</v>
      </c>
      <c r="Z178" s="18" t="s">
        <v>31</v>
      </c>
      <c r="AA178" s="19">
        <v>0.24629109351176001</v>
      </c>
      <c r="AB178" s="18" t="s">
        <v>31</v>
      </c>
      <c r="AC178" s="19">
        <v>1201.2131589999999</v>
      </c>
      <c r="AD178" s="18" t="s">
        <v>31</v>
      </c>
      <c r="AE178" s="19">
        <v>1134.3168109999999</v>
      </c>
      <c r="AF178" s="18" t="s">
        <v>31</v>
      </c>
      <c r="AG178" s="19">
        <v>-66.896348000000003</v>
      </c>
      <c r="AH178" s="18" t="s">
        <v>31</v>
      </c>
      <c r="AI178" s="19">
        <v>579770.67492382403</v>
      </c>
      <c r="AJ178" s="18" t="s">
        <v>31</v>
      </c>
      <c r="AK178" s="19">
        <v>360994.86858957401</v>
      </c>
      <c r="AL178" s="18" t="s">
        <v>31</v>
      </c>
      <c r="AM178" s="19">
        <v>10278.887000000001</v>
      </c>
      <c r="AN178" s="18" t="s">
        <v>31</v>
      </c>
      <c r="AO178" s="19">
        <v>5128</v>
      </c>
      <c r="AP178" s="18" t="s">
        <v>31</v>
      </c>
      <c r="AQ178" s="19">
        <v>3390</v>
      </c>
    </row>
    <row r="179" spans="1:43" ht="15" x14ac:dyDescent="0.3">
      <c r="A179" s="16"/>
      <c r="B179" s="17" t="s">
        <v>41</v>
      </c>
      <c r="C179" s="11" t="s">
        <v>31</v>
      </c>
      <c r="D179" s="18" t="s">
        <v>31</v>
      </c>
      <c r="E179" s="19">
        <v>95463</v>
      </c>
      <c r="F179" s="18" t="s">
        <v>31</v>
      </c>
      <c r="G179" s="19">
        <v>1439.1329000000001</v>
      </c>
      <c r="H179" s="18" t="s">
        <v>31</v>
      </c>
      <c r="I179" s="19">
        <v>141.9692</v>
      </c>
      <c r="J179" s="18" t="s">
        <v>31</v>
      </c>
      <c r="K179" s="19">
        <v>1.7339790225196201</v>
      </c>
      <c r="L179" s="18" t="s">
        <v>31</v>
      </c>
      <c r="M179" s="19">
        <v>5415.1523319999997</v>
      </c>
      <c r="N179" s="18" t="s">
        <v>31</v>
      </c>
      <c r="O179" s="19">
        <v>12406.863228</v>
      </c>
      <c r="P179" s="18" t="s">
        <v>31</v>
      </c>
      <c r="Q179" s="19">
        <v>6991.7108959999996</v>
      </c>
      <c r="R179" s="18" t="s">
        <v>31</v>
      </c>
      <c r="S179" s="19">
        <v>0.47018743032353999</v>
      </c>
      <c r="T179" s="18" t="s">
        <v>31</v>
      </c>
      <c r="U179" s="19">
        <v>18214.321542000002</v>
      </c>
      <c r="V179" s="18" t="s">
        <v>31</v>
      </c>
      <c r="W179" s="19">
        <v>13406.764598</v>
      </c>
      <c r="X179" s="18" t="s">
        <v>31</v>
      </c>
      <c r="Y179" s="19">
        <v>-4807.5569439999999</v>
      </c>
      <c r="Z179" s="18" t="s">
        <v>31</v>
      </c>
      <c r="AA179" s="19">
        <v>0.26307275529365998</v>
      </c>
      <c r="AB179" s="18" t="s">
        <v>31</v>
      </c>
      <c r="AC179" s="19">
        <v>421.02521300000001</v>
      </c>
      <c r="AD179" s="18" t="s">
        <v>31</v>
      </c>
      <c r="AE179" s="19">
        <v>809.75390000000004</v>
      </c>
      <c r="AF179" s="18" t="s">
        <v>31</v>
      </c>
      <c r="AG179" s="19">
        <v>388.72868699999998</v>
      </c>
      <c r="AH179" s="18" t="s">
        <v>31</v>
      </c>
      <c r="AI179" s="19">
        <v>581191.93024497305</v>
      </c>
      <c r="AJ179" s="18" t="s">
        <v>40</v>
      </c>
      <c r="AK179" s="19">
        <v>359148.80476585001</v>
      </c>
      <c r="AL179" s="18" t="s">
        <v>31</v>
      </c>
      <c r="AM179" s="19">
        <v>10353.441999999999</v>
      </c>
      <c r="AN179" s="18" t="s">
        <v>40</v>
      </c>
      <c r="AO179" s="19">
        <v>5059.1949486977101</v>
      </c>
      <c r="AP179" s="18" t="s">
        <v>40</v>
      </c>
      <c r="AQ179" s="19">
        <v>3318.8242351529698</v>
      </c>
    </row>
    <row r="180" spans="1:43" ht="15" x14ac:dyDescent="0.3">
      <c r="A180" s="16"/>
      <c r="B180" s="17" t="s">
        <v>42</v>
      </c>
      <c r="C180" s="11" t="s">
        <v>31</v>
      </c>
      <c r="D180" s="18" t="s">
        <v>31</v>
      </c>
      <c r="E180" s="19">
        <v>98393</v>
      </c>
      <c r="F180" s="18" t="s">
        <v>31</v>
      </c>
      <c r="G180" s="19" t="s">
        <v>43</v>
      </c>
      <c r="H180" s="18" t="s">
        <v>31</v>
      </c>
      <c r="I180" s="19" t="s">
        <v>43</v>
      </c>
      <c r="J180" s="18" t="s">
        <v>31</v>
      </c>
      <c r="K180" s="19" t="s">
        <v>43</v>
      </c>
      <c r="L180" s="18" t="s">
        <v>31</v>
      </c>
      <c r="M180" s="19">
        <v>5961.1902229999996</v>
      </c>
      <c r="N180" s="18" t="s">
        <v>31</v>
      </c>
      <c r="O180" s="19">
        <v>11601.278678000001</v>
      </c>
      <c r="P180" s="18" t="s">
        <v>31</v>
      </c>
      <c r="Q180" s="19">
        <v>5640.0884550000001</v>
      </c>
      <c r="R180" s="18" t="s">
        <v>31</v>
      </c>
      <c r="S180" s="19" t="s">
        <v>43</v>
      </c>
      <c r="T180" s="18" t="s">
        <v>31</v>
      </c>
      <c r="U180" s="19">
        <v>22057.102631999998</v>
      </c>
      <c r="V180" s="18" t="s">
        <v>31</v>
      </c>
      <c r="W180" s="19">
        <v>15062.183848000001</v>
      </c>
      <c r="X180" s="18" t="s">
        <v>31</v>
      </c>
      <c r="Y180" s="19">
        <v>-6994.9187840000004</v>
      </c>
      <c r="Z180" s="18" t="s">
        <v>31</v>
      </c>
      <c r="AA180" s="19" t="s">
        <v>43</v>
      </c>
      <c r="AB180" s="18" t="s">
        <v>31</v>
      </c>
      <c r="AC180" s="19">
        <v>784.59715000000006</v>
      </c>
      <c r="AD180" s="18" t="s">
        <v>31</v>
      </c>
      <c r="AE180" s="19">
        <v>935.90408100000002</v>
      </c>
      <c r="AF180" s="18" t="s">
        <v>31</v>
      </c>
      <c r="AG180" s="19">
        <v>151.30693099999999</v>
      </c>
      <c r="AH180" s="18" t="s">
        <v>31</v>
      </c>
      <c r="AI180" s="19">
        <v>626111.16609049798</v>
      </c>
      <c r="AJ180" s="18" t="s">
        <v>40</v>
      </c>
      <c r="AK180" s="19">
        <v>392011.35146332299</v>
      </c>
      <c r="AL180" s="18" t="s">
        <v>31</v>
      </c>
      <c r="AM180" s="19">
        <v>10415.8105</v>
      </c>
      <c r="AN180" s="18" t="s">
        <v>40</v>
      </c>
      <c r="AO180" s="19">
        <v>5118.8934490923402</v>
      </c>
      <c r="AP180" s="18" t="s">
        <v>40</v>
      </c>
      <c r="AQ180" s="19">
        <v>3316.7906418716302</v>
      </c>
    </row>
    <row r="181" spans="1:43" ht="15" x14ac:dyDescent="0.3">
      <c r="A181" s="15"/>
      <c r="B181" s="17" t="s">
        <v>44</v>
      </c>
      <c r="C181" s="11" t="s">
        <v>31</v>
      </c>
      <c r="D181" s="18" t="s">
        <v>31</v>
      </c>
      <c r="E181" s="19" t="s">
        <v>43</v>
      </c>
      <c r="F181" s="18" t="s">
        <v>31</v>
      </c>
      <c r="G181" s="19" t="s">
        <v>43</v>
      </c>
      <c r="H181" s="18" t="s">
        <v>31</v>
      </c>
      <c r="I181" s="19" t="s">
        <v>43</v>
      </c>
      <c r="J181" s="18" t="s">
        <v>31</v>
      </c>
      <c r="K181" s="19" t="s">
        <v>43</v>
      </c>
      <c r="L181" s="18" t="s">
        <v>31</v>
      </c>
      <c r="M181" s="19" t="s">
        <v>43</v>
      </c>
      <c r="N181" s="18" t="s">
        <v>31</v>
      </c>
      <c r="O181" s="19" t="s">
        <v>43</v>
      </c>
      <c r="P181" s="18" t="s">
        <v>31</v>
      </c>
      <c r="Q181" s="19" t="s">
        <v>43</v>
      </c>
      <c r="R181" s="18" t="s">
        <v>31</v>
      </c>
      <c r="S181" s="19" t="s">
        <v>43</v>
      </c>
      <c r="T181" s="18" t="s">
        <v>31</v>
      </c>
      <c r="U181" s="19" t="s">
        <v>43</v>
      </c>
      <c r="V181" s="18" t="s">
        <v>31</v>
      </c>
      <c r="W181" s="19" t="s">
        <v>43</v>
      </c>
      <c r="X181" s="18" t="s">
        <v>31</v>
      </c>
      <c r="Y181" s="19" t="s">
        <v>43</v>
      </c>
      <c r="Z181" s="18" t="s">
        <v>31</v>
      </c>
      <c r="AA181" s="19" t="s">
        <v>43</v>
      </c>
      <c r="AB181" s="18" t="s">
        <v>31</v>
      </c>
      <c r="AC181" s="19" t="s">
        <v>43</v>
      </c>
      <c r="AD181" s="18" t="s">
        <v>31</v>
      </c>
      <c r="AE181" s="19" t="s">
        <v>43</v>
      </c>
      <c r="AF181" s="18" t="s">
        <v>31</v>
      </c>
      <c r="AG181" s="19" t="s">
        <v>43</v>
      </c>
      <c r="AH181" s="18" t="s">
        <v>31</v>
      </c>
      <c r="AI181" s="19">
        <v>687050.592028377</v>
      </c>
      <c r="AJ181" s="18" t="s">
        <v>31</v>
      </c>
      <c r="AK181" s="19" t="s">
        <v>43</v>
      </c>
      <c r="AL181" s="18" t="s">
        <v>31</v>
      </c>
      <c r="AM181" s="19" t="s">
        <v>43</v>
      </c>
      <c r="AN181" s="18" t="s">
        <v>31</v>
      </c>
      <c r="AO181" s="19" t="s">
        <v>43</v>
      </c>
      <c r="AP181" s="18" t="s">
        <v>31</v>
      </c>
      <c r="AQ181" s="19" t="s">
        <v>43</v>
      </c>
    </row>
    <row r="182" spans="1:43" ht="15" x14ac:dyDescent="0.3">
      <c r="A182" s="14" t="s">
        <v>73</v>
      </c>
      <c r="B182" s="17" t="s">
        <v>33</v>
      </c>
      <c r="C182" s="11" t="s">
        <v>31</v>
      </c>
      <c r="D182" s="18" t="s">
        <v>31</v>
      </c>
      <c r="E182" s="19">
        <v>31331</v>
      </c>
      <c r="F182" s="18" t="s">
        <v>31</v>
      </c>
      <c r="G182" s="19">
        <v>34.8583</v>
      </c>
      <c r="H182" s="18" t="s">
        <v>31</v>
      </c>
      <c r="I182" s="19">
        <v>2.25</v>
      </c>
      <c r="J182" s="18" t="s">
        <v>31</v>
      </c>
      <c r="K182" s="19">
        <v>0.18696320000402999</v>
      </c>
      <c r="L182" s="18" t="s">
        <v>31</v>
      </c>
      <c r="M182" s="19">
        <v>2872.342756</v>
      </c>
      <c r="N182" s="18" t="s">
        <v>31</v>
      </c>
      <c r="O182" s="19">
        <v>941.34432000000004</v>
      </c>
      <c r="P182" s="18" t="s">
        <v>31</v>
      </c>
      <c r="Q182" s="19">
        <v>-1930.9984360000001</v>
      </c>
      <c r="R182" s="18" t="s">
        <v>31</v>
      </c>
      <c r="S182" s="19">
        <v>0.13409114211098</v>
      </c>
      <c r="T182" s="18" t="s">
        <v>31</v>
      </c>
      <c r="U182" s="19">
        <v>6485.9395089999998</v>
      </c>
      <c r="V182" s="18" t="s">
        <v>31</v>
      </c>
      <c r="W182" s="19">
        <v>3215.5703800000001</v>
      </c>
      <c r="X182" s="18" t="s">
        <v>31</v>
      </c>
      <c r="Y182" s="19">
        <v>-3270.3691290000002</v>
      </c>
      <c r="Z182" s="18" t="s">
        <v>31</v>
      </c>
      <c r="AA182" s="19">
        <v>6.9310643705320002E-2</v>
      </c>
      <c r="AB182" s="18" t="s">
        <v>31</v>
      </c>
      <c r="AC182" s="19">
        <v>163.52135000000001</v>
      </c>
      <c r="AD182" s="18" t="s">
        <v>31</v>
      </c>
      <c r="AE182" s="19">
        <v>277.36716100000001</v>
      </c>
      <c r="AF182" s="18" t="s">
        <v>31</v>
      </c>
      <c r="AG182" s="19">
        <v>113.845811</v>
      </c>
      <c r="AH182" s="18" t="s">
        <v>31</v>
      </c>
      <c r="AI182" s="19">
        <v>428134.234960798</v>
      </c>
      <c r="AJ182" s="18" t="s">
        <v>31</v>
      </c>
      <c r="AK182" s="19">
        <v>297626.73246459698</v>
      </c>
      <c r="AL182" s="18" t="s">
        <v>31</v>
      </c>
      <c r="AM182" s="19">
        <v>19822.25</v>
      </c>
      <c r="AN182" s="18" t="s">
        <v>31</v>
      </c>
      <c r="AO182" s="19">
        <v>8525.7000000000007</v>
      </c>
      <c r="AP182" s="18" t="s">
        <v>31</v>
      </c>
      <c r="AQ182" s="19">
        <v>7334.3</v>
      </c>
    </row>
    <row r="183" spans="1:43" ht="15" x14ac:dyDescent="0.3">
      <c r="A183" s="16"/>
      <c r="B183" s="17" t="s">
        <v>35</v>
      </c>
      <c r="C183" s="11" t="s">
        <v>31</v>
      </c>
      <c r="D183" s="18" t="s">
        <v>31</v>
      </c>
      <c r="E183" s="19">
        <v>32232</v>
      </c>
      <c r="F183" s="18" t="s">
        <v>31</v>
      </c>
      <c r="G183" s="19">
        <v>21.283300000000001</v>
      </c>
      <c r="H183" s="18" t="s">
        <v>31</v>
      </c>
      <c r="I183" s="19">
        <v>0.1</v>
      </c>
      <c r="J183" s="18" t="s">
        <v>31</v>
      </c>
      <c r="K183" s="19">
        <v>0.14864356988819999</v>
      </c>
      <c r="L183" s="18" t="s">
        <v>31</v>
      </c>
      <c r="M183" s="19">
        <v>3020.8938290000001</v>
      </c>
      <c r="N183" s="18" t="s">
        <v>31</v>
      </c>
      <c r="O183" s="19">
        <v>775.12014399999998</v>
      </c>
      <c r="P183" s="18" t="s">
        <v>31</v>
      </c>
      <c r="Q183" s="19">
        <v>-2245.7736850000001</v>
      </c>
      <c r="R183" s="18" t="s">
        <v>31</v>
      </c>
      <c r="S183" s="19">
        <v>0.14912664219336999</v>
      </c>
      <c r="T183" s="18" t="s">
        <v>31</v>
      </c>
      <c r="U183" s="19">
        <v>6926.6741750000001</v>
      </c>
      <c r="V183" s="18" t="s">
        <v>31</v>
      </c>
      <c r="W183" s="19">
        <v>3488.352926</v>
      </c>
      <c r="X183" s="18" t="s">
        <v>31</v>
      </c>
      <c r="Y183" s="19">
        <v>-3438.3212490000001</v>
      </c>
      <c r="Z183" s="18" t="s">
        <v>31</v>
      </c>
      <c r="AA183" s="19">
        <v>7.3998579167669998E-2</v>
      </c>
      <c r="AB183" s="18" t="s">
        <v>31</v>
      </c>
      <c r="AC183" s="19">
        <v>303.66513300000003</v>
      </c>
      <c r="AD183" s="18" t="s">
        <v>31</v>
      </c>
      <c r="AE183" s="19">
        <v>305.75293799999997</v>
      </c>
      <c r="AF183" s="18" t="s">
        <v>31</v>
      </c>
      <c r="AG183" s="19">
        <v>2.0878049999999502</v>
      </c>
      <c r="AH183" s="18" t="s">
        <v>31</v>
      </c>
      <c r="AI183" s="19">
        <v>478203.116789277</v>
      </c>
      <c r="AJ183" s="18" t="s">
        <v>31</v>
      </c>
      <c r="AK183" s="19">
        <v>328890.95228212199</v>
      </c>
      <c r="AL183" s="18" t="s">
        <v>31</v>
      </c>
      <c r="AM183" s="19">
        <v>19706.419999999998</v>
      </c>
      <c r="AN183" s="18" t="s">
        <v>31</v>
      </c>
      <c r="AO183" s="19">
        <v>8429.6</v>
      </c>
      <c r="AP183" s="18" t="s">
        <v>31</v>
      </c>
      <c r="AQ183" s="19">
        <v>7257.1</v>
      </c>
    </row>
    <row r="184" spans="1:43" ht="15" x14ac:dyDescent="0.3">
      <c r="A184" s="16"/>
      <c r="B184" s="17" t="s">
        <v>37</v>
      </c>
      <c r="C184" s="11" t="s">
        <v>31</v>
      </c>
      <c r="D184" s="18" t="s">
        <v>31</v>
      </c>
      <c r="E184" s="19">
        <v>32586</v>
      </c>
      <c r="F184" s="18" t="s">
        <v>31</v>
      </c>
      <c r="G184" s="19">
        <v>12.75</v>
      </c>
      <c r="H184" s="18" t="s">
        <v>31</v>
      </c>
      <c r="I184" s="19">
        <v>1</v>
      </c>
      <c r="J184" s="18" t="s">
        <v>31</v>
      </c>
      <c r="K184" s="19">
        <v>0.15491165710714999</v>
      </c>
      <c r="L184" s="18" t="s">
        <v>31</v>
      </c>
      <c r="M184" s="19">
        <v>3375.4251100000001</v>
      </c>
      <c r="N184" s="18" t="s">
        <v>31</v>
      </c>
      <c r="O184" s="19">
        <v>857.50256400000001</v>
      </c>
      <c r="P184" s="18" t="s">
        <v>31</v>
      </c>
      <c r="Q184" s="19">
        <v>-2517.9225459999998</v>
      </c>
      <c r="R184" s="18" t="s">
        <v>31</v>
      </c>
      <c r="S184" s="19">
        <v>0.17104573338938001</v>
      </c>
      <c r="T184" s="18" t="s">
        <v>31</v>
      </c>
      <c r="U184" s="19">
        <v>7926.066828</v>
      </c>
      <c r="V184" s="18" t="s">
        <v>31</v>
      </c>
      <c r="W184" s="19">
        <v>4448.8332419999997</v>
      </c>
      <c r="X184" s="18" t="s">
        <v>31</v>
      </c>
      <c r="Y184" s="19">
        <v>-3477.2335859999998</v>
      </c>
      <c r="Z184" s="18" t="s">
        <v>31</v>
      </c>
      <c r="AA184" s="19">
        <v>8.9602161368160002E-2</v>
      </c>
      <c r="AB184" s="18" t="s">
        <v>31</v>
      </c>
      <c r="AC184" s="19">
        <v>607.73922700000003</v>
      </c>
      <c r="AD184" s="18" t="s">
        <v>31</v>
      </c>
      <c r="AE184" s="19">
        <v>378.12913300000002</v>
      </c>
      <c r="AF184" s="18" t="s">
        <v>31</v>
      </c>
      <c r="AG184" s="19">
        <v>-229.610094</v>
      </c>
      <c r="AH184" s="18" t="s">
        <v>31</v>
      </c>
      <c r="AI184" s="19">
        <v>531673.29905318003</v>
      </c>
      <c r="AJ184" s="18" t="s">
        <v>31</v>
      </c>
      <c r="AK184" s="19">
        <v>368761.06570741499</v>
      </c>
      <c r="AL184" s="18" t="s">
        <v>31</v>
      </c>
      <c r="AM184" s="19">
        <v>19592.93</v>
      </c>
      <c r="AN184" s="18" t="s">
        <v>31</v>
      </c>
      <c r="AO184" s="19">
        <v>8631.2000000000007</v>
      </c>
      <c r="AP184" s="18" t="s">
        <v>31</v>
      </c>
      <c r="AQ184" s="19">
        <v>7423.9</v>
      </c>
    </row>
    <row r="185" spans="1:43" ht="15" x14ac:dyDescent="0.3">
      <c r="A185" s="16"/>
      <c r="B185" s="17" t="s">
        <v>38</v>
      </c>
      <c r="C185" s="11" t="s">
        <v>31</v>
      </c>
      <c r="D185" s="18" t="s">
        <v>31</v>
      </c>
      <c r="E185" s="19">
        <v>31933</v>
      </c>
      <c r="F185" s="18" t="s">
        <v>31</v>
      </c>
      <c r="G185" s="19">
        <v>13.339399999999999</v>
      </c>
      <c r="H185" s="18" t="s">
        <v>31</v>
      </c>
      <c r="I185" s="19">
        <v>1.25</v>
      </c>
      <c r="J185" s="18" t="s">
        <v>31</v>
      </c>
      <c r="K185" s="19">
        <v>0.14663693022051999</v>
      </c>
      <c r="L185" s="18" t="s">
        <v>31</v>
      </c>
      <c r="M185" s="19">
        <v>3574.8035100000002</v>
      </c>
      <c r="N185" s="18" t="s">
        <v>31</v>
      </c>
      <c r="O185" s="19">
        <v>905.05383400000005</v>
      </c>
      <c r="P185" s="18" t="s">
        <v>31</v>
      </c>
      <c r="Q185" s="19">
        <v>-2669.7496759999999</v>
      </c>
      <c r="R185" s="18" t="s">
        <v>31</v>
      </c>
      <c r="S185" s="19">
        <v>0.17843500435562001</v>
      </c>
      <c r="T185" s="18" t="s">
        <v>31</v>
      </c>
      <c r="U185" s="19">
        <v>9162.9662499999995</v>
      </c>
      <c r="V185" s="18" t="s">
        <v>31</v>
      </c>
      <c r="W185" s="19">
        <v>5048.6554379999998</v>
      </c>
      <c r="X185" s="18" t="s">
        <v>31</v>
      </c>
      <c r="Y185" s="19">
        <v>-4114.3108119999997</v>
      </c>
      <c r="Z185" s="18" t="s">
        <v>31</v>
      </c>
      <c r="AA185" s="19">
        <v>9.6668799480369993E-2</v>
      </c>
      <c r="AB185" s="18" t="s">
        <v>31</v>
      </c>
      <c r="AC185" s="19">
        <v>370.66001699999998</v>
      </c>
      <c r="AD185" s="18" t="s">
        <v>31</v>
      </c>
      <c r="AE185" s="19">
        <v>437.37411400000002</v>
      </c>
      <c r="AF185" s="18" t="s">
        <v>31</v>
      </c>
      <c r="AG185" s="19">
        <v>66.714097000000095</v>
      </c>
      <c r="AH185" s="18" t="s">
        <v>31</v>
      </c>
      <c r="AI185" s="19">
        <v>571405.83218334895</v>
      </c>
      <c r="AJ185" s="18" t="s">
        <v>31</v>
      </c>
      <c r="AK185" s="19">
        <v>399630.60442645103</v>
      </c>
      <c r="AL185" s="18" t="s">
        <v>31</v>
      </c>
      <c r="AM185" s="19">
        <v>19476.71</v>
      </c>
      <c r="AN185" s="18" t="s">
        <v>31</v>
      </c>
      <c r="AO185" s="19">
        <v>8638.7999999999993</v>
      </c>
      <c r="AP185" s="18" t="s">
        <v>31</v>
      </c>
      <c r="AQ185" s="19">
        <v>7462.2</v>
      </c>
    </row>
    <row r="186" spans="1:43" ht="15" x14ac:dyDescent="0.3">
      <c r="A186" s="16"/>
      <c r="B186" s="17" t="s">
        <v>39</v>
      </c>
      <c r="C186" s="11" t="s">
        <v>31</v>
      </c>
      <c r="D186" s="18" t="s">
        <v>31</v>
      </c>
      <c r="E186" s="19">
        <v>31665</v>
      </c>
      <c r="F186" s="18" t="s">
        <v>31</v>
      </c>
      <c r="G186" s="19">
        <v>16.416699999999999</v>
      </c>
      <c r="H186" s="18" t="s">
        <v>31</v>
      </c>
      <c r="I186" s="19">
        <v>0</v>
      </c>
      <c r="J186" s="18" t="s">
        <v>31</v>
      </c>
      <c r="K186" s="19">
        <v>0.14482190969566</v>
      </c>
      <c r="L186" s="18" t="s">
        <v>31</v>
      </c>
      <c r="M186" s="19">
        <v>3873.3236430000002</v>
      </c>
      <c r="N186" s="18" t="s">
        <v>31</v>
      </c>
      <c r="O186" s="19">
        <v>942.10993099999996</v>
      </c>
      <c r="P186" s="18" t="s">
        <v>31</v>
      </c>
      <c r="Q186" s="19">
        <v>-2931.2137120000002</v>
      </c>
      <c r="R186" s="18" t="s">
        <v>31</v>
      </c>
      <c r="S186" s="19">
        <v>0.19013758215797999</v>
      </c>
      <c r="T186" s="18" t="s">
        <v>31</v>
      </c>
      <c r="U186" s="19">
        <v>9257.2474779999993</v>
      </c>
      <c r="V186" s="18" t="s">
        <v>31</v>
      </c>
      <c r="W186" s="19">
        <v>5243.5874759999997</v>
      </c>
      <c r="X186" s="18" t="s">
        <v>31</v>
      </c>
      <c r="Y186" s="19">
        <v>-4013.6600020000001</v>
      </c>
      <c r="Z186" s="18" t="s">
        <v>31</v>
      </c>
      <c r="AA186" s="19">
        <v>0.10946017698206</v>
      </c>
      <c r="AB186" s="18" t="s">
        <v>31</v>
      </c>
      <c r="AC186" s="19">
        <v>300.85048699999999</v>
      </c>
      <c r="AD186" s="18" t="s">
        <v>31</v>
      </c>
      <c r="AE186" s="19">
        <v>504.12914699999999</v>
      </c>
      <c r="AF186" s="18" t="s">
        <v>31</v>
      </c>
      <c r="AG186" s="19">
        <v>203.27866</v>
      </c>
      <c r="AH186" s="18" t="s">
        <v>31</v>
      </c>
      <c r="AI186" s="19">
        <v>637650.48845058796</v>
      </c>
      <c r="AJ186" s="18" t="s">
        <v>31</v>
      </c>
      <c r="AK186" s="19">
        <v>438776.11708781798</v>
      </c>
      <c r="AL186" s="18" t="s">
        <v>31</v>
      </c>
      <c r="AM186" s="19">
        <v>19375.84</v>
      </c>
      <c r="AN186" s="18" t="s">
        <v>31</v>
      </c>
      <c r="AO186" s="19">
        <v>8649.5</v>
      </c>
      <c r="AP186" s="18" t="s">
        <v>31</v>
      </c>
      <c r="AQ186" s="19">
        <v>7445.2</v>
      </c>
    </row>
    <row r="187" spans="1:43" ht="15" x14ac:dyDescent="0.3">
      <c r="A187" s="16"/>
      <c r="B187" s="17" t="s">
        <v>41</v>
      </c>
      <c r="C187" s="11" t="s">
        <v>31</v>
      </c>
      <c r="D187" s="18" t="s">
        <v>31</v>
      </c>
      <c r="E187" s="19">
        <v>33189</v>
      </c>
      <c r="F187" s="18" t="s">
        <v>31</v>
      </c>
      <c r="G187" s="19">
        <v>24.5137</v>
      </c>
      <c r="H187" s="18" t="s">
        <v>31</v>
      </c>
      <c r="I187" s="19">
        <v>1.1429</v>
      </c>
      <c r="J187" s="18" t="s">
        <v>31</v>
      </c>
      <c r="K187" s="19">
        <v>0.14192015694623999</v>
      </c>
      <c r="L187" s="18" t="s">
        <v>31</v>
      </c>
      <c r="M187" s="19">
        <v>4316.208243</v>
      </c>
      <c r="N187" s="18" t="s">
        <v>31</v>
      </c>
      <c r="O187" s="19">
        <v>1015.458638</v>
      </c>
      <c r="P187" s="18" t="s">
        <v>31</v>
      </c>
      <c r="Q187" s="19">
        <v>-3300.749605</v>
      </c>
      <c r="R187" s="18" t="s">
        <v>31</v>
      </c>
      <c r="S187" s="19">
        <v>0.17168824329001001</v>
      </c>
      <c r="T187" s="18" t="s">
        <v>31</v>
      </c>
      <c r="U187" s="19">
        <v>9393.0919009999998</v>
      </c>
      <c r="V187" s="18" t="s">
        <v>31</v>
      </c>
      <c r="W187" s="19">
        <v>4895.4602219999997</v>
      </c>
      <c r="X187" s="18" t="s">
        <v>31</v>
      </c>
      <c r="Y187" s="19">
        <v>-4497.6316790000001</v>
      </c>
      <c r="Z187" s="18" t="s">
        <v>31</v>
      </c>
      <c r="AA187" s="19">
        <v>0.11838538635371</v>
      </c>
      <c r="AB187" s="18" t="s">
        <v>31</v>
      </c>
      <c r="AC187" s="19">
        <v>279.76428499999997</v>
      </c>
      <c r="AD187" s="18" t="s">
        <v>31</v>
      </c>
      <c r="AE187" s="19">
        <v>364.397401</v>
      </c>
      <c r="AF187" s="18" t="s">
        <v>31</v>
      </c>
      <c r="AG187" s="19">
        <v>84.633116000000101</v>
      </c>
      <c r="AH187" s="18" t="s">
        <v>31</v>
      </c>
      <c r="AI187" s="19">
        <v>637436.53651444195</v>
      </c>
      <c r="AJ187" s="18" t="s">
        <v>31</v>
      </c>
      <c r="AK187" s="19">
        <v>437632.76810166601</v>
      </c>
      <c r="AL187" s="18" t="s">
        <v>31</v>
      </c>
      <c r="AM187" s="19">
        <v>19269.47</v>
      </c>
      <c r="AN187" s="18" t="s">
        <v>31</v>
      </c>
      <c r="AO187" s="19">
        <v>8472.1</v>
      </c>
      <c r="AP187" s="18" t="s">
        <v>31</v>
      </c>
      <c r="AQ187" s="19">
        <v>7264.6</v>
      </c>
    </row>
    <row r="188" spans="1:43" ht="15" x14ac:dyDescent="0.3">
      <c r="A188" s="16"/>
      <c r="B188" s="17" t="s">
        <v>42</v>
      </c>
      <c r="C188" s="11" t="s">
        <v>31</v>
      </c>
      <c r="D188" s="18" t="s">
        <v>49</v>
      </c>
      <c r="E188" s="19">
        <v>34270</v>
      </c>
      <c r="F188" s="18" t="s">
        <v>31</v>
      </c>
      <c r="G188" s="19" t="s">
        <v>43</v>
      </c>
      <c r="H188" s="18" t="s">
        <v>31</v>
      </c>
      <c r="I188" s="19" t="s">
        <v>43</v>
      </c>
      <c r="J188" s="18" t="s">
        <v>31</v>
      </c>
      <c r="K188" s="19" t="s">
        <v>43</v>
      </c>
      <c r="L188" s="18" t="s">
        <v>31</v>
      </c>
      <c r="M188" s="19">
        <v>4868.0354649999999</v>
      </c>
      <c r="N188" s="18" t="s">
        <v>31</v>
      </c>
      <c r="O188" s="19">
        <v>1155.968453</v>
      </c>
      <c r="P188" s="18" t="s">
        <v>31</v>
      </c>
      <c r="Q188" s="19">
        <v>-3712.067012</v>
      </c>
      <c r="R188" s="18" t="s">
        <v>31</v>
      </c>
      <c r="S188" s="19" t="s">
        <v>43</v>
      </c>
      <c r="T188" s="18" t="s">
        <v>31</v>
      </c>
      <c r="U188" s="19">
        <v>10870.713927999999</v>
      </c>
      <c r="V188" s="18" t="s">
        <v>31</v>
      </c>
      <c r="W188" s="19">
        <v>5417.4561009999998</v>
      </c>
      <c r="X188" s="18" t="s">
        <v>31</v>
      </c>
      <c r="Y188" s="19">
        <v>-5453.2578270000004</v>
      </c>
      <c r="Z188" s="18" t="s">
        <v>31</v>
      </c>
      <c r="AA188" s="19" t="s">
        <v>43</v>
      </c>
      <c r="AB188" s="18" t="s">
        <v>31</v>
      </c>
      <c r="AC188" s="19">
        <v>226.86245199999999</v>
      </c>
      <c r="AD188" s="18" t="s">
        <v>31</v>
      </c>
      <c r="AE188" s="19">
        <v>409.55925300000001</v>
      </c>
      <c r="AF188" s="18" t="s">
        <v>31</v>
      </c>
      <c r="AG188" s="19">
        <v>182.69680099999999</v>
      </c>
      <c r="AH188" s="18" t="s">
        <v>31</v>
      </c>
      <c r="AI188" s="19">
        <v>690237.56854596501</v>
      </c>
      <c r="AJ188" s="18" t="s">
        <v>31</v>
      </c>
      <c r="AK188" s="19">
        <v>475213.22189554002</v>
      </c>
      <c r="AL188" s="18" t="s">
        <v>31</v>
      </c>
      <c r="AM188" s="19">
        <v>19201.66</v>
      </c>
      <c r="AN188" s="18" t="s">
        <v>31</v>
      </c>
      <c r="AO188" s="19">
        <v>8624.5</v>
      </c>
      <c r="AP188" s="18" t="s">
        <v>31</v>
      </c>
      <c r="AQ188" s="19">
        <v>7416.5</v>
      </c>
    </row>
    <row r="189" spans="1:43" ht="15" x14ac:dyDescent="0.3">
      <c r="A189" s="15"/>
      <c r="B189" s="17" t="s">
        <v>44</v>
      </c>
      <c r="C189" s="11" t="s">
        <v>31</v>
      </c>
      <c r="D189" s="18" t="s">
        <v>31</v>
      </c>
      <c r="E189" s="19" t="s">
        <v>43</v>
      </c>
      <c r="F189" s="18" t="s">
        <v>31</v>
      </c>
      <c r="G189" s="19" t="s">
        <v>43</v>
      </c>
      <c r="H189" s="18" t="s">
        <v>31</v>
      </c>
      <c r="I189" s="19" t="s">
        <v>43</v>
      </c>
      <c r="J189" s="18" t="s">
        <v>31</v>
      </c>
      <c r="K189" s="19" t="s">
        <v>43</v>
      </c>
      <c r="L189" s="18" t="s">
        <v>31</v>
      </c>
      <c r="M189" s="19" t="s">
        <v>43</v>
      </c>
      <c r="N189" s="18" t="s">
        <v>31</v>
      </c>
      <c r="O189" s="19" t="s">
        <v>43</v>
      </c>
      <c r="P189" s="18" t="s">
        <v>31</v>
      </c>
      <c r="Q189" s="19" t="s">
        <v>43</v>
      </c>
      <c r="R189" s="18" t="s">
        <v>31</v>
      </c>
      <c r="S189" s="19" t="s">
        <v>43</v>
      </c>
      <c r="T189" s="18" t="s">
        <v>31</v>
      </c>
      <c r="U189" s="19" t="s">
        <v>43</v>
      </c>
      <c r="V189" s="18" t="s">
        <v>31</v>
      </c>
      <c r="W189" s="19" t="s">
        <v>43</v>
      </c>
      <c r="X189" s="18" t="s">
        <v>31</v>
      </c>
      <c r="Y189" s="19" t="s">
        <v>43</v>
      </c>
      <c r="Z189" s="18" t="s">
        <v>31</v>
      </c>
      <c r="AA189" s="19" t="s">
        <v>43</v>
      </c>
      <c r="AB189" s="18" t="s">
        <v>31</v>
      </c>
      <c r="AC189" s="19" t="s">
        <v>43</v>
      </c>
      <c r="AD189" s="18" t="s">
        <v>31</v>
      </c>
      <c r="AE189" s="19" t="s">
        <v>43</v>
      </c>
      <c r="AF189" s="18" t="s">
        <v>31</v>
      </c>
      <c r="AG189" s="19" t="s">
        <v>43</v>
      </c>
      <c r="AH189" s="18" t="s">
        <v>40</v>
      </c>
      <c r="AI189" s="19">
        <v>785547.99872712605</v>
      </c>
      <c r="AJ189" s="18" t="s">
        <v>31</v>
      </c>
      <c r="AK189" s="19" t="s">
        <v>43</v>
      </c>
      <c r="AL189" s="18" t="s">
        <v>31</v>
      </c>
      <c r="AM189" s="19" t="s">
        <v>43</v>
      </c>
      <c r="AN189" s="18" t="s">
        <v>31</v>
      </c>
      <c r="AO189" s="19" t="s">
        <v>43</v>
      </c>
      <c r="AP189" s="18" t="s">
        <v>31</v>
      </c>
      <c r="AQ189" s="19" t="s">
        <v>43</v>
      </c>
    </row>
    <row r="190" spans="1:43" x14ac:dyDescent="0.25">
      <c r="A190" s="23" t="s">
        <v>74</v>
      </c>
    </row>
    <row r="191" spans="1:43" x14ac:dyDescent="0.25">
      <c r="A191" s="24" t="s">
        <v>75</v>
      </c>
    </row>
    <row r="192" spans="1:43" x14ac:dyDescent="0.25">
      <c r="A192" s="25" t="s">
        <v>76</v>
      </c>
      <c r="B192" s="24" t="s">
        <v>77</v>
      </c>
    </row>
    <row r="193" spans="1:2" x14ac:dyDescent="0.25">
      <c r="A193" s="25" t="s">
        <v>78</v>
      </c>
      <c r="B193" s="24" t="s">
        <v>79</v>
      </c>
    </row>
    <row r="194" spans="1:2" x14ac:dyDescent="0.25">
      <c r="A194" s="25" t="s">
        <v>80</v>
      </c>
      <c r="B194" s="24" t="s">
        <v>81</v>
      </c>
    </row>
    <row r="195" spans="1:2" x14ac:dyDescent="0.25">
      <c r="A195" s="25" t="s">
        <v>82</v>
      </c>
      <c r="B195" s="24" t="s">
        <v>83</v>
      </c>
    </row>
    <row r="196" spans="1:2" x14ac:dyDescent="0.25">
      <c r="A196" s="25" t="s">
        <v>84</v>
      </c>
      <c r="B196" s="24" t="s">
        <v>85</v>
      </c>
    </row>
  </sheetData>
  <mergeCells count="85">
    <mergeCell ref="A150:A157"/>
    <mergeCell ref="A158:A165"/>
    <mergeCell ref="A166:A173"/>
    <mergeCell ref="A174:A181"/>
    <mergeCell ref="A182:A189"/>
    <mergeCell ref="A102:A109"/>
    <mergeCell ref="A110:A117"/>
    <mergeCell ref="A118:A125"/>
    <mergeCell ref="A126:A133"/>
    <mergeCell ref="A134:A141"/>
    <mergeCell ref="A142:A149"/>
    <mergeCell ref="A54:A61"/>
    <mergeCell ref="A62:A69"/>
    <mergeCell ref="A70:A77"/>
    <mergeCell ref="A78:A85"/>
    <mergeCell ref="A86:A93"/>
    <mergeCell ref="A94:A101"/>
    <mergeCell ref="A6:A13"/>
    <mergeCell ref="A14:A21"/>
    <mergeCell ref="A22:A29"/>
    <mergeCell ref="A30:A37"/>
    <mergeCell ref="A38:A45"/>
    <mergeCell ref="A46:A53"/>
    <mergeCell ref="AF5:AG5"/>
    <mergeCell ref="AH5:AI5"/>
    <mergeCell ref="AJ5:AK5"/>
    <mergeCell ref="AL5:AM5"/>
    <mergeCell ref="AN5:AO5"/>
    <mergeCell ref="AP5:AQ5"/>
    <mergeCell ref="T5:U5"/>
    <mergeCell ref="V5:W5"/>
    <mergeCell ref="X5:Y5"/>
    <mergeCell ref="Z5:AA5"/>
    <mergeCell ref="AB5:AC5"/>
    <mergeCell ref="AD5:AE5"/>
    <mergeCell ref="AN4:AO4"/>
    <mergeCell ref="AP4:AQ4"/>
    <mergeCell ref="D5:E5"/>
    <mergeCell ref="F5:G5"/>
    <mergeCell ref="H5:I5"/>
    <mergeCell ref="J5:K5"/>
    <mergeCell ref="L5:M5"/>
    <mergeCell ref="N5:O5"/>
    <mergeCell ref="P5:Q5"/>
    <mergeCell ref="R5:S5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AL3:AM3"/>
    <mergeCell ref="AN3:AO3"/>
    <mergeCell ref="AP3:AQ3"/>
    <mergeCell ref="A4:C4"/>
    <mergeCell ref="D4:E4"/>
    <mergeCell ref="F4:G4"/>
    <mergeCell ref="H4:I4"/>
    <mergeCell ref="J4:K4"/>
    <mergeCell ref="L4:M4"/>
    <mergeCell ref="N4:O4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A3:C3"/>
    <mergeCell ref="D3:E3"/>
    <mergeCell ref="F3:G3"/>
    <mergeCell ref="H3:I3"/>
    <mergeCell ref="J3:K3"/>
    <mergeCell ref="L3:M3"/>
  </mergeCells>
  <hyperlinks>
    <hyperlink ref="A2" r:id="rId1" display="http://stats.oecd.org/OECDStat_Metadata/ShowMetadata.ashx?Dataset=MSTI_PUB&amp;ShowOnWeb=true&amp;Lang=en"/>
    <hyperlink ref="AJ3" r:id="rId2" display="http://stats.oecd.org/OECDStat_Metadata/ShowMetadata.ashx?Dataset=MSTI_PUB&amp;Coords=[MSTI_VAR].[VA_PPP]&amp;ShowOnWeb=true&amp;Lang=en"/>
    <hyperlink ref="AP3" r:id="rId3" display="http://stats.oecd.org/OECDStat_Metadata/ShowMetadata.ashx?Dataset=MSTI_PUB&amp;Coords=[MSTI_VAR].[INDEMP]&amp;ShowOnWeb=true&amp;Lang=en"/>
    <hyperlink ref="A6" r:id="rId4" display="http://stats.oecd.org/OECDStat_Metadata/ShowMetadata.ashx?Dataset=MSTI_PUB&amp;Coords=[COU].[AUT]&amp;ShowOnWeb=true&amp;Lang=en"/>
    <hyperlink ref="A14" r:id="rId5" display="http://stats.oecd.org/OECDStat_Metadata/ShowMetadata.ashx?Dataset=MSTI_PUB&amp;Coords=[COU].[BEL]&amp;ShowOnWeb=true&amp;Lang=en"/>
    <hyperlink ref="A22" r:id="rId6" display="http://stats.oecd.org/OECDStat_Metadata/ShowMetadata.ashx?Dataset=MSTI_PUB&amp;Coords=[COU].[CZE]&amp;ShowOnWeb=true&amp;Lang=en"/>
    <hyperlink ref="A30" r:id="rId7" display="http://stats.oecd.org/OECDStat_Metadata/ShowMetadata.ashx?Dataset=MSTI_PUB&amp;Coords=[COU].[DNK]&amp;ShowOnWeb=true&amp;Lang=en"/>
    <hyperlink ref="A38" r:id="rId8" display="http://stats.oecd.org/OECDStat_Metadata/ShowMetadata.ashx?Dataset=MSTI_PUB&amp;Coords=[COU].[EST]&amp;ShowOnWeb=true&amp;Lang=en"/>
    <hyperlink ref="A46" r:id="rId9" display="http://stats.oecd.org/OECDStat_Metadata/ShowMetadata.ashx?Dataset=MSTI_PUB&amp;Coords=[COU].[FIN]&amp;ShowOnWeb=true&amp;Lang=en"/>
    <hyperlink ref="A54" r:id="rId10" display="http://stats.oecd.org/OECDStat_Metadata/ShowMetadata.ashx?Dataset=MSTI_PUB&amp;Coords=[COU].[FRA]&amp;ShowOnWeb=true&amp;Lang=en"/>
    <hyperlink ref="A62" r:id="rId11" display="http://stats.oecd.org/OECDStat_Metadata/ShowMetadata.ashx?Dataset=MSTI_PUB&amp;Coords=[COU].[DEU]&amp;ShowOnWeb=true&amp;Lang=en"/>
    <hyperlink ref="A70" r:id="rId12" display="http://stats.oecd.org/OECDStat_Metadata/ShowMetadata.ashx?Dataset=MSTI_PUB&amp;Coords=[COU].[GRC]&amp;ShowOnWeb=true&amp;Lang=en"/>
    <hyperlink ref="A78" r:id="rId13" display="http://stats.oecd.org/OECDStat_Metadata/ShowMetadata.ashx?Dataset=MSTI_PUB&amp;Coords=[COU].[HUN]&amp;ShowOnWeb=true&amp;Lang=en"/>
    <hyperlink ref="A86" r:id="rId14" display="http://stats.oecd.org/OECDStat_Metadata/ShowMetadata.ashx?Dataset=MSTI_PUB&amp;Coords=[COU].[IRL]&amp;ShowOnWeb=true&amp;Lang=en"/>
    <hyperlink ref="A94" r:id="rId15" display="http://stats.oecd.org/OECDStat_Metadata/ShowMetadata.ashx?Dataset=MSTI_PUB&amp;Coords=[COU].[ITA]&amp;ShowOnWeb=true&amp;Lang=en"/>
    <hyperlink ref="A110" r:id="rId16" display="http://stats.oecd.org/OECDStat_Metadata/ShowMetadata.ashx?Dataset=MSTI_PUB&amp;Coords=[COU].[LTU]&amp;ShowOnWeb=true&amp;Lang=en"/>
    <hyperlink ref="A118" r:id="rId17" display="http://stats.oecd.org/OECDStat_Metadata/ShowMetadata.ashx?Dataset=MSTI_PUB&amp;Coords=[COU].[LUX]&amp;ShowOnWeb=true&amp;Lang=en"/>
    <hyperlink ref="A126" r:id="rId18" display="http://stats.oecd.org/OECDStat_Metadata/ShowMetadata.ashx?Dataset=MSTI_PUB&amp;Coords=[COU].[NLD]&amp;ShowOnWeb=true&amp;Lang=en"/>
    <hyperlink ref="A134" r:id="rId19" display="http://stats.oecd.org/OECDStat_Metadata/ShowMetadata.ashx?Dataset=MSTI_PUB&amp;Coords=[COU].[POL]&amp;ShowOnWeb=true&amp;Lang=en"/>
    <hyperlink ref="A142" r:id="rId20" display="http://stats.oecd.org/OECDStat_Metadata/ShowMetadata.ashx?Dataset=MSTI_PUB&amp;Coords=[COU].[PRT]&amp;ShowOnWeb=true&amp;Lang=en"/>
    <hyperlink ref="A150" r:id="rId21" display="http://stats.oecd.org/OECDStat_Metadata/ShowMetadata.ashx?Dataset=MSTI_PUB&amp;Coords=[COU].[SVK]&amp;ShowOnWeb=true&amp;Lang=en"/>
    <hyperlink ref="A158" r:id="rId22" display="http://stats.oecd.org/OECDStat_Metadata/ShowMetadata.ashx?Dataset=MSTI_PUB&amp;Coords=[COU].[SVN]&amp;ShowOnWeb=true&amp;Lang=en"/>
    <hyperlink ref="A166" r:id="rId23" display="http://stats.oecd.org/OECDStat_Metadata/ShowMetadata.ashx?Dataset=MSTI_PUB&amp;Coords=[COU].[ESP]&amp;ShowOnWeb=true&amp;Lang=en"/>
    <hyperlink ref="A174" r:id="rId24" display="http://stats.oecd.org/OECDStat_Metadata/ShowMetadata.ashx?Dataset=MSTI_PUB&amp;Coords=[COU].[SWE]&amp;ShowOnWeb=true&amp;Lang=en"/>
    <hyperlink ref="A182" r:id="rId25" display="http://stats.oecd.org/OECDStat_Metadata/ShowMetadata.ashx?Dataset=MSTI_PUB&amp;Coords=[COU].[ROU]&amp;ShowOnWeb=true&amp;Lang=en"/>
    <hyperlink ref="A190" r:id="rId26" display="https://stats-1.oecd.org/index.aspx?DatasetCode=MSTI_PUB"/>
  </hyperlinks>
  <pageMargins left="0.78740157499999996" right="0.78740157499999996" top="0.984251969" bottom="0.984251969" header="0.4921259845" footer="0.4921259845"/>
  <pageSetup orientation="portrait" horizontalDpi="0" verticalDpi="0"/>
  <legacyDrawing r:id="rId27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96"/>
  <sheetViews>
    <sheetView showGridLines="0" topLeftCell="A2" zoomScale="52" zoomScaleNormal="47" workbookViewId="0">
      <selection activeCell="A2" sqref="A2"/>
    </sheetView>
  </sheetViews>
  <sheetFormatPr baseColWidth="10" defaultRowHeight="13.2" x14ac:dyDescent="0.25"/>
  <cols>
    <col min="1" max="2" width="26.6640625" customWidth="1"/>
    <col min="3" max="3" width="2.44140625" customWidth="1"/>
  </cols>
  <sheetData>
    <row r="1" spans="1:43" hidden="1" x14ac:dyDescent="0.25">
      <c r="A1" s="1" t="e">
        <f ca="1">DotStatQuery(B1)</f>
        <v>#NAME?</v>
      </c>
      <c r="B1" s="1" t="s">
        <v>0</v>
      </c>
    </row>
    <row r="2" spans="1:43" ht="23.4" x14ac:dyDescent="0.25">
      <c r="A2" s="2" t="s">
        <v>1</v>
      </c>
    </row>
    <row r="3" spans="1:43" x14ac:dyDescent="0.25">
      <c r="A3" s="3" t="s">
        <v>2</v>
      </c>
      <c r="B3" s="5"/>
      <c r="C3" s="4"/>
      <c r="D3" s="6" t="s">
        <v>3</v>
      </c>
      <c r="E3" s="7"/>
      <c r="F3" s="6" t="s">
        <v>4</v>
      </c>
      <c r="G3" s="7"/>
      <c r="H3" s="6" t="s">
        <v>5</v>
      </c>
      <c r="I3" s="7"/>
      <c r="J3" s="6" t="s">
        <v>6</v>
      </c>
      <c r="K3" s="7"/>
      <c r="L3" s="6" t="s">
        <v>7</v>
      </c>
      <c r="M3" s="7"/>
      <c r="N3" s="6" t="s">
        <v>8</v>
      </c>
      <c r="O3" s="7"/>
      <c r="P3" s="6" t="s">
        <v>9</v>
      </c>
      <c r="Q3" s="7"/>
      <c r="R3" s="6" t="s">
        <v>10</v>
      </c>
      <c r="S3" s="7"/>
      <c r="T3" s="6" t="s">
        <v>11</v>
      </c>
      <c r="U3" s="7"/>
      <c r="V3" s="6" t="s">
        <v>12</v>
      </c>
      <c r="W3" s="7"/>
      <c r="X3" s="6" t="s">
        <v>13</v>
      </c>
      <c r="Y3" s="7"/>
      <c r="Z3" s="6" t="s">
        <v>14</v>
      </c>
      <c r="AA3" s="7"/>
      <c r="AB3" s="6" t="s">
        <v>15</v>
      </c>
      <c r="AC3" s="7"/>
      <c r="AD3" s="6" t="s">
        <v>16</v>
      </c>
      <c r="AE3" s="7"/>
      <c r="AF3" s="6" t="s">
        <v>17</v>
      </c>
      <c r="AG3" s="7"/>
      <c r="AH3" s="6" t="s">
        <v>18</v>
      </c>
      <c r="AI3" s="7"/>
      <c r="AJ3" s="8" t="s">
        <v>19</v>
      </c>
      <c r="AK3" s="9"/>
      <c r="AL3" s="6" t="s">
        <v>20</v>
      </c>
      <c r="AM3" s="7"/>
      <c r="AN3" s="6" t="s">
        <v>21</v>
      </c>
      <c r="AO3" s="7"/>
      <c r="AP3" s="8" t="s">
        <v>22</v>
      </c>
      <c r="AQ3" s="9"/>
    </row>
    <row r="4" spans="1:43" x14ac:dyDescent="0.25">
      <c r="A4" s="3" t="s">
        <v>23</v>
      </c>
      <c r="B4" s="5"/>
      <c r="C4" s="4"/>
      <c r="D4" s="6" t="s">
        <v>24</v>
      </c>
      <c r="E4" s="7"/>
      <c r="F4" s="6" t="s">
        <v>25</v>
      </c>
      <c r="G4" s="7"/>
      <c r="H4" s="6" t="s">
        <v>25</v>
      </c>
      <c r="I4" s="7"/>
      <c r="J4" s="6" t="s">
        <v>26</v>
      </c>
      <c r="K4" s="7"/>
      <c r="L4" s="6" t="s">
        <v>27</v>
      </c>
      <c r="M4" s="7"/>
      <c r="N4" s="6" t="s">
        <v>27</v>
      </c>
      <c r="O4" s="7"/>
      <c r="P4" s="6" t="s">
        <v>27</v>
      </c>
      <c r="Q4" s="7"/>
      <c r="R4" s="6" t="s">
        <v>26</v>
      </c>
      <c r="S4" s="7"/>
      <c r="T4" s="6" t="s">
        <v>27</v>
      </c>
      <c r="U4" s="7"/>
      <c r="V4" s="6" t="s">
        <v>27</v>
      </c>
      <c r="W4" s="7"/>
      <c r="X4" s="6" t="s">
        <v>27</v>
      </c>
      <c r="Y4" s="7"/>
      <c r="Z4" s="6" t="s">
        <v>26</v>
      </c>
      <c r="AA4" s="7"/>
      <c r="AB4" s="6" t="s">
        <v>27</v>
      </c>
      <c r="AC4" s="7"/>
      <c r="AD4" s="6" t="s">
        <v>27</v>
      </c>
      <c r="AE4" s="7"/>
      <c r="AF4" s="6" t="s">
        <v>27</v>
      </c>
      <c r="AG4" s="7"/>
      <c r="AH4" s="6" t="s">
        <v>27</v>
      </c>
      <c r="AI4" s="7"/>
      <c r="AJ4" s="6" t="s">
        <v>27</v>
      </c>
      <c r="AK4" s="7"/>
      <c r="AL4" s="6" t="s">
        <v>28</v>
      </c>
      <c r="AM4" s="7"/>
      <c r="AN4" s="6" t="s">
        <v>28</v>
      </c>
      <c r="AO4" s="7"/>
      <c r="AP4" s="6" t="s">
        <v>28</v>
      </c>
      <c r="AQ4" s="7"/>
    </row>
    <row r="5" spans="1:43" ht="13.8" x14ac:dyDescent="0.3">
      <c r="A5" s="10" t="s">
        <v>29</v>
      </c>
      <c r="B5" s="10" t="s">
        <v>30</v>
      </c>
      <c r="C5" s="11" t="s">
        <v>31</v>
      </c>
      <c r="D5" s="12" t="s">
        <v>31</v>
      </c>
      <c r="E5" s="13"/>
      <c r="F5" s="12" t="s">
        <v>31</v>
      </c>
      <c r="G5" s="13"/>
      <c r="H5" s="12" t="s">
        <v>31</v>
      </c>
      <c r="I5" s="13"/>
      <c r="J5" s="12" t="s">
        <v>31</v>
      </c>
      <c r="K5" s="13"/>
      <c r="L5" s="12" t="s">
        <v>31</v>
      </c>
      <c r="M5" s="13"/>
      <c r="N5" s="12" t="s">
        <v>31</v>
      </c>
      <c r="O5" s="13"/>
      <c r="P5" s="12" t="s">
        <v>31</v>
      </c>
      <c r="Q5" s="13"/>
      <c r="R5" s="12" t="s">
        <v>31</v>
      </c>
      <c r="S5" s="13"/>
      <c r="T5" s="12" t="s">
        <v>31</v>
      </c>
      <c r="U5" s="13"/>
      <c r="V5" s="12" t="s">
        <v>31</v>
      </c>
      <c r="W5" s="13"/>
      <c r="X5" s="12" t="s">
        <v>31</v>
      </c>
      <c r="Y5" s="13"/>
      <c r="Z5" s="12" t="s">
        <v>31</v>
      </c>
      <c r="AA5" s="13"/>
      <c r="AB5" s="12" t="s">
        <v>31</v>
      </c>
      <c r="AC5" s="13"/>
      <c r="AD5" s="12" t="s">
        <v>31</v>
      </c>
      <c r="AE5" s="13"/>
      <c r="AF5" s="12" t="s">
        <v>31</v>
      </c>
      <c r="AG5" s="13"/>
      <c r="AH5" s="12" t="s">
        <v>31</v>
      </c>
      <c r="AI5" s="13"/>
      <c r="AJ5" s="12" t="s">
        <v>31</v>
      </c>
      <c r="AK5" s="13"/>
      <c r="AL5" s="12" t="s">
        <v>31</v>
      </c>
      <c r="AM5" s="13"/>
      <c r="AN5" s="12" t="s">
        <v>31</v>
      </c>
      <c r="AO5" s="13"/>
      <c r="AP5" s="12" t="s">
        <v>31</v>
      </c>
      <c r="AQ5" s="13"/>
    </row>
    <row r="6" spans="1:43" ht="15" x14ac:dyDescent="0.3">
      <c r="A6" s="14" t="s">
        <v>32</v>
      </c>
      <c r="B6" s="17" t="s">
        <v>33</v>
      </c>
      <c r="C6" s="11" t="s">
        <v>31</v>
      </c>
      <c r="D6" s="18" t="s">
        <v>34</v>
      </c>
      <c r="E6" s="19">
        <v>71396</v>
      </c>
      <c r="F6" s="18" t="s">
        <v>31</v>
      </c>
      <c r="G6" s="19">
        <v>150.92619999999999</v>
      </c>
      <c r="H6" s="18" t="s">
        <v>31</v>
      </c>
      <c r="I6" s="19">
        <v>77.551199999999994</v>
      </c>
      <c r="J6" s="18" t="s">
        <v>31</v>
      </c>
      <c r="K6" s="19">
        <v>1.8169027756091101</v>
      </c>
      <c r="L6" s="18" t="s">
        <v>31</v>
      </c>
      <c r="M6" s="19">
        <v>8778.4579969999995</v>
      </c>
      <c r="N6" s="18" t="s">
        <v>31</v>
      </c>
      <c r="O6" s="19">
        <v>9147.9558959999995</v>
      </c>
      <c r="P6" s="18" t="s">
        <v>31</v>
      </c>
      <c r="Q6" s="19">
        <v>369.49789900000002</v>
      </c>
      <c r="R6" s="18" t="s">
        <v>31</v>
      </c>
      <c r="S6" s="19">
        <v>0.40448448770181999</v>
      </c>
      <c r="T6" s="18" t="s">
        <v>31</v>
      </c>
      <c r="U6" s="19">
        <v>10938.807779999999</v>
      </c>
      <c r="V6" s="18" t="s">
        <v>31</v>
      </c>
      <c r="W6" s="19">
        <v>9699.7334599999995</v>
      </c>
      <c r="X6" s="18" t="s">
        <v>31</v>
      </c>
      <c r="Y6" s="19">
        <v>-1239.0743199999999</v>
      </c>
      <c r="Z6" s="18" t="s">
        <v>31</v>
      </c>
      <c r="AA6" s="19">
        <v>0.37183994552660998</v>
      </c>
      <c r="AB6" s="18" t="s">
        <v>31</v>
      </c>
      <c r="AC6" s="19">
        <v>897.91094199999998</v>
      </c>
      <c r="AD6" s="18" t="s">
        <v>31</v>
      </c>
      <c r="AE6" s="19">
        <v>1488.0281660000001</v>
      </c>
      <c r="AF6" s="18" t="s">
        <v>31</v>
      </c>
      <c r="AG6" s="19">
        <v>590.11722399999996</v>
      </c>
      <c r="AH6" s="18" t="s">
        <v>31</v>
      </c>
      <c r="AI6" s="19">
        <v>430975.92368341901</v>
      </c>
      <c r="AJ6" s="18" t="s">
        <v>31</v>
      </c>
      <c r="AK6" s="19">
        <v>279476.62523297197</v>
      </c>
      <c r="AL6" s="18" t="s">
        <v>31</v>
      </c>
      <c r="AM6" s="19">
        <v>8629.5190000000002</v>
      </c>
      <c r="AN6" s="18" t="s">
        <v>31</v>
      </c>
      <c r="AO6" s="19">
        <v>4285.54</v>
      </c>
      <c r="AP6" s="18" t="s">
        <v>31</v>
      </c>
      <c r="AQ6" s="19">
        <v>3212.38</v>
      </c>
    </row>
    <row r="7" spans="1:43" ht="15" x14ac:dyDescent="0.3">
      <c r="A7" s="16"/>
      <c r="B7" s="17" t="s">
        <v>35</v>
      </c>
      <c r="C7" s="11" t="s">
        <v>31</v>
      </c>
      <c r="D7" s="18" t="s">
        <v>36</v>
      </c>
      <c r="E7" s="19">
        <v>75164.899999999994</v>
      </c>
      <c r="F7" s="18" t="s">
        <v>31</v>
      </c>
      <c r="G7" s="19">
        <v>170.08690000000001</v>
      </c>
      <c r="H7" s="18" t="s">
        <v>31</v>
      </c>
      <c r="I7" s="19">
        <v>62.565199999999997</v>
      </c>
      <c r="J7" s="18" t="s">
        <v>31</v>
      </c>
      <c r="K7" s="19">
        <v>1.7397521790041099</v>
      </c>
      <c r="L7" s="18" t="s">
        <v>31</v>
      </c>
      <c r="M7" s="19">
        <v>9133.9917679999999</v>
      </c>
      <c r="N7" s="18" t="s">
        <v>31</v>
      </c>
      <c r="O7" s="19">
        <v>9072.1513250000007</v>
      </c>
      <c r="P7" s="18" t="s">
        <v>31</v>
      </c>
      <c r="Q7" s="19">
        <v>-61.840442999998999</v>
      </c>
      <c r="R7" s="18" t="s">
        <v>31</v>
      </c>
      <c r="S7" s="19">
        <v>0.39224660080529</v>
      </c>
      <c r="T7" s="18" t="s">
        <v>31</v>
      </c>
      <c r="U7" s="19">
        <v>11210.438429</v>
      </c>
      <c r="V7" s="18" t="s">
        <v>31</v>
      </c>
      <c r="W7" s="19">
        <v>9175.3864869999998</v>
      </c>
      <c r="X7" s="18" t="s">
        <v>31</v>
      </c>
      <c r="Y7" s="19">
        <v>-2035.0519420000001</v>
      </c>
      <c r="Z7" s="18" t="s">
        <v>31</v>
      </c>
      <c r="AA7" s="19">
        <v>0.40858009060815997</v>
      </c>
      <c r="AB7" s="18" t="s">
        <v>31</v>
      </c>
      <c r="AC7" s="19">
        <v>969.22527600000001</v>
      </c>
      <c r="AD7" s="18" t="s">
        <v>31</v>
      </c>
      <c r="AE7" s="19">
        <v>1688.202186</v>
      </c>
      <c r="AF7" s="18" t="s">
        <v>31</v>
      </c>
      <c r="AG7" s="19">
        <v>718.97690999999998</v>
      </c>
      <c r="AH7" s="18" t="s">
        <v>31</v>
      </c>
      <c r="AI7" s="19">
        <v>460282.64734344202</v>
      </c>
      <c r="AJ7" s="18" t="s">
        <v>31</v>
      </c>
      <c r="AK7" s="19">
        <v>298021.240107205</v>
      </c>
      <c r="AL7" s="18" t="s">
        <v>31</v>
      </c>
      <c r="AM7" s="19">
        <v>8739.8060000000005</v>
      </c>
      <c r="AN7" s="18" t="s">
        <v>31</v>
      </c>
      <c r="AO7" s="19">
        <v>4341.33</v>
      </c>
      <c r="AP7" s="18" t="s">
        <v>31</v>
      </c>
      <c r="AQ7" s="19">
        <v>3245.35</v>
      </c>
    </row>
    <row r="8" spans="1:43" ht="15" x14ac:dyDescent="0.3">
      <c r="A8" s="16"/>
      <c r="B8" s="17" t="s">
        <v>37</v>
      </c>
      <c r="C8" s="11" t="s">
        <v>31</v>
      </c>
      <c r="D8" s="18" t="s">
        <v>34</v>
      </c>
      <c r="E8" s="19">
        <v>76010</v>
      </c>
      <c r="F8" s="18" t="s">
        <v>31</v>
      </c>
      <c r="G8" s="19">
        <v>168.86670000000001</v>
      </c>
      <c r="H8" s="18" t="s">
        <v>31</v>
      </c>
      <c r="I8" s="19">
        <v>69.319900000000004</v>
      </c>
      <c r="J8" s="18" t="s">
        <v>31</v>
      </c>
      <c r="K8" s="19">
        <v>1.9820385617580001</v>
      </c>
      <c r="L8" s="18" t="s">
        <v>31</v>
      </c>
      <c r="M8" s="19">
        <v>10029.264714999999</v>
      </c>
      <c r="N8" s="18" t="s">
        <v>31</v>
      </c>
      <c r="O8" s="19">
        <v>10971.434819</v>
      </c>
      <c r="P8" s="18" t="s">
        <v>31</v>
      </c>
      <c r="Q8" s="19">
        <v>942.17010400000095</v>
      </c>
      <c r="R8" s="18" t="s">
        <v>31</v>
      </c>
      <c r="S8" s="19">
        <v>0.37316666621082001</v>
      </c>
      <c r="T8" s="18" t="s">
        <v>31</v>
      </c>
      <c r="U8" s="19">
        <v>12006.579659999999</v>
      </c>
      <c r="V8" s="18" t="s">
        <v>31</v>
      </c>
      <c r="W8" s="19">
        <v>9705.9203789999992</v>
      </c>
      <c r="X8" s="18" t="s">
        <v>31</v>
      </c>
      <c r="Y8" s="19">
        <v>-2300.6592810000002</v>
      </c>
      <c r="Z8" s="18" t="s">
        <v>31</v>
      </c>
      <c r="AA8" s="19">
        <v>0.45449823952048002</v>
      </c>
      <c r="AB8" s="18" t="s">
        <v>31</v>
      </c>
      <c r="AC8" s="19">
        <v>1419.336202</v>
      </c>
      <c r="AD8" s="18" t="s">
        <v>31</v>
      </c>
      <c r="AE8" s="19">
        <v>1918.0232109999999</v>
      </c>
      <c r="AF8" s="18" t="s">
        <v>31</v>
      </c>
      <c r="AG8" s="19">
        <v>498.68700899999999</v>
      </c>
      <c r="AH8" s="18" t="s">
        <v>31</v>
      </c>
      <c r="AI8" s="19">
        <v>476590.587808315</v>
      </c>
      <c r="AJ8" s="18" t="s">
        <v>31</v>
      </c>
      <c r="AK8" s="19">
        <v>309566.89677994302</v>
      </c>
      <c r="AL8" s="18" t="s">
        <v>31</v>
      </c>
      <c r="AM8" s="19">
        <v>8795.0730000000003</v>
      </c>
      <c r="AN8" s="18" t="s">
        <v>31</v>
      </c>
      <c r="AO8" s="19">
        <v>4413.17</v>
      </c>
      <c r="AP8" s="18" t="s">
        <v>31</v>
      </c>
      <c r="AQ8" s="19">
        <v>3298.91</v>
      </c>
    </row>
    <row r="9" spans="1:43" ht="15" x14ac:dyDescent="0.3">
      <c r="A9" s="16"/>
      <c r="B9" s="17" t="s">
        <v>38</v>
      </c>
      <c r="C9" s="11" t="s">
        <v>31</v>
      </c>
      <c r="D9" s="18" t="s">
        <v>36</v>
      </c>
      <c r="E9" s="19">
        <v>80198</v>
      </c>
      <c r="F9" s="18" t="s">
        <v>31</v>
      </c>
      <c r="G9" s="19">
        <v>160.8836</v>
      </c>
      <c r="H9" s="18" t="s">
        <v>31</v>
      </c>
      <c r="I9" s="19">
        <v>76.379400000000004</v>
      </c>
      <c r="J9" s="18" t="s">
        <v>31</v>
      </c>
      <c r="K9" s="19">
        <v>1.69549371307399</v>
      </c>
      <c r="L9" s="18" t="s">
        <v>31</v>
      </c>
      <c r="M9" s="19">
        <v>10292.395541</v>
      </c>
      <c r="N9" s="18" t="s">
        <v>31</v>
      </c>
      <c r="O9" s="19">
        <v>10464.710924000001</v>
      </c>
      <c r="P9" s="18" t="s">
        <v>31</v>
      </c>
      <c r="Q9" s="19">
        <v>172.31538300000099</v>
      </c>
      <c r="R9" s="18" t="s">
        <v>31</v>
      </c>
      <c r="S9" s="19">
        <v>0.37348067366124998</v>
      </c>
      <c r="T9" s="18" t="s">
        <v>31</v>
      </c>
      <c r="U9" s="19">
        <v>13265.270467</v>
      </c>
      <c r="V9" s="18" t="s">
        <v>31</v>
      </c>
      <c r="W9" s="19">
        <v>10567.294465999999</v>
      </c>
      <c r="X9" s="18" t="s">
        <v>31</v>
      </c>
      <c r="Y9" s="19">
        <v>-2697.976001</v>
      </c>
      <c r="Z9" s="18" t="s">
        <v>31</v>
      </c>
      <c r="AA9" s="19">
        <v>0.39523707187354001</v>
      </c>
      <c r="AB9" s="18" t="s">
        <v>31</v>
      </c>
      <c r="AC9" s="19">
        <v>820.43280500000003</v>
      </c>
      <c r="AD9" s="18" t="s">
        <v>31</v>
      </c>
      <c r="AE9" s="19">
        <v>1788.234312</v>
      </c>
      <c r="AF9" s="18" t="s">
        <v>31</v>
      </c>
      <c r="AG9" s="19">
        <v>967.80150700000002</v>
      </c>
      <c r="AH9" s="18" t="s">
        <v>31</v>
      </c>
      <c r="AI9" s="19">
        <v>503361.41700586502</v>
      </c>
      <c r="AJ9" s="18" t="s">
        <v>31</v>
      </c>
      <c r="AK9" s="19">
        <v>327881.99023743498</v>
      </c>
      <c r="AL9" s="18" t="s">
        <v>31</v>
      </c>
      <c r="AM9" s="19">
        <v>8837.7070000000003</v>
      </c>
      <c r="AN9" s="18" t="s">
        <v>31</v>
      </c>
      <c r="AO9" s="19">
        <v>4489.0200000000004</v>
      </c>
      <c r="AP9" s="18" t="s">
        <v>31</v>
      </c>
      <c r="AQ9" s="19">
        <v>3360</v>
      </c>
    </row>
    <row r="10" spans="1:43" ht="15" x14ac:dyDescent="0.3">
      <c r="A10" s="16"/>
      <c r="B10" s="17" t="s">
        <v>39</v>
      </c>
      <c r="C10" s="11" t="s">
        <v>31</v>
      </c>
      <c r="D10" s="18" t="s">
        <v>34</v>
      </c>
      <c r="E10" s="19">
        <v>83659.899999999994</v>
      </c>
      <c r="F10" s="18" t="s">
        <v>31</v>
      </c>
      <c r="G10" s="19">
        <v>148.33699999999999</v>
      </c>
      <c r="H10" s="18" t="s">
        <v>31</v>
      </c>
      <c r="I10" s="19">
        <v>67.125</v>
      </c>
      <c r="J10" s="18" t="s">
        <v>31</v>
      </c>
      <c r="K10" s="19">
        <v>1.8284587155979699</v>
      </c>
      <c r="L10" s="18" t="s">
        <v>31</v>
      </c>
      <c r="M10" s="19">
        <v>10734.503117</v>
      </c>
      <c r="N10" s="18" t="s">
        <v>31</v>
      </c>
      <c r="O10" s="19">
        <v>11894.672001000001</v>
      </c>
      <c r="P10" s="18" t="s">
        <v>31</v>
      </c>
      <c r="Q10" s="19">
        <v>1160.1688839999999</v>
      </c>
      <c r="R10" s="18" t="s">
        <v>31</v>
      </c>
      <c r="S10" s="19">
        <v>0.34998591492616998</v>
      </c>
      <c r="T10" s="18" t="s">
        <v>31</v>
      </c>
      <c r="U10" s="19">
        <v>12792.808106</v>
      </c>
      <c r="V10" s="18" t="s">
        <v>31</v>
      </c>
      <c r="W10" s="19">
        <v>9651.8622959999993</v>
      </c>
      <c r="X10" s="18" t="s">
        <v>31</v>
      </c>
      <c r="Y10" s="19">
        <v>-3140.9458100000002</v>
      </c>
      <c r="Z10" s="18" t="s">
        <v>31</v>
      </c>
      <c r="AA10" s="19">
        <v>0.36395728084807</v>
      </c>
      <c r="AB10" s="18" t="s">
        <v>31</v>
      </c>
      <c r="AC10" s="19">
        <v>1383.502696</v>
      </c>
      <c r="AD10" s="18" t="s">
        <v>31</v>
      </c>
      <c r="AE10" s="19">
        <v>1676.239511</v>
      </c>
      <c r="AF10" s="18" t="s">
        <v>31</v>
      </c>
      <c r="AG10" s="19">
        <v>292.73681499999998</v>
      </c>
      <c r="AH10" s="18" t="s">
        <v>31</v>
      </c>
      <c r="AI10" s="19">
        <v>530166.548242377</v>
      </c>
      <c r="AJ10" s="18" t="s">
        <v>40</v>
      </c>
      <c r="AK10" s="19">
        <v>345010.70988339098</v>
      </c>
      <c r="AL10" s="18" t="s">
        <v>31</v>
      </c>
      <c r="AM10" s="19">
        <v>8877.6370000000006</v>
      </c>
      <c r="AN10" s="18" t="s">
        <v>40</v>
      </c>
      <c r="AO10" s="19">
        <v>4537.0406458974503</v>
      </c>
      <c r="AP10" s="18" t="s">
        <v>40</v>
      </c>
      <c r="AQ10" s="19">
        <v>3405.5781935864602</v>
      </c>
    </row>
    <row r="11" spans="1:43" ht="15" x14ac:dyDescent="0.3">
      <c r="A11" s="16"/>
      <c r="B11" s="17" t="s">
        <v>41</v>
      </c>
      <c r="C11" s="11" t="s">
        <v>31</v>
      </c>
      <c r="D11" s="18" t="s">
        <v>36</v>
      </c>
      <c r="E11" s="19">
        <v>82052.600000000006</v>
      </c>
      <c r="F11" s="18" t="s">
        <v>31</v>
      </c>
      <c r="G11" s="19">
        <v>142.9024</v>
      </c>
      <c r="H11" s="18" t="s">
        <v>31</v>
      </c>
      <c r="I11" s="19">
        <v>84.74</v>
      </c>
      <c r="J11" s="18" t="s">
        <v>31</v>
      </c>
      <c r="K11" s="19">
        <v>1.8369546436056801</v>
      </c>
      <c r="L11" s="18" t="s">
        <v>31</v>
      </c>
      <c r="M11" s="19">
        <v>10621.319777999999</v>
      </c>
      <c r="N11" s="18" t="s">
        <v>31</v>
      </c>
      <c r="O11" s="19">
        <v>13143.668247</v>
      </c>
      <c r="P11" s="18" t="s">
        <v>31</v>
      </c>
      <c r="Q11" s="19">
        <v>2522.348469</v>
      </c>
      <c r="R11" s="18" t="s">
        <v>31</v>
      </c>
      <c r="S11" s="19">
        <v>0.31643410398902</v>
      </c>
      <c r="T11" s="18" t="s">
        <v>31</v>
      </c>
      <c r="U11" s="19">
        <v>12612.367488</v>
      </c>
      <c r="V11" s="18" t="s">
        <v>31</v>
      </c>
      <c r="W11" s="19">
        <v>9022.6945030000006</v>
      </c>
      <c r="X11" s="18" t="s">
        <v>31</v>
      </c>
      <c r="Y11" s="19">
        <v>-3589.6729850000002</v>
      </c>
      <c r="Z11" s="18" t="s">
        <v>31</v>
      </c>
      <c r="AA11" s="19">
        <v>0.38025291004077999</v>
      </c>
      <c r="AB11" s="18" t="s">
        <v>31</v>
      </c>
      <c r="AC11" s="19">
        <v>939.39689699999997</v>
      </c>
      <c r="AD11" s="18" t="s">
        <v>31</v>
      </c>
      <c r="AE11" s="19">
        <v>1170.441525</v>
      </c>
      <c r="AF11" s="18" t="s">
        <v>31</v>
      </c>
      <c r="AG11" s="19">
        <v>231.04462799999999</v>
      </c>
      <c r="AH11" s="18" t="s">
        <v>31</v>
      </c>
      <c r="AI11" s="19">
        <v>510518.80685907399</v>
      </c>
      <c r="AJ11" s="18" t="s">
        <v>40</v>
      </c>
      <c r="AK11" s="19">
        <v>325377.29111904697</v>
      </c>
      <c r="AL11" s="18" t="s">
        <v>31</v>
      </c>
      <c r="AM11" s="19">
        <v>8916.8449999999993</v>
      </c>
      <c r="AN11" s="18" t="s">
        <v>40</v>
      </c>
      <c r="AO11" s="19">
        <v>4462.8487479858904</v>
      </c>
      <c r="AP11" s="18" t="s">
        <v>40</v>
      </c>
      <c r="AQ11" s="19">
        <v>3319.93885049662</v>
      </c>
    </row>
    <row r="12" spans="1:43" ht="15" x14ac:dyDescent="0.3">
      <c r="A12" s="16"/>
      <c r="B12" s="17" t="s">
        <v>42</v>
      </c>
      <c r="C12" s="11" t="s">
        <v>31</v>
      </c>
      <c r="D12" s="18" t="s">
        <v>36</v>
      </c>
      <c r="E12" s="19">
        <v>87049</v>
      </c>
      <c r="F12" s="18" t="s">
        <v>31</v>
      </c>
      <c r="G12" s="19" t="s">
        <v>43</v>
      </c>
      <c r="H12" s="18" t="s">
        <v>31</v>
      </c>
      <c r="I12" s="19" t="s">
        <v>43</v>
      </c>
      <c r="J12" s="18" t="s">
        <v>31</v>
      </c>
      <c r="K12" s="19" t="s">
        <v>43</v>
      </c>
      <c r="L12" s="18" t="s">
        <v>31</v>
      </c>
      <c r="M12" s="19">
        <v>13898.859973000001</v>
      </c>
      <c r="N12" s="18" t="s">
        <v>31</v>
      </c>
      <c r="O12" s="19">
        <v>14349.17476</v>
      </c>
      <c r="P12" s="18" t="s">
        <v>31</v>
      </c>
      <c r="Q12" s="19">
        <v>450.314786999999</v>
      </c>
      <c r="R12" s="18" t="s">
        <v>31</v>
      </c>
      <c r="S12" s="19" t="s">
        <v>43</v>
      </c>
      <c r="T12" s="18" t="s">
        <v>31</v>
      </c>
      <c r="U12" s="19">
        <v>19310.838178999998</v>
      </c>
      <c r="V12" s="18" t="s">
        <v>31</v>
      </c>
      <c r="W12" s="19">
        <v>14879.61954</v>
      </c>
      <c r="X12" s="18" t="s">
        <v>31</v>
      </c>
      <c r="Y12" s="19">
        <v>-4431.2186389999997</v>
      </c>
      <c r="Z12" s="18" t="s">
        <v>31</v>
      </c>
      <c r="AA12" s="19" t="s">
        <v>43</v>
      </c>
      <c r="AB12" s="18" t="s">
        <v>31</v>
      </c>
      <c r="AC12" s="19">
        <v>832.01170400000001</v>
      </c>
      <c r="AD12" s="18" t="s">
        <v>31</v>
      </c>
      <c r="AE12" s="19">
        <v>1287.4369380000001</v>
      </c>
      <c r="AF12" s="18" t="s">
        <v>31</v>
      </c>
      <c r="AG12" s="19">
        <v>455.42523399999999</v>
      </c>
      <c r="AH12" s="18" t="s">
        <v>31</v>
      </c>
      <c r="AI12" s="19">
        <v>536878.73267598799</v>
      </c>
      <c r="AJ12" s="18" t="s">
        <v>40</v>
      </c>
      <c r="AK12" s="19">
        <v>343467.35452473699</v>
      </c>
      <c r="AL12" s="18" t="s">
        <v>31</v>
      </c>
      <c r="AM12" s="19">
        <v>8951.52</v>
      </c>
      <c r="AN12" s="18" t="s">
        <v>40</v>
      </c>
      <c r="AO12" s="19">
        <v>4552.9574891522097</v>
      </c>
      <c r="AP12" s="18" t="s">
        <v>40</v>
      </c>
      <c r="AQ12" s="19">
        <v>3385.0619988020399</v>
      </c>
    </row>
    <row r="13" spans="1:43" ht="15" x14ac:dyDescent="0.3">
      <c r="A13" s="15"/>
      <c r="B13" s="17" t="s">
        <v>44</v>
      </c>
      <c r="C13" s="11" t="s">
        <v>31</v>
      </c>
      <c r="D13" s="18" t="s">
        <v>31</v>
      </c>
      <c r="E13" s="19" t="s">
        <v>43</v>
      </c>
      <c r="F13" s="18" t="s">
        <v>31</v>
      </c>
      <c r="G13" s="19" t="s">
        <v>43</v>
      </c>
      <c r="H13" s="18" t="s">
        <v>31</v>
      </c>
      <c r="I13" s="19" t="s">
        <v>43</v>
      </c>
      <c r="J13" s="18" t="s">
        <v>31</v>
      </c>
      <c r="K13" s="19" t="s">
        <v>43</v>
      </c>
      <c r="L13" s="18" t="s">
        <v>31</v>
      </c>
      <c r="M13" s="19" t="s">
        <v>43</v>
      </c>
      <c r="N13" s="18" t="s">
        <v>31</v>
      </c>
      <c r="O13" s="19" t="s">
        <v>43</v>
      </c>
      <c r="P13" s="18" t="s">
        <v>31</v>
      </c>
      <c r="Q13" s="19" t="s">
        <v>43</v>
      </c>
      <c r="R13" s="18" t="s">
        <v>31</v>
      </c>
      <c r="S13" s="19" t="s">
        <v>43</v>
      </c>
      <c r="T13" s="18" t="s">
        <v>31</v>
      </c>
      <c r="U13" s="19" t="s">
        <v>43</v>
      </c>
      <c r="V13" s="18" t="s">
        <v>31</v>
      </c>
      <c r="W13" s="19" t="s">
        <v>43</v>
      </c>
      <c r="X13" s="18" t="s">
        <v>31</v>
      </c>
      <c r="Y13" s="19" t="s">
        <v>43</v>
      </c>
      <c r="Z13" s="18" t="s">
        <v>31</v>
      </c>
      <c r="AA13" s="19" t="s">
        <v>43</v>
      </c>
      <c r="AB13" s="18" t="s">
        <v>31</v>
      </c>
      <c r="AC13" s="19" t="s">
        <v>43</v>
      </c>
      <c r="AD13" s="18" t="s">
        <v>31</v>
      </c>
      <c r="AE13" s="19" t="s">
        <v>43</v>
      </c>
      <c r="AF13" s="18" t="s">
        <v>31</v>
      </c>
      <c r="AG13" s="19" t="s">
        <v>43</v>
      </c>
      <c r="AH13" s="18" t="s">
        <v>31</v>
      </c>
      <c r="AI13" s="19">
        <v>602648.52670125302</v>
      </c>
      <c r="AJ13" s="18" t="s">
        <v>31</v>
      </c>
      <c r="AK13" s="19" t="s">
        <v>43</v>
      </c>
      <c r="AL13" s="18" t="s">
        <v>31</v>
      </c>
      <c r="AM13" s="19" t="s">
        <v>43</v>
      </c>
      <c r="AN13" s="18" t="s">
        <v>31</v>
      </c>
      <c r="AO13" s="19" t="s">
        <v>43</v>
      </c>
      <c r="AP13" s="18" t="s">
        <v>31</v>
      </c>
      <c r="AQ13" s="19" t="s">
        <v>43</v>
      </c>
    </row>
    <row r="14" spans="1:43" ht="15" x14ac:dyDescent="0.3">
      <c r="A14" s="14" t="s">
        <v>45</v>
      </c>
      <c r="B14" s="17" t="s">
        <v>33</v>
      </c>
      <c r="C14" s="11" t="s">
        <v>31</v>
      </c>
      <c r="D14" s="18" t="s">
        <v>46</v>
      </c>
      <c r="E14" s="19">
        <v>77520</v>
      </c>
      <c r="F14" s="18" t="s">
        <v>31</v>
      </c>
      <c r="G14" s="19">
        <v>205.53440000000001</v>
      </c>
      <c r="H14" s="18" t="s">
        <v>31</v>
      </c>
      <c r="I14" s="19">
        <v>130.11799999999999</v>
      </c>
      <c r="J14" s="18" t="s">
        <v>31</v>
      </c>
      <c r="K14" s="19">
        <v>3.1586639673593502</v>
      </c>
      <c r="L14" s="18" t="s">
        <v>31</v>
      </c>
      <c r="M14" s="19">
        <v>12694.078634</v>
      </c>
      <c r="N14" s="18" t="s">
        <v>31</v>
      </c>
      <c r="O14" s="19">
        <v>15903.613034</v>
      </c>
      <c r="P14" s="18" t="s">
        <v>31</v>
      </c>
      <c r="Q14" s="19">
        <v>3209.5344</v>
      </c>
      <c r="R14" s="18" t="s">
        <v>31</v>
      </c>
      <c r="S14" s="19">
        <v>0.38316855145307999</v>
      </c>
      <c r="T14" s="18" t="s">
        <v>31</v>
      </c>
      <c r="U14" s="19">
        <v>13711.13782</v>
      </c>
      <c r="V14" s="18" t="s">
        <v>31</v>
      </c>
      <c r="W14" s="19">
        <v>9188.5670090000003</v>
      </c>
      <c r="X14" s="18" t="s">
        <v>31</v>
      </c>
      <c r="Y14" s="19">
        <v>-4522.5708109999996</v>
      </c>
      <c r="Z14" s="18" t="s">
        <v>31</v>
      </c>
      <c r="AA14" s="19">
        <v>0.57832647217276001</v>
      </c>
      <c r="AB14" s="18" t="s">
        <v>31</v>
      </c>
      <c r="AC14" s="19">
        <v>1523.079741</v>
      </c>
      <c r="AD14" s="18" t="s">
        <v>31</v>
      </c>
      <c r="AE14" s="19">
        <v>2314.345433</v>
      </c>
      <c r="AF14" s="18" t="s">
        <v>31</v>
      </c>
      <c r="AG14" s="19">
        <v>791.26569199999994</v>
      </c>
      <c r="AH14" s="18" t="s">
        <v>31</v>
      </c>
      <c r="AI14" s="19">
        <v>520877.80673085101</v>
      </c>
      <c r="AJ14" s="18" t="s">
        <v>31</v>
      </c>
      <c r="AK14" s="19">
        <v>322701.90468148899</v>
      </c>
      <c r="AL14" s="18" t="s">
        <v>31</v>
      </c>
      <c r="AM14" s="19">
        <v>11274</v>
      </c>
      <c r="AN14" s="18" t="s">
        <v>31</v>
      </c>
      <c r="AO14" s="19">
        <v>4617.3999999999996</v>
      </c>
      <c r="AP14" s="18" t="s">
        <v>31</v>
      </c>
      <c r="AQ14" s="19">
        <v>3144.8</v>
      </c>
    </row>
    <row r="15" spans="1:43" ht="15" x14ac:dyDescent="0.3">
      <c r="A15" s="16"/>
      <c r="B15" s="17" t="s">
        <v>35</v>
      </c>
      <c r="C15" s="11" t="s">
        <v>31</v>
      </c>
      <c r="D15" s="18" t="s">
        <v>40</v>
      </c>
      <c r="E15" s="19">
        <v>79109</v>
      </c>
      <c r="F15" s="18" t="s">
        <v>31</v>
      </c>
      <c r="G15" s="19">
        <v>192.99170000000001</v>
      </c>
      <c r="H15" s="18" t="s">
        <v>31</v>
      </c>
      <c r="I15" s="19">
        <v>141.3519</v>
      </c>
      <c r="J15" s="18" t="s">
        <v>31</v>
      </c>
      <c r="K15" s="19">
        <v>4.8905933696211203</v>
      </c>
      <c r="L15" s="18" t="s">
        <v>31</v>
      </c>
      <c r="M15" s="19">
        <v>19894.384910000001</v>
      </c>
      <c r="N15" s="18" t="s">
        <v>31</v>
      </c>
      <c r="O15" s="19">
        <v>25502.599538999999</v>
      </c>
      <c r="P15" s="18" t="s">
        <v>31</v>
      </c>
      <c r="Q15" s="19">
        <v>5608.2146290000001</v>
      </c>
      <c r="R15" s="18" t="s">
        <v>31</v>
      </c>
      <c r="S15" s="19">
        <v>0.39747923998258999</v>
      </c>
      <c r="T15" s="18" t="s">
        <v>31</v>
      </c>
      <c r="U15" s="19">
        <v>14048.292405</v>
      </c>
      <c r="V15" s="18" t="s">
        <v>31</v>
      </c>
      <c r="W15" s="19">
        <v>9297.7877690000005</v>
      </c>
      <c r="X15" s="18" t="s">
        <v>31</v>
      </c>
      <c r="Y15" s="19">
        <v>-4750.5046359999997</v>
      </c>
      <c r="Z15" s="18" t="s">
        <v>31</v>
      </c>
      <c r="AA15" s="19">
        <v>0.60629664402649996</v>
      </c>
      <c r="AB15" s="18" t="s">
        <v>31</v>
      </c>
      <c r="AC15" s="19">
        <v>2153.10644</v>
      </c>
      <c r="AD15" s="18" t="s">
        <v>31</v>
      </c>
      <c r="AE15" s="19">
        <v>2505.1424270000002</v>
      </c>
      <c r="AF15" s="18" t="s">
        <v>31</v>
      </c>
      <c r="AG15" s="19">
        <v>352.03598699999998</v>
      </c>
      <c r="AH15" s="18" t="s">
        <v>31</v>
      </c>
      <c r="AI15" s="19">
        <v>550677.56551623798</v>
      </c>
      <c r="AJ15" s="18" t="s">
        <v>31</v>
      </c>
      <c r="AK15" s="19">
        <v>340762.75554572302</v>
      </c>
      <c r="AL15" s="18" t="s">
        <v>31</v>
      </c>
      <c r="AM15" s="19">
        <v>11331</v>
      </c>
      <c r="AN15" s="18" t="s">
        <v>31</v>
      </c>
      <c r="AO15" s="19">
        <v>4675.3</v>
      </c>
      <c r="AP15" s="18" t="s">
        <v>31</v>
      </c>
      <c r="AQ15" s="19">
        <v>3181.3</v>
      </c>
    </row>
    <row r="16" spans="1:43" ht="15" x14ac:dyDescent="0.3">
      <c r="A16" s="16"/>
      <c r="B16" s="17" t="s">
        <v>37</v>
      </c>
      <c r="C16" s="11" t="s">
        <v>31</v>
      </c>
      <c r="D16" s="18" t="s">
        <v>31</v>
      </c>
      <c r="E16" s="19">
        <v>82686.16</v>
      </c>
      <c r="F16" s="18" t="s">
        <v>31</v>
      </c>
      <c r="G16" s="19">
        <v>184.30629999999999</v>
      </c>
      <c r="H16" s="18" t="s">
        <v>31</v>
      </c>
      <c r="I16" s="19">
        <v>141.547</v>
      </c>
      <c r="J16" s="18" t="s">
        <v>31</v>
      </c>
      <c r="K16" s="19">
        <v>5.3183682864146098</v>
      </c>
      <c r="L16" s="18" t="s">
        <v>31</v>
      </c>
      <c r="M16" s="19">
        <v>24808.981575000002</v>
      </c>
      <c r="N16" s="18" t="s">
        <v>31</v>
      </c>
      <c r="O16" s="19">
        <v>29439.452957000001</v>
      </c>
      <c r="P16" s="18" t="s">
        <v>31</v>
      </c>
      <c r="Q16" s="19">
        <v>4630.4713819999997</v>
      </c>
      <c r="R16" s="18" t="s">
        <v>31</v>
      </c>
      <c r="S16" s="19">
        <v>0.37156217986831003</v>
      </c>
      <c r="T16" s="18" t="s">
        <v>31</v>
      </c>
      <c r="U16" s="19">
        <v>14869.177801</v>
      </c>
      <c r="V16" s="18" t="s">
        <v>31</v>
      </c>
      <c r="W16" s="19">
        <v>9664.1883109999999</v>
      </c>
      <c r="X16" s="18" t="s">
        <v>31</v>
      </c>
      <c r="Y16" s="19">
        <v>-5204.9894899999999</v>
      </c>
      <c r="Z16" s="18" t="s">
        <v>31</v>
      </c>
      <c r="AA16" s="19">
        <v>0.61464446702755005</v>
      </c>
      <c r="AB16" s="18" t="s">
        <v>31</v>
      </c>
      <c r="AC16" s="19">
        <v>1917.2720839999999</v>
      </c>
      <c r="AD16" s="18" t="s">
        <v>31</v>
      </c>
      <c r="AE16" s="19">
        <v>2593.8546110000002</v>
      </c>
      <c r="AF16" s="18" t="s">
        <v>31</v>
      </c>
      <c r="AG16" s="19">
        <v>676.58252700000003</v>
      </c>
      <c r="AH16" s="18" t="s">
        <v>31</v>
      </c>
      <c r="AI16" s="19">
        <v>573788.52801833802</v>
      </c>
      <c r="AJ16" s="18" t="s">
        <v>31</v>
      </c>
      <c r="AK16" s="19">
        <v>354531.35235251102</v>
      </c>
      <c r="AL16" s="18" t="s">
        <v>31</v>
      </c>
      <c r="AM16" s="19">
        <v>11375</v>
      </c>
      <c r="AN16" s="18" t="s">
        <v>31</v>
      </c>
      <c r="AO16" s="19">
        <v>4748.5</v>
      </c>
      <c r="AP16" s="18" t="s">
        <v>31</v>
      </c>
      <c r="AQ16" s="19">
        <v>3227.3</v>
      </c>
    </row>
    <row r="17" spans="1:43" ht="15" x14ac:dyDescent="0.3">
      <c r="A17" s="16"/>
      <c r="B17" s="17" t="s">
        <v>38</v>
      </c>
      <c r="C17" s="11" t="s">
        <v>31</v>
      </c>
      <c r="D17" s="18" t="s">
        <v>31</v>
      </c>
      <c r="E17" s="19">
        <v>88593.82</v>
      </c>
      <c r="F17" s="18" t="s">
        <v>31</v>
      </c>
      <c r="G17" s="19">
        <v>152.45079999999999</v>
      </c>
      <c r="H17" s="18" t="s">
        <v>31</v>
      </c>
      <c r="I17" s="19">
        <v>124.7668</v>
      </c>
      <c r="J17" s="18" t="s">
        <v>31</v>
      </c>
      <c r="K17" s="19">
        <v>5.4425405240134603</v>
      </c>
      <c r="L17" s="18" t="s">
        <v>31</v>
      </c>
      <c r="M17" s="19">
        <v>28571.513658</v>
      </c>
      <c r="N17" s="18" t="s">
        <v>31</v>
      </c>
      <c r="O17" s="19">
        <v>33591.757277999997</v>
      </c>
      <c r="P17" s="18" t="s">
        <v>31</v>
      </c>
      <c r="Q17" s="19">
        <v>5020.2436200000002</v>
      </c>
      <c r="R17" s="18" t="s">
        <v>31</v>
      </c>
      <c r="S17" s="19">
        <v>0.34811278336366003</v>
      </c>
      <c r="T17" s="18" t="s">
        <v>31</v>
      </c>
      <c r="U17" s="19">
        <v>15472.414543000001</v>
      </c>
      <c r="V17" s="18" t="s">
        <v>31</v>
      </c>
      <c r="W17" s="19">
        <v>9849.5331850000002</v>
      </c>
      <c r="X17" s="18" t="s">
        <v>31</v>
      </c>
      <c r="Y17" s="19">
        <v>-5622.8813579999996</v>
      </c>
      <c r="Z17" s="18" t="s">
        <v>31</v>
      </c>
      <c r="AA17" s="19">
        <v>0.58494978629698002</v>
      </c>
      <c r="AB17" s="18" t="s">
        <v>31</v>
      </c>
      <c r="AC17" s="19">
        <v>2277.8031959999998</v>
      </c>
      <c r="AD17" s="18" t="s">
        <v>31</v>
      </c>
      <c r="AE17" s="19">
        <v>2646.5818949999998</v>
      </c>
      <c r="AF17" s="18" t="s">
        <v>31</v>
      </c>
      <c r="AG17" s="19">
        <v>368.77869900000002</v>
      </c>
      <c r="AH17" s="18" t="s">
        <v>31</v>
      </c>
      <c r="AI17" s="19">
        <v>600269.92593075999</v>
      </c>
      <c r="AJ17" s="18" t="s">
        <v>31</v>
      </c>
      <c r="AK17" s="19">
        <v>370533.370118858</v>
      </c>
      <c r="AL17" s="18" t="s">
        <v>31</v>
      </c>
      <c r="AM17" s="19">
        <v>11427</v>
      </c>
      <c r="AN17" s="18" t="s">
        <v>31</v>
      </c>
      <c r="AO17" s="19">
        <v>4818.2</v>
      </c>
      <c r="AP17" s="18" t="s">
        <v>31</v>
      </c>
      <c r="AQ17" s="19">
        <v>3275.1</v>
      </c>
    </row>
    <row r="18" spans="1:43" ht="15" x14ac:dyDescent="0.3">
      <c r="A18" s="16"/>
      <c r="B18" s="17" t="s">
        <v>39</v>
      </c>
      <c r="C18" s="11" t="s">
        <v>31</v>
      </c>
      <c r="D18" s="18" t="s">
        <v>31</v>
      </c>
      <c r="E18" s="19">
        <v>93524.32</v>
      </c>
      <c r="F18" s="18" t="s">
        <v>31</v>
      </c>
      <c r="G18" s="19">
        <v>149.69290000000001</v>
      </c>
      <c r="H18" s="18" t="s">
        <v>31</v>
      </c>
      <c r="I18" s="19">
        <v>183.1268</v>
      </c>
      <c r="J18" s="18" t="s">
        <v>31</v>
      </c>
      <c r="K18" s="19">
        <v>6.1814321530237804</v>
      </c>
      <c r="L18" s="18" t="s">
        <v>31</v>
      </c>
      <c r="M18" s="19">
        <v>34279.726005999997</v>
      </c>
      <c r="N18" s="18" t="s">
        <v>31</v>
      </c>
      <c r="O18" s="19">
        <v>40212.068957000003</v>
      </c>
      <c r="P18" s="18" t="s">
        <v>31</v>
      </c>
      <c r="Q18" s="19">
        <v>5932.3429510000096</v>
      </c>
      <c r="R18" s="18" t="s">
        <v>31</v>
      </c>
      <c r="S18" s="19">
        <v>0.40175745817191</v>
      </c>
      <c r="T18" s="18" t="s">
        <v>31</v>
      </c>
      <c r="U18" s="19">
        <v>17469.923556999998</v>
      </c>
      <c r="V18" s="18" t="s">
        <v>31</v>
      </c>
      <c r="W18" s="19">
        <v>11079.610628</v>
      </c>
      <c r="X18" s="18" t="s">
        <v>31</v>
      </c>
      <c r="Y18" s="19">
        <v>-6390.3129289999997</v>
      </c>
      <c r="Z18" s="18" t="s">
        <v>31</v>
      </c>
      <c r="AA18" s="19">
        <v>0.54953844856469003</v>
      </c>
      <c r="AB18" s="18" t="s">
        <v>31</v>
      </c>
      <c r="AC18" s="19">
        <v>2990.040814</v>
      </c>
      <c r="AD18" s="18" t="s">
        <v>31</v>
      </c>
      <c r="AE18" s="19">
        <v>2530.9510449999998</v>
      </c>
      <c r="AF18" s="18" t="s">
        <v>31</v>
      </c>
      <c r="AG18" s="19">
        <v>-459.08976899999999</v>
      </c>
      <c r="AH18" s="18" t="s">
        <v>31</v>
      </c>
      <c r="AI18" s="19">
        <v>641095.68977295398</v>
      </c>
      <c r="AJ18" s="18" t="s">
        <v>31</v>
      </c>
      <c r="AK18" s="19">
        <v>396574.29708839202</v>
      </c>
      <c r="AL18" s="18" t="s">
        <v>31</v>
      </c>
      <c r="AM18" s="19">
        <v>11489</v>
      </c>
      <c r="AN18" s="18" t="s">
        <v>31</v>
      </c>
      <c r="AO18" s="19">
        <v>4895.3</v>
      </c>
      <c r="AP18" s="18" t="s">
        <v>31</v>
      </c>
      <c r="AQ18" s="19">
        <v>3323.8</v>
      </c>
    </row>
    <row r="19" spans="1:43" ht="15" x14ac:dyDescent="0.3">
      <c r="A19" s="16"/>
      <c r="B19" s="17" t="s">
        <v>41</v>
      </c>
      <c r="C19" s="11" t="s">
        <v>31</v>
      </c>
      <c r="D19" s="18" t="s">
        <v>40</v>
      </c>
      <c r="E19" s="19">
        <v>96828</v>
      </c>
      <c r="F19" s="18" t="s">
        <v>31</v>
      </c>
      <c r="G19" s="19">
        <v>122.35509999999999</v>
      </c>
      <c r="H19" s="18" t="s">
        <v>31</v>
      </c>
      <c r="I19" s="19">
        <v>168.4819</v>
      </c>
      <c r="J19" s="18" t="s">
        <v>31</v>
      </c>
      <c r="K19" s="19">
        <v>6.6389040069809697</v>
      </c>
      <c r="L19" s="18" t="s">
        <v>31</v>
      </c>
      <c r="M19" s="19">
        <v>37959.894629000002</v>
      </c>
      <c r="N19" s="18" t="s">
        <v>31</v>
      </c>
      <c r="O19" s="19">
        <v>47502.289778999999</v>
      </c>
      <c r="P19" s="18" t="s">
        <v>31</v>
      </c>
      <c r="Q19" s="19">
        <v>9542.3951500000003</v>
      </c>
      <c r="R19" s="18" t="s">
        <v>31</v>
      </c>
      <c r="S19" s="19">
        <v>0.38134449023393002</v>
      </c>
      <c r="T19" s="18" t="s">
        <v>31</v>
      </c>
      <c r="U19" s="19">
        <v>17229.243635999999</v>
      </c>
      <c r="V19" s="18" t="s">
        <v>31</v>
      </c>
      <c r="W19" s="19">
        <v>10873.527196999999</v>
      </c>
      <c r="X19" s="18" t="s">
        <v>31</v>
      </c>
      <c r="Y19" s="19">
        <v>-6355.7164389999998</v>
      </c>
      <c r="Z19" s="18" t="s">
        <v>31</v>
      </c>
      <c r="AA19" s="19">
        <v>0.49676649475448997</v>
      </c>
      <c r="AB19" s="18" t="s">
        <v>31</v>
      </c>
      <c r="AC19" s="19">
        <v>2173.50074</v>
      </c>
      <c r="AD19" s="18" t="s">
        <v>31</v>
      </c>
      <c r="AE19" s="19">
        <v>1529.077407</v>
      </c>
      <c r="AF19" s="18" t="s">
        <v>31</v>
      </c>
      <c r="AG19" s="19">
        <v>-644.42333299999996</v>
      </c>
      <c r="AH19" s="18" t="s">
        <v>31</v>
      </c>
      <c r="AI19" s="19">
        <v>629598.59147325705</v>
      </c>
      <c r="AJ19" s="18" t="s">
        <v>40</v>
      </c>
      <c r="AK19" s="19">
        <v>385490.284731119</v>
      </c>
      <c r="AL19" s="18" t="s">
        <v>31</v>
      </c>
      <c r="AM19" s="19">
        <v>11544</v>
      </c>
      <c r="AN19" s="18" t="s">
        <v>40</v>
      </c>
      <c r="AO19" s="19">
        <v>4898.3999999999996</v>
      </c>
      <c r="AP19" s="18" t="s">
        <v>40</v>
      </c>
      <c r="AQ19" s="19">
        <v>3309.6004272089999</v>
      </c>
    </row>
    <row r="20" spans="1:43" ht="15" x14ac:dyDescent="0.3">
      <c r="A20" s="16"/>
      <c r="B20" s="17" t="s">
        <v>42</v>
      </c>
      <c r="C20" s="11" t="s">
        <v>31</v>
      </c>
      <c r="D20" s="18" t="s">
        <v>47</v>
      </c>
      <c r="E20" s="19">
        <v>119466</v>
      </c>
      <c r="F20" s="18" t="s">
        <v>31</v>
      </c>
      <c r="G20" s="19" t="s">
        <v>43</v>
      </c>
      <c r="H20" s="18" t="s">
        <v>31</v>
      </c>
      <c r="I20" s="19" t="s">
        <v>43</v>
      </c>
      <c r="J20" s="18" t="s">
        <v>31</v>
      </c>
      <c r="K20" s="19" t="s">
        <v>43</v>
      </c>
      <c r="L20" s="18" t="s">
        <v>31</v>
      </c>
      <c r="M20" s="19">
        <v>46588.271994000002</v>
      </c>
      <c r="N20" s="18" t="s">
        <v>31</v>
      </c>
      <c r="O20" s="19">
        <v>63870.021369000002</v>
      </c>
      <c r="P20" s="18" t="s">
        <v>31</v>
      </c>
      <c r="Q20" s="19">
        <v>17281.749374999999</v>
      </c>
      <c r="R20" s="18" t="s">
        <v>31</v>
      </c>
      <c r="S20" s="19" t="s">
        <v>43</v>
      </c>
      <c r="T20" s="18" t="s">
        <v>31</v>
      </c>
      <c r="U20" s="19">
        <v>16387.785102000002</v>
      </c>
      <c r="V20" s="18" t="s">
        <v>31</v>
      </c>
      <c r="W20" s="19">
        <v>10029.897010000001</v>
      </c>
      <c r="X20" s="18" t="s">
        <v>31</v>
      </c>
      <c r="Y20" s="19">
        <v>-6357.8880920000001</v>
      </c>
      <c r="Z20" s="18" t="s">
        <v>31</v>
      </c>
      <c r="AA20" s="19" t="s">
        <v>43</v>
      </c>
      <c r="AB20" s="18" t="s">
        <v>31</v>
      </c>
      <c r="AC20" s="19">
        <v>2316.5772999999999</v>
      </c>
      <c r="AD20" s="18" t="s">
        <v>31</v>
      </c>
      <c r="AE20" s="19">
        <v>1415.117387</v>
      </c>
      <c r="AF20" s="18" t="s">
        <v>31</v>
      </c>
      <c r="AG20" s="19">
        <v>-901.45991300000003</v>
      </c>
      <c r="AH20" s="18" t="s">
        <v>31</v>
      </c>
      <c r="AI20" s="19">
        <v>681680.53433595505</v>
      </c>
      <c r="AJ20" s="18" t="s">
        <v>40</v>
      </c>
      <c r="AK20" s="19">
        <v>420167.00384933298</v>
      </c>
      <c r="AL20" s="18" t="s">
        <v>31</v>
      </c>
      <c r="AM20" s="19">
        <v>11592</v>
      </c>
      <c r="AN20" s="18" t="s">
        <v>40</v>
      </c>
      <c r="AO20" s="19">
        <v>4989.2</v>
      </c>
      <c r="AP20" s="18" t="s">
        <v>40</v>
      </c>
      <c r="AQ20" s="19">
        <v>3374.5984716748399</v>
      </c>
    </row>
    <row r="21" spans="1:43" ht="15" x14ac:dyDescent="0.3">
      <c r="A21" s="15"/>
      <c r="B21" s="17" t="s">
        <v>44</v>
      </c>
      <c r="C21" s="11" t="s">
        <v>31</v>
      </c>
      <c r="D21" s="18" t="s">
        <v>31</v>
      </c>
      <c r="E21" s="19" t="s">
        <v>43</v>
      </c>
      <c r="F21" s="18" t="s">
        <v>31</v>
      </c>
      <c r="G21" s="19" t="s">
        <v>43</v>
      </c>
      <c r="H21" s="18" t="s">
        <v>31</v>
      </c>
      <c r="I21" s="19" t="s">
        <v>43</v>
      </c>
      <c r="J21" s="18" t="s">
        <v>31</v>
      </c>
      <c r="K21" s="19" t="s">
        <v>43</v>
      </c>
      <c r="L21" s="18" t="s">
        <v>31</v>
      </c>
      <c r="M21" s="19" t="s">
        <v>43</v>
      </c>
      <c r="N21" s="18" t="s">
        <v>31</v>
      </c>
      <c r="O21" s="19" t="s">
        <v>43</v>
      </c>
      <c r="P21" s="18" t="s">
        <v>31</v>
      </c>
      <c r="Q21" s="19" t="s">
        <v>43</v>
      </c>
      <c r="R21" s="18" t="s">
        <v>31</v>
      </c>
      <c r="S21" s="19" t="s">
        <v>43</v>
      </c>
      <c r="T21" s="18" t="s">
        <v>31</v>
      </c>
      <c r="U21" s="19" t="s">
        <v>43</v>
      </c>
      <c r="V21" s="18" t="s">
        <v>31</v>
      </c>
      <c r="W21" s="19" t="s">
        <v>43</v>
      </c>
      <c r="X21" s="18" t="s">
        <v>31</v>
      </c>
      <c r="Y21" s="19" t="s">
        <v>43</v>
      </c>
      <c r="Z21" s="18" t="s">
        <v>31</v>
      </c>
      <c r="AA21" s="19" t="s">
        <v>43</v>
      </c>
      <c r="AB21" s="18" t="s">
        <v>31</v>
      </c>
      <c r="AC21" s="19" t="s">
        <v>43</v>
      </c>
      <c r="AD21" s="18" t="s">
        <v>31</v>
      </c>
      <c r="AE21" s="19" t="s">
        <v>43</v>
      </c>
      <c r="AF21" s="18" t="s">
        <v>31</v>
      </c>
      <c r="AG21" s="19" t="s">
        <v>43</v>
      </c>
      <c r="AH21" s="18" t="s">
        <v>31</v>
      </c>
      <c r="AI21" s="19">
        <v>751299.74440273701</v>
      </c>
      <c r="AJ21" s="18" t="s">
        <v>31</v>
      </c>
      <c r="AK21" s="19" t="s">
        <v>43</v>
      </c>
      <c r="AL21" s="18" t="s">
        <v>31</v>
      </c>
      <c r="AM21" s="19" t="s">
        <v>43</v>
      </c>
      <c r="AN21" s="18" t="s">
        <v>31</v>
      </c>
      <c r="AO21" s="19" t="s">
        <v>43</v>
      </c>
      <c r="AP21" s="18" t="s">
        <v>31</v>
      </c>
      <c r="AQ21" s="19" t="s">
        <v>43</v>
      </c>
    </row>
    <row r="22" spans="1:43" ht="15" x14ac:dyDescent="0.3">
      <c r="A22" s="14" t="s">
        <v>48</v>
      </c>
      <c r="B22" s="17" t="s">
        <v>33</v>
      </c>
      <c r="C22" s="11" t="s">
        <v>31</v>
      </c>
      <c r="D22" s="18" t="s">
        <v>31</v>
      </c>
      <c r="E22" s="19">
        <v>66433.399944999997</v>
      </c>
      <c r="F22" s="18" t="s">
        <v>31</v>
      </c>
      <c r="G22" s="19">
        <v>20.65</v>
      </c>
      <c r="H22" s="18" t="s">
        <v>31</v>
      </c>
      <c r="I22" s="19">
        <v>14.333299999999999</v>
      </c>
      <c r="J22" s="18" t="s">
        <v>31</v>
      </c>
      <c r="K22" s="19">
        <v>0.46959338926833999</v>
      </c>
      <c r="L22" s="18" t="s">
        <v>31</v>
      </c>
      <c r="M22" s="19">
        <v>4030.492655</v>
      </c>
      <c r="N22" s="18" t="s">
        <v>31</v>
      </c>
      <c r="O22" s="19">
        <v>2364.364055</v>
      </c>
      <c r="P22" s="18" t="s">
        <v>31</v>
      </c>
      <c r="Q22" s="19">
        <v>-1666.1286</v>
      </c>
      <c r="R22" s="18" t="s">
        <v>31</v>
      </c>
      <c r="S22" s="19">
        <v>1.0063689576931201</v>
      </c>
      <c r="T22" s="18" t="s">
        <v>31</v>
      </c>
      <c r="U22" s="19">
        <v>25088.418148000001</v>
      </c>
      <c r="V22" s="18" t="s">
        <v>31</v>
      </c>
      <c r="W22" s="19">
        <v>24133.213877999999</v>
      </c>
      <c r="X22" s="18" t="s">
        <v>31</v>
      </c>
      <c r="Y22" s="19">
        <v>-955.20426999999995</v>
      </c>
      <c r="Z22" s="18" t="s">
        <v>31</v>
      </c>
      <c r="AA22" s="19">
        <v>0.18461737436985001</v>
      </c>
      <c r="AB22" s="18" t="s">
        <v>31</v>
      </c>
      <c r="AC22" s="19">
        <v>390.65507100000002</v>
      </c>
      <c r="AD22" s="18" t="s">
        <v>31</v>
      </c>
      <c r="AE22" s="19">
        <v>738.80134799999996</v>
      </c>
      <c r="AF22" s="18" t="s">
        <v>31</v>
      </c>
      <c r="AG22" s="19">
        <v>348.146277</v>
      </c>
      <c r="AH22" s="18" t="s">
        <v>31</v>
      </c>
      <c r="AI22" s="19">
        <v>357503.88060583</v>
      </c>
      <c r="AJ22" s="18" t="s">
        <v>31</v>
      </c>
      <c r="AK22" s="19">
        <v>247827.098175475</v>
      </c>
      <c r="AL22" s="18" t="s">
        <v>31</v>
      </c>
      <c r="AM22" s="19">
        <v>10542.941999999999</v>
      </c>
      <c r="AN22" s="18" t="s">
        <v>31</v>
      </c>
      <c r="AO22" s="19">
        <v>5181.9129999999996</v>
      </c>
      <c r="AP22" s="18" t="s">
        <v>31</v>
      </c>
      <c r="AQ22" s="19">
        <v>4153.17</v>
      </c>
    </row>
    <row r="23" spans="1:43" ht="15" x14ac:dyDescent="0.3">
      <c r="A23" s="16"/>
      <c r="B23" s="17" t="s">
        <v>35</v>
      </c>
      <c r="C23" s="11" t="s">
        <v>31</v>
      </c>
      <c r="D23" s="18" t="s">
        <v>31</v>
      </c>
      <c r="E23" s="19">
        <v>65782.994585719993</v>
      </c>
      <c r="F23" s="18" t="s">
        <v>31</v>
      </c>
      <c r="G23" s="19">
        <v>20.045200000000001</v>
      </c>
      <c r="H23" s="18" t="s">
        <v>31</v>
      </c>
      <c r="I23" s="19">
        <v>8.0268999999999995</v>
      </c>
      <c r="J23" s="18" t="s">
        <v>31</v>
      </c>
      <c r="K23" s="19">
        <v>0.46846046823104998</v>
      </c>
      <c r="L23" s="18" t="s">
        <v>31</v>
      </c>
      <c r="M23" s="19">
        <v>4181.594975</v>
      </c>
      <c r="N23" s="18" t="s">
        <v>31</v>
      </c>
      <c r="O23" s="19">
        <v>2442.8446239999998</v>
      </c>
      <c r="P23" s="18" t="s">
        <v>31</v>
      </c>
      <c r="Q23" s="19">
        <v>-1738.7503509999999</v>
      </c>
      <c r="R23" s="18" t="s">
        <v>31</v>
      </c>
      <c r="S23" s="19">
        <v>1.0116240890849499</v>
      </c>
      <c r="T23" s="18" t="s">
        <v>31</v>
      </c>
      <c r="U23" s="19">
        <v>23308.779109999999</v>
      </c>
      <c r="V23" s="18" t="s">
        <v>31</v>
      </c>
      <c r="W23" s="19">
        <v>23663.792057999999</v>
      </c>
      <c r="X23" s="18" t="s">
        <v>31</v>
      </c>
      <c r="Y23" s="19">
        <v>355.01294799999999</v>
      </c>
      <c r="Z23" s="18" t="s">
        <v>31</v>
      </c>
      <c r="AA23" s="19">
        <v>0.19113431659402999</v>
      </c>
      <c r="AB23" s="18" t="s">
        <v>31</v>
      </c>
      <c r="AC23" s="19">
        <v>509.08812899999998</v>
      </c>
      <c r="AD23" s="18" t="s">
        <v>31</v>
      </c>
      <c r="AE23" s="19">
        <v>789.74325599999997</v>
      </c>
      <c r="AF23" s="18" t="s">
        <v>31</v>
      </c>
      <c r="AG23" s="19">
        <v>280.65512699999999</v>
      </c>
      <c r="AH23" s="18" t="s">
        <v>31</v>
      </c>
      <c r="AI23" s="19">
        <v>381420.33513700799</v>
      </c>
      <c r="AJ23" s="18" t="s">
        <v>31</v>
      </c>
      <c r="AK23" s="19">
        <v>263136.98454998399</v>
      </c>
      <c r="AL23" s="18" t="s">
        <v>31</v>
      </c>
      <c r="AM23" s="19">
        <v>10565.284</v>
      </c>
      <c r="AN23" s="18" t="s">
        <v>31</v>
      </c>
      <c r="AO23" s="19">
        <v>5264.3010000000004</v>
      </c>
      <c r="AP23" s="18" t="s">
        <v>31</v>
      </c>
      <c r="AQ23" s="19">
        <v>4212.4970000000003</v>
      </c>
    </row>
    <row r="24" spans="1:43" ht="15" x14ac:dyDescent="0.3">
      <c r="A24" s="16"/>
      <c r="B24" s="17" t="s">
        <v>37</v>
      </c>
      <c r="C24" s="11" t="s">
        <v>31</v>
      </c>
      <c r="D24" s="18" t="s">
        <v>31</v>
      </c>
      <c r="E24" s="19">
        <v>69735.652770939996</v>
      </c>
      <c r="F24" s="18" t="s">
        <v>31</v>
      </c>
      <c r="G24" s="19">
        <v>29.358699999999999</v>
      </c>
      <c r="H24" s="18" t="s">
        <v>31</v>
      </c>
      <c r="I24" s="19">
        <v>11.833299999999999</v>
      </c>
      <c r="J24" s="18" t="s">
        <v>31</v>
      </c>
      <c r="K24" s="19">
        <v>0.46377778146750998</v>
      </c>
      <c r="L24" s="18" t="s">
        <v>31</v>
      </c>
      <c r="M24" s="19">
        <v>4560.7361709999996</v>
      </c>
      <c r="N24" s="18" t="s">
        <v>31</v>
      </c>
      <c r="O24" s="19">
        <v>2567.2092349999998</v>
      </c>
      <c r="P24" s="18" t="s">
        <v>31</v>
      </c>
      <c r="Q24" s="19">
        <v>-1993.526936</v>
      </c>
      <c r="R24" s="18" t="s">
        <v>31</v>
      </c>
      <c r="S24" s="19">
        <v>1.0762029432142399</v>
      </c>
      <c r="T24" s="18" t="s">
        <v>31</v>
      </c>
      <c r="U24" s="19">
        <v>28423.931195000001</v>
      </c>
      <c r="V24" s="18" t="s">
        <v>31</v>
      </c>
      <c r="W24" s="19">
        <v>27991.621503999999</v>
      </c>
      <c r="X24" s="18" t="s">
        <v>31</v>
      </c>
      <c r="Y24" s="19">
        <v>-432.30969099999999</v>
      </c>
      <c r="Z24" s="18" t="s">
        <v>31</v>
      </c>
      <c r="AA24" s="19">
        <v>0.26049992314578002</v>
      </c>
      <c r="AB24" s="18" t="s">
        <v>31</v>
      </c>
      <c r="AC24" s="19">
        <v>714.41745900000001</v>
      </c>
      <c r="AD24" s="18" t="s">
        <v>31</v>
      </c>
      <c r="AE24" s="19">
        <v>1099.332969</v>
      </c>
      <c r="AF24" s="18" t="s">
        <v>31</v>
      </c>
      <c r="AG24" s="19">
        <v>384.91550999999998</v>
      </c>
      <c r="AH24" s="18" t="s">
        <v>31</v>
      </c>
      <c r="AI24" s="19">
        <v>411327.85994940501</v>
      </c>
      <c r="AJ24" s="18" t="s">
        <v>31</v>
      </c>
      <c r="AK24" s="19">
        <v>283519.26770423498</v>
      </c>
      <c r="AL24" s="18" t="s">
        <v>31</v>
      </c>
      <c r="AM24" s="19">
        <v>10589.526</v>
      </c>
      <c r="AN24" s="18" t="s">
        <v>31</v>
      </c>
      <c r="AO24" s="19">
        <v>5345.8140000000003</v>
      </c>
      <c r="AP24" s="18" t="s">
        <v>31</v>
      </c>
      <c r="AQ24" s="19">
        <v>4267.7460000000001</v>
      </c>
    </row>
    <row r="25" spans="1:43" ht="15" x14ac:dyDescent="0.3">
      <c r="A25" s="16"/>
      <c r="B25" s="17" t="s">
        <v>38</v>
      </c>
      <c r="C25" s="11" t="s">
        <v>31</v>
      </c>
      <c r="D25" s="18" t="s">
        <v>31</v>
      </c>
      <c r="E25" s="19">
        <v>74969.488899999997</v>
      </c>
      <c r="F25" s="18" t="s">
        <v>31</v>
      </c>
      <c r="G25" s="19">
        <v>18.071400000000001</v>
      </c>
      <c r="H25" s="18" t="s">
        <v>31</v>
      </c>
      <c r="I25" s="19">
        <v>7</v>
      </c>
      <c r="J25" s="18" t="s">
        <v>31</v>
      </c>
      <c r="K25" s="19">
        <v>0.47953710276633998</v>
      </c>
      <c r="L25" s="18" t="s">
        <v>31</v>
      </c>
      <c r="M25" s="19">
        <v>5184.3700339999996</v>
      </c>
      <c r="N25" s="18" t="s">
        <v>31</v>
      </c>
      <c r="O25" s="19">
        <v>2959.7379919999998</v>
      </c>
      <c r="P25" s="18" t="s">
        <v>31</v>
      </c>
      <c r="Q25" s="19">
        <v>-2224.6320420000002</v>
      </c>
      <c r="R25" s="18" t="s">
        <v>31</v>
      </c>
      <c r="S25" s="19">
        <v>1.2268588127004201</v>
      </c>
      <c r="T25" s="18" t="s">
        <v>31</v>
      </c>
      <c r="U25" s="19">
        <v>34194.070744999997</v>
      </c>
      <c r="V25" s="18" t="s">
        <v>31</v>
      </c>
      <c r="W25" s="19">
        <v>34712.849302000002</v>
      </c>
      <c r="X25" s="18" t="s">
        <v>31</v>
      </c>
      <c r="Y25" s="19">
        <v>518.77855700000498</v>
      </c>
      <c r="Z25" s="18" t="s">
        <v>31</v>
      </c>
      <c r="AA25" s="19">
        <v>0.23267384373162001</v>
      </c>
      <c r="AB25" s="18" t="s">
        <v>31</v>
      </c>
      <c r="AC25" s="19">
        <v>1616.9448540000001</v>
      </c>
      <c r="AD25" s="18" t="s">
        <v>31</v>
      </c>
      <c r="AE25" s="19">
        <v>1052.723493</v>
      </c>
      <c r="AF25" s="18" t="s">
        <v>31</v>
      </c>
      <c r="AG25" s="19">
        <v>-564.221361</v>
      </c>
      <c r="AH25" s="18" t="s">
        <v>31</v>
      </c>
      <c r="AI25" s="19">
        <v>437355.91563664598</v>
      </c>
      <c r="AJ25" s="18" t="s">
        <v>31</v>
      </c>
      <c r="AK25" s="19">
        <v>298161.87379471702</v>
      </c>
      <c r="AL25" s="18" t="s">
        <v>31</v>
      </c>
      <c r="AM25" s="19">
        <v>10626.43</v>
      </c>
      <c r="AN25" s="18" t="s">
        <v>31</v>
      </c>
      <c r="AO25" s="19">
        <v>5417.11</v>
      </c>
      <c r="AP25" s="18" t="s">
        <v>31</v>
      </c>
      <c r="AQ25" s="19">
        <v>4318.2280000000001</v>
      </c>
    </row>
    <row r="26" spans="1:43" ht="15" x14ac:dyDescent="0.3">
      <c r="A26" s="16"/>
      <c r="B26" s="17" t="s">
        <v>39</v>
      </c>
      <c r="C26" s="11" t="s">
        <v>31</v>
      </c>
      <c r="D26" s="18" t="s">
        <v>31</v>
      </c>
      <c r="E26" s="19">
        <v>79245.0046</v>
      </c>
      <c r="F26" s="18" t="s">
        <v>31</v>
      </c>
      <c r="G26" s="19">
        <v>29.225000000000001</v>
      </c>
      <c r="H26" s="18" t="s">
        <v>31</v>
      </c>
      <c r="I26" s="19">
        <v>11.533300000000001</v>
      </c>
      <c r="J26" s="18" t="s">
        <v>31</v>
      </c>
      <c r="K26" s="19">
        <v>0.48812480570646999</v>
      </c>
      <c r="L26" s="18" t="s">
        <v>31</v>
      </c>
      <c r="M26" s="19">
        <v>5497.3764339999998</v>
      </c>
      <c r="N26" s="18" t="s">
        <v>31</v>
      </c>
      <c r="O26" s="19">
        <v>3175.3981699999999</v>
      </c>
      <c r="P26" s="18" t="s">
        <v>31</v>
      </c>
      <c r="Q26" s="19">
        <v>-2321.9782639999999</v>
      </c>
      <c r="R26" s="18" t="s">
        <v>31</v>
      </c>
      <c r="S26" s="19">
        <v>1.3170670898977099</v>
      </c>
      <c r="T26" s="18" t="s">
        <v>31</v>
      </c>
      <c r="U26" s="19">
        <v>35193.842878000003</v>
      </c>
      <c r="V26" s="18" t="s">
        <v>31</v>
      </c>
      <c r="W26" s="19">
        <v>36321.890807999996</v>
      </c>
      <c r="X26" s="18" t="s">
        <v>31</v>
      </c>
      <c r="Y26" s="19">
        <v>1128.0479299999899</v>
      </c>
      <c r="Z26" s="18" t="s">
        <v>31</v>
      </c>
      <c r="AA26" s="19">
        <v>0.26177447767681999</v>
      </c>
      <c r="AB26" s="18" t="s">
        <v>31</v>
      </c>
      <c r="AC26" s="19">
        <v>772.12910299999999</v>
      </c>
      <c r="AD26" s="18" t="s">
        <v>31</v>
      </c>
      <c r="AE26" s="19">
        <v>1205.626994</v>
      </c>
      <c r="AF26" s="18" t="s">
        <v>31</v>
      </c>
      <c r="AG26" s="19">
        <v>433.49789099999998</v>
      </c>
      <c r="AH26" s="18" t="s">
        <v>31</v>
      </c>
      <c r="AI26" s="19">
        <v>471830.45580147801</v>
      </c>
      <c r="AJ26" s="18" t="s">
        <v>31</v>
      </c>
      <c r="AK26" s="19">
        <v>320598.29403156898</v>
      </c>
      <c r="AL26" s="18" t="s">
        <v>31</v>
      </c>
      <c r="AM26" s="19">
        <v>10669.324000000001</v>
      </c>
      <c r="AN26" s="18" t="s">
        <v>31</v>
      </c>
      <c r="AO26" s="19">
        <v>5430.3440000000001</v>
      </c>
      <c r="AP26" s="18" t="s">
        <v>31</v>
      </c>
      <c r="AQ26" s="19">
        <v>4322.0659999999998</v>
      </c>
    </row>
    <row r="27" spans="1:43" ht="15" x14ac:dyDescent="0.3">
      <c r="A27" s="16"/>
      <c r="B27" s="17" t="s">
        <v>41</v>
      </c>
      <c r="C27" s="11" t="s">
        <v>31</v>
      </c>
      <c r="D27" s="18" t="s">
        <v>31</v>
      </c>
      <c r="E27" s="19">
        <v>80958.07703</v>
      </c>
      <c r="F27" s="18" t="s">
        <v>31</v>
      </c>
      <c r="G27" s="19">
        <v>15.390700000000001</v>
      </c>
      <c r="H27" s="18" t="s">
        <v>31</v>
      </c>
      <c r="I27" s="19">
        <v>12.9869</v>
      </c>
      <c r="J27" s="18" t="s">
        <v>31</v>
      </c>
      <c r="K27" s="19">
        <v>0.47040389996217002</v>
      </c>
      <c r="L27" s="18" t="s">
        <v>31</v>
      </c>
      <c r="M27" s="19">
        <v>6012.527247</v>
      </c>
      <c r="N27" s="18" t="s">
        <v>31</v>
      </c>
      <c r="O27" s="19">
        <v>3365.805914</v>
      </c>
      <c r="P27" s="18" t="s">
        <v>31</v>
      </c>
      <c r="Q27" s="19">
        <v>-2646.721333</v>
      </c>
      <c r="R27" s="18" t="s">
        <v>31</v>
      </c>
      <c r="S27" s="19">
        <v>1.33474015077008</v>
      </c>
      <c r="T27" s="18" t="s">
        <v>31</v>
      </c>
      <c r="U27" s="19">
        <v>38102.020206000001</v>
      </c>
      <c r="V27" s="18" t="s">
        <v>31</v>
      </c>
      <c r="W27" s="19">
        <v>38058.327056000002</v>
      </c>
      <c r="X27" s="18" t="s">
        <v>31</v>
      </c>
      <c r="Y27" s="19">
        <v>-43.693149999999001</v>
      </c>
      <c r="Z27" s="18" t="s">
        <v>31</v>
      </c>
      <c r="AA27" s="19">
        <v>0.28262036872825003</v>
      </c>
      <c r="AB27" s="18" t="s">
        <v>31</v>
      </c>
      <c r="AC27" s="19">
        <v>411.38356299999998</v>
      </c>
      <c r="AD27" s="18" t="s">
        <v>31</v>
      </c>
      <c r="AE27" s="19">
        <v>869.92264</v>
      </c>
      <c r="AF27" s="18" t="s">
        <v>31</v>
      </c>
      <c r="AG27" s="19">
        <v>458.53907700000002</v>
      </c>
      <c r="AH27" s="18" t="s">
        <v>31</v>
      </c>
      <c r="AI27" s="19">
        <v>458113.66846304602</v>
      </c>
      <c r="AJ27" s="18" t="s">
        <v>40</v>
      </c>
      <c r="AK27" s="19">
        <v>305711.48886856</v>
      </c>
      <c r="AL27" s="18" t="s">
        <v>31</v>
      </c>
      <c r="AM27" s="19">
        <v>10700.155000000001</v>
      </c>
      <c r="AN27" s="18" t="s">
        <v>40</v>
      </c>
      <c r="AO27" s="19">
        <v>5337.2030000000004</v>
      </c>
      <c r="AP27" s="18" t="s">
        <v>40</v>
      </c>
      <c r="AQ27" s="19">
        <v>4216.116</v>
      </c>
    </row>
    <row r="28" spans="1:43" ht="15" x14ac:dyDescent="0.3">
      <c r="A28" s="16"/>
      <c r="B28" s="17" t="s">
        <v>42</v>
      </c>
      <c r="C28" s="11" t="s">
        <v>31</v>
      </c>
      <c r="D28" s="18" t="s">
        <v>49</v>
      </c>
      <c r="E28" s="19">
        <v>84670.51455141</v>
      </c>
      <c r="F28" s="18" t="s">
        <v>31</v>
      </c>
      <c r="G28" s="19" t="s">
        <v>43</v>
      </c>
      <c r="H28" s="18" t="s">
        <v>31</v>
      </c>
      <c r="I28" s="19" t="s">
        <v>43</v>
      </c>
      <c r="J28" s="18" t="s">
        <v>31</v>
      </c>
      <c r="K28" s="19" t="s">
        <v>43</v>
      </c>
      <c r="L28" s="18" t="s">
        <v>31</v>
      </c>
      <c r="M28" s="19">
        <v>7319.4700190000003</v>
      </c>
      <c r="N28" s="18" t="s">
        <v>31</v>
      </c>
      <c r="O28" s="19">
        <v>3881.563435</v>
      </c>
      <c r="P28" s="18" t="s">
        <v>31</v>
      </c>
      <c r="Q28" s="19">
        <v>-3437.9065839999998</v>
      </c>
      <c r="R28" s="18" t="s">
        <v>31</v>
      </c>
      <c r="S28" s="19" t="s">
        <v>43</v>
      </c>
      <c r="T28" s="18" t="s">
        <v>31</v>
      </c>
      <c r="U28" s="19">
        <v>39719.176106999999</v>
      </c>
      <c r="V28" s="18" t="s">
        <v>31</v>
      </c>
      <c r="W28" s="19">
        <v>39499.986245</v>
      </c>
      <c r="X28" s="18" t="s">
        <v>31</v>
      </c>
      <c r="Y28" s="19">
        <v>-219.18986200000001</v>
      </c>
      <c r="Z28" s="18" t="s">
        <v>31</v>
      </c>
      <c r="AA28" s="19" t="s">
        <v>43</v>
      </c>
      <c r="AB28" s="18" t="s">
        <v>31</v>
      </c>
      <c r="AC28" s="19">
        <v>552.13295300000004</v>
      </c>
      <c r="AD28" s="18" t="s">
        <v>31</v>
      </c>
      <c r="AE28" s="19">
        <v>870.894094</v>
      </c>
      <c r="AF28" s="18" t="s">
        <v>31</v>
      </c>
      <c r="AG28" s="19">
        <v>318.76114100000001</v>
      </c>
      <c r="AH28" s="18" t="s">
        <v>31</v>
      </c>
      <c r="AI28" s="19">
        <v>479257.49828679097</v>
      </c>
      <c r="AJ28" s="18" t="s">
        <v>40</v>
      </c>
      <c r="AK28" s="19">
        <v>320367.73897775798</v>
      </c>
      <c r="AL28" s="18" t="s">
        <v>31</v>
      </c>
      <c r="AM28" s="19">
        <v>10697.314</v>
      </c>
      <c r="AN28" s="18" t="s">
        <v>40</v>
      </c>
      <c r="AO28" s="19">
        <v>5357.6909999999998</v>
      </c>
      <c r="AP28" s="18" t="s">
        <v>40</v>
      </c>
      <c r="AQ28" s="19">
        <v>4214.8249999999998</v>
      </c>
    </row>
    <row r="29" spans="1:43" ht="15" x14ac:dyDescent="0.3">
      <c r="A29" s="15"/>
      <c r="B29" s="17" t="s">
        <v>44</v>
      </c>
      <c r="C29" s="11" t="s">
        <v>31</v>
      </c>
      <c r="D29" s="18" t="s">
        <v>31</v>
      </c>
      <c r="E29" s="19" t="s">
        <v>43</v>
      </c>
      <c r="F29" s="18" t="s">
        <v>31</v>
      </c>
      <c r="G29" s="19" t="s">
        <v>43</v>
      </c>
      <c r="H29" s="18" t="s">
        <v>31</v>
      </c>
      <c r="I29" s="19" t="s">
        <v>43</v>
      </c>
      <c r="J29" s="18" t="s">
        <v>31</v>
      </c>
      <c r="K29" s="19" t="s">
        <v>43</v>
      </c>
      <c r="L29" s="18" t="s">
        <v>31</v>
      </c>
      <c r="M29" s="19" t="s">
        <v>43</v>
      </c>
      <c r="N29" s="18" t="s">
        <v>31</v>
      </c>
      <c r="O29" s="19" t="s">
        <v>43</v>
      </c>
      <c r="P29" s="18" t="s">
        <v>31</v>
      </c>
      <c r="Q29" s="19" t="s">
        <v>43</v>
      </c>
      <c r="R29" s="18" t="s">
        <v>31</v>
      </c>
      <c r="S29" s="19" t="s">
        <v>43</v>
      </c>
      <c r="T29" s="18" t="s">
        <v>31</v>
      </c>
      <c r="U29" s="19" t="s">
        <v>43</v>
      </c>
      <c r="V29" s="18" t="s">
        <v>31</v>
      </c>
      <c r="W29" s="19" t="s">
        <v>43</v>
      </c>
      <c r="X29" s="18" t="s">
        <v>31</v>
      </c>
      <c r="Y29" s="19" t="s">
        <v>43</v>
      </c>
      <c r="Z29" s="18" t="s">
        <v>31</v>
      </c>
      <c r="AA29" s="19" t="s">
        <v>43</v>
      </c>
      <c r="AB29" s="18" t="s">
        <v>31</v>
      </c>
      <c r="AC29" s="19" t="s">
        <v>43</v>
      </c>
      <c r="AD29" s="18" t="s">
        <v>31</v>
      </c>
      <c r="AE29" s="19" t="s">
        <v>43</v>
      </c>
      <c r="AF29" s="18" t="s">
        <v>31</v>
      </c>
      <c r="AG29" s="19" t="s">
        <v>43</v>
      </c>
      <c r="AH29" s="18" t="s">
        <v>31</v>
      </c>
      <c r="AI29" s="19">
        <v>524877.41695093305</v>
      </c>
      <c r="AJ29" s="18" t="s">
        <v>31</v>
      </c>
      <c r="AK29" s="19" t="s">
        <v>43</v>
      </c>
      <c r="AL29" s="18" t="s">
        <v>31</v>
      </c>
      <c r="AM29" s="19" t="s">
        <v>43</v>
      </c>
      <c r="AN29" s="18" t="s">
        <v>31</v>
      </c>
      <c r="AO29" s="19" t="s">
        <v>43</v>
      </c>
      <c r="AP29" s="18" t="s">
        <v>31</v>
      </c>
      <c r="AQ29" s="19" t="s">
        <v>43</v>
      </c>
    </row>
    <row r="30" spans="1:43" ht="15" x14ac:dyDescent="0.3">
      <c r="A30" s="14" t="s">
        <v>50</v>
      </c>
      <c r="B30" s="17" t="s">
        <v>33</v>
      </c>
      <c r="C30" s="11" t="s">
        <v>31</v>
      </c>
      <c r="D30" s="18" t="s">
        <v>31</v>
      </c>
      <c r="E30" s="19">
        <v>60243</v>
      </c>
      <c r="F30" s="18" t="s">
        <v>31</v>
      </c>
      <c r="G30" s="19">
        <v>150.0857</v>
      </c>
      <c r="H30" s="18" t="s">
        <v>31</v>
      </c>
      <c r="I30" s="19">
        <v>166.8468</v>
      </c>
      <c r="J30" s="18" t="s">
        <v>31</v>
      </c>
      <c r="K30" s="19">
        <v>2.5055514433377799</v>
      </c>
      <c r="L30" s="18" t="s">
        <v>31</v>
      </c>
      <c r="M30" s="19">
        <v>3892.8275560000002</v>
      </c>
      <c r="N30" s="18" t="s">
        <v>31</v>
      </c>
      <c r="O30" s="19">
        <v>12615.245244</v>
      </c>
      <c r="P30" s="18" t="s">
        <v>31</v>
      </c>
      <c r="Q30" s="19">
        <v>8722.4176879999995</v>
      </c>
      <c r="R30" s="18" t="s">
        <v>31</v>
      </c>
      <c r="S30" s="19">
        <v>0.26708326579161001</v>
      </c>
      <c r="T30" s="18" t="s">
        <v>31</v>
      </c>
      <c r="U30" s="19">
        <v>8080.1908999999996</v>
      </c>
      <c r="V30" s="18" t="s">
        <v>31</v>
      </c>
      <c r="W30" s="19">
        <v>6404.7857670000003</v>
      </c>
      <c r="X30" s="18" t="s">
        <v>31</v>
      </c>
      <c r="Y30" s="19">
        <v>-1675.405133</v>
      </c>
      <c r="Z30" s="18" t="s">
        <v>31</v>
      </c>
      <c r="AA30" s="19">
        <v>0.13597946608193001</v>
      </c>
      <c r="AB30" s="18" t="s">
        <v>31</v>
      </c>
      <c r="AC30" s="19">
        <v>586.43059800000003</v>
      </c>
      <c r="AD30" s="18" t="s">
        <v>31</v>
      </c>
      <c r="AE30" s="19">
        <v>544.16228799999999</v>
      </c>
      <c r="AF30" s="18" t="s">
        <v>31</v>
      </c>
      <c r="AG30" s="19">
        <v>-42.26831</v>
      </c>
      <c r="AH30" s="18" t="s">
        <v>31</v>
      </c>
      <c r="AI30" s="19">
        <v>278748.364796468</v>
      </c>
      <c r="AJ30" s="18" t="s">
        <v>31</v>
      </c>
      <c r="AK30" s="19">
        <v>162308.02361653099</v>
      </c>
      <c r="AL30" s="18" t="s">
        <v>31</v>
      </c>
      <c r="AM30" s="19">
        <v>5682</v>
      </c>
      <c r="AN30" s="18" t="s">
        <v>31</v>
      </c>
      <c r="AO30" s="19">
        <v>2828.998</v>
      </c>
      <c r="AP30" s="18" t="s">
        <v>31</v>
      </c>
      <c r="AQ30" s="19">
        <v>1870.558</v>
      </c>
    </row>
    <row r="31" spans="1:43" ht="15" x14ac:dyDescent="0.3">
      <c r="A31" s="16"/>
      <c r="B31" s="17" t="s">
        <v>35</v>
      </c>
      <c r="C31" s="11" t="s">
        <v>31</v>
      </c>
      <c r="D31" s="18" t="s">
        <v>31</v>
      </c>
      <c r="E31" s="19">
        <v>62859</v>
      </c>
      <c r="F31" s="18" t="s">
        <v>31</v>
      </c>
      <c r="G31" s="19">
        <v>131.85120000000001</v>
      </c>
      <c r="H31" s="18" t="s">
        <v>31</v>
      </c>
      <c r="I31" s="19">
        <v>167.5136</v>
      </c>
      <c r="J31" s="18" t="s">
        <v>31</v>
      </c>
      <c r="K31" s="19">
        <v>2.5740889141346899</v>
      </c>
      <c r="L31" s="18" t="s">
        <v>31</v>
      </c>
      <c r="M31" s="19">
        <v>3874.2770409999998</v>
      </c>
      <c r="N31" s="18" t="s">
        <v>31</v>
      </c>
      <c r="O31" s="19">
        <v>13422.902661</v>
      </c>
      <c r="P31" s="18" t="s">
        <v>31</v>
      </c>
      <c r="Q31" s="19">
        <v>9548.6256200000007</v>
      </c>
      <c r="R31" s="18" t="s">
        <v>31</v>
      </c>
      <c r="S31" s="19">
        <v>0.27805010931659002</v>
      </c>
      <c r="T31" s="18" t="s">
        <v>31</v>
      </c>
      <c r="U31" s="19">
        <v>8155.8430330000001</v>
      </c>
      <c r="V31" s="18" t="s">
        <v>31</v>
      </c>
      <c r="W31" s="19">
        <v>6504.1155500000004</v>
      </c>
      <c r="X31" s="18" t="s">
        <v>31</v>
      </c>
      <c r="Y31" s="19">
        <v>-1651.7274829999999</v>
      </c>
      <c r="Z31" s="18" t="s">
        <v>31</v>
      </c>
      <c r="AA31" s="19">
        <v>0.10573823073544</v>
      </c>
      <c r="AB31" s="18" t="s">
        <v>31</v>
      </c>
      <c r="AC31" s="19">
        <v>696.92979200000002</v>
      </c>
      <c r="AD31" s="18" t="s">
        <v>31</v>
      </c>
      <c r="AE31" s="19">
        <v>436.89723600000002</v>
      </c>
      <c r="AF31" s="18" t="s">
        <v>31</v>
      </c>
      <c r="AG31" s="19">
        <v>-260.032556</v>
      </c>
      <c r="AH31" s="18" t="s">
        <v>31</v>
      </c>
      <c r="AI31" s="19">
        <v>297719.06009161402</v>
      </c>
      <c r="AJ31" s="18" t="s">
        <v>31</v>
      </c>
      <c r="AK31" s="19">
        <v>174669.21861971499</v>
      </c>
      <c r="AL31" s="18" t="s">
        <v>31</v>
      </c>
      <c r="AM31" s="19">
        <v>5729</v>
      </c>
      <c r="AN31" s="18" t="s">
        <v>31</v>
      </c>
      <c r="AO31" s="19">
        <v>2876.4520000000002</v>
      </c>
      <c r="AP31" s="18" t="s">
        <v>31</v>
      </c>
      <c r="AQ31" s="19">
        <v>1916.5360000000001</v>
      </c>
    </row>
    <row r="32" spans="1:43" ht="15" x14ac:dyDescent="0.3">
      <c r="A32" s="16"/>
      <c r="B32" s="17" t="s">
        <v>37</v>
      </c>
      <c r="C32" s="11" t="s">
        <v>31</v>
      </c>
      <c r="D32" s="18" t="s">
        <v>31</v>
      </c>
      <c r="E32" s="19">
        <v>60240</v>
      </c>
      <c r="F32" s="18" t="s">
        <v>31</v>
      </c>
      <c r="G32" s="19">
        <v>118.4357</v>
      </c>
      <c r="H32" s="18" t="s">
        <v>31</v>
      </c>
      <c r="I32" s="19">
        <v>189.7353</v>
      </c>
      <c r="J32" s="18" t="s">
        <v>31</v>
      </c>
      <c r="K32" s="19">
        <v>2.5126459326597099</v>
      </c>
      <c r="L32" s="18" t="s">
        <v>31</v>
      </c>
      <c r="M32" s="19">
        <v>4228.7430670000003</v>
      </c>
      <c r="N32" s="18" t="s">
        <v>31</v>
      </c>
      <c r="O32" s="19">
        <v>13908.574538000001</v>
      </c>
      <c r="P32" s="18" t="s">
        <v>31</v>
      </c>
      <c r="Q32" s="19">
        <v>9679.8314709999995</v>
      </c>
      <c r="R32" s="18" t="s">
        <v>31</v>
      </c>
      <c r="S32" s="19">
        <v>0.27107539261219998</v>
      </c>
      <c r="T32" s="18" t="s">
        <v>31</v>
      </c>
      <c r="U32" s="19">
        <v>8748.2958269999999</v>
      </c>
      <c r="V32" s="18" t="s">
        <v>31</v>
      </c>
      <c r="W32" s="19">
        <v>7050.5659150000001</v>
      </c>
      <c r="X32" s="18" t="s">
        <v>31</v>
      </c>
      <c r="Y32" s="19">
        <v>-1697.729912</v>
      </c>
      <c r="Z32" s="18" t="s">
        <v>31</v>
      </c>
      <c r="AA32" s="19">
        <v>0.12385465833919999</v>
      </c>
      <c r="AB32" s="18" t="s">
        <v>31</v>
      </c>
      <c r="AC32" s="19">
        <v>750.90521999999999</v>
      </c>
      <c r="AD32" s="18" t="s">
        <v>31</v>
      </c>
      <c r="AE32" s="19">
        <v>522.67773299999999</v>
      </c>
      <c r="AF32" s="18" t="s">
        <v>31</v>
      </c>
      <c r="AG32" s="19">
        <v>-228.227487</v>
      </c>
      <c r="AH32" s="18" t="s">
        <v>31</v>
      </c>
      <c r="AI32" s="19">
        <v>319130.16536626202</v>
      </c>
      <c r="AJ32" s="18" t="s">
        <v>31</v>
      </c>
      <c r="AK32" s="19">
        <v>187308.95774786701</v>
      </c>
      <c r="AL32" s="18" t="s">
        <v>31</v>
      </c>
      <c r="AM32" s="19">
        <v>5765</v>
      </c>
      <c r="AN32" s="18" t="s">
        <v>31</v>
      </c>
      <c r="AO32" s="19">
        <v>2921.8969999999999</v>
      </c>
      <c r="AP32" s="18" t="s">
        <v>31</v>
      </c>
      <c r="AQ32" s="19">
        <v>1960.8910000000001</v>
      </c>
    </row>
    <row r="33" spans="1:43" ht="15" x14ac:dyDescent="0.3">
      <c r="A33" s="16"/>
      <c r="B33" s="17" t="s">
        <v>38</v>
      </c>
      <c r="C33" s="11" t="s">
        <v>31</v>
      </c>
      <c r="D33" s="18" t="s">
        <v>31</v>
      </c>
      <c r="E33" s="19">
        <v>59778</v>
      </c>
      <c r="F33" s="18" t="s">
        <v>31</v>
      </c>
      <c r="G33" s="19">
        <v>133.9624</v>
      </c>
      <c r="H33" s="18" t="s">
        <v>31</v>
      </c>
      <c r="I33" s="19">
        <v>175.18279999999999</v>
      </c>
      <c r="J33" s="18" t="s">
        <v>31</v>
      </c>
      <c r="K33" s="19">
        <v>2.5410153815651002</v>
      </c>
      <c r="L33" s="18" t="s">
        <v>31</v>
      </c>
      <c r="M33" s="19">
        <v>4604.7707639999999</v>
      </c>
      <c r="N33" s="18" t="s">
        <v>31</v>
      </c>
      <c r="O33" s="19">
        <v>15683.332363</v>
      </c>
      <c r="P33" s="18" t="s">
        <v>31</v>
      </c>
      <c r="Q33" s="19">
        <v>11078.561599000001</v>
      </c>
      <c r="R33" s="18" t="s">
        <v>31</v>
      </c>
      <c r="S33" s="19">
        <v>0.25526468193676</v>
      </c>
      <c r="T33" s="18" t="s">
        <v>31</v>
      </c>
      <c r="U33" s="19">
        <v>9040.6987950000002</v>
      </c>
      <c r="V33" s="18" t="s">
        <v>31</v>
      </c>
      <c r="W33" s="19">
        <v>7222.4809770000002</v>
      </c>
      <c r="X33" s="18" t="s">
        <v>31</v>
      </c>
      <c r="Y33" s="19">
        <v>-1818.2178180000001</v>
      </c>
      <c r="Z33" s="18" t="s">
        <v>31</v>
      </c>
      <c r="AA33" s="19">
        <v>0.10139578195387999</v>
      </c>
      <c r="AB33" s="18" t="s">
        <v>31</v>
      </c>
      <c r="AC33" s="19">
        <v>745.19194300000004</v>
      </c>
      <c r="AD33" s="18" t="s">
        <v>31</v>
      </c>
      <c r="AE33" s="19">
        <v>458.76115700000003</v>
      </c>
      <c r="AF33" s="18" t="s">
        <v>31</v>
      </c>
      <c r="AG33" s="19">
        <v>-286.43078600000001</v>
      </c>
      <c r="AH33" s="18" t="s">
        <v>31</v>
      </c>
      <c r="AI33" s="19">
        <v>333035.35517844401</v>
      </c>
      <c r="AJ33" s="18" t="s">
        <v>31</v>
      </c>
      <c r="AK33" s="19">
        <v>196741.88140226799</v>
      </c>
      <c r="AL33" s="18" t="s">
        <v>31</v>
      </c>
      <c r="AM33" s="19">
        <v>5794</v>
      </c>
      <c r="AN33" s="18" t="s">
        <v>31</v>
      </c>
      <c r="AO33" s="19">
        <v>2963.3310000000001</v>
      </c>
      <c r="AP33" s="18" t="s">
        <v>31</v>
      </c>
      <c r="AQ33" s="19">
        <v>1996.962</v>
      </c>
    </row>
    <row r="34" spans="1:43" ht="15" x14ac:dyDescent="0.3">
      <c r="A34" s="16"/>
      <c r="B34" s="17" t="s">
        <v>39</v>
      </c>
      <c r="C34" s="11" t="s">
        <v>31</v>
      </c>
      <c r="D34" s="18" t="s">
        <v>49</v>
      </c>
      <c r="E34" s="19">
        <v>62229</v>
      </c>
      <c r="F34" s="18" t="s">
        <v>31</v>
      </c>
      <c r="G34" s="19">
        <v>218.04920000000001</v>
      </c>
      <c r="H34" s="18" t="s">
        <v>31</v>
      </c>
      <c r="I34" s="19">
        <v>160.80879999999999</v>
      </c>
      <c r="J34" s="18" t="s">
        <v>31</v>
      </c>
      <c r="K34" s="19">
        <v>2.9055439906325899</v>
      </c>
      <c r="L34" s="18" t="s">
        <v>31</v>
      </c>
      <c r="M34" s="19">
        <v>4630.0992260000003</v>
      </c>
      <c r="N34" s="18" t="s">
        <v>31</v>
      </c>
      <c r="O34" s="19">
        <v>18901.434557</v>
      </c>
      <c r="P34" s="18" t="s">
        <v>31</v>
      </c>
      <c r="Q34" s="19">
        <v>14271.335331</v>
      </c>
      <c r="R34" s="18" t="s">
        <v>31</v>
      </c>
      <c r="S34" s="19">
        <v>0.25601436800750998</v>
      </c>
      <c r="T34" s="18" t="s">
        <v>31</v>
      </c>
      <c r="U34" s="19">
        <v>9105.7806180000007</v>
      </c>
      <c r="V34" s="18" t="s">
        <v>31</v>
      </c>
      <c r="W34" s="19">
        <v>7060.328203</v>
      </c>
      <c r="X34" s="18" t="s">
        <v>31</v>
      </c>
      <c r="Y34" s="19">
        <v>-2045.452415</v>
      </c>
      <c r="Z34" s="18" t="s">
        <v>31</v>
      </c>
      <c r="AA34" s="19">
        <v>7.3226939572980002E-2</v>
      </c>
      <c r="AB34" s="18" t="s">
        <v>31</v>
      </c>
      <c r="AC34" s="19">
        <v>604.84035100000006</v>
      </c>
      <c r="AD34" s="18" t="s">
        <v>31</v>
      </c>
      <c r="AE34" s="19">
        <v>337.25356199999999</v>
      </c>
      <c r="AF34" s="18" t="s">
        <v>31</v>
      </c>
      <c r="AG34" s="19">
        <v>-267.58678900000001</v>
      </c>
      <c r="AH34" s="18" t="s">
        <v>31</v>
      </c>
      <c r="AI34" s="19">
        <v>348344.27564004599</v>
      </c>
      <c r="AJ34" s="18" t="s">
        <v>40</v>
      </c>
      <c r="AK34" s="19">
        <v>206341.93010451301</v>
      </c>
      <c r="AL34" s="18" t="s">
        <v>31</v>
      </c>
      <c r="AM34" s="19">
        <v>5817</v>
      </c>
      <c r="AN34" s="18" t="s">
        <v>40</v>
      </c>
      <c r="AO34" s="19">
        <v>3005.3356918663499</v>
      </c>
      <c r="AP34" s="18" t="s">
        <v>40</v>
      </c>
      <c r="AQ34" s="19">
        <v>2028.9934706766901</v>
      </c>
    </row>
    <row r="35" spans="1:43" ht="15" x14ac:dyDescent="0.3">
      <c r="A35" s="16"/>
      <c r="B35" s="17" t="s">
        <v>41</v>
      </c>
      <c r="C35" s="11" t="s">
        <v>31</v>
      </c>
      <c r="D35" s="18" t="s">
        <v>49</v>
      </c>
      <c r="E35" s="19">
        <v>62049</v>
      </c>
      <c r="F35" s="18" t="s">
        <v>31</v>
      </c>
      <c r="G35" s="19">
        <v>230.2508</v>
      </c>
      <c r="H35" s="18" t="s">
        <v>31</v>
      </c>
      <c r="I35" s="19">
        <v>173.3237</v>
      </c>
      <c r="J35" s="18" t="s">
        <v>31</v>
      </c>
      <c r="K35" s="19">
        <v>2.9104807576048999</v>
      </c>
      <c r="L35" s="18" t="s">
        <v>31</v>
      </c>
      <c r="M35" s="19">
        <v>5542.8525589999999</v>
      </c>
      <c r="N35" s="18" t="s">
        <v>31</v>
      </c>
      <c r="O35" s="19">
        <v>20824.898236000001</v>
      </c>
      <c r="P35" s="18" t="s">
        <v>31</v>
      </c>
      <c r="Q35" s="19">
        <v>15282.045677</v>
      </c>
      <c r="R35" s="18" t="s">
        <v>31</v>
      </c>
      <c r="S35" s="19">
        <v>0.26061721221585998</v>
      </c>
      <c r="T35" s="18" t="s">
        <v>31</v>
      </c>
      <c r="U35" s="19">
        <v>10091.419594000001</v>
      </c>
      <c r="V35" s="18" t="s">
        <v>31</v>
      </c>
      <c r="W35" s="19">
        <v>7431.1506200000003</v>
      </c>
      <c r="X35" s="18" t="s">
        <v>31</v>
      </c>
      <c r="Y35" s="19">
        <v>-2660.2689740000001</v>
      </c>
      <c r="Z35" s="18" t="s">
        <v>31</v>
      </c>
      <c r="AA35" s="19">
        <v>9.5065999304170007E-2</v>
      </c>
      <c r="AB35" s="18" t="s">
        <v>31</v>
      </c>
      <c r="AC35" s="19">
        <v>263.67930799999999</v>
      </c>
      <c r="AD35" s="18" t="s">
        <v>31</v>
      </c>
      <c r="AE35" s="19">
        <v>292.61891300000002</v>
      </c>
      <c r="AF35" s="18" t="s">
        <v>31</v>
      </c>
      <c r="AG35" s="19">
        <v>28.939605</v>
      </c>
      <c r="AH35" s="18" t="s">
        <v>31</v>
      </c>
      <c r="AI35" s="19">
        <v>354702.68115472002</v>
      </c>
      <c r="AJ35" s="18" t="s">
        <v>40</v>
      </c>
      <c r="AK35" s="19">
        <v>207066.807067363</v>
      </c>
      <c r="AL35" s="18" t="s">
        <v>31</v>
      </c>
      <c r="AM35" s="19">
        <v>5830</v>
      </c>
      <c r="AN35" s="18" t="s">
        <v>40</v>
      </c>
      <c r="AO35" s="19">
        <v>2973.3321171110401</v>
      </c>
      <c r="AP35" s="18" t="s">
        <v>40</v>
      </c>
      <c r="AQ35" s="19">
        <v>1989.95511578947</v>
      </c>
    </row>
    <row r="36" spans="1:43" ht="15" x14ac:dyDescent="0.3">
      <c r="A36" s="16"/>
      <c r="B36" s="17" t="s">
        <v>42</v>
      </c>
      <c r="C36" s="11" t="s">
        <v>31</v>
      </c>
      <c r="D36" s="18" t="s">
        <v>49</v>
      </c>
      <c r="E36" s="19">
        <v>62169</v>
      </c>
      <c r="F36" s="18" t="s">
        <v>31</v>
      </c>
      <c r="G36" s="19" t="s">
        <v>43</v>
      </c>
      <c r="H36" s="18" t="s">
        <v>31</v>
      </c>
      <c r="I36" s="19" t="s">
        <v>43</v>
      </c>
      <c r="J36" s="18" t="s">
        <v>31</v>
      </c>
      <c r="K36" s="19" t="s">
        <v>43</v>
      </c>
      <c r="L36" s="18" t="s">
        <v>31</v>
      </c>
      <c r="M36" s="19">
        <v>6709.728212</v>
      </c>
      <c r="N36" s="18" t="s">
        <v>31</v>
      </c>
      <c r="O36" s="19">
        <v>21567.214991000001</v>
      </c>
      <c r="P36" s="18" t="s">
        <v>31</v>
      </c>
      <c r="Q36" s="19">
        <v>14857.486779000001</v>
      </c>
      <c r="R36" s="18" t="s">
        <v>31</v>
      </c>
      <c r="S36" s="19" t="s">
        <v>43</v>
      </c>
      <c r="T36" s="18" t="s">
        <v>31</v>
      </c>
      <c r="U36" s="19">
        <v>11247.780835</v>
      </c>
      <c r="V36" s="18" t="s">
        <v>31</v>
      </c>
      <c r="W36" s="19">
        <v>8700.1299999999992</v>
      </c>
      <c r="X36" s="18" t="s">
        <v>31</v>
      </c>
      <c r="Y36" s="19">
        <v>-2547.6508349999999</v>
      </c>
      <c r="Z36" s="18" t="s">
        <v>31</v>
      </c>
      <c r="AA36" s="19" t="s">
        <v>43</v>
      </c>
      <c r="AB36" s="18" t="s">
        <v>31</v>
      </c>
      <c r="AC36" s="19">
        <v>738.88118599999996</v>
      </c>
      <c r="AD36" s="18" t="s">
        <v>31</v>
      </c>
      <c r="AE36" s="19">
        <v>396.18756000000002</v>
      </c>
      <c r="AF36" s="18" t="s">
        <v>31</v>
      </c>
      <c r="AG36" s="19">
        <v>-342.69362599999999</v>
      </c>
      <c r="AH36" s="18" t="s">
        <v>31</v>
      </c>
      <c r="AI36" s="19">
        <v>379911.540386484</v>
      </c>
      <c r="AJ36" s="18" t="s">
        <v>40</v>
      </c>
      <c r="AK36" s="19">
        <v>225734.10181097899</v>
      </c>
      <c r="AL36" s="18" t="s">
        <v>31</v>
      </c>
      <c r="AM36" s="19">
        <v>5854</v>
      </c>
      <c r="AN36" s="18" t="s">
        <v>40</v>
      </c>
      <c r="AO36" s="19">
        <v>3046.3402720216</v>
      </c>
      <c r="AP36" s="18" t="s">
        <v>40</v>
      </c>
      <c r="AQ36" s="19">
        <v>2031.99642105263</v>
      </c>
    </row>
    <row r="37" spans="1:43" ht="15" x14ac:dyDescent="0.3">
      <c r="A37" s="15"/>
      <c r="B37" s="17" t="s">
        <v>44</v>
      </c>
      <c r="C37" s="11" t="s">
        <v>31</v>
      </c>
      <c r="D37" s="18" t="s">
        <v>31</v>
      </c>
      <c r="E37" s="19" t="s">
        <v>43</v>
      </c>
      <c r="F37" s="18" t="s">
        <v>31</v>
      </c>
      <c r="G37" s="19" t="s">
        <v>43</v>
      </c>
      <c r="H37" s="18" t="s">
        <v>31</v>
      </c>
      <c r="I37" s="19" t="s">
        <v>43</v>
      </c>
      <c r="J37" s="18" t="s">
        <v>31</v>
      </c>
      <c r="K37" s="19" t="s">
        <v>43</v>
      </c>
      <c r="L37" s="18" t="s">
        <v>31</v>
      </c>
      <c r="M37" s="19" t="s">
        <v>43</v>
      </c>
      <c r="N37" s="18" t="s">
        <v>31</v>
      </c>
      <c r="O37" s="19" t="s">
        <v>43</v>
      </c>
      <c r="P37" s="18" t="s">
        <v>31</v>
      </c>
      <c r="Q37" s="19" t="s">
        <v>43</v>
      </c>
      <c r="R37" s="18" t="s">
        <v>31</v>
      </c>
      <c r="S37" s="19" t="s">
        <v>43</v>
      </c>
      <c r="T37" s="18" t="s">
        <v>31</v>
      </c>
      <c r="U37" s="19" t="s">
        <v>43</v>
      </c>
      <c r="V37" s="18" t="s">
        <v>31</v>
      </c>
      <c r="W37" s="19" t="s">
        <v>43</v>
      </c>
      <c r="X37" s="18" t="s">
        <v>31</v>
      </c>
      <c r="Y37" s="19" t="s">
        <v>43</v>
      </c>
      <c r="Z37" s="18" t="s">
        <v>31</v>
      </c>
      <c r="AA37" s="19" t="s">
        <v>43</v>
      </c>
      <c r="AB37" s="18" t="s">
        <v>31</v>
      </c>
      <c r="AC37" s="19" t="s">
        <v>43</v>
      </c>
      <c r="AD37" s="18" t="s">
        <v>31</v>
      </c>
      <c r="AE37" s="19" t="s">
        <v>43</v>
      </c>
      <c r="AF37" s="18" t="s">
        <v>31</v>
      </c>
      <c r="AG37" s="19" t="s">
        <v>43</v>
      </c>
      <c r="AH37" s="18" t="s">
        <v>31</v>
      </c>
      <c r="AI37" s="19">
        <v>420882.27921029303</v>
      </c>
      <c r="AJ37" s="18" t="s">
        <v>31</v>
      </c>
      <c r="AK37" s="19" t="s">
        <v>43</v>
      </c>
      <c r="AL37" s="18" t="s">
        <v>31</v>
      </c>
      <c r="AM37" s="19" t="s">
        <v>43</v>
      </c>
      <c r="AN37" s="18" t="s">
        <v>31</v>
      </c>
      <c r="AO37" s="19" t="s">
        <v>43</v>
      </c>
      <c r="AP37" s="18" t="s">
        <v>31</v>
      </c>
      <c r="AQ37" s="19" t="s">
        <v>43</v>
      </c>
    </row>
    <row r="38" spans="1:43" ht="15" x14ac:dyDescent="0.3">
      <c r="A38" s="14" t="s">
        <v>51</v>
      </c>
      <c r="B38" s="17" t="s">
        <v>33</v>
      </c>
      <c r="C38" s="11" t="s">
        <v>31</v>
      </c>
      <c r="D38" s="18" t="s">
        <v>31</v>
      </c>
      <c r="E38" s="19">
        <v>5636</v>
      </c>
      <c r="F38" s="18" t="s">
        <v>31</v>
      </c>
      <c r="G38" s="19">
        <v>7.0833000000000004</v>
      </c>
      <c r="H38" s="18" t="s">
        <v>31</v>
      </c>
      <c r="I38" s="19">
        <v>3.1429</v>
      </c>
      <c r="J38" s="18" t="s">
        <v>31</v>
      </c>
      <c r="K38" s="19">
        <v>1.337669458909E-2</v>
      </c>
      <c r="L38" s="18" t="s">
        <v>31</v>
      </c>
      <c r="M38" s="19">
        <v>396.27126199999998</v>
      </c>
      <c r="N38" s="18" t="s">
        <v>31</v>
      </c>
      <c r="O38" s="19">
        <v>67.350555999999997</v>
      </c>
      <c r="P38" s="18" t="s">
        <v>31</v>
      </c>
      <c r="Q38" s="19">
        <v>-328.920706</v>
      </c>
      <c r="R38" s="18" t="s">
        <v>31</v>
      </c>
      <c r="S38" s="19">
        <v>8.0912160785770001E-2</v>
      </c>
      <c r="T38" s="18" t="s">
        <v>31</v>
      </c>
      <c r="U38" s="19">
        <v>2035.969482</v>
      </c>
      <c r="V38" s="18" t="s">
        <v>31</v>
      </c>
      <c r="W38" s="19">
        <v>1940.3127119999999</v>
      </c>
      <c r="X38" s="18" t="s">
        <v>31</v>
      </c>
      <c r="Y38" s="19">
        <v>-95.656769999999995</v>
      </c>
      <c r="Z38" s="18" t="s">
        <v>31</v>
      </c>
      <c r="AA38" s="19">
        <v>6.3986338570600002E-3</v>
      </c>
      <c r="AB38" s="18" t="s">
        <v>31</v>
      </c>
      <c r="AC38" s="19">
        <v>41.971649999999997</v>
      </c>
      <c r="AD38" s="18" t="s">
        <v>31</v>
      </c>
      <c r="AE38" s="19">
        <v>25.606037000000001</v>
      </c>
      <c r="AF38" s="18" t="s">
        <v>31</v>
      </c>
      <c r="AG38" s="19">
        <v>-16.365613</v>
      </c>
      <c r="AH38" s="18" t="s">
        <v>31</v>
      </c>
      <c r="AI38" s="19">
        <v>38378.235056335201</v>
      </c>
      <c r="AJ38" s="18" t="s">
        <v>31</v>
      </c>
      <c r="AK38" s="19">
        <v>24734.935045227201</v>
      </c>
      <c r="AL38" s="18" t="s">
        <v>31</v>
      </c>
      <c r="AM38" s="19">
        <v>1313.3</v>
      </c>
      <c r="AN38" s="18" t="s">
        <v>31</v>
      </c>
      <c r="AO38" s="19">
        <v>622.9</v>
      </c>
      <c r="AP38" s="18" t="s">
        <v>31</v>
      </c>
      <c r="AQ38" s="19">
        <v>470.7</v>
      </c>
    </row>
    <row r="39" spans="1:43" ht="15" x14ac:dyDescent="0.3">
      <c r="A39" s="16"/>
      <c r="B39" s="17" t="s">
        <v>35</v>
      </c>
      <c r="C39" s="11" t="s">
        <v>31</v>
      </c>
      <c r="D39" s="18" t="s">
        <v>31</v>
      </c>
      <c r="E39" s="19">
        <v>5772</v>
      </c>
      <c r="F39" s="18" t="s">
        <v>31</v>
      </c>
      <c r="G39" s="19">
        <v>9.75</v>
      </c>
      <c r="H39" s="18" t="s">
        <v>31</v>
      </c>
      <c r="I39" s="19">
        <v>4.5833000000000004</v>
      </c>
      <c r="J39" s="18" t="s">
        <v>31</v>
      </c>
      <c r="K39" s="19">
        <v>1.6069444658320001E-2</v>
      </c>
      <c r="L39" s="18" t="s">
        <v>31</v>
      </c>
      <c r="M39" s="19">
        <v>469.74987199999998</v>
      </c>
      <c r="N39" s="18" t="s">
        <v>31</v>
      </c>
      <c r="O39" s="19">
        <v>83.796092000000002</v>
      </c>
      <c r="P39" s="18" t="s">
        <v>31</v>
      </c>
      <c r="Q39" s="19">
        <v>-385.95377999999999</v>
      </c>
      <c r="R39" s="18" t="s">
        <v>31</v>
      </c>
      <c r="S39" s="19">
        <v>8.8756029945390003E-2</v>
      </c>
      <c r="T39" s="18" t="s">
        <v>31</v>
      </c>
      <c r="U39" s="19">
        <v>2087.5000460000001</v>
      </c>
      <c r="V39" s="18" t="s">
        <v>31</v>
      </c>
      <c r="W39" s="19">
        <v>2076.1706439999998</v>
      </c>
      <c r="X39" s="18" t="s">
        <v>31</v>
      </c>
      <c r="Y39" s="19">
        <v>-11.329402</v>
      </c>
      <c r="Z39" s="18" t="s">
        <v>31</v>
      </c>
      <c r="AA39" s="19">
        <v>7.0226641486199996E-3</v>
      </c>
      <c r="AB39" s="18" t="s">
        <v>31</v>
      </c>
      <c r="AC39" s="19">
        <v>49.131689000000001</v>
      </c>
      <c r="AD39" s="18" t="s">
        <v>31</v>
      </c>
      <c r="AE39" s="19">
        <v>29.016776</v>
      </c>
      <c r="AF39" s="18" t="s">
        <v>31</v>
      </c>
      <c r="AG39" s="19">
        <v>-20.114913000000001</v>
      </c>
      <c r="AH39" s="18" t="s">
        <v>31</v>
      </c>
      <c r="AI39" s="19">
        <v>41201.029151718903</v>
      </c>
      <c r="AJ39" s="18" t="s">
        <v>31</v>
      </c>
      <c r="AK39" s="19">
        <v>25869.534058512199</v>
      </c>
      <c r="AL39" s="18" t="s">
        <v>31</v>
      </c>
      <c r="AM39" s="19">
        <v>1315.9</v>
      </c>
      <c r="AN39" s="18" t="s">
        <v>31</v>
      </c>
      <c r="AO39" s="19">
        <v>624.70000000000005</v>
      </c>
      <c r="AP39" s="18" t="s">
        <v>31</v>
      </c>
      <c r="AQ39" s="19">
        <v>474.7</v>
      </c>
    </row>
    <row r="40" spans="1:43" ht="15" x14ac:dyDescent="0.3">
      <c r="A40" s="16"/>
      <c r="B40" s="17" t="s">
        <v>37</v>
      </c>
      <c r="C40" s="11" t="s">
        <v>31</v>
      </c>
      <c r="D40" s="18" t="s">
        <v>31</v>
      </c>
      <c r="E40" s="19">
        <v>6048</v>
      </c>
      <c r="F40" s="18" t="s">
        <v>31</v>
      </c>
      <c r="G40" s="19">
        <v>9.7272999999999996</v>
      </c>
      <c r="H40" s="18" t="s">
        <v>31</v>
      </c>
      <c r="I40" s="19">
        <v>6.25</v>
      </c>
      <c r="J40" s="18" t="s">
        <v>31</v>
      </c>
      <c r="K40" s="19">
        <v>1.8369878819299999E-2</v>
      </c>
      <c r="L40" s="18" t="s">
        <v>31</v>
      </c>
      <c r="M40" s="19">
        <v>496.00748800000002</v>
      </c>
      <c r="N40" s="18" t="s">
        <v>31</v>
      </c>
      <c r="O40" s="19">
        <v>101.68517</v>
      </c>
      <c r="P40" s="18" t="s">
        <v>31</v>
      </c>
      <c r="Q40" s="19">
        <v>-394.322318</v>
      </c>
      <c r="R40" s="18" t="s">
        <v>31</v>
      </c>
      <c r="S40" s="19">
        <v>6.7304007557719994E-2</v>
      </c>
      <c r="T40" s="18" t="s">
        <v>31</v>
      </c>
      <c r="U40" s="19">
        <v>1935.067507</v>
      </c>
      <c r="V40" s="18" t="s">
        <v>31</v>
      </c>
      <c r="W40" s="19">
        <v>1750.5511550000001</v>
      </c>
      <c r="X40" s="18" t="s">
        <v>31</v>
      </c>
      <c r="Y40" s="19">
        <v>-184.51635200000001</v>
      </c>
      <c r="Z40" s="18" t="s">
        <v>31</v>
      </c>
      <c r="AA40" s="19">
        <v>1.0234250918480001E-2</v>
      </c>
      <c r="AB40" s="18" t="s">
        <v>31</v>
      </c>
      <c r="AC40" s="19">
        <v>54.537241999999999</v>
      </c>
      <c r="AD40" s="18" t="s">
        <v>31</v>
      </c>
      <c r="AE40" s="19">
        <v>43.189453999999998</v>
      </c>
      <c r="AF40" s="18" t="s">
        <v>31</v>
      </c>
      <c r="AG40" s="19">
        <v>-11.347788</v>
      </c>
      <c r="AH40" s="18" t="s">
        <v>31</v>
      </c>
      <c r="AI40" s="19">
        <v>44556.482340230898</v>
      </c>
      <c r="AJ40" s="18" t="s">
        <v>31</v>
      </c>
      <c r="AK40" s="19">
        <v>28349.3663114716</v>
      </c>
      <c r="AL40" s="18" t="s">
        <v>31</v>
      </c>
      <c r="AM40" s="19">
        <v>1315.6</v>
      </c>
      <c r="AN40" s="18" t="s">
        <v>31</v>
      </c>
      <c r="AO40" s="19">
        <v>641.5</v>
      </c>
      <c r="AP40" s="18" t="s">
        <v>31</v>
      </c>
      <c r="AQ40" s="19">
        <v>492.9</v>
      </c>
    </row>
    <row r="41" spans="1:43" ht="15" x14ac:dyDescent="0.3">
      <c r="A41" s="16"/>
      <c r="B41" s="17" t="s">
        <v>38</v>
      </c>
      <c r="C41" s="11" t="s">
        <v>31</v>
      </c>
      <c r="D41" s="18" t="s">
        <v>31</v>
      </c>
      <c r="E41" s="19">
        <v>6183.1</v>
      </c>
      <c r="F41" s="18" t="s">
        <v>31</v>
      </c>
      <c r="G41" s="19">
        <v>11.833299999999999</v>
      </c>
      <c r="H41" s="18" t="s">
        <v>31</v>
      </c>
      <c r="I41" s="19">
        <v>3.1667000000000001</v>
      </c>
      <c r="J41" s="18" t="s">
        <v>31</v>
      </c>
      <c r="K41" s="19">
        <v>1.7838493722340001E-2</v>
      </c>
      <c r="L41" s="18" t="s">
        <v>31</v>
      </c>
      <c r="M41" s="19">
        <v>588.20714599999997</v>
      </c>
      <c r="N41" s="18" t="s">
        <v>31</v>
      </c>
      <c r="O41" s="19">
        <v>110.10048500000001</v>
      </c>
      <c r="P41" s="18" t="s">
        <v>31</v>
      </c>
      <c r="Q41" s="19">
        <v>-478.10666099999997</v>
      </c>
      <c r="R41" s="18" t="s">
        <v>31</v>
      </c>
      <c r="S41" s="19">
        <v>6.7316775069659995E-2</v>
      </c>
      <c r="T41" s="18" t="s">
        <v>31</v>
      </c>
      <c r="U41" s="19">
        <v>2048.1047800000001</v>
      </c>
      <c r="V41" s="18" t="s">
        <v>31</v>
      </c>
      <c r="W41" s="19">
        <v>1904.666653</v>
      </c>
      <c r="X41" s="18" t="s">
        <v>31</v>
      </c>
      <c r="Y41" s="19">
        <v>-143.43812700000001</v>
      </c>
      <c r="Z41" s="18" t="s">
        <v>31</v>
      </c>
      <c r="AA41" s="19">
        <v>1.8650608134839999E-2</v>
      </c>
      <c r="AB41" s="18" t="s">
        <v>31</v>
      </c>
      <c r="AC41" s="19">
        <v>70.486795000000001</v>
      </c>
      <c r="AD41" s="18" t="s">
        <v>31</v>
      </c>
      <c r="AE41" s="19">
        <v>84.383930000000007</v>
      </c>
      <c r="AF41" s="18" t="s">
        <v>31</v>
      </c>
      <c r="AG41" s="19">
        <v>13.897135</v>
      </c>
      <c r="AH41" s="18" t="s">
        <v>31</v>
      </c>
      <c r="AI41" s="19">
        <v>48133.365746724703</v>
      </c>
      <c r="AJ41" s="18" t="s">
        <v>31</v>
      </c>
      <c r="AK41" s="19">
        <v>30887.408949910699</v>
      </c>
      <c r="AL41" s="18" t="s">
        <v>31</v>
      </c>
      <c r="AM41" s="19">
        <v>1319.133</v>
      </c>
      <c r="AN41" s="18" t="s">
        <v>31</v>
      </c>
      <c r="AO41" s="19">
        <v>649.5</v>
      </c>
      <c r="AP41" s="18" t="s">
        <v>31</v>
      </c>
      <c r="AQ41" s="19">
        <v>500</v>
      </c>
    </row>
    <row r="42" spans="1:43" ht="15" x14ac:dyDescent="0.3">
      <c r="A42" s="16"/>
      <c r="B42" s="17" t="s">
        <v>39</v>
      </c>
      <c r="C42" s="11" t="s">
        <v>31</v>
      </c>
      <c r="D42" s="18" t="s">
        <v>31</v>
      </c>
      <c r="E42" s="19">
        <v>6394.3</v>
      </c>
      <c r="F42" s="18" t="s">
        <v>31</v>
      </c>
      <c r="G42" s="19">
        <v>15.933299999999999</v>
      </c>
      <c r="H42" s="18" t="s">
        <v>31</v>
      </c>
      <c r="I42" s="19">
        <v>8.3332999999999995</v>
      </c>
      <c r="J42" s="18" t="s">
        <v>31</v>
      </c>
      <c r="K42" s="19">
        <v>1.6951118082879999E-2</v>
      </c>
      <c r="L42" s="18" t="s">
        <v>31</v>
      </c>
      <c r="M42" s="19">
        <v>583.24785199999997</v>
      </c>
      <c r="N42" s="18" t="s">
        <v>31</v>
      </c>
      <c r="O42" s="19">
        <v>110.272104</v>
      </c>
      <c r="P42" s="18" t="s">
        <v>31</v>
      </c>
      <c r="Q42" s="19">
        <v>-472.97574800000001</v>
      </c>
      <c r="R42" s="18" t="s">
        <v>31</v>
      </c>
      <c r="S42" s="19">
        <v>6.1274816460989999E-2</v>
      </c>
      <c r="T42" s="18" t="s">
        <v>31</v>
      </c>
      <c r="U42" s="19">
        <v>1733.694291</v>
      </c>
      <c r="V42" s="18" t="s">
        <v>31</v>
      </c>
      <c r="W42" s="19">
        <v>1689.8282630000001</v>
      </c>
      <c r="X42" s="18" t="s">
        <v>31</v>
      </c>
      <c r="Y42" s="19">
        <v>-43.866028</v>
      </c>
      <c r="Z42" s="18" t="s">
        <v>31</v>
      </c>
      <c r="AA42" s="19">
        <v>1.377880017373E-2</v>
      </c>
      <c r="AB42" s="18" t="s">
        <v>31</v>
      </c>
      <c r="AC42" s="19">
        <v>43.37894</v>
      </c>
      <c r="AD42" s="18" t="s">
        <v>31</v>
      </c>
      <c r="AE42" s="19">
        <v>63.459561000000001</v>
      </c>
      <c r="AF42" s="18" t="s">
        <v>31</v>
      </c>
      <c r="AG42" s="19">
        <v>20.080621000000001</v>
      </c>
      <c r="AH42" s="18" t="s">
        <v>31</v>
      </c>
      <c r="AI42" s="19">
        <v>51758.311110065901</v>
      </c>
      <c r="AJ42" s="18" t="s">
        <v>40</v>
      </c>
      <c r="AK42" s="19">
        <v>32832.653545269299</v>
      </c>
      <c r="AL42" s="18" t="s">
        <v>31</v>
      </c>
      <c r="AM42" s="19">
        <v>1324.82</v>
      </c>
      <c r="AN42" s="18" t="s">
        <v>40</v>
      </c>
      <c r="AO42" s="19">
        <v>646.950039260366</v>
      </c>
      <c r="AP42" s="18" t="s">
        <v>40</v>
      </c>
      <c r="AQ42" s="19">
        <v>495.64536843795202</v>
      </c>
    </row>
    <row r="43" spans="1:43" ht="15" x14ac:dyDescent="0.3">
      <c r="A43" s="16"/>
      <c r="B43" s="17" t="s">
        <v>41</v>
      </c>
      <c r="C43" s="11" t="s">
        <v>31</v>
      </c>
      <c r="D43" s="18" t="s">
        <v>31</v>
      </c>
      <c r="E43" s="19">
        <v>6449.2</v>
      </c>
      <c r="F43" s="18" t="s">
        <v>31</v>
      </c>
      <c r="G43" s="19">
        <v>6.6666999999999996</v>
      </c>
      <c r="H43" s="18" t="s">
        <v>31</v>
      </c>
      <c r="I43" s="19">
        <v>5.3333000000000004</v>
      </c>
      <c r="J43" s="18" t="s">
        <v>31</v>
      </c>
      <c r="K43" s="19">
        <v>1.487976058515E-2</v>
      </c>
      <c r="L43" s="18" t="s">
        <v>31</v>
      </c>
      <c r="M43" s="19">
        <v>643.82994699999995</v>
      </c>
      <c r="N43" s="18" t="s">
        <v>31</v>
      </c>
      <c r="O43" s="19">
        <v>106.466775</v>
      </c>
      <c r="P43" s="18" t="s">
        <v>31</v>
      </c>
      <c r="Q43" s="19">
        <v>-537.36317199999996</v>
      </c>
      <c r="R43" s="18" t="s">
        <v>31</v>
      </c>
      <c r="S43" s="19">
        <v>7.5910491818189998E-2</v>
      </c>
      <c r="T43" s="18" t="s">
        <v>31</v>
      </c>
      <c r="U43" s="19">
        <v>1711.3229180000001</v>
      </c>
      <c r="V43" s="18" t="s">
        <v>31</v>
      </c>
      <c r="W43" s="19">
        <v>2164.4859660000002</v>
      </c>
      <c r="X43" s="18" t="s">
        <v>31</v>
      </c>
      <c r="Y43" s="19">
        <v>453.163048</v>
      </c>
      <c r="Z43" s="18" t="s">
        <v>31</v>
      </c>
      <c r="AA43" s="19">
        <v>6.1119321709000004E-3</v>
      </c>
      <c r="AB43" s="18" t="s">
        <v>31</v>
      </c>
      <c r="AC43" s="19">
        <v>52.152208000000002</v>
      </c>
      <c r="AD43" s="18" t="s">
        <v>31</v>
      </c>
      <c r="AE43" s="19">
        <v>18.812898000000001</v>
      </c>
      <c r="AF43" s="18" t="s">
        <v>31</v>
      </c>
      <c r="AG43" s="19">
        <v>-33.339309999999998</v>
      </c>
      <c r="AH43" s="18" t="s">
        <v>31</v>
      </c>
      <c r="AI43" s="19">
        <v>52433.723568904898</v>
      </c>
      <c r="AJ43" s="18" t="s">
        <v>40</v>
      </c>
      <c r="AK43" s="19">
        <v>33320.347691262301</v>
      </c>
      <c r="AL43" s="18" t="s">
        <v>31</v>
      </c>
      <c r="AM43" s="19">
        <v>1328.8889999999999</v>
      </c>
      <c r="AN43" s="18" t="s">
        <v>40</v>
      </c>
      <c r="AO43" s="19">
        <v>644.08008344752204</v>
      </c>
      <c r="AP43" s="18" t="s">
        <v>40</v>
      </c>
      <c r="AQ43" s="19">
        <v>488.47126344517602</v>
      </c>
    </row>
    <row r="44" spans="1:43" ht="15" x14ac:dyDescent="0.3">
      <c r="A44" s="16"/>
      <c r="B44" s="17" t="s">
        <v>42</v>
      </c>
      <c r="C44" s="11" t="s">
        <v>31</v>
      </c>
      <c r="D44" s="18" t="s">
        <v>49</v>
      </c>
      <c r="E44" s="19">
        <v>6783</v>
      </c>
      <c r="F44" s="18" t="s">
        <v>31</v>
      </c>
      <c r="G44" s="19" t="s">
        <v>43</v>
      </c>
      <c r="H44" s="18" t="s">
        <v>31</v>
      </c>
      <c r="I44" s="19" t="s">
        <v>43</v>
      </c>
      <c r="J44" s="18" t="s">
        <v>31</v>
      </c>
      <c r="K44" s="19" t="s">
        <v>43</v>
      </c>
      <c r="L44" s="18" t="s">
        <v>31</v>
      </c>
      <c r="M44" s="19">
        <v>795.81620699999996</v>
      </c>
      <c r="N44" s="18" t="s">
        <v>31</v>
      </c>
      <c r="O44" s="19">
        <v>129.93962300000001</v>
      </c>
      <c r="P44" s="18" t="s">
        <v>31</v>
      </c>
      <c r="Q44" s="19">
        <v>-665.87658399999998</v>
      </c>
      <c r="R44" s="18" t="s">
        <v>31</v>
      </c>
      <c r="S44" s="19" t="s">
        <v>43</v>
      </c>
      <c r="T44" s="18" t="s">
        <v>31</v>
      </c>
      <c r="U44" s="19">
        <v>2191.9801320000001</v>
      </c>
      <c r="V44" s="18" t="s">
        <v>31</v>
      </c>
      <c r="W44" s="19">
        <v>2604.9769590000001</v>
      </c>
      <c r="X44" s="18" t="s">
        <v>31</v>
      </c>
      <c r="Y44" s="19">
        <v>412.996827</v>
      </c>
      <c r="Z44" s="18" t="s">
        <v>31</v>
      </c>
      <c r="AA44" s="19" t="s">
        <v>43</v>
      </c>
      <c r="AB44" s="18" t="s">
        <v>31</v>
      </c>
      <c r="AC44" s="19">
        <v>65.133126000000004</v>
      </c>
      <c r="AD44" s="18" t="s">
        <v>31</v>
      </c>
      <c r="AE44" s="19">
        <v>29.486598000000001</v>
      </c>
      <c r="AF44" s="18" t="s">
        <v>31</v>
      </c>
      <c r="AG44" s="19">
        <v>-35.646528000000004</v>
      </c>
      <c r="AH44" s="18" t="s">
        <v>31</v>
      </c>
      <c r="AI44" s="19">
        <v>57850.070630542497</v>
      </c>
      <c r="AJ44" s="18" t="s">
        <v>40</v>
      </c>
      <c r="AK44" s="19">
        <v>36981.390636265001</v>
      </c>
      <c r="AL44" s="18" t="s">
        <v>31</v>
      </c>
      <c r="AM44" s="19">
        <v>1330.068</v>
      </c>
      <c r="AN44" s="18" t="s">
        <v>40</v>
      </c>
      <c r="AO44" s="19">
        <v>646.74004249357199</v>
      </c>
      <c r="AP44" s="18" t="s">
        <v>40</v>
      </c>
      <c r="AQ44" s="19">
        <v>488.069914914111</v>
      </c>
    </row>
    <row r="45" spans="1:43" ht="15" x14ac:dyDescent="0.3">
      <c r="A45" s="15"/>
      <c r="B45" s="17" t="s">
        <v>44</v>
      </c>
      <c r="C45" s="11" t="s">
        <v>31</v>
      </c>
      <c r="D45" s="18" t="s">
        <v>31</v>
      </c>
      <c r="E45" s="19" t="s">
        <v>43</v>
      </c>
      <c r="F45" s="18" t="s">
        <v>31</v>
      </c>
      <c r="G45" s="19" t="s">
        <v>43</v>
      </c>
      <c r="H45" s="18" t="s">
        <v>31</v>
      </c>
      <c r="I45" s="19" t="s">
        <v>43</v>
      </c>
      <c r="J45" s="18" t="s">
        <v>31</v>
      </c>
      <c r="K45" s="19" t="s">
        <v>43</v>
      </c>
      <c r="L45" s="18" t="s">
        <v>31</v>
      </c>
      <c r="M45" s="19" t="s">
        <v>43</v>
      </c>
      <c r="N45" s="18" t="s">
        <v>31</v>
      </c>
      <c r="O45" s="19" t="s">
        <v>43</v>
      </c>
      <c r="P45" s="18" t="s">
        <v>31</v>
      </c>
      <c r="Q45" s="19" t="s">
        <v>43</v>
      </c>
      <c r="R45" s="18" t="s">
        <v>31</v>
      </c>
      <c r="S45" s="19" t="s">
        <v>43</v>
      </c>
      <c r="T45" s="18" t="s">
        <v>31</v>
      </c>
      <c r="U45" s="19" t="s">
        <v>43</v>
      </c>
      <c r="V45" s="18" t="s">
        <v>31</v>
      </c>
      <c r="W45" s="19" t="s">
        <v>43</v>
      </c>
      <c r="X45" s="18" t="s">
        <v>31</v>
      </c>
      <c r="Y45" s="19" t="s">
        <v>43</v>
      </c>
      <c r="Z45" s="18" t="s">
        <v>31</v>
      </c>
      <c r="AA45" s="19" t="s">
        <v>43</v>
      </c>
      <c r="AB45" s="18" t="s">
        <v>31</v>
      </c>
      <c r="AC45" s="19" t="s">
        <v>43</v>
      </c>
      <c r="AD45" s="18" t="s">
        <v>31</v>
      </c>
      <c r="AE45" s="19" t="s">
        <v>43</v>
      </c>
      <c r="AF45" s="18" t="s">
        <v>31</v>
      </c>
      <c r="AG45" s="19" t="s">
        <v>43</v>
      </c>
      <c r="AH45" s="18" t="s">
        <v>31</v>
      </c>
      <c r="AI45" s="19">
        <v>61050.282931367503</v>
      </c>
      <c r="AJ45" s="18" t="s">
        <v>31</v>
      </c>
      <c r="AK45" s="19" t="s">
        <v>43</v>
      </c>
      <c r="AL45" s="18" t="s">
        <v>31</v>
      </c>
      <c r="AM45" s="19" t="s">
        <v>43</v>
      </c>
      <c r="AN45" s="18" t="s">
        <v>31</v>
      </c>
      <c r="AO45" s="19" t="s">
        <v>43</v>
      </c>
      <c r="AP45" s="18" t="s">
        <v>31</v>
      </c>
      <c r="AQ45" s="19" t="s">
        <v>43</v>
      </c>
    </row>
    <row r="46" spans="1:43" ht="15" x14ac:dyDescent="0.3">
      <c r="A46" s="14" t="s">
        <v>52</v>
      </c>
      <c r="B46" s="17" t="s">
        <v>33</v>
      </c>
      <c r="C46" s="11" t="s">
        <v>31</v>
      </c>
      <c r="D46" s="18" t="s">
        <v>31</v>
      </c>
      <c r="E46" s="19">
        <v>50367.199999999997</v>
      </c>
      <c r="F46" s="18" t="s">
        <v>31</v>
      </c>
      <c r="G46" s="19">
        <v>491.58890000000002</v>
      </c>
      <c r="H46" s="18" t="s">
        <v>31</v>
      </c>
      <c r="I46" s="19">
        <v>48.4846</v>
      </c>
      <c r="J46" s="18" t="s">
        <v>31</v>
      </c>
      <c r="K46" s="19">
        <v>0.18609334188837001</v>
      </c>
      <c r="L46" s="18" t="s">
        <v>31</v>
      </c>
      <c r="M46" s="19">
        <v>2191.6651750000001</v>
      </c>
      <c r="N46" s="18" t="s">
        <v>31</v>
      </c>
      <c r="O46" s="19">
        <v>936.96465599999999</v>
      </c>
      <c r="P46" s="18" t="s">
        <v>31</v>
      </c>
      <c r="Q46" s="19">
        <v>-1254.700519</v>
      </c>
      <c r="R46" s="18" t="s">
        <v>31</v>
      </c>
      <c r="S46" s="19">
        <v>0.13276598174029</v>
      </c>
      <c r="T46" s="18" t="s">
        <v>31</v>
      </c>
      <c r="U46" s="19">
        <v>5365.817137</v>
      </c>
      <c r="V46" s="18" t="s">
        <v>31</v>
      </c>
      <c r="W46" s="19">
        <v>3183.7923940000001</v>
      </c>
      <c r="X46" s="18" t="s">
        <v>31</v>
      </c>
      <c r="Y46" s="19">
        <v>-2182.0247429999999</v>
      </c>
      <c r="Z46" s="18" t="s">
        <v>31</v>
      </c>
      <c r="AA46" s="19">
        <v>0.15810314697916</v>
      </c>
      <c r="AB46" s="18" t="s">
        <v>31</v>
      </c>
      <c r="AC46" s="19">
        <v>853.78039000000001</v>
      </c>
      <c r="AD46" s="18" t="s">
        <v>31</v>
      </c>
      <c r="AE46" s="19">
        <v>632.69677899999999</v>
      </c>
      <c r="AF46" s="18" t="s">
        <v>31</v>
      </c>
      <c r="AG46" s="19">
        <v>-221.08361099999999</v>
      </c>
      <c r="AH46" s="18" t="s">
        <v>31</v>
      </c>
      <c r="AI46" s="19">
        <v>232867.60165523199</v>
      </c>
      <c r="AJ46" s="18" t="s">
        <v>31</v>
      </c>
      <c r="AK46" s="19">
        <v>131847.22679709899</v>
      </c>
      <c r="AL46" s="18" t="s">
        <v>31</v>
      </c>
      <c r="AM46" s="19">
        <v>5480.5</v>
      </c>
      <c r="AN46" s="18" t="s">
        <v>31</v>
      </c>
      <c r="AO46" s="19">
        <v>2523.8000000000002</v>
      </c>
      <c r="AP46" s="18" t="s">
        <v>31</v>
      </c>
      <c r="AQ46" s="19">
        <v>1755.8</v>
      </c>
    </row>
    <row r="47" spans="1:43" ht="15" x14ac:dyDescent="0.3">
      <c r="A47" s="16"/>
      <c r="B47" s="17" t="s">
        <v>35</v>
      </c>
      <c r="C47" s="11" t="s">
        <v>31</v>
      </c>
      <c r="D47" s="18" t="s">
        <v>31</v>
      </c>
      <c r="E47" s="19">
        <v>47429.3</v>
      </c>
      <c r="F47" s="18" t="s">
        <v>31</v>
      </c>
      <c r="G47" s="19">
        <v>479.97910000000002</v>
      </c>
      <c r="H47" s="18" t="s">
        <v>31</v>
      </c>
      <c r="I47" s="19">
        <v>53.104799999999997</v>
      </c>
      <c r="J47" s="18" t="s">
        <v>31</v>
      </c>
      <c r="K47" s="19">
        <v>0.17704825025768001</v>
      </c>
      <c r="L47" s="18" t="s">
        <v>31</v>
      </c>
      <c r="M47" s="19">
        <v>2151.9426149999999</v>
      </c>
      <c r="N47" s="18" t="s">
        <v>31</v>
      </c>
      <c r="O47" s="19">
        <v>923.23983699999997</v>
      </c>
      <c r="P47" s="18" t="s">
        <v>31</v>
      </c>
      <c r="Q47" s="19">
        <v>-1228.7027780000001</v>
      </c>
      <c r="R47" s="18" t="s">
        <v>31</v>
      </c>
      <c r="S47" s="19">
        <v>0.14104995297657999</v>
      </c>
      <c r="T47" s="18" t="s">
        <v>31</v>
      </c>
      <c r="U47" s="19">
        <v>5640.7140300000001</v>
      </c>
      <c r="V47" s="18" t="s">
        <v>31</v>
      </c>
      <c r="W47" s="19">
        <v>3299.4239590000002</v>
      </c>
      <c r="X47" s="18" t="s">
        <v>31</v>
      </c>
      <c r="Y47" s="19">
        <v>-2341.2900709999999</v>
      </c>
      <c r="Z47" s="18" t="s">
        <v>31</v>
      </c>
      <c r="AA47" s="19">
        <v>7.8487424652849996E-2</v>
      </c>
      <c r="AB47" s="18" t="s">
        <v>31</v>
      </c>
      <c r="AC47" s="19">
        <v>900.08227799999997</v>
      </c>
      <c r="AD47" s="18" t="s">
        <v>31</v>
      </c>
      <c r="AE47" s="19">
        <v>324.30029000000002</v>
      </c>
      <c r="AF47" s="18" t="s">
        <v>31</v>
      </c>
      <c r="AG47" s="19">
        <v>-575.78198799999996</v>
      </c>
      <c r="AH47" s="18" t="s">
        <v>31</v>
      </c>
      <c r="AI47" s="19">
        <v>246928.49325545301</v>
      </c>
      <c r="AJ47" s="18" t="s">
        <v>31</v>
      </c>
      <c r="AK47" s="19">
        <v>140183.61168563599</v>
      </c>
      <c r="AL47" s="18" t="s">
        <v>31</v>
      </c>
      <c r="AM47" s="19">
        <v>5495.3</v>
      </c>
      <c r="AN47" s="18" t="s">
        <v>31</v>
      </c>
      <c r="AO47" s="19">
        <v>2535.1999999999998</v>
      </c>
      <c r="AP47" s="18" t="s">
        <v>31</v>
      </c>
      <c r="AQ47" s="19">
        <v>1765.8</v>
      </c>
    </row>
    <row r="48" spans="1:43" ht="15" x14ac:dyDescent="0.3">
      <c r="A48" s="16"/>
      <c r="B48" s="17" t="s">
        <v>37</v>
      </c>
      <c r="C48" s="11" t="s">
        <v>31</v>
      </c>
      <c r="D48" s="18" t="s">
        <v>31</v>
      </c>
      <c r="E48" s="19">
        <v>48998.5</v>
      </c>
      <c r="F48" s="18" t="s">
        <v>31</v>
      </c>
      <c r="G48" s="19">
        <v>573.1576</v>
      </c>
      <c r="H48" s="18" t="s">
        <v>31</v>
      </c>
      <c r="I48" s="19">
        <v>42.508299999999998</v>
      </c>
      <c r="J48" s="18" t="s">
        <v>31</v>
      </c>
      <c r="K48" s="19">
        <v>0.15183384591762999</v>
      </c>
      <c r="L48" s="18" t="s">
        <v>31</v>
      </c>
      <c r="M48" s="19">
        <v>2104.2985140000001</v>
      </c>
      <c r="N48" s="18" t="s">
        <v>31</v>
      </c>
      <c r="O48" s="19">
        <v>840.46555699999999</v>
      </c>
      <c r="P48" s="18" t="s">
        <v>31</v>
      </c>
      <c r="Q48" s="19">
        <v>-1263.8329570000001</v>
      </c>
      <c r="R48" s="18" t="s">
        <v>31</v>
      </c>
      <c r="S48" s="19">
        <v>0.1417333918251</v>
      </c>
      <c r="T48" s="18" t="s">
        <v>31</v>
      </c>
      <c r="U48" s="19">
        <v>6354.99532</v>
      </c>
      <c r="V48" s="18" t="s">
        <v>31</v>
      </c>
      <c r="W48" s="19">
        <v>3686.430597</v>
      </c>
      <c r="X48" s="18" t="s">
        <v>31</v>
      </c>
      <c r="Y48" s="19">
        <v>-2668.564723</v>
      </c>
      <c r="Z48" s="18" t="s">
        <v>31</v>
      </c>
      <c r="AA48" s="19">
        <v>9.5379212891590001E-2</v>
      </c>
      <c r="AB48" s="18" t="s">
        <v>31</v>
      </c>
      <c r="AC48" s="19">
        <v>967.70996600000001</v>
      </c>
      <c r="AD48" s="18" t="s">
        <v>31</v>
      </c>
      <c r="AE48" s="19">
        <v>402.50880699999999</v>
      </c>
      <c r="AF48" s="18" t="s">
        <v>31</v>
      </c>
      <c r="AG48" s="19">
        <v>-565.20115899999996</v>
      </c>
      <c r="AH48" s="18" t="s">
        <v>31</v>
      </c>
      <c r="AI48" s="19">
        <v>262026.56316529599</v>
      </c>
      <c r="AJ48" s="18" t="s">
        <v>31</v>
      </c>
      <c r="AK48" s="19">
        <v>151748.95091882299</v>
      </c>
      <c r="AL48" s="18" t="s">
        <v>31</v>
      </c>
      <c r="AM48" s="19">
        <v>5508.2</v>
      </c>
      <c r="AN48" s="18" t="s">
        <v>31</v>
      </c>
      <c r="AO48" s="19">
        <v>2561.8000000000002</v>
      </c>
      <c r="AP48" s="18" t="s">
        <v>31</v>
      </c>
      <c r="AQ48" s="19">
        <v>1784.5</v>
      </c>
    </row>
    <row r="49" spans="1:43" ht="15" x14ac:dyDescent="0.3">
      <c r="A49" s="16"/>
      <c r="B49" s="17" t="s">
        <v>38</v>
      </c>
      <c r="C49" s="11" t="s">
        <v>31</v>
      </c>
      <c r="D49" s="18" t="s">
        <v>31</v>
      </c>
      <c r="E49" s="19">
        <v>50011.3</v>
      </c>
      <c r="F49" s="18" t="s">
        <v>31</v>
      </c>
      <c r="G49" s="19">
        <v>580.36350000000004</v>
      </c>
      <c r="H49" s="18" t="s">
        <v>31</v>
      </c>
      <c r="I49" s="19">
        <v>48.917499999999997</v>
      </c>
      <c r="J49" s="18" t="s">
        <v>31</v>
      </c>
      <c r="K49" s="19">
        <v>0.13958147378252</v>
      </c>
      <c r="L49" s="18" t="s">
        <v>31</v>
      </c>
      <c r="M49" s="19">
        <v>2282.318092</v>
      </c>
      <c r="N49" s="18" t="s">
        <v>31</v>
      </c>
      <c r="O49" s="19">
        <v>861.50704199999996</v>
      </c>
      <c r="P49" s="18" t="s">
        <v>31</v>
      </c>
      <c r="Q49" s="19">
        <v>-1420.81105</v>
      </c>
      <c r="R49" s="18" t="s">
        <v>31</v>
      </c>
      <c r="S49" s="19">
        <v>0.14347312541554</v>
      </c>
      <c r="T49" s="18" t="s">
        <v>31</v>
      </c>
      <c r="U49" s="19">
        <v>7310.8275599999997</v>
      </c>
      <c r="V49" s="18" t="s">
        <v>31</v>
      </c>
      <c r="W49" s="19">
        <v>4059.4410130000001</v>
      </c>
      <c r="X49" s="18" t="s">
        <v>31</v>
      </c>
      <c r="Y49" s="19">
        <v>-3251.3865470000001</v>
      </c>
      <c r="Z49" s="18" t="s">
        <v>31</v>
      </c>
      <c r="AA49" s="19">
        <v>2.7975939166799999E-2</v>
      </c>
      <c r="AB49" s="18" t="s">
        <v>31</v>
      </c>
      <c r="AC49" s="19">
        <v>483.54655300000002</v>
      </c>
      <c r="AD49" s="18" t="s">
        <v>31</v>
      </c>
      <c r="AE49" s="19">
        <v>126.57601699999999</v>
      </c>
      <c r="AF49" s="18" t="s">
        <v>31</v>
      </c>
      <c r="AG49" s="19">
        <v>-356.97053599999998</v>
      </c>
      <c r="AH49" s="18" t="s">
        <v>31</v>
      </c>
      <c r="AI49" s="19">
        <v>273455.99349494698</v>
      </c>
      <c r="AJ49" s="18" t="s">
        <v>31</v>
      </c>
      <c r="AK49" s="19">
        <v>158199.25038513599</v>
      </c>
      <c r="AL49" s="18" t="s">
        <v>31</v>
      </c>
      <c r="AM49" s="19">
        <v>5516.2</v>
      </c>
      <c r="AN49" s="18" t="s">
        <v>31</v>
      </c>
      <c r="AO49" s="19">
        <v>2626.1</v>
      </c>
      <c r="AP49" s="18" t="s">
        <v>31</v>
      </c>
      <c r="AQ49" s="19">
        <v>1830.3</v>
      </c>
    </row>
    <row r="50" spans="1:43" ht="15" x14ac:dyDescent="0.3">
      <c r="A50" s="16"/>
      <c r="B50" s="17" t="s">
        <v>39</v>
      </c>
      <c r="C50" s="11" t="s">
        <v>31</v>
      </c>
      <c r="D50" s="18" t="s">
        <v>31</v>
      </c>
      <c r="E50" s="19">
        <v>51493.5</v>
      </c>
      <c r="F50" s="18" t="s">
        <v>31</v>
      </c>
      <c r="G50" s="19">
        <v>523.65809999999999</v>
      </c>
      <c r="H50" s="18" t="s">
        <v>31</v>
      </c>
      <c r="I50" s="19">
        <v>48.427399999999999</v>
      </c>
      <c r="J50" s="18" t="s">
        <v>31</v>
      </c>
      <c r="K50" s="19">
        <v>0.11364908965503</v>
      </c>
      <c r="L50" s="18" t="s">
        <v>31</v>
      </c>
      <c r="M50" s="19">
        <v>2178.7804860000001</v>
      </c>
      <c r="N50" s="18" t="s">
        <v>31</v>
      </c>
      <c r="O50" s="19">
        <v>739.32139299999994</v>
      </c>
      <c r="P50" s="18" t="s">
        <v>31</v>
      </c>
      <c r="Q50" s="19">
        <v>-1439.4590929999999</v>
      </c>
      <c r="R50" s="18" t="s">
        <v>31</v>
      </c>
      <c r="S50" s="19">
        <v>0.14676544624214999</v>
      </c>
      <c r="T50" s="18" t="s">
        <v>31</v>
      </c>
      <c r="U50" s="19">
        <v>6727.1263879999997</v>
      </c>
      <c r="V50" s="18" t="s">
        <v>31</v>
      </c>
      <c r="W50" s="19">
        <v>4047.4768170000002</v>
      </c>
      <c r="X50" s="18" t="s">
        <v>31</v>
      </c>
      <c r="Y50" s="19">
        <v>-2679.6495709999999</v>
      </c>
      <c r="Z50" s="18" t="s">
        <v>31</v>
      </c>
      <c r="AA50" s="19">
        <v>5.2992782662680003E-2</v>
      </c>
      <c r="AB50" s="18" t="s">
        <v>31</v>
      </c>
      <c r="AC50" s="19">
        <v>757.55834700000003</v>
      </c>
      <c r="AD50" s="18" t="s">
        <v>31</v>
      </c>
      <c r="AE50" s="19">
        <v>244.06324799999999</v>
      </c>
      <c r="AF50" s="18" t="s">
        <v>31</v>
      </c>
      <c r="AG50" s="19">
        <v>-513.49509899999998</v>
      </c>
      <c r="AH50" s="18" t="s">
        <v>31</v>
      </c>
      <c r="AI50" s="19">
        <v>286081.58418985101</v>
      </c>
      <c r="AJ50" s="18" t="s">
        <v>40</v>
      </c>
      <c r="AK50" s="19">
        <v>165643.511037622</v>
      </c>
      <c r="AL50" s="18" t="s">
        <v>31</v>
      </c>
      <c r="AM50" s="19">
        <v>5521.6</v>
      </c>
      <c r="AN50" s="18" t="s">
        <v>40</v>
      </c>
      <c r="AO50" s="19">
        <v>2674.3</v>
      </c>
      <c r="AP50" s="18" t="s">
        <v>40</v>
      </c>
      <c r="AQ50" s="19">
        <v>1857.2</v>
      </c>
    </row>
    <row r="51" spans="1:43" ht="15" x14ac:dyDescent="0.3">
      <c r="A51" s="16"/>
      <c r="B51" s="17" t="s">
        <v>41</v>
      </c>
      <c r="C51" s="11" t="s">
        <v>31</v>
      </c>
      <c r="D51" s="18" t="s">
        <v>31</v>
      </c>
      <c r="E51" s="19">
        <v>53519.1</v>
      </c>
      <c r="F51" s="18" t="s">
        <v>31</v>
      </c>
      <c r="G51" s="19">
        <v>544.31870000000004</v>
      </c>
      <c r="H51" s="18" t="s">
        <v>31</v>
      </c>
      <c r="I51" s="19">
        <v>58.199599999999997</v>
      </c>
      <c r="J51" s="18" t="s">
        <v>31</v>
      </c>
      <c r="K51" s="19">
        <v>0.13180684571741999</v>
      </c>
      <c r="L51" s="18" t="s">
        <v>31</v>
      </c>
      <c r="M51" s="19">
        <v>2368.1404339999999</v>
      </c>
      <c r="N51" s="18" t="s">
        <v>31</v>
      </c>
      <c r="O51" s="19">
        <v>943.09647700000005</v>
      </c>
      <c r="P51" s="18" t="s">
        <v>31</v>
      </c>
      <c r="Q51" s="19">
        <v>-1425.0439570000001</v>
      </c>
      <c r="R51" s="18" t="s">
        <v>31</v>
      </c>
      <c r="S51" s="19">
        <v>0.12835553608132</v>
      </c>
      <c r="T51" s="18" t="s">
        <v>31</v>
      </c>
      <c r="U51" s="19">
        <v>6283.6100729999998</v>
      </c>
      <c r="V51" s="18" t="s">
        <v>31</v>
      </c>
      <c r="W51" s="19">
        <v>3659.8861350000002</v>
      </c>
      <c r="X51" s="18" t="s">
        <v>31</v>
      </c>
      <c r="Y51" s="19">
        <v>-2623.7239380000001</v>
      </c>
      <c r="Z51" s="18" t="s">
        <v>31</v>
      </c>
      <c r="AA51" s="19">
        <v>0.14878534957596001</v>
      </c>
      <c r="AB51" s="18" t="s">
        <v>31</v>
      </c>
      <c r="AC51" s="19">
        <v>658.96269299999994</v>
      </c>
      <c r="AD51" s="18" t="s">
        <v>31</v>
      </c>
      <c r="AE51" s="19">
        <v>457.97033199999998</v>
      </c>
      <c r="AF51" s="18" t="s">
        <v>31</v>
      </c>
      <c r="AG51" s="19">
        <v>-200.99236099999999</v>
      </c>
      <c r="AH51" s="18" t="s">
        <v>31</v>
      </c>
      <c r="AI51" s="19">
        <v>289196.448972599</v>
      </c>
      <c r="AJ51" s="18" t="s">
        <v>40</v>
      </c>
      <c r="AK51" s="19">
        <v>165390.50759773201</v>
      </c>
      <c r="AL51" s="18" t="s">
        <v>31</v>
      </c>
      <c r="AM51" s="19">
        <v>5530.7</v>
      </c>
      <c r="AN51" s="18" t="s">
        <v>40</v>
      </c>
      <c r="AO51" s="19">
        <v>2623.8</v>
      </c>
      <c r="AP51" s="18" t="s">
        <v>40</v>
      </c>
      <c r="AQ51" s="19">
        <v>1800.1</v>
      </c>
    </row>
    <row r="52" spans="1:43" ht="15" x14ac:dyDescent="0.3">
      <c r="A52" s="16"/>
      <c r="B52" s="17" t="s">
        <v>42</v>
      </c>
      <c r="C52" s="11" t="s">
        <v>31</v>
      </c>
      <c r="D52" s="18" t="s">
        <v>31</v>
      </c>
      <c r="E52" s="19">
        <v>56488</v>
      </c>
      <c r="F52" s="18" t="s">
        <v>31</v>
      </c>
      <c r="G52" s="19" t="s">
        <v>43</v>
      </c>
      <c r="H52" s="18" t="s">
        <v>31</v>
      </c>
      <c r="I52" s="19" t="s">
        <v>43</v>
      </c>
      <c r="J52" s="18" t="s">
        <v>31</v>
      </c>
      <c r="K52" s="19" t="s">
        <v>43</v>
      </c>
      <c r="L52" s="18" t="s">
        <v>31</v>
      </c>
      <c r="M52" s="19">
        <v>2647.3528999999999</v>
      </c>
      <c r="N52" s="18" t="s">
        <v>31</v>
      </c>
      <c r="O52" s="19">
        <v>1227.068765</v>
      </c>
      <c r="P52" s="18" t="s">
        <v>31</v>
      </c>
      <c r="Q52" s="19">
        <v>-1420.2841350000001</v>
      </c>
      <c r="R52" s="18" t="s">
        <v>31</v>
      </c>
      <c r="S52" s="19" t="s">
        <v>43</v>
      </c>
      <c r="T52" s="18" t="s">
        <v>31</v>
      </c>
      <c r="U52" s="19">
        <v>7538.1114310000003</v>
      </c>
      <c r="V52" s="18" t="s">
        <v>31</v>
      </c>
      <c r="W52" s="19">
        <v>4380.543463</v>
      </c>
      <c r="X52" s="18" t="s">
        <v>31</v>
      </c>
      <c r="Y52" s="19">
        <v>-3157.5679679999998</v>
      </c>
      <c r="Z52" s="18" t="s">
        <v>31</v>
      </c>
      <c r="AA52" s="19" t="s">
        <v>43</v>
      </c>
      <c r="AB52" s="18" t="s">
        <v>31</v>
      </c>
      <c r="AC52" s="19">
        <v>350.68987099999998</v>
      </c>
      <c r="AD52" s="18" t="s">
        <v>31</v>
      </c>
      <c r="AE52" s="19">
        <v>702.61933599999998</v>
      </c>
      <c r="AF52" s="18" t="s">
        <v>31</v>
      </c>
      <c r="AG52" s="19">
        <v>351.92946499999999</v>
      </c>
      <c r="AH52" s="18" t="s">
        <v>31</v>
      </c>
      <c r="AI52" s="19">
        <v>303052.77509029</v>
      </c>
      <c r="AJ52" s="18" t="s">
        <v>40</v>
      </c>
      <c r="AK52" s="19">
        <v>173876.82802817901</v>
      </c>
      <c r="AL52" s="18" t="s">
        <v>31</v>
      </c>
      <c r="AM52" s="19">
        <v>5541.5</v>
      </c>
      <c r="AN52" s="18" t="s">
        <v>40</v>
      </c>
      <c r="AO52" s="19">
        <v>2695.2</v>
      </c>
      <c r="AP52" s="18" t="s">
        <v>40</v>
      </c>
      <c r="AQ52" s="19">
        <v>1833.3</v>
      </c>
    </row>
    <row r="53" spans="1:43" ht="15" x14ac:dyDescent="0.3">
      <c r="A53" s="15"/>
      <c r="B53" s="17" t="s">
        <v>44</v>
      </c>
      <c r="C53" s="11" t="s">
        <v>31</v>
      </c>
      <c r="D53" s="18" t="s">
        <v>31</v>
      </c>
      <c r="E53" s="19" t="s">
        <v>43</v>
      </c>
      <c r="F53" s="18" t="s">
        <v>31</v>
      </c>
      <c r="G53" s="19" t="s">
        <v>43</v>
      </c>
      <c r="H53" s="18" t="s">
        <v>31</v>
      </c>
      <c r="I53" s="19" t="s">
        <v>43</v>
      </c>
      <c r="J53" s="18" t="s">
        <v>31</v>
      </c>
      <c r="K53" s="19" t="s">
        <v>43</v>
      </c>
      <c r="L53" s="18" t="s">
        <v>31</v>
      </c>
      <c r="M53" s="19" t="s">
        <v>43</v>
      </c>
      <c r="N53" s="18" t="s">
        <v>31</v>
      </c>
      <c r="O53" s="19" t="s">
        <v>43</v>
      </c>
      <c r="P53" s="18" t="s">
        <v>31</v>
      </c>
      <c r="Q53" s="19" t="s">
        <v>43</v>
      </c>
      <c r="R53" s="18" t="s">
        <v>31</v>
      </c>
      <c r="S53" s="19" t="s">
        <v>43</v>
      </c>
      <c r="T53" s="18" t="s">
        <v>31</v>
      </c>
      <c r="U53" s="19" t="s">
        <v>43</v>
      </c>
      <c r="V53" s="18" t="s">
        <v>31</v>
      </c>
      <c r="W53" s="19" t="s">
        <v>43</v>
      </c>
      <c r="X53" s="18" t="s">
        <v>31</v>
      </c>
      <c r="Y53" s="19" t="s">
        <v>43</v>
      </c>
      <c r="Z53" s="18" t="s">
        <v>31</v>
      </c>
      <c r="AA53" s="19" t="s">
        <v>43</v>
      </c>
      <c r="AB53" s="18" t="s">
        <v>31</v>
      </c>
      <c r="AC53" s="19" t="s">
        <v>43</v>
      </c>
      <c r="AD53" s="18" t="s">
        <v>31</v>
      </c>
      <c r="AE53" s="19" t="s">
        <v>43</v>
      </c>
      <c r="AF53" s="18" t="s">
        <v>31</v>
      </c>
      <c r="AG53" s="19" t="s">
        <v>43</v>
      </c>
      <c r="AH53" s="18" t="s">
        <v>31</v>
      </c>
      <c r="AI53" s="19">
        <v>330739.62835110998</v>
      </c>
      <c r="AJ53" s="18" t="s">
        <v>31</v>
      </c>
      <c r="AK53" s="19" t="s">
        <v>43</v>
      </c>
      <c r="AL53" s="18" t="s">
        <v>31</v>
      </c>
      <c r="AM53" s="19" t="s">
        <v>43</v>
      </c>
      <c r="AN53" s="18" t="s">
        <v>31</v>
      </c>
      <c r="AO53" s="19" t="s">
        <v>43</v>
      </c>
      <c r="AP53" s="18" t="s">
        <v>31</v>
      </c>
      <c r="AQ53" s="19" t="s">
        <v>43</v>
      </c>
    </row>
    <row r="54" spans="1:43" ht="15" x14ac:dyDescent="0.3">
      <c r="A54" s="14" t="s">
        <v>53</v>
      </c>
      <c r="B54" s="17" t="s">
        <v>33</v>
      </c>
      <c r="C54" s="11" t="s">
        <v>31</v>
      </c>
      <c r="D54" s="18" t="s">
        <v>31</v>
      </c>
      <c r="E54" s="19">
        <v>426428.21019999997</v>
      </c>
      <c r="F54" s="18" t="s">
        <v>31</v>
      </c>
      <c r="G54" s="19">
        <v>1319.3017</v>
      </c>
      <c r="H54" s="18" t="s">
        <v>31</v>
      </c>
      <c r="I54" s="19">
        <v>546.61289999999997</v>
      </c>
      <c r="J54" s="18" t="s">
        <v>31</v>
      </c>
      <c r="K54" s="19">
        <v>6.09632238961317</v>
      </c>
      <c r="L54" s="18" t="s">
        <v>31</v>
      </c>
      <c r="M54" s="19">
        <v>26028.791625000002</v>
      </c>
      <c r="N54" s="18" t="s">
        <v>31</v>
      </c>
      <c r="O54" s="19">
        <v>30694.481342999999</v>
      </c>
      <c r="P54" s="18" t="s">
        <v>31</v>
      </c>
      <c r="Q54" s="19">
        <v>4665.6897179999996</v>
      </c>
      <c r="R54" s="18" t="s">
        <v>31</v>
      </c>
      <c r="S54" s="19">
        <v>1.4062730148795699</v>
      </c>
      <c r="T54" s="18" t="s">
        <v>31</v>
      </c>
      <c r="U54" s="19">
        <v>50734.338211000002</v>
      </c>
      <c r="V54" s="18" t="s">
        <v>31</v>
      </c>
      <c r="W54" s="19">
        <v>33723.106400999997</v>
      </c>
      <c r="X54" s="18" t="s">
        <v>31</v>
      </c>
      <c r="Y54" s="19">
        <v>-17011.231810000001</v>
      </c>
      <c r="Z54" s="18" t="s">
        <v>31</v>
      </c>
      <c r="AA54" s="19">
        <v>15.990466787377599</v>
      </c>
      <c r="AB54" s="18" t="s">
        <v>31</v>
      </c>
      <c r="AC54" s="19">
        <v>39380.866003000003</v>
      </c>
      <c r="AD54" s="18" t="s">
        <v>31</v>
      </c>
      <c r="AE54" s="19">
        <v>63990.610081999999</v>
      </c>
      <c r="AF54" s="18" t="s">
        <v>31</v>
      </c>
      <c r="AG54" s="19">
        <v>24609.744079</v>
      </c>
      <c r="AH54" s="18" t="s">
        <v>31</v>
      </c>
      <c r="AI54" s="19">
        <v>2718495.12651366</v>
      </c>
      <c r="AJ54" s="18" t="s">
        <v>31</v>
      </c>
      <c r="AK54" s="19">
        <v>1570322.33182836</v>
      </c>
      <c r="AL54" s="18" t="s">
        <v>31</v>
      </c>
      <c r="AM54" s="19">
        <v>66581</v>
      </c>
      <c r="AN54" s="18" t="s">
        <v>31</v>
      </c>
      <c r="AO54" s="19">
        <v>27391</v>
      </c>
      <c r="AP54" s="18" t="s">
        <v>31</v>
      </c>
      <c r="AQ54" s="19">
        <v>18595</v>
      </c>
    </row>
    <row r="55" spans="1:43" ht="15" x14ac:dyDescent="0.3">
      <c r="A55" s="16"/>
      <c r="B55" s="17" t="s">
        <v>35</v>
      </c>
      <c r="C55" s="11" t="s">
        <v>31</v>
      </c>
      <c r="D55" s="18" t="s">
        <v>31</v>
      </c>
      <c r="E55" s="19">
        <v>432245</v>
      </c>
      <c r="F55" s="18" t="s">
        <v>31</v>
      </c>
      <c r="G55" s="19">
        <v>1259.9145000000001</v>
      </c>
      <c r="H55" s="18" t="s">
        <v>31</v>
      </c>
      <c r="I55" s="19">
        <v>517.2903</v>
      </c>
      <c r="J55" s="18" t="s">
        <v>31</v>
      </c>
      <c r="K55" s="19">
        <v>5.9084285957056304</v>
      </c>
      <c r="L55" s="18" t="s">
        <v>31</v>
      </c>
      <c r="M55" s="19">
        <v>25231.073278</v>
      </c>
      <c r="N55" s="18" t="s">
        <v>31</v>
      </c>
      <c r="O55" s="19">
        <v>30810.226284</v>
      </c>
      <c r="P55" s="18" t="s">
        <v>31</v>
      </c>
      <c r="Q55" s="19">
        <v>5579.1530059999996</v>
      </c>
      <c r="R55" s="18" t="s">
        <v>31</v>
      </c>
      <c r="S55" s="19">
        <v>1.4080313131768001</v>
      </c>
      <c r="T55" s="18" t="s">
        <v>31</v>
      </c>
      <c r="U55" s="19">
        <v>50132.588710000004</v>
      </c>
      <c r="V55" s="18" t="s">
        <v>31</v>
      </c>
      <c r="W55" s="19">
        <v>32936.503357000001</v>
      </c>
      <c r="X55" s="18" t="s">
        <v>31</v>
      </c>
      <c r="Y55" s="19">
        <v>-17196.085352999999</v>
      </c>
      <c r="Z55" s="18" t="s">
        <v>31</v>
      </c>
      <c r="AA55" s="19">
        <v>15.460146904438</v>
      </c>
      <c r="AB55" s="18" t="s">
        <v>31</v>
      </c>
      <c r="AC55" s="19">
        <v>43356.186485999999</v>
      </c>
      <c r="AD55" s="18" t="s">
        <v>31</v>
      </c>
      <c r="AE55" s="19">
        <v>63879.406755000004</v>
      </c>
      <c r="AF55" s="18" t="s">
        <v>31</v>
      </c>
      <c r="AG55" s="19">
        <v>20523.220269000001</v>
      </c>
      <c r="AH55" s="18" t="s">
        <v>31</v>
      </c>
      <c r="AI55" s="19">
        <v>2864105.6310392101</v>
      </c>
      <c r="AJ55" s="18" t="s">
        <v>31</v>
      </c>
      <c r="AK55" s="19">
        <v>1648925.7810716</v>
      </c>
      <c r="AL55" s="18" t="s">
        <v>31</v>
      </c>
      <c r="AM55" s="19">
        <v>66831</v>
      </c>
      <c r="AN55" s="18" t="s">
        <v>31</v>
      </c>
      <c r="AO55" s="19">
        <v>27567</v>
      </c>
      <c r="AP55" s="18" t="s">
        <v>31</v>
      </c>
      <c r="AQ55" s="19">
        <v>18717</v>
      </c>
    </row>
    <row r="56" spans="1:43" ht="15" x14ac:dyDescent="0.3">
      <c r="A56" s="16"/>
      <c r="B56" s="17" t="s">
        <v>37</v>
      </c>
      <c r="C56" s="11" t="s">
        <v>31</v>
      </c>
      <c r="D56" s="18" t="s">
        <v>31</v>
      </c>
      <c r="E56" s="19">
        <v>442222</v>
      </c>
      <c r="F56" s="18" t="s">
        <v>31</v>
      </c>
      <c r="G56" s="19">
        <v>1279.8193000000001</v>
      </c>
      <c r="H56" s="18" t="s">
        <v>31</v>
      </c>
      <c r="I56" s="19">
        <v>529.40660000000003</v>
      </c>
      <c r="J56" s="18" t="s">
        <v>31</v>
      </c>
      <c r="K56" s="19">
        <v>5.79743690543574</v>
      </c>
      <c r="L56" s="18" t="s">
        <v>31</v>
      </c>
      <c r="M56" s="19">
        <v>27597.607433000001</v>
      </c>
      <c r="N56" s="18" t="s">
        <v>31</v>
      </c>
      <c r="O56" s="19">
        <v>32091.303545999999</v>
      </c>
      <c r="P56" s="18" t="s">
        <v>31</v>
      </c>
      <c r="Q56" s="19">
        <v>4493.696113</v>
      </c>
      <c r="R56" s="18" t="s">
        <v>31</v>
      </c>
      <c r="S56" s="19">
        <v>1.3354682233834501</v>
      </c>
      <c r="T56" s="18" t="s">
        <v>31</v>
      </c>
      <c r="U56" s="19">
        <v>53401.870441999999</v>
      </c>
      <c r="V56" s="18" t="s">
        <v>31</v>
      </c>
      <c r="W56" s="19">
        <v>34735.010971000003</v>
      </c>
      <c r="X56" s="18" t="s">
        <v>31</v>
      </c>
      <c r="Y56" s="19">
        <v>-18666.859471</v>
      </c>
      <c r="Z56" s="18" t="s">
        <v>31</v>
      </c>
      <c r="AA56" s="19">
        <v>14.857929405909299</v>
      </c>
      <c r="AB56" s="18" t="s">
        <v>31</v>
      </c>
      <c r="AC56" s="19">
        <v>43001.272965999997</v>
      </c>
      <c r="AD56" s="18" t="s">
        <v>31</v>
      </c>
      <c r="AE56" s="19">
        <v>62701.790655999997</v>
      </c>
      <c r="AF56" s="18" t="s">
        <v>31</v>
      </c>
      <c r="AG56" s="19">
        <v>19700.517690000001</v>
      </c>
      <c r="AH56" s="18" t="s">
        <v>31</v>
      </c>
      <c r="AI56" s="19">
        <v>2983010.6727994201</v>
      </c>
      <c r="AJ56" s="18" t="s">
        <v>31</v>
      </c>
      <c r="AK56" s="19">
        <v>1711940.49682415</v>
      </c>
      <c r="AL56" s="18" t="s">
        <v>31</v>
      </c>
      <c r="AM56" s="19">
        <v>67116</v>
      </c>
      <c r="AN56" s="18" t="s">
        <v>31</v>
      </c>
      <c r="AO56" s="19">
        <v>27881</v>
      </c>
      <c r="AP56" s="18" t="s">
        <v>31</v>
      </c>
      <c r="AQ56" s="19">
        <v>18981</v>
      </c>
    </row>
    <row r="57" spans="1:43" ht="15" x14ac:dyDescent="0.3">
      <c r="A57" s="16"/>
      <c r="B57" s="17" t="s">
        <v>38</v>
      </c>
      <c r="C57" s="11" t="s">
        <v>31</v>
      </c>
      <c r="D57" s="18" t="s">
        <v>31</v>
      </c>
      <c r="E57" s="19">
        <v>453387</v>
      </c>
      <c r="F57" s="18" t="s">
        <v>31</v>
      </c>
      <c r="G57" s="19">
        <v>1316.6034</v>
      </c>
      <c r="H57" s="18" t="s">
        <v>31</v>
      </c>
      <c r="I57" s="19">
        <v>474.31869999999998</v>
      </c>
      <c r="J57" s="18" t="s">
        <v>31</v>
      </c>
      <c r="K57" s="19">
        <v>5.5865584770980696</v>
      </c>
      <c r="L57" s="18" t="s">
        <v>31</v>
      </c>
      <c r="M57" s="19">
        <v>29112.842885999999</v>
      </c>
      <c r="N57" s="18" t="s">
        <v>31</v>
      </c>
      <c r="O57" s="19">
        <v>34480.646593999998</v>
      </c>
      <c r="P57" s="18" t="s">
        <v>31</v>
      </c>
      <c r="Q57" s="19">
        <v>5367.8037080000004</v>
      </c>
      <c r="R57" s="18" t="s">
        <v>31</v>
      </c>
      <c r="S57" s="19">
        <v>1.31324531819076</v>
      </c>
      <c r="T57" s="18" t="s">
        <v>31</v>
      </c>
      <c r="U57" s="19">
        <v>54783.470939999999</v>
      </c>
      <c r="V57" s="18" t="s">
        <v>31</v>
      </c>
      <c r="W57" s="19">
        <v>37157.076556</v>
      </c>
      <c r="X57" s="18" t="s">
        <v>31</v>
      </c>
      <c r="Y57" s="19">
        <v>-17626.394383999999</v>
      </c>
      <c r="Z57" s="18" t="s">
        <v>31</v>
      </c>
      <c r="AA57" s="19">
        <v>14.878105410657099</v>
      </c>
      <c r="AB57" s="18" t="s">
        <v>31</v>
      </c>
      <c r="AC57" s="19">
        <v>35202.868917</v>
      </c>
      <c r="AD57" s="18" t="s">
        <v>31</v>
      </c>
      <c r="AE57" s="19">
        <v>67315.392422000004</v>
      </c>
      <c r="AF57" s="18" t="s">
        <v>31</v>
      </c>
      <c r="AG57" s="19">
        <v>32112.523505000001</v>
      </c>
      <c r="AH57" s="18" t="s">
        <v>31</v>
      </c>
      <c r="AI57" s="19">
        <v>3125379.8603725601</v>
      </c>
      <c r="AJ57" s="18" t="s">
        <v>31</v>
      </c>
      <c r="AK57" s="19">
        <v>1803074.9766422999</v>
      </c>
      <c r="AL57" s="18" t="s">
        <v>31</v>
      </c>
      <c r="AM57" s="19">
        <v>67449</v>
      </c>
      <c r="AN57" s="18" t="s">
        <v>31</v>
      </c>
      <c r="AO57" s="19">
        <v>28158</v>
      </c>
      <c r="AP57" s="18" t="s">
        <v>31</v>
      </c>
      <c r="AQ57" s="19">
        <v>19265</v>
      </c>
    </row>
    <row r="58" spans="1:43" ht="15" x14ac:dyDescent="0.3">
      <c r="A58" s="16"/>
      <c r="B58" s="17" t="s">
        <v>39</v>
      </c>
      <c r="C58" s="11" t="s">
        <v>31</v>
      </c>
      <c r="D58" s="18" t="s">
        <v>31</v>
      </c>
      <c r="E58" s="19">
        <v>461891.35947999998</v>
      </c>
      <c r="F58" s="18" t="s">
        <v>31</v>
      </c>
      <c r="G58" s="19">
        <v>1296.1868999999999</v>
      </c>
      <c r="H58" s="18" t="s">
        <v>31</v>
      </c>
      <c r="I58" s="19">
        <v>458.07260000000002</v>
      </c>
      <c r="J58" s="18" t="s">
        <v>31</v>
      </c>
      <c r="K58" s="19">
        <v>5.5665194306350099</v>
      </c>
      <c r="L58" s="18" t="s">
        <v>31</v>
      </c>
      <c r="M58" s="19">
        <v>28883.072013000001</v>
      </c>
      <c r="N58" s="18" t="s">
        <v>31</v>
      </c>
      <c r="O58" s="19">
        <v>36211.877386</v>
      </c>
      <c r="P58" s="18" t="s">
        <v>31</v>
      </c>
      <c r="Q58" s="19">
        <v>7328.8053730000001</v>
      </c>
      <c r="R58" s="18" t="s">
        <v>31</v>
      </c>
      <c r="S58" s="19">
        <v>1.3224082003786199</v>
      </c>
      <c r="T58" s="18" t="s">
        <v>31</v>
      </c>
      <c r="U58" s="19">
        <v>54985.190825999998</v>
      </c>
      <c r="V58" s="18" t="s">
        <v>31</v>
      </c>
      <c r="W58" s="19">
        <v>36469.187201000001</v>
      </c>
      <c r="X58" s="18" t="s">
        <v>31</v>
      </c>
      <c r="Y58" s="19">
        <v>-18516.003625000001</v>
      </c>
      <c r="Z58" s="18" t="s">
        <v>31</v>
      </c>
      <c r="AA58" s="19">
        <v>15.5031961208447</v>
      </c>
      <c r="AB58" s="18" t="s">
        <v>31</v>
      </c>
      <c r="AC58" s="19">
        <v>36918.063580000002</v>
      </c>
      <c r="AD58" s="18" t="s">
        <v>31</v>
      </c>
      <c r="AE58" s="19">
        <v>71401.428826999996</v>
      </c>
      <c r="AF58" s="18" t="s">
        <v>31</v>
      </c>
      <c r="AG58" s="19">
        <v>34483.365247000002</v>
      </c>
      <c r="AH58" s="18" t="s">
        <v>31</v>
      </c>
      <c r="AI58" s="19">
        <v>3403142.96821489</v>
      </c>
      <c r="AJ58" s="18" t="s">
        <v>31</v>
      </c>
      <c r="AK58" s="19">
        <v>1976257.27305437</v>
      </c>
      <c r="AL58" s="18" t="s">
        <v>31</v>
      </c>
      <c r="AM58" s="19">
        <v>67762</v>
      </c>
      <c r="AN58" s="18" t="s">
        <v>31</v>
      </c>
      <c r="AO58" s="19">
        <v>28495</v>
      </c>
      <c r="AP58" s="18" t="s">
        <v>31</v>
      </c>
      <c r="AQ58" s="19">
        <v>19570</v>
      </c>
    </row>
    <row r="59" spans="1:43" ht="15" x14ac:dyDescent="0.3">
      <c r="A59" s="16"/>
      <c r="B59" s="17" t="s">
        <v>41</v>
      </c>
      <c r="C59" s="11" t="s">
        <v>31</v>
      </c>
      <c r="D59" s="18" t="s">
        <v>54</v>
      </c>
      <c r="E59" s="19">
        <v>470585.87597101001</v>
      </c>
      <c r="F59" s="18" t="s">
        <v>31</v>
      </c>
      <c r="G59" s="19">
        <v>1148.7619</v>
      </c>
      <c r="H59" s="18" t="s">
        <v>31</v>
      </c>
      <c r="I59" s="19">
        <v>532.31079999999997</v>
      </c>
      <c r="J59" s="18" t="s">
        <v>31</v>
      </c>
      <c r="K59" s="19">
        <v>5.4090618301118196</v>
      </c>
      <c r="L59" s="18" t="s">
        <v>31</v>
      </c>
      <c r="M59" s="19">
        <v>32974.946731000004</v>
      </c>
      <c r="N59" s="18" t="s">
        <v>31</v>
      </c>
      <c r="O59" s="19">
        <v>38702.596425000003</v>
      </c>
      <c r="P59" s="18" t="s">
        <v>31</v>
      </c>
      <c r="Q59" s="19">
        <v>5727.6496939999997</v>
      </c>
      <c r="R59" s="18" t="s">
        <v>31</v>
      </c>
      <c r="S59" s="19">
        <v>1.09397960781018</v>
      </c>
      <c r="T59" s="18" t="s">
        <v>31</v>
      </c>
      <c r="U59" s="19">
        <v>52575.874501999999</v>
      </c>
      <c r="V59" s="18" t="s">
        <v>31</v>
      </c>
      <c r="W59" s="19">
        <v>31193.362754999998</v>
      </c>
      <c r="X59" s="18" t="s">
        <v>31</v>
      </c>
      <c r="Y59" s="19">
        <v>-21382.511747</v>
      </c>
      <c r="Z59" s="18" t="s">
        <v>31</v>
      </c>
      <c r="AA59" s="19">
        <v>12.856565722045</v>
      </c>
      <c r="AB59" s="18" t="s">
        <v>31</v>
      </c>
      <c r="AC59" s="19">
        <v>21212.367881999999</v>
      </c>
      <c r="AD59" s="18" t="s">
        <v>31</v>
      </c>
      <c r="AE59" s="19">
        <v>39573.289231000002</v>
      </c>
      <c r="AF59" s="18" t="s">
        <v>31</v>
      </c>
      <c r="AG59" s="19">
        <v>18360.921349</v>
      </c>
      <c r="AH59" s="18" t="s">
        <v>31</v>
      </c>
      <c r="AI59" s="19">
        <v>3252217.8269545701</v>
      </c>
      <c r="AJ59" s="18" t="s">
        <v>40</v>
      </c>
      <c r="AK59" s="19">
        <v>1836978.0582749399</v>
      </c>
      <c r="AL59" s="18" t="s">
        <v>31</v>
      </c>
      <c r="AM59" s="19">
        <v>68004</v>
      </c>
      <c r="AN59" s="18" t="s">
        <v>40</v>
      </c>
      <c r="AO59" s="19">
        <v>28298</v>
      </c>
      <c r="AP59" s="18" t="s">
        <v>40</v>
      </c>
      <c r="AQ59" s="19">
        <v>19343</v>
      </c>
    </row>
    <row r="60" spans="1:43" ht="15" x14ac:dyDescent="0.3">
      <c r="A60" s="16"/>
      <c r="B60" s="17" t="s">
        <v>42</v>
      </c>
      <c r="C60" s="11" t="s">
        <v>31</v>
      </c>
      <c r="D60" s="18" t="s">
        <v>31</v>
      </c>
      <c r="E60" s="19">
        <v>501053</v>
      </c>
      <c r="F60" s="18" t="s">
        <v>31</v>
      </c>
      <c r="G60" s="19" t="s">
        <v>43</v>
      </c>
      <c r="H60" s="18" t="s">
        <v>31</v>
      </c>
      <c r="I60" s="19" t="s">
        <v>43</v>
      </c>
      <c r="J60" s="18" t="s">
        <v>31</v>
      </c>
      <c r="K60" s="19" t="s">
        <v>43</v>
      </c>
      <c r="L60" s="18" t="s">
        <v>31</v>
      </c>
      <c r="M60" s="19">
        <v>36571.398516000001</v>
      </c>
      <c r="N60" s="18" t="s">
        <v>31</v>
      </c>
      <c r="O60" s="19">
        <v>40159.032705999998</v>
      </c>
      <c r="P60" s="18" t="s">
        <v>31</v>
      </c>
      <c r="Q60" s="19">
        <v>3587.6341900000002</v>
      </c>
      <c r="R60" s="18" t="s">
        <v>31</v>
      </c>
      <c r="S60" s="19" t="s">
        <v>43</v>
      </c>
      <c r="T60" s="18" t="s">
        <v>31</v>
      </c>
      <c r="U60" s="19">
        <v>62383.485757000002</v>
      </c>
      <c r="V60" s="18" t="s">
        <v>31</v>
      </c>
      <c r="W60" s="19">
        <v>35594.855447000002</v>
      </c>
      <c r="X60" s="18" t="s">
        <v>31</v>
      </c>
      <c r="Y60" s="19">
        <v>-26788.63031</v>
      </c>
      <c r="Z60" s="18" t="s">
        <v>31</v>
      </c>
      <c r="AA60" s="19" t="s">
        <v>43</v>
      </c>
      <c r="AB60" s="18" t="s">
        <v>31</v>
      </c>
      <c r="AC60" s="19">
        <v>19972.467301000001</v>
      </c>
      <c r="AD60" s="18" t="s">
        <v>31</v>
      </c>
      <c r="AE60" s="19">
        <v>42835.429885999998</v>
      </c>
      <c r="AF60" s="18" t="s">
        <v>31</v>
      </c>
      <c r="AG60" s="19">
        <v>22862.962585000001</v>
      </c>
      <c r="AH60" s="18" t="s">
        <v>31</v>
      </c>
      <c r="AI60" s="19">
        <v>3478994.2259368501</v>
      </c>
      <c r="AJ60" s="18" t="s">
        <v>40</v>
      </c>
      <c r="AK60" s="19">
        <v>1984858.9444839701</v>
      </c>
      <c r="AL60" s="18" t="s">
        <v>31</v>
      </c>
      <c r="AM60" s="19">
        <v>68217</v>
      </c>
      <c r="AN60" s="18" t="s">
        <v>40</v>
      </c>
      <c r="AO60" s="19">
        <v>29007</v>
      </c>
      <c r="AP60" s="18" t="s">
        <v>40</v>
      </c>
      <c r="AQ60" s="19">
        <v>19921</v>
      </c>
    </row>
    <row r="61" spans="1:43" ht="15" x14ac:dyDescent="0.3">
      <c r="A61" s="15"/>
      <c r="B61" s="17" t="s">
        <v>44</v>
      </c>
      <c r="C61" s="11" t="s">
        <v>31</v>
      </c>
      <c r="D61" s="18" t="s">
        <v>31</v>
      </c>
      <c r="E61" s="19" t="s">
        <v>43</v>
      </c>
      <c r="F61" s="18" t="s">
        <v>31</v>
      </c>
      <c r="G61" s="19" t="s">
        <v>43</v>
      </c>
      <c r="H61" s="18" t="s">
        <v>31</v>
      </c>
      <c r="I61" s="19" t="s">
        <v>43</v>
      </c>
      <c r="J61" s="18" t="s">
        <v>31</v>
      </c>
      <c r="K61" s="19" t="s">
        <v>43</v>
      </c>
      <c r="L61" s="18" t="s">
        <v>31</v>
      </c>
      <c r="M61" s="19" t="s">
        <v>43</v>
      </c>
      <c r="N61" s="18" t="s">
        <v>31</v>
      </c>
      <c r="O61" s="19" t="s">
        <v>43</v>
      </c>
      <c r="P61" s="18" t="s">
        <v>31</v>
      </c>
      <c r="Q61" s="19" t="s">
        <v>43</v>
      </c>
      <c r="R61" s="18" t="s">
        <v>31</v>
      </c>
      <c r="S61" s="19" t="s">
        <v>43</v>
      </c>
      <c r="T61" s="18" t="s">
        <v>31</v>
      </c>
      <c r="U61" s="19" t="s">
        <v>43</v>
      </c>
      <c r="V61" s="18" t="s">
        <v>31</v>
      </c>
      <c r="W61" s="19" t="s">
        <v>43</v>
      </c>
      <c r="X61" s="18" t="s">
        <v>31</v>
      </c>
      <c r="Y61" s="19" t="s">
        <v>43</v>
      </c>
      <c r="Z61" s="18" t="s">
        <v>31</v>
      </c>
      <c r="AA61" s="19" t="s">
        <v>43</v>
      </c>
      <c r="AB61" s="18" t="s">
        <v>31</v>
      </c>
      <c r="AC61" s="19" t="s">
        <v>43</v>
      </c>
      <c r="AD61" s="18" t="s">
        <v>31</v>
      </c>
      <c r="AE61" s="19" t="s">
        <v>43</v>
      </c>
      <c r="AF61" s="18" t="s">
        <v>31</v>
      </c>
      <c r="AG61" s="19" t="s">
        <v>43</v>
      </c>
      <c r="AH61" s="18" t="s">
        <v>31</v>
      </c>
      <c r="AI61" s="19">
        <v>3814635.99002147</v>
      </c>
      <c r="AJ61" s="18" t="s">
        <v>31</v>
      </c>
      <c r="AK61" s="19" t="s">
        <v>43</v>
      </c>
      <c r="AL61" s="18" t="s">
        <v>31</v>
      </c>
      <c r="AM61" s="19" t="s">
        <v>43</v>
      </c>
      <c r="AN61" s="18" t="s">
        <v>31</v>
      </c>
      <c r="AO61" s="19" t="s">
        <v>43</v>
      </c>
      <c r="AP61" s="18" t="s">
        <v>31</v>
      </c>
      <c r="AQ61" s="19" t="s">
        <v>43</v>
      </c>
    </row>
    <row r="62" spans="1:43" ht="15" x14ac:dyDescent="0.3">
      <c r="A62" s="14" t="s">
        <v>55</v>
      </c>
      <c r="B62" s="17" t="s">
        <v>33</v>
      </c>
      <c r="C62" s="11" t="s">
        <v>31</v>
      </c>
      <c r="D62" s="18" t="s">
        <v>31</v>
      </c>
      <c r="E62" s="19">
        <v>640516</v>
      </c>
      <c r="F62" s="18" t="s">
        <v>31</v>
      </c>
      <c r="G62" s="19">
        <v>2496.9272999999998</v>
      </c>
      <c r="H62" s="18" t="s">
        <v>31</v>
      </c>
      <c r="I62" s="19">
        <v>707.43979999999999</v>
      </c>
      <c r="J62" s="18" t="s">
        <v>31</v>
      </c>
      <c r="K62" s="19">
        <v>15.0834583294696</v>
      </c>
      <c r="L62" s="18" t="s">
        <v>31</v>
      </c>
      <c r="M62" s="19">
        <v>47615.832789</v>
      </c>
      <c r="N62" s="18" t="s">
        <v>31</v>
      </c>
      <c r="O62" s="19">
        <v>75943.970921</v>
      </c>
      <c r="P62" s="18" t="s">
        <v>31</v>
      </c>
      <c r="Q62" s="19">
        <v>28328.138132</v>
      </c>
      <c r="R62" s="18" t="s">
        <v>31</v>
      </c>
      <c r="S62" s="19">
        <v>4.6548241684282798</v>
      </c>
      <c r="T62" s="18" t="s">
        <v>31</v>
      </c>
      <c r="U62" s="19">
        <v>119561.01549400001</v>
      </c>
      <c r="V62" s="18" t="s">
        <v>31</v>
      </c>
      <c r="W62" s="19">
        <v>111624.932747</v>
      </c>
      <c r="X62" s="18" t="s">
        <v>31</v>
      </c>
      <c r="Y62" s="19">
        <v>-7936.0827470000004</v>
      </c>
      <c r="Z62" s="18" t="s">
        <v>31</v>
      </c>
      <c r="AA62" s="19">
        <v>12.349156920145401</v>
      </c>
      <c r="AB62" s="18" t="s">
        <v>31</v>
      </c>
      <c r="AC62" s="19">
        <v>33042.434248999998</v>
      </c>
      <c r="AD62" s="18" t="s">
        <v>31</v>
      </c>
      <c r="AE62" s="19">
        <v>49418.825342999997</v>
      </c>
      <c r="AF62" s="18" t="s">
        <v>31</v>
      </c>
      <c r="AG62" s="19">
        <v>16376.391094000001</v>
      </c>
      <c r="AH62" s="18" t="s">
        <v>31</v>
      </c>
      <c r="AI62" s="19">
        <v>3889081.8956241398</v>
      </c>
      <c r="AJ62" s="18" t="s">
        <v>31</v>
      </c>
      <c r="AK62" s="19">
        <v>2474622.3809470101</v>
      </c>
      <c r="AL62" s="18" t="s">
        <v>31</v>
      </c>
      <c r="AM62" s="19">
        <v>81687</v>
      </c>
      <c r="AN62" s="18" t="s">
        <v>31</v>
      </c>
      <c r="AO62" s="19">
        <v>43122</v>
      </c>
      <c r="AP62" s="18" t="s">
        <v>31</v>
      </c>
      <c r="AQ62" s="19">
        <v>31335</v>
      </c>
    </row>
    <row r="63" spans="1:43" ht="15" x14ac:dyDescent="0.3">
      <c r="A63" s="16"/>
      <c r="B63" s="17" t="s">
        <v>35</v>
      </c>
      <c r="C63" s="11" t="s">
        <v>31</v>
      </c>
      <c r="D63" s="18" t="s">
        <v>31</v>
      </c>
      <c r="E63" s="19">
        <v>657894</v>
      </c>
      <c r="F63" s="18" t="s">
        <v>31</v>
      </c>
      <c r="G63" s="19">
        <v>2590.8802999999998</v>
      </c>
      <c r="H63" s="18" t="s">
        <v>31</v>
      </c>
      <c r="I63" s="19">
        <v>623.5258</v>
      </c>
      <c r="J63" s="18" t="s">
        <v>31</v>
      </c>
      <c r="K63" s="19">
        <v>14.6599913424034</v>
      </c>
      <c r="L63" s="18" t="s">
        <v>31</v>
      </c>
      <c r="M63" s="19">
        <v>50540.917400999999</v>
      </c>
      <c r="N63" s="18" t="s">
        <v>31</v>
      </c>
      <c r="O63" s="19">
        <v>76446.324647000001</v>
      </c>
      <c r="P63" s="18" t="s">
        <v>31</v>
      </c>
      <c r="Q63" s="19">
        <v>25905.407245999999</v>
      </c>
      <c r="R63" s="18" t="s">
        <v>31</v>
      </c>
      <c r="S63" s="19">
        <v>4.9170712235137399</v>
      </c>
      <c r="T63" s="18" t="s">
        <v>31</v>
      </c>
      <c r="U63" s="19">
        <v>121251.070316</v>
      </c>
      <c r="V63" s="18" t="s">
        <v>31</v>
      </c>
      <c r="W63" s="19">
        <v>115019.553432</v>
      </c>
      <c r="X63" s="18" t="s">
        <v>31</v>
      </c>
      <c r="Y63" s="19">
        <v>-6231.5168839999997</v>
      </c>
      <c r="Z63" s="18" t="s">
        <v>31</v>
      </c>
      <c r="AA63" s="19">
        <v>12.274852562966</v>
      </c>
      <c r="AB63" s="18" t="s">
        <v>31</v>
      </c>
      <c r="AC63" s="19">
        <v>28971.274663</v>
      </c>
      <c r="AD63" s="18" t="s">
        <v>31</v>
      </c>
      <c r="AE63" s="19">
        <v>50718.166170999997</v>
      </c>
      <c r="AF63" s="18" t="s">
        <v>31</v>
      </c>
      <c r="AG63" s="19">
        <v>21746.891508000001</v>
      </c>
      <c r="AH63" s="18" t="s">
        <v>31</v>
      </c>
      <c r="AI63" s="19">
        <v>4165169.9046486602</v>
      </c>
      <c r="AJ63" s="18" t="s">
        <v>31</v>
      </c>
      <c r="AK63" s="19">
        <v>2656825.4950970099</v>
      </c>
      <c r="AL63" s="18" t="s">
        <v>31</v>
      </c>
      <c r="AM63" s="19">
        <v>82349</v>
      </c>
      <c r="AN63" s="18" t="s">
        <v>31</v>
      </c>
      <c r="AO63" s="19">
        <v>43661</v>
      </c>
      <c r="AP63" s="18" t="s">
        <v>31</v>
      </c>
      <c r="AQ63" s="19">
        <v>31636</v>
      </c>
    </row>
    <row r="64" spans="1:43" ht="15" x14ac:dyDescent="0.3">
      <c r="A64" s="16"/>
      <c r="B64" s="17" t="s">
        <v>37</v>
      </c>
      <c r="C64" s="11" t="s">
        <v>31</v>
      </c>
      <c r="D64" s="18" t="s">
        <v>31</v>
      </c>
      <c r="E64" s="19">
        <v>686349</v>
      </c>
      <c r="F64" s="18" t="s">
        <v>31</v>
      </c>
      <c r="G64" s="19">
        <v>2900.2635</v>
      </c>
      <c r="H64" s="18" t="s">
        <v>31</v>
      </c>
      <c r="I64" s="19">
        <v>674.28700000000003</v>
      </c>
      <c r="J64" s="18" t="s">
        <v>31</v>
      </c>
      <c r="K64" s="19">
        <v>15.192869922675801</v>
      </c>
      <c r="L64" s="18" t="s">
        <v>31</v>
      </c>
      <c r="M64" s="19">
        <v>55363.402651999997</v>
      </c>
      <c r="N64" s="18" t="s">
        <v>31</v>
      </c>
      <c r="O64" s="19">
        <v>84099.061081000007</v>
      </c>
      <c r="P64" s="18" t="s">
        <v>31</v>
      </c>
      <c r="Q64" s="19">
        <v>28735.658428999999</v>
      </c>
      <c r="R64" s="18" t="s">
        <v>31</v>
      </c>
      <c r="S64" s="19">
        <v>5.0103002378368702</v>
      </c>
      <c r="T64" s="18" t="s">
        <v>31</v>
      </c>
      <c r="U64" s="19">
        <v>135438.00237</v>
      </c>
      <c r="V64" s="18" t="s">
        <v>31</v>
      </c>
      <c r="W64" s="19">
        <v>130315.9676</v>
      </c>
      <c r="X64" s="18" t="s">
        <v>31</v>
      </c>
      <c r="Y64" s="19">
        <v>-5122.0347700000002</v>
      </c>
      <c r="Z64" s="18" t="s">
        <v>31</v>
      </c>
      <c r="AA64" s="19">
        <v>11.680905271180601</v>
      </c>
      <c r="AB64" s="18" t="s">
        <v>31</v>
      </c>
      <c r="AC64" s="19">
        <v>27240.212316000001</v>
      </c>
      <c r="AD64" s="18" t="s">
        <v>31</v>
      </c>
      <c r="AE64" s="19">
        <v>49294.464724999998</v>
      </c>
      <c r="AF64" s="18" t="s">
        <v>31</v>
      </c>
      <c r="AG64" s="19">
        <v>22054.252409000001</v>
      </c>
      <c r="AH64" s="18" t="s">
        <v>31</v>
      </c>
      <c r="AI64" s="19">
        <v>4386729.1879543597</v>
      </c>
      <c r="AJ64" s="18" t="s">
        <v>31</v>
      </c>
      <c r="AK64" s="19">
        <v>2801135.1574120498</v>
      </c>
      <c r="AL64" s="18" t="s">
        <v>31</v>
      </c>
      <c r="AM64" s="19">
        <v>82657</v>
      </c>
      <c r="AN64" s="18" t="s">
        <v>31</v>
      </c>
      <c r="AO64" s="19">
        <v>44262</v>
      </c>
      <c r="AP64" s="18" t="s">
        <v>31</v>
      </c>
      <c r="AQ64" s="19">
        <v>32014</v>
      </c>
    </row>
    <row r="65" spans="1:43" ht="15" x14ac:dyDescent="0.3">
      <c r="A65" s="16"/>
      <c r="B65" s="17" t="s">
        <v>38</v>
      </c>
      <c r="C65" s="11" t="s">
        <v>31</v>
      </c>
      <c r="D65" s="18" t="s">
        <v>31</v>
      </c>
      <c r="E65" s="19">
        <v>707703.67200000002</v>
      </c>
      <c r="F65" s="18" t="s">
        <v>31</v>
      </c>
      <c r="G65" s="19">
        <v>3033.5127000000002</v>
      </c>
      <c r="H65" s="18" t="s">
        <v>31</v>
      </c>
      <c r="I65" s="19">
        <v>637.39020000000005</v>
      </c>
      <c r="J65" s="18" t="s">
        <v>31</v>
      </c>
      <c r="K65" s="19">
        <v>15.728977379468001</v>
      </c>
      <c r="L65" s="18" t="s">
        <v>31</v>
      </c>
      <c r="M65" s="19">
        <v>59820.947942999999</v>
      </c>
      <c r="N65" s="18" t="s">
        <v>31</v>
      </c>
      <c r="O65" s="19">
        <v>97080.396192</v>
      </c>
      <c r="P65" s="18" t="s">
        <v>31</v>
      </c>
      <c r="Q65" s="19">
        <v>37259.448249000001</v>
      </c>
      <c r="R65" s="18" t="s">
        <v>31</v>
      </c>
      <c r="S65" s="19">
        <v>5.0150071042682303</v>
      </c>
      <c r="T65" s="18" t="s">
        <v>31</v>
      </c>
      <c r="U65" s="19">
        <v>147066.62100000001</v>
      </c>
      <c r="V65" s="18" t="s">
        <v>31</v>
      </c>
      <c r="W65" s="19">
        <v>141895.04452900001</v>
      </c>
      <c r="X65" s="18" t="s">
        <v>31</v>
      </c>
      <c r="Y65" s="19">
        <v>-5171.5764710000003</v>
      </c>
      <c r="Z65" s="18" t="s">
        <v>31</v>
      </c>
      <c r="AA65" s="19">
        <v>11.351420112722201</v>
      </c>
      <c r="AB65" s="18" t="s">
        <v>31</v>
      </c>
      <c r="AC65" s="19">
        <v>29070.633022999999</v>
      </c>
      <c r="AD65" s="18" t="s">
        <v>31</v>
      </c>
      <c r="AE65" s="19">
        <v>51359.04595</v>
      </c>
      <c r="AF65" s="18" t="s">
        <v>31</v>
      </c>
      <c r="AG65" s="19">
        <v>22288.412927000001</v>
      </c>
      <c r="AH65" s="18" t="s">
        <v>31</v>
      </c>
      <c r="AI65" s="19">
        <v>4576056.5322090304</v>
      </c>
      <c r="AJ65" s="18" t="s">
        <v>31</v>
      </c>
      <c r="AK65" s="19">
        <v>2916521.6784398002</v>
      </c>
      <c r="AL65" s="18" t="s">
        <v>31</v>
      </c>
      <c r="AM65" s="19">
        <v>82906</v>
      </c>
      <c r="AN65" s="18" t="s">
        <v>31</v>
      </c>
      <c r="AO65" s="19">
        <v>44868</v>
      </c>
      <c r="AP65" s="18" t="s">
        <v>31</v>
      </c>
      <c r="AQ65" s="19">
        <v>32425</v>
      </c>
    </row>
    <row r="66" spans="1:43" ht="15" x14ac:dyDescent="0.3">
      <c r="A66" s="16"/>
      <c r="B66" s="17" t="s">
        <v>39</v>
      </c>
      <c r="C66" s="11" t="s">
        <v>31</v>
      </c>
      <c r="D66" s="18" t="s">
        <v>31</v>
      </c>
      <c r="E66" s="19">
        <v>735584.41</v>
      </c>
      <c r="F66" s="18" t="s">
        <v>31</v>
      </c>
      <c r="G66" s="19">
        <v>3040.1664999999998</v>
      </c>
      <c r="H66" s="18" t="s">
        <v>31</v>
      </c>
      <c r="I66" s="19">
        <v>668.52689999999996</v>
      </c>
      <c r="J66" s="18" t="s">
        <v>31</v>
      </c>
      <c r="K66" s="19">
        <v>14.0711889802269</v>
      </c>
      <c r="L66" s="18" t="s">
        <v>31</v>
      </c>
      <c r="M66" s="19">
        <v>61281.383518000002</v>
      </c>
      <c r="N66" s="18" t="s">
        <v>31</v>
      </c>
      <c r="O66" s="19">
        <v>91537.301967000007</v>
      </c>
      <c r="P66" s="18" t="s">
        <v>31</v>
      </c>
      <c r="Q66" s="19">
        <v>30255.918449000001</v>
      </c>
      <c r="R66" s="18" t="s">
        <v>31</v>
      </c>
      <c r="S66" s="19">
        <v>4.9820086832039596</v>
      </c>
      <c r="T66" s="18" t="s">
        <v>31</v>
      </c>
      <c r="U66" s="19">
        <v>139467.608683</v>
      </c>
      <c r="V66" s="18" t="s">
        <v>31</v>
      </c>
      <c r="W66" s="19">
        <v>137393.13417199999</v>
      </c>
      <c r="X66" s="18" t="s">
        <v>31</v>
      </c>
      <c r="Y66" s="19">
        <v>-2074.4745109999999</v>
      </c>
      <c r="Z66" s="18" t="s">
        <v>31</v>
      </c>
      <c r="AA66" s="19">
        <v>11.7921805280582</v>
      </c>
      <c r="AB66" s="18" t="s">
        <v>31</v>
      </c>
      <c r="AC66" s="19">
        <v>31136.935078999999</v>
      </c>
      <c r="AD66" s="18" t="s">
        <v>31</v>
      </c>
      <c r="AE66" s="19">
        <v>54309.99725</v>
      </c>
      <c r="AF66" s="18" t="s">
        <v>31</v>
      </c>
      <c r="AG66" s="19">
        <v>23173.062171000001</v>
      </c>
      <c r="AH66" s="18" t="s">
        <v>31</v>
      </c>
      <c r="AI66" s="19">
        <v>4769305.9210799998</v>
      </c>
      <c r="AJ66" s="18" t="s">
        <v>31</v>
      </c>
      <c r="AK66" s="19">
        <v>3006858.6712779002</v>
      </c>
      <c r="AL66" s="18" t="s">
        <v>31</v>
      </c>
      <c r="AM66" s="19">
        <v>83093</v>
      </c>
      <c r="AN66" s="18" t="s">
        <v>31</v>
      </c>
      <c r="AO66" s="19">
        <v>45269</v>
      </c>
      <c r="AP66" s="18" t="s">
        <v>31</v>
      </c>
      <c r="AQ66" s="19">
        <v>32605</v>
      </c>
    </row>
    <row r="67" spans="1:43" ht="15" x14ac:dyDescent="0.3">
      <c r="A67" s="16"/>
      <c r="B67" s="17" t="s">
        <v>41</v>
      </c>
      <c r="C67" s="11" t="s">
        <v>31</v>
      </c>
      <c r="D67" s="18" t="s">
        <v>31</v>
      </c>
      <c r="E67" s="19">
        <v>733831.17598649999</v>
      </c>
      <c r="F67" s="18" t="s">
        <v>31</v>
      </c>
      <c r="G67" s="19">
        <v>2877.4647</v>
      </c>
      <c r="H67" s="18" t="s">
        <v>31</v>
      </c>
      <c r="I67" s="19">
        <v>773.1961</v>
      </c>
      <c r="J67" s="18" t="s">
        <v>31</v>
      </c>
      <c r="K67" s="19">
        <v>13.964844306922201</v>
      </c>
      <c r="L67" s="18" t="s">
        <v>31</v>
      </c>
      <c r="M67" s="19">
        <v>69043.215467000002</v>
      </c>
      <c r="N67" s="18" t="s">
        <v>31</v>
      </c>
      <c r="O67" s="19">
        <v>99920.420643000005</v>
      </c>
      <c r="P67" s="18" t="s">
        <v>31</v>
      </c>
      <c r="Q67" s="19">
        <v>30877.205175999999</v>
      </c>
      <c r="R67" s="18" t="s">
        <v>31</v>
      </c>
      <c r="S67" s="19">
        <v>4.5374397156271398</v>
      </c>
      <c r="T67" s="18" t="s">
        <v>31</v>
      </c>
      <c r="U67" s="19">
        <v>137918.331898</v>
      </c>
      <c r="V67" s="18" t="s">
        <v>31</v>
      </c>
      <c r="W67" s="19">
        <v>129379.014031</v>
      </c>
      <c r="X67" s="18" t="s">
        <v>31</v>
      </c>
      <c r="Y67" s="19">
        <v>-8539.3178669999998</v>
      </c>
      <c r="Z67" s="18" t="s">
        <v>31</v>
      </c>
      <c r="AA67" s="19">
        <v>11.649123854270499</v>
      </c>
      <c r="AB67" s="18" t="s">
        <v>31</v>
      </c>
      <c r="AC67" s="19">
        <v>23198.785313</v>
      </c>
      <c r="AD67" s="18" t="s">
        <v>31</v>
      </c>
      <c r="AE67" s="19">
        <v>35856.709912999999</v>
      </c>
      <c r="AF67" s="18" t="s">
        <v>31</v>
      </c>
      <c r="AG67" s="19">
        <v>12657.9246</v>
      </c>
      <c r="AH67" s="18" t="s">
        <v>31</v>
      </c>
      <c r="AI67" s="19">
        <v>4696678.3340595402</v>
      </c>
      <c r="AJ67" s="18" t="s">
        <v>40</v>
      </c>
      <c r="AK67" s="19">
        <v>2926753.69808579</v>
      </c>
      <c r="AL67" s="18" t="s">
        <v>31</v>
      </c>
      <c r="AM67" s="19">
        <v>83161</v>
      </c>
      <c r="AN67" s="18" t="s">
        <v>40</v>
      </c>
      <c r="AO67" s="19">
        <v>44907.063961834901</v>
      </c>
      <c r="AP67" s="18" t="s">
        <v>40</v>
      </c>
      <c r="AQ67" s="19">
        <v>32090.363031751898</v>
      </c>
    </row>
    <row r="68" spans="1:43" ht="15" x14ac:dyDescent="0.3">
      <c r="A68" s="16"/>
      <c r="B68" s="17" t="s">
        <v>42</v>
      </c>
      <c r="C68" s="11" t="s">
        <v>31</v>
      </c>
      <c r="D68" s="18" t="s">
        <v>49</v>
      </c>
      <c r="E68" s="19">
        <v>749851</v>
      </c>
      <c r="F68" s="18" t="s">
        <v>31</v>
      </c>
      <c r="G68" s="19" t="s">
        <v>43</v>
      </c>
      <c r="H68" s="18" t="s">
        <v>31</v>
      </c>
      <c r="I68" s="19" t="s">
        <v>43</v>
      </c>
      <c r="J68" s="18" t="s">
        <v>31</v>
      </c>
      <c r="K68" s="19" t="s">
        <v>43</v>
      </c>
      <c r="L68" s="18" t="s">
        <v>31</v>
      </c>
      <c r="M68" s="19">
        <v>82689.713548</v>
      </c>
      <c r="N68" s="18" t="s">
        <v>31</v>
      </c>
      <c r="O68" s="19">
        <v>119355.258437</v>
      </c>
      <c r="P68" s="18" t="s">
        <v>31</v>
      </c>
      <c r="Q68" s="19">
        <v>36665.544888999997</v>
      </c>
      <c r="R68" s="18" t="s">
        <v>31</v>
      </c>
      <c r="S68" s="19" t="s">
        <v>43</v>
      </c>
      <c r="T68" s="18" t="s">
        <v>31</v>
      </c>
      <c r="U68" s="19">
        <v>158203.571047</v>
      </c>
      <c r="V68" s="18" t="s">
        <v>31</v>
      </c>
      <c r="W68" s="19">
        <v>145673.68549999999</v>
      </c>
      <c r="X68" s="18" t="s">
        <v>31</v>
      </c>
      <c r="Y68" s="19">
        <v>-12529.885547</v>
      </c>
      <c r="Z68" s="18" t="s">
        <v>31</v>
      </c>
      <c r="AA68" s="19" t="s">
        <v>43</v>
      </c>
      <c r="AB68" s="18" t="s">
        <v>31</v>
      </c>
      <c r="AC68" s="19">
        <v>22204.785681000001</v>
      </c>
      <c r="AD68" s="18" t="s">
        <v>31</v>
      </c>
      <c r="AE68" s="19">
        <v>32077.912216000001</v>
      </c>
      <c r="AF68" s="18" t="s">
        <v>31</v>
      </c>
      <c r="AG68" s="19">
        <v>9873.1265349999994</v>
      </c>
      <c r="AH68" s="18" t="s">
        <v>31</v>
      </c>
      <c r="AI68" s="19">
        <v>4890605.2166965296</v>
      </c>
      <c r="AJ68" s="18" t="s">
        <v>40</v>
      </c>
      <c r="AK68" s="19">
        <v>3065951.83508407</v>
      </c>
      <c r="AL68" s="18" t="s">
        <v>31</v>
      </c>
      <c r="AM68" s="19">
        <v>83196</v>
      </c>
      <c r="AN68" s="18" t="s">
        <v>40</v>
      </c>
      <c r="AO68" s="19">
        <v>44972.052476975099</v>
      </c>
      <c r="AP68" s="18" t="s">
        <v>40</v>
      </c>
      <c r="AQ68" s="19">
        <v>31915.4863920559</v>
      </c>
    </row>
    <row r="69" spans="1:43" ht="15" x14ac:dyDescent="0.3">
      <c r="A69" s="15"/>
      <c r="B69" s="17" t="s">
        <v>44</v>
      </c>
      <c r="C69" s="11" t="s">
        <v>31</v>
      </c>
      <c r="D69" s="18" t="s">
        <v>31</v>
      </c>
      <c r="E69" s="19" t="s">
        <v>43</v>
      </c>
      <c r="F69" s="18" t="s">
        <v>31</v>
      </c>
      <c r="G69" s="19" t="s">
        <v>43</v>
      </c>
      <c r="H69" s="18" t="s">
        <v>31</v>
      </c>
      <c r="I69" s="19" t="s">
        <v>43</v>
      </c>
      <c r="J69" s="18" t="s">
        <v>31</v>
      </c>
      <c r="K69" s="19" t="s">
        <v>43</v>
      </c>
      <c r="L69" s="18" t="s">
        <v>31</v>
      </c>
      <c r="M69" s="19" t="s">
        <v>43</v>
      </c>
      <c r="N69" s="18" t="s">
        <v>31</v>
      </c>
      <c r="O69" s="19" t="s">
        <v>43</v>
      </c>
      <c r="P69" s="18" t="s">
        <v>31</v>
      </c>
      <c r="Q69" s="19" t="s">
        <v>43</v>
      </c>
      <c r="R69" s="18" t="s">
        <v>31</v>
      </c>
      <c r="S69" s="19" t="s">
        <v>43</v>
      </c>
      <c r="T69" s="18" t="s">
        <v>31</v>
      </c>
      <c r="U69" s="19" t="s">
        <v>43</v>
      </c>
      <c r="V69" s="18" t="s">
        <v>31</v>
      </c>
      <c r="W69" s="19" t="s">
        <v>43</v>
      </c>
      <c r="X69" s="18" t="s">
        <v>31</v>
      </c>
      <c r="Y69" s="19" t="s">
        <v>43</v>
      </c>
      <c r="Z69" s="18" t="s">
        <v>31</v>
      </c>
      <c r="AA69" s="19" t="s">
        <v>43</v>
      </c>
      <c r="AB69" s="18" t="s">
        <v>31</v>
      </c>
      <c r="AC69" s="19" t="s">
        <v>43</v>
      </c>
      <c r="AD69" s="18" t="s">
        <v>31</v>
      </c>
      <c r="AE69" s="19" t="s">
        <v>43</v>
      </c>
      <c r="AF69" s="18" t="s">
        <v>31</v>
      </c>
      <c r="AG69" s="19" t="s">
        <v>43</v>
      </c>
      <c r="AH69" s="18" t="s">
        <v>31</v>
      </c>
      <c r="AI69" s="19">
        <v>5321799.67191674</v>
      </c>
      <c r="AJ69" s="18" t="s">
        <v>31</v>
      </c>
      <c r="AK69" s="19" t="s">
        <v>43</v>
      </c>
      <c r="AL69" s="18" t="s">
        <v>31</v>
      </c>
      <c r="AM69" s="19" t="s">
        <v>43</v>
      </c>
      <c r="AN69" s="18" t="s">
        <v>31</v>
      </c>
      <c r="AO69" s="19" t="s">
        <v>43</v>
      </c>
      <c r="AP69" s="18" t="s">
        <v>31</v>
      </c>
      <c r="AQ69" s="19" t="s">
        <v>43</v>
      </c>
    </row>
    <row r="70" spans="1:43" ht="15" x14ac:dyDescent="0.3">
      <c r="A70" s="14" t="s">
        <v>56</v>
      </c>
      <c r="B70" s="17" t="s">
        <v>33</v>
      </c>
      <c r="C70" s="11" t="s">
        <v>31</v>
      </c>
      <c r="D70" s="18" t="s">
        <v>34</v>
      </c>
      <c r="E70" s="19">
        <v>49658</v>
      </c>
      <c r="F70" s="18" t="s">
        <v>31</v>
      </c>
      <c r="G70" s="19">
        <v>11.4444</v>
      </c>
      <c r="H70" s="18" t="s">
        <v>31</v>
      </c>
      <c r="I70" s="19">
        <v>4.7145000000000001</v>
      </c>
      <c r="J70" s="18" t="s">
        <v>31</v>
      </c>
      <c r="K70" s="19">
        <v>0.22346718833460999</v>
      </c>
      <c r="L70" s="18" t="s">
        <v>31</v>
      </c>
      <c r="M70" s="19">
        <v>3080.051931</v>
      </c>
      <c r="N70" s="18" t="s">
        <v>31</v>
      </c>
      <c r="O70" s="19">
        <v>1125.1388959999999</v>
      </c>
      <c r="P70" s="18" t="s">
        <v>31</v>
      </c>
      <c r="Q70" s="19">
        <v>-1954.913035</v>
      </c>
      <c r="R70" s="18" t="s">
        <v>31</v>
      </c>
      <c r="S70" s="19">
        <v>4.8792910905170003E-2</v>
      </c>
      <c r="T70" s="18" t="s">
        <v>31</v>
      </c>
      <c r="U70" s="19">
        <v>2873.9091640000001</v>
      </c>
      <c r="V70" s="18" t="s">
        <v>31</v>
      </c>
      <c r="W70" s="19">
        <v>1170.0775799999999</v>
      </c>
      <c r="X70" s="18" t="s">
        <v>31</v>
      </c>
      <c r="Y70" s="19">
        <v>-1703.831584</v>
      </c>
      <c r="Z70" s="18" t="s">
        <v>31</v>
      </c>
      <c r="AA70" s="19">
        <v>3.4145605531979997E-2</v>
      </c>
      <c r="AB70" s="18" t="s">
        <v>31</v>
      </c>
      <c r="AC70" s="19">
        <v>309.64850799999999</v>
      </c>
      <c r="AD70" s="18" t="s">
        <v>31</v>
      </c>
      <c r="AE70" s="19">
        <v>136.643799</v>
      </c>
      <c r="AF70" s="18" t="s">
        <v>31</v>
      </c>
      <c r="AG70" s="19">
        <v>-173.00470899999999</v>
      </c>
      <c r="AH70" s="18" t="s">
        <v>31</v>
      </c>
      <c r="AI70" s="19">
        <v>289570.64360643597</v>
      </c>
      <c r="AJ70" s="18" t="s">
        <v>31</v>
      </c>
      <c r="AK70" s="19">
        <v>156451.50691408201</v>
      </c>
      <c r="AL70" s="18" t="s">
        <v>31</v>
      </c>
      <c r="AM70" s="19">
        <v>10820.912</v>
      </c>
      <c r="AN70" s="18" t="s">
        <v>31</v>
      </c>
      <c r="AO70" s="19">
        <v>4322.5730000000003</v>
      </c>
      <c r="AP70" s="18" t="s">
        <v>31</v>
      </c>
      <c r="AQ70" s="19">
        <v>3284.5639999999999</v>
      </c>
    </row>
    <row r="71" spans="1:43" ht="15" x14ac:dyDescent="0.3">
      <c r="A71" s="16"/>
      <c r="B71" s="17" t="s">
        <v>35</v>
      </c>
      <c r="C71" s="11" t="s">
        <v>31</v>
      </c>
      <c r="D71" s="18" t="s">
        <v>34</v>
      </c>
      <c r="E71" s="19">
        <v>41790</v>
      </c>
      <c r="F71" s="18" t="s">
        <v>31</v>
      </c>
      <c r="G71" s="19">
        <v>21.622399999999999</v>
      </c>
      <c r="H71" s="18" t="s">
        <v>31</v>
      </c>
      <c r="I71" s="19">
        <v>5.8666999999999998</v>
      </c>
      <c r="J71" s="18" t="s">
        <v>31</v>
      </c>
      <c r="K71" s="19">
        <v>0.22396116895540999</v>
      </c>
      <c r="L71" s="18" t="s">
        <v>31</v>
      </c>
      <c r="M71" s="19">
        <v>3136.9848080000002</v>
      </c>
      <c r="N71" s="18" t="s">
        <v>31</v>
      </c>
      <c r="O71" s="19">
        <v>1167.8730109999999</v>
      </c>
      <c r="P71" s="18" t="s">
        <v>31</v>
      </c>
      <c r="Q71" s="19">
        <v>-1969.111797</v>
      </c>
      <c r="R71" s="18" t="s">
        <v>31</v>
      </c>
      <c r="S71" s="19">
        <v>5.480184535958E-2</v>
      </c>
      <c r="T71" s="18" t="s">
        <v>31</v>
      </c>
      <c r="U71" s="19">
        <v>2781.1909230000001</v>
      </c>
      <c r="V71" s="18" t="s">
        <v>31</v>
      </c>
      <c r="W71" s="19">
        <v>1281.9183399999999</v>
      </c>
      <c r="X71" s="18" t="s">
        <v>31</v>
      </c>
      <c r="Y71" s="19">
        <v>-1499.2725829999999</v>
      </c>
      <c r="Z71" s="18" t="s">
        <v>31</v>
      </c>
      <c r="AA71" s="19">
        <v>2.411877316401E-2</v>
      </c>
      <c r="AB71" s="18" t="s">
        <v>31</v>
      </c>
      <c r="AC71" s="19">
        <v>257.94617499999998</v>
      </c>
      <c r="AD71" s="18" t="s">
        <v>31</v>
      </c>
      <c r="AE71" s="19">
        <v>99.655775000000006</v>
      </c>
      <c r="AF71" s="18" t="s">
        <v>31</v>
      </c>
      <c r="AG71" s="19">
        <v>-158.29040000000001</v>
      </c>
      <c r="AH71" s="18" t="s">
        <v>31</v>
      </c>
      <c r="AI71" s="19">
        <v>296466.61355642899</v>
      </c>
      <c r="AJ71" s="18" t="s">
        <v>31</v>
      </c>
      <c r="AK71" s="19">
        <v>159129.90874681299</v>
      </c>
      <c r="AL71" s="18" t="s">
        <v>31</v>
      </c>
      <c r="AM71" s="19">
        <v>10775.978999999999</v>
      </c>
      <c r="AN71" s="18" t="s">
        <v>31</v>
      </c>
      <c r="AO71" s="19">
        <v>4469.5140000000001</v>
      </c>
      <c r="AP71" s="18" t="s">
        <v>31</v>
      </c>
      <c r="AQ71" s="19">
        <v>3417.9589999999998</v>
      </c>
    </row>
    <row r="72" spans="1:43" ht="15" x14ac:dyDescent="0.3">
      <c r="A72" s="16"/>
      <c r="B72" s="17" t="s">
        <v>37</v>
      </c>
      <c r="C72" s="11" t="s">
        <v>31</v>
      </c>
      <c r="D72" s="18" t="s">
        <v>34</v>
      </c>
      <c r="E72" s="19">
        <v>47584.86</v>
      </c>
      <c r="F72" s="18" t="s">
        <v>31</v>
      </c>
      <c r="G72" s="19">
        <v>20.433299999999999</v>
      </c>
      <c r="H72" s="18" t="s">
        <v>31</v>
      </c>
      <c r="I72" s="19">
        <v>6.5332999999999997</v>
      </c>
      <c r="J72" s="18" t="s">
        <v>31</v>
      </c>
      <c r="K72" s="19">
        <v>0.24138601359461001</v>
      </c>
      <c r="L72" s="18" t="s">
        <v>31</v>
      </c>
      <c r="M72" s="19">
        <v>3458.3858030000001</v>
      </c>
      <c r="N72" s="18" t="s">
        <v>31</v>
      </c>
      <c r="O72" s="19">
        <v>1336.1752719999999</v>
      </c>
      <c r="P72" s="18" t="s">
        <v>31</v>
      </c>
      <c r="Q72" s="19">
        <v>-2122.2105310000002</v>
      </c>
      <c r="R72" s="18" t="s">
        <v>31</v>
      </c>
      <c r="S72" s="19">
        <v>4.6151750352800003E-2</v>
      </c>
      <c r="T72" s="18" t="s">
        <v>31</v>
      </c>
      <c r="U72" s="19">
        <v>2938.8128790000001</v>
      </c>
      <c r="V72" s="18" t="s">
        <v>31</v>
      </c>
      <c r="W72" s="19">
        <v>1200.389142</v>
      </c>
      <c r="X72" s="18" t="s">
        <v>31</v>
      </c>
      <c r="Y72" s="19">
        <v>-1738.4237370000001</v>
      </c>
      <c r="Z72" s="18" t="s">
        <v>31</v>
      </c>
      <c r="AA72" s="19">
        <v>2.126152910931E-2</v>
      </c>
      <c r="AB72" s="18" t="s">
        <v>31</v>
      </c>
      <c r="AC72" s="19">
        <v>297.41543799999999</v>
      </c>
      <c r="AD72" s="18" t="s">
        <v>31</v>
      </c>
      <c r="AE72" s="19">
        <v>89.725554000000002</v>
      </c>
      <c r="AF72" s="18" t="s">
        <v>31</v>
      </c>
      <c r="AG72" s="19">
        <v>-207.68988400000001</v>
      </c>
      <c r="AH72" s="18" t="s">
        <v>31</v>
      </c>
      <c r="AI72" s="19">
        <v>307636.01282339398</v>
      </c>
      <c r="AJ72" s="18" t="s">
        <v>31</v>
      </c>
      <c r="AK72" s="19">
        <v>168362.17360045001</v>
      </c>
      <c r="AL72" s="18" t="s">
        <v>31</v>
      </c>
      <c r="AM72" s="19">
        <v>10754.688</v>
      </c>
      <c r="AN72" s="18" t="s">
        <v>31</v>
      </c>
      <c r="AO72" s="19">
        <v>4446.6270000000004</v>
      </c>
      <c r="AP72" s="18" t="s">
        <v>31</v>
      </c>
      <c r="AQ72" s="19">
        <v>3398.9810000000002</v>
      </c>
    </row>
    <row r="73" spans="1:43" ht="15" x14ac:dyDescent="0.3">
      <c r="A73" s="16"/>
      <c r="B73" s="17" t="s">
        <v>38</v>
      </c>
      <c r="C73" s="11" t="s">
        <v>31</v>
      </c>
      <c r="D73" s="18" t="s">
        <v>34</v>
      </c>
      <c r="E73" s="19">
        <v>51279.07</v>
      </c>
      <c r="F73" s="18" t="s">
        <v>31</v>
      </c>
      <c r="G73" s="19">
        <v>19.947600000000001</v>
      </c>
      <c r="H73" s="18" t="s">
        <v>31</v>
      </c>
      <c r="I73" s="19">
        <v>4.3333000000000004</v>
      </c>
      <c r="J73" s="18" t="s">
        <v>31</v>
      </c>
      <c r="K73" s="19">
        <v>0.28091252668465999</v>
      </c>
      <c r="L73" s="18" t="s">
        <v>31</v>
      </c>
      <c r="M73" s="19">
        <v>3753.6640940000002</v>
      </c>
      <c r="N73" s="18" t="s">
        <v>31</v>
      </c>
      <c r="O73" s="19">
        <v>1733.8126139999999</v>
      </c>
      <c r="P73" s="18" t="s">
        <v>31</v>
      </c>
      <c r="Q73" s="19">
        <v>-2019.85148</v>
      </c>
      <c r="R73" s="18" t="s">
        <v>31</v>
      </c>
      <c r="S73" s="19">
        <v>5.622190340404E-2</v>
      </c>
      <c r="T73" s="18" t="s">
        <v>31</v>
      </c>
      <c r="U73" s="19">
        <v>3536.323586</v>
      </c>
      <c r="V73" s="18" t="s">
        <v>31</v>
      </c>
      <c r="W73" s="19">
        <v>1590.7473950000001</v>
      </c>
      <c r="X73" s="18" t="s">
        <v>31</v>
      </c>
      <c r="Y73" s="19">
        <v>-1945.5761910000001</v>
      </c>
      <c r="Z73" s="18" t="s">
        <v>31</v>
      </c>
      <c r="AA73" s="19">
        <v>8.6355388760300002E-3</v>
      </c>
      <c r="AB73" s="18" t="s">
        <v>31</v>
      </c>
      <c r="AC73" s="19">
        <v>134.292034</v>
      </c>
      <c r="AD73" s="18" t="s">
        <v>31</v>
      </c>
      <c r="AE73" s="19">
        <v>39.071150000000003</v>
      </c>
      <c r="AF73" s="18" t="s">
        <v>31</v>
      </c>
      <c r="AG73" s="19">
        <v>-95.220883999999998</v>
      </c>
      <c r="AH73" s="18" t="s">
        <v>31</v>
      </c>
      <c r="AI73" s="19">
        <v>317881.48062554601</v>
      </c>
      <c r="AJ73" s="18" t="s">
        <v>31</v>
      </c>
      <c r="AK73" s="19">
        <v>173853.96278867501</v>
      </c>
      <c r="AL73" s="18" t="s">
        <v>31</v>
      </c>
      <c r="AM73" s="19">
        <v>10732.887000000001</v>
      </c>
      <c r="AN73" s="18" t="s">
        <v>31</v>
      </c>
      <c r="AO73" s="19">
        <v>4509.1059999999998</v>
      </c>
      <c r="AP73" s="18" t="s">
        <v>31</v>
      </c>
      <c r="AQ73" s="19">
        <v>3442.8490000000002</v>
      </c>
    </row>
    <row r="74" spans="1:43" ht="15" x14ac:dyDescent="0.3">
      <c r="A74" s="16"/>
      <c r="B74" s="17" t="s">
        <v>39</v>
      </c>
      <c r="C74" s="11" t="s">
        <v>31</v>
      </c>
      <c r="D74" s="18" t="s">
        <v>34</v>
      </c>
      <c r="E74" s="19">
        <v>53932.45</v>
      </c>
      <c r="F74" s="18" t="s">
        <v>31</v>
      </c>
      <c r="G74" s="19">
        <v>32.685899999999997</v>
      </c>
      <c r="H74" s="18" t="s">
        <v>31</v>
      </c>
      <c r="I74" s="19">
        <v>7.35</v>
      </c>
      <c r="J74" s="18" t="s">
        <v>31</v>
      </c>
      <c r="K74" s="19">
        <v>0.33289396840692997</v>
      </c>
      <c r="L74" s="18" t="s">
        <v>31</v>
      </c>
      <c r="M74" s="19">
        <v>3266.5152939999998</v>
      </c>
      <c r="N74" s="18" t="s">
        <v>31</v>
      </c>
      <c r="O74" s="19">
        <v>2165.575045</v>
      </c>
      <c r="P74" s="18" t="s">
        <v>31</v>
      </c>
      <c r="Q74" s="19">
        <v>-1100.940249</v>
      </c>
      <c r="R74" s="18" t="s">
        <v>31</v>
      </c>
      <c r="S74" s="19">
        <v>5.6582864199640003E-2</v>
      </c>
      <c r="T74" s="18" t="s">
        <v>31</v>
      </c>
      <c r="U74" s="19">
        <v>3427.9527309999999</v>
      </c>
      <c r="V74" s="18" t="s">
        <v>31</v>
      </c>
      <c r="W74" s="19">
        <v>1560.434264</v>
      </c>
      <c r="X74" s="18" t="s">
        <v>31</v>
      </c>
      <c r="Y74" s="19">
        <v>-1867.5184670000001</v>
      </c>
      <c r="Z74" s="18" t="s">
        <v>31</v>
      </c>
      <c r="AA74" s="19">
        <v>1.212337118701E-2</v>
      </c>
      <c r="AB74" s="18" t="s">
        <v>31</v>
      </c>
      <c r="AC74" s="19">
        <v>174.69100800000001</v>
      </c>
      <c r="AD74" s="18" t="s">
        <v>31</v>
      </c>
      <c r="AE74" s="19">
        <v>55.835326999999999</v>
      </c>
      <c r="AF74" s="18" t="s">
        <v>31</v>
      </c>
      <c r="AG74" s="19">
        <v>-118.855681</v>
      </c>
      <c r="AH74" s="18" t="s">
        <v>31</v>
      </c>
      <c r="AI74" s="19">
        <v>334038.971576843</v>
      </c>
      <c r="AJ74" s="18" t="s">
        <v>31</v>
      </c>
      <c r="AK74" s="19">
        <v>184021.81975693299</v>
      </c>
      <c r="AL74" s="18" t="s">
        <v>31</v>
      </c>
      <c r="AM74" s="19">
        <v>10721.566000000001</v>
      </c>
      <c r="AN74" s="18" t="s">
        <v>31</v>
      </c>
      <c r="AO74" s="19">
        <v>4565.3689999999997</v>
      </c>
      <c r="AP74" s="18" t="s">
        <v>31</v>
      </c>
      <c r="AQ74" s="19">
        <v>3487.17</v>
      </c>
    </row>
    <row r="75" spans="1:43" ht="15" x14ac:dyDescent="0.3">
      <c r="A75" s="16"/>
      <c r="B75" s="17" t="s">
        <v>41</v>
      </c>
      <c r="C75" s="11" t="s">
        <v>31</v>
      </c>
      <c r="D75" s="18" t="s">
        <v>34</v>
      </c>
      <c r="E75" s="19">
        <v>58103.29</v>
      </c>
      <c r="F75" s="18" t="s">
        <v>31</v>
      </c>
      <c r="G75" s="19">
        <v>18.824999999999999</v>
      </c>
      <c r="H75" s="18" t="s">
        <v>31</v>
      </c>
      <c r="I75" s="19">
        <v>7.4261999999999997</v>
      </c>
      <c r="J75" s="18" t="s">
        <v>31</v>
      </c>
      <c r="K75" s="19">
        <v>0.45864522659312001</v>
      </c>
      <c r="L75" s="18" t="s">
        <v>31</v>
      </c>
      <c r="M75" s="19">
        <v>3649.605352</v>
      </c>
      <c r="N75" s="18" t="s">
        <v>31</v>
      </c>
      <c r="O75" s="19">
        <v>3281.6709559999999</v>
      </c>
      <c r="P75" s="18" t="s">
        <v>31</v>
      </c>
      <c r="Q75" s="19">
        <v>-367.93439599999999</v>
      </c>
      <c r="R75" s="18" t="s">
        <v>31</v>
      </c>
      <c r="S75" s="19">
        <v>5.6406248835989999E-2</v>
      </c>
      <c r="T75" s="18" t="s">
        <v>31</v>
      </c>
      <c r="U75" s="19">
        <v>3765.7058149999998</v>
      </c>
      <c r="V75" s="18" t="s">
        <v>31</v>
      </c>
      <c r="W75" s="19">
        <v>1608.34861</v>
      </c>
      <c r="X75" s="18" t="s">
        <v>31</v>
      </c>
      <c r="Y75" s="19">
        <v>-2157.3572049999998</v>
      </c>
      <c r="Z75" s="18" t="s">
        <v>31</v>
      </c>
      <c r="AA75" s="19">
        <v>4.6310395255989997E-2</v>
      </c>
      <c r="AB75" s="18" t="s">
        <v>31</v>
      </c>
      <c r="AC75" s="19">
        <v>59.022404000000002</v>
      </c>
      <c r="AD75" s="18" t="s">
        <v>31</v>
      </c>
      <c r="AE75" s="19">
        <v>142.54620600000001</v>
      </c>
      <c r="AF75" s="18" t="s">
        <v>31</v>
      </c>
      <c r="AG75" s="19">
        <v>83.523802000000003</v>
      </c>
      <c r="AH75" s="18" t="s">
        <v>31</v>
      </c>
      <c r="AI75" s="19">
        <v>303987.43267739401</v>
      </c>
      <c r="AJ75" s="18" t="s">
        <v>40</v>
      </c>
      <c r="AK75" s="19">
        <v>166071.19781000499</v>
      </c>
      <c r="AL75" s="18" t="s">
        <v>31</v>
      </c>
      <c r="AM75" s="19">
        <v>10698.59</v>
      </c>
      <c r="AN75" s="18" t="s">
        <v>40</v>
      </c>
      <c r="AO75" s="19">
        <v>4483.4250556290899</v>
      </c>
      <c r="AP75" s="18" t="s">
        <v>40</v>
      </c>
      <c r="AQ75" s="19">
        <v>3397.7719149747199</v>
      </c>
    </row>
    <row r="76" spans="1:43" ht="15" x14ac:dyDescent="0.3">
      <c r="A76" s="16"/>
      <c r="B76" s="17" t="s">
        <v>42</v>
      </c>
      <c r="C76" s="11" t="s">
        <v>31</v>
      </c>
      <c r="D76" s="18" t="s">
        <v>47</v>
      </c>
      <c r="E76" s="19">
        <v>60536.52</v>
      </c>
      <c r="F76" s="18" t="s">
        <v>31</v>
      </c>
      <c r="G76" s="19" t="s">
        <v>43</v>
      </c>
      <c r="H76" s="18" t="s">
        <v>31</v>
      </c>
      <c r="I76" s="19" t="s">
        <v>43</v>
      </c>
      <c r="J76" s="18" t="s">
        <v>31</v>
      </c>
      <c r="K76" s="19" t="s">
        <v>43</v>
      </c>
      <c r="L76" s="18" t="s">
        <v>31</v>
      </c>
      <c r="M76" s="19">
        <v>4350.77729</v>
      </c>
      <c r="N76" s="18" t="s">
        <v>31</v>
      </c>
      <c r="O76" s="19">
        <v>3400.69535</v>
      </c>
      <c r="P76" s="18" t="s">
        <v>31</v>
      </c>
      <c r="Q76" s="19">
        <v>-950.08194000000003</v>
      </c>
      <c r="R76" s="18" t="s">
        <v>31</v>
      </c>
      <c r="S76" s="19" t="s">
        <v>43</v>
      </c>
      <c r="T76" s="18" t="s">
        <v>31</v>
      </c>
      <c r="U76" s="19">
        <v>4877.4880400000002</v>
      </c>
      <c r="V76" s="18" t="s">
        <v>31</v>
      </c>
      <c r="W76" s="19">
        <v>1909.4369059999999</v>
      </c>
      <c r="X76" s="18" t="s">
        <v>31</v>
      </c>
      <c r="Y76" s="19">
        <v>-2968.0511339999998</v>
      </c>
      <c r="Z76" s="18" t="s">
        <v>31</v>
      </c>
      <c r="AA76" s="19" t="s">
        <v>43</v>
      </c>
      <c r="AB76" s="18" t="s">
        <v>31</v>
      </c>
      <c r="AC76" s="19">
        <v>215.69211899999999</v>
      </c>
      <c r="AD76" s="18" t="s">
        <v>31</v>
      </c>
      <c r="AE76" s="19">
        <v>107.555245</v>
      </c>
      <c r="AF76" s="18" t="s">
        <v>31</v>
      </c>
      <c r="AG76" s="19">
        <v>-108.13687400000001</v>
      </c>
      <c r="AH76" s="18" t="s">
        <v>31</v>
      </c>
      <c r="AI76" s="19">
        <v>332930.393478379</v>
      </c>
      <c r="AJ76" s="18" t="s">
        <v>40</v>
      </c>
      <c r="AK76" s="19">
        <v>186143.87105493099</v>
      </c>
      <c r="AL76" s="18" t="s">
        <v>31</v>
      </c>
      <c r="AM76" s="19">
        <v>10640.409</v>
      </c>
      <c r="AN76" s="18" t="s">
        <v>40</v>
      </c>
      <c r="AO76" s="19">
        <v>4604.9368584281901</v>
      </c>
      <c r="AP76" s="18" t="s">
        <v>40</v>
      </c>
      <c r="AQ76" s="19">
        <v>3510.9263206648902</v>
      </c>
    </row>
    <row r="77" spans="1:43" ht="15" x14ac:dyDescent="0.3">
      <c r="A77" s="15"/>
      <c r="B77" s="17" t="s">
        <v>44</v>
      </c>
      <c r="C77" s="11" t="s">
        <v>31</v>
      </c>
      <c r="D77" s="18" t="s">
        <v>31</v>
      </c>
      <c r="E77" s="19" t="s">
        <v>43</v>
      </c>
      <c r="F77" s="18" t="s">
        <v>31</v>
      </c>
      <c r="G77" s="19" t="s">
        <v>43</v>
      </c>
      <c r="H77" s="18" t="s">
        <v>31</v>
      </c>
      <c r="I77" s="19" t="s">
        <v>43</v>
      </c>
      <c r="J77" s="18" t="s">
        <v>31</v>
      </c>
      <c r="K77" s="19" t="s">
        <v>43</v>
      </c>
      <c r="L77" s="18" t="s">
        <v>31</v>
      </c>
      <c r="M77" s="19" t="s">
        <v>43</v>
      </c>
      <c r="N77" s="18" t="s">
        <v>31</v>
      </c>
      <c r="O77" s="19" t="s">
        <v>43</v>
      </c>
      <c r="P77" s="18" t="s">
        <v>31</v>
      </c>
      <c r="Q77" s="19" t="s">
        <v>43</v>
      </c>
      <c r="R77" s="18" t="s">
        <v>31</v>
      </c>
      <c r="S77" s="19" t="s">
        <v>43</v>
      </c>
      <c r="T77" s="18" t="s">
        <v>31</v>
      </c>
      <c r="U77" s="19" t="s">
        <v>43</v>
      </c>
      <c r="V77" s="18" t="s">
        <v>31</v>
      </c>
      <c r="W77" s="19" t="s">
        <v>43</v>
      </c>
      <c r="X77" s="18" t="s">
        <v>31</v>
      </c>
      <c r="Y77" s="19" t="s">
        <v>43</v>
      </c>
      <c r="Z77" s="18" t="s">
        <v>31</v>
      </c>
      <c r="AA77" s="19" t="s">
        <v>43</v>
      </c>
      <c r="AB77" s="18" t="s">
        <v>31</v>
      </c>
      <c r="AC77" s="19" t="s">
        <v>43</v>
      </c>
      <c r="AD77" s="18" t="s">
        <v>31</v>
      </c>
      <c r="AE77" s="19" t="s">
        <v>43</v>
      </c>
      <c r="AF77" s="18" t="s">
        <v>31</v>
      </c>
      <c r="AG77" s="19" t="s">
        <v>43</v>
      </c>
      <c r="AH77" s="18" t="s">
        <v>31</v>
      </c>
      <c r="AI77" s="19">
        <v>376978.82503130101</v>
      </c>
      <c r="AJ77" s="18" t="s">
        <v>31</v>
      </c>
      <c r="AK77" s="19" t="s">
        <v>43</v>
      </c>
      <c r="AL77" s="18" t="s">
        <v>31</v>
      </c>
      <c r="AM77" s="19" t="s">
        <v>43</v>
      </c>
      <c r="AN77" s="18" t="s">
        <v>31</v>
      </c>
      <c r="AO77" s="19" t="s">
        <v>43</v>
      </c>
      <c r="AP77" s="18" t="s">
        <v>31</v>
      </c>
      <c r="AQ77" s="19" t="s">
        <v>43</v>
      </c>
    </row>
    <row r="78" spans="1:43" ht="15" x14ac:dyDescent="0.3">
      <c r="A78" s="14" t="s">
        <v>57</v>
      </c>
      <c r="B78" s="17" t="s">
        <v>33</v>
      </c>
      <c r="C78" s="11" t="s">
        <v>31</v>
      </c>
      <c r="D78" s="18" t="s">
        <v>31</v>
      </c>
      <c r="E78" s="19">
        <v>36847</v>
      </c>
      <c r="F78" s="18" t="s">
        <v>31</v>
      </c>
      <c r="G78" s="19">
        <v>55.191699999999997</v>
      </c>
      <c r="H78" s="18" t="s">
        <v>31</v>
      </c>
      <c r="I78" s="19">
        <v>16.313099999999999</v>
      </c>
      <c r="J78" s="18" t="s">
        <v>31</v>
      </c>
      <c r="K78" s="19">
        <v>0.93293597682734997</v>
      </c>
      <c r="L78" s="18" t="s">
        <v>31</v>
      </c>
      <c r="M78" s="19">
        <v>3947.8421760000001</v>
      </c>
      <c r="N78" s="18" t="s">
        <v>31</v>
      </c>
      <c r="O78" s="19">
        <v>4697.255838</v>
      </c>
      <c r="P78" s="18" t="s">
        <v>31</v>
      </c>
      <c r="Q78" s="19">
        <v>749.41366200000004</v>
      </c>
      <c r="R78" s="18" t="s">
        <v>31</v>
      </c>
      <c r="S78" s="19">
        <v>0.58038494928497997</v>
      </c>
      <c r="T78" s="18" t="s">
        <v>31</v>
      </c>
      <c r="U78" s="19">
        <v>13462.261172</v>
      </c>
      <c r="V78" s="18" t="s">
        <v>31</v>
      </c>
      <c r="W78" s="19">
        <v>13917.911523000001</v>
      </c>
      <c r="X78" s="18" t="s">
        <v>31</v>
      </c>
      <c r="Y78" s="19">
        <v>455.650351</v>
      </c>
      <c r="Z78" s="18" t="s">
        <v>31</v>
      </c>
      <c r="AA78" s="19">
        <v>3.0066677004849999E-2</v>
      </c>
      <c r="AB78" s="18" t="s">
        <v>31</v>
      </c>
      <c r="AC78" s="19">
        <v>808.02181499999995</v>
      </c>
      <c r="AD78" s="18" t="s">
        <v>31</v>
      </c>
      <c r="AE78" s="19">
        <v>120.320753</v>
      </c>
      <c r="AF78" s="18" t="s">
        <v>31</v>
      </c>
      <c r="AG78" s="19">
        <v>-687.70106199999998</v>
      </c>
      <c r="AH78" s="18" t="s">
        <v>31</v>
      </c>
      <c r="AI78" s="19">
        <v>263781.87253686902</v>
      </c>
      <c r="AJ78" s="18" t="s">
        <v>31</v>
      </c>
      <c r="AK78" s="19">
        <v>165797.64692567801</v>
      </c>
      <c r="AL78" s="18" t="s">
        <v>31</v>
      </c>
      <c r="AM78" s="19">
        <v>9843.0280000000002</v>
      </c>
      <c r="AN78" s="18" t="s">
        <v>31</v>
      </c>
      <c r="AO78" s="19">
        <v>4312.7910000000002</v>
      </c>
      <c r="AP78" s="18" t="s">
        <v>31</v>
      </c>
      <c r="AQ78" s="19">
        <v>3231.0149999999999</v>
      </c>
    </row>
    <row r="79" spans="1:43" ht="15" x14ac:dyDescent="0.3">
      <c r="A79" s="16"/>
      <c r="B79" s="17" t="s">
        <v>35</v>
      </c>
      <c r="C79" s="11" t="s">
        <v>31</v>
      </c>
      <c r="D79" s="18" t="s">
        <v>31</v>
      </c>
      <c r="E79" s="19">
        <v>35757</v>
      </c>
      <c r="F79" s="18" t="s">
        <v>31</v>
      </c>
      <c r="G79" s="19">
        <v>71.013099999999994</v>
      </c>
      <c r="H79" s="18" t="s">
        <v>31</v>
      </c>
      <c r="I79" s="19">
        <v>13.3222</v>
      </c>
      <c r="J79" s="18" t="s">
        <v>31</v>
      </c>
      <c r="K79" s="19">
        <v>0.88755448611562004</v>
      </c>
      <c r="L79" s="18" t="s">
        <v>31</v>
      </c>
      <c r="M79" s="19">
        <v>3859.1667900000002</v>
      </c>
      <c r="N79" s="18" t="s">
        <v>31</v>
      </c>
      <c r="O79" s="19">
        <v>4628.2618320000001</v>
      </c>
      <c r="P79" s="18" t="s">
        <v>31</v>
      </c>
      <c r="Q79" s="19">
        <v>769.09504200000003</v>
      </c>
      <c r="R79" s="18" t="s">
        <v>31</v>
      </c>
      <c r="S79" s="19">
        <v>0.60716673687047995</v>
      </c>
      <c r="T79" s="18" t="s">
        <v>31</v>
      </c>
      <c r="U79" s="19">
        <v>13658.386444</v>
      </c>
      <c r="V79" s="18" t="s">
        <v>31</v>
      </c>
      <c r="W79" s="19">
        <v>14202.773106000001</v>
      </c>
      <c r="X79" s="18" t="s">
        <v>31</v>
      </c>
      <c r="Y79" s="19">
        <v>544.38666200000102</v>
      </c>
      <c r="Z79" s="18" t="s">
        <v>31</v>
      </c>
      <c r="AA79" s="19">
        <v>2.925530680196E-2</v>
      </c>
      <c r="AB79" s="18" t="s">
        <v>31</v>
      </c>
      <c r="AC79" s="19">
        <v>755.35178199999996</v>
      </c>
      <c r="AD79" s="18" t="s">
        <v>31</v>
      </c>
      <c r="AE79" s="19">
        <v>120.879294</v>
      </c>
      <c r="AF79" s="18" t="s">
        <v>31</v>
      </c>
      <c r="AG79" s="19">
        <v>-634.472488</v>
      </c>
      <c r="AH79" s="18" t="s">
        <v>31</v>
      </c>
      <c r="AI79" s="19">
        <v>274222.71180225699</v>
      </c>
      <c r="AJ79" s="18" t="s">
        <v>31</v>
      </c>
      <c r="AK79" s="19">
        <v>170781.73488117699</v>
      </c>
      <c r="AL79" s="18" t="s">
        <v>31</v>
      </c>
      <c r="AM79" s="19">
        <v>9814.0229999999992</v>
      </c>
      <c r="AN79" s="18" t="s">
        <v>31</v>
      </c>
      <c r="AO79" s="19">
        <v>4472.9369999999999</v>
      </c>
      <c r="AP79" s="18" t="s">
        <v>31</v>
      </c>
      <c r="AQ79" s="19">
        <v>3359.404</v>
      </c>
    </row>
    <row r="80" spans="1:43" ht="15" x14ac:dyDescent="0.3">
      <c r="A80" s="16"/>
      <c r="B80" s="17" t="s">
        <v>37</v>
      </c>
      <c r="C80" s="11" t="s">
        <v>31</v>
      </c>
      <c r="D80" s="18" t="s">
        <v>31</v>
      </c>
      <c r="E80" s="19">
        <v>40432</v>
      </c>
      <c r="F80" s="18" t="s">
        <v>31</v>
      </c>
      <c r="G80" s="19">
        <v>54.297600000000003</v>
      </c>
      <c r="H80" s="18" t="s">
        <v>31</v>
      </c>
      <c r="I80" s="19">
        <v>14.466699999999999</v>
      </c>
      <c r="J80" s="18" t="s">
        <v>31</v>
      </c>
      <c r="K80" s="19">
        <v>0.92237051238858003</v>
      </c>
      <c r="L80" s="18" t="s">
        <v>31</v>
      </c>
      <c r="M80" s="19">
        <v>4274.1395460000003</v>
      </c>
      <c r="N80" s="18" t="s">
        <v>31</v>
      </c>
      <c r="O80" s="19">
        <v>5105.7169880000001</v>
      </c>
      <c r="P80" s="18" t="s">
        <v>31</v>
      </c>
      <c r="Q80" s="19">
        <v>831.57744200000002</v>
      </c>
      <c r="R80" s="18" t="s">
        <v>31</v>
      </c>
      <c r="S80" s="19">
        <v>0.61202945528618002</v>
      </c>
      <c r="T80" s="18" t="s">
        <v>31</v>
      </c>
      <c r="U80" s="19">
        <v>15240.063556999999</v>
      </c>
      <c r="V80" s="18" t="s">
        <v>31</v>
      </c>
      <c r="W80" s="19">
        <v>15918.648959</v>
      </c>
      <c r="X80" s="18" t="s">
        <v>31</v>
      </c>
      <c r="Y80" s="19">
        <v>678.58540200000095</v>
      </c>
      <c r="Z80" s="18" t="s">
        <v>31</v>
      </c>
      <c r="AA80" s="19">
        <v>3.9318500764679999E-2</v>
      </c>
      <c r="AB80" s="18" t="s">
        <v>31</v>
      </c>
      <c r="AC80" s="19">
        <v>976.14090299999998</v>
      </c>
      <c r="AD80" s="18" t="s">
        <v>31</v>
      </c>
      <c r="AE80" s="19">
        <v>165.92758900000001</v>
      </c>
      <c r="AF80" s="18" t="s">
        <v>31</v>
      </c>
      <c r="AG80" s="19">
        <v>-810.21331399999997</v>
      </c>
      <c r="AH80" s="18" t="s">
        <v>31</v>
      </c>
      <c r="AI80" s="19">
        <v>288707.44789117901</v>
      </c>
      <c r="AJ80" s="18" t="s">
        <v>31</v>
      </c>
      <c r="AK80" s="19">
        <v>180017.56950243999</v>
      </c>
      <c r="AL80" s="18" t="s">
        <v>31</v>
      </c>
      <c r="AM80" s="19">
        <v>9787.9660000000003</v>
      </c>
      <c r="AN80" s="18" t="s">
        <v>31</v>
      </c>
      <c r="AO80" s="19">
        <v>4559.027</v>
      </c>
      <c r="AP80" s="18" t="s">
        <v>31</v>
      </c>
      <c r="AQ80" s="19">
        <v>3467.2669999999998</v>
      </c>
    </row>
    <row r="81" spans="1:43" ht="15" x14ac:dyDescent="0.3">
      <c r="A81" s="16"/>
      <c r="B81" s="17" t="s">
        <v>38</v>
      </c>
      <c r="C81" s="11" t="s">
        <v>31</v>
      </c>
      <c r="D81" s="18" t="s">
        <v>34</v>
      </c>
      <c r="E81" s="19">
        <v>54654</v>
      </c>
      <c r="F81" s="18" t="s">
        <v>31</v>
      </c>
      <c r="G81" s="19">
        <v>77.078599999999994</v>
      </c>
      <c r="H81" s="18" t="s">
        <v>31</v>
      </c>
      <c r="I81" s="19">
        <v>13.028600000000001</v>
      </c>
      <c r="J81" s="18" t="s">
        <v>31</v>
      </c>
      <c r="K81" s="19">
        <v>0.95645941969523995</v>
      </c>
      <c r="L81" s="18" t="s">
        <v>31</v>
      </c>
      <c r="M81" s="19">
        <v>5223.3703740000001</v>
      </c>
      <c r="N81" s="18" t="s">
        <v>31</v>
      </c>
      <c r="O81" s="19">
        <v>5903.3373350000002</v>
      </c>
      <c r="P81" s="18" t="s">
        <v>31</v>
      </c>
      <c r="Q81" s="19">
        <v>679.96696099999997</v>
      </c>
      <c r="R81" s="18" t="s">
        <v>31</v>
      </c>
      <c r="S81" s="19">
        <v>0.61976273067754994</v>
      </c>
      <c r="T81" s="18" t="s">
        <v>31</v>
      </c>
      <c r="U81" s="19">
        <v>17232.525202000001</v>
      </c>
      <c r="V81" s="18" t="s">
        <v>31</v>
      </c>
      <c r="W81" s="19">
        <v>17535.620277000002</v>
      </c>
      <c r="X81" s="18" t="s">
        <v>31</v>
      </c>
      <c r="Y81" s="19">
        <v>303.09507500000097</v>
      </c>
      <c r="Z81" s="18" t="s">
        <v>31</v>
      </c>
      <c r="AA81" s="19">
        <v>0.14444011942439</v>
      </c>
      <c r="AB81" s="18" t="s">
        <v>31</v>
      </c>
      <c r="AC81" s="19">
        <v>1489.362672</v>
      </c>
      <c r="AD81" s="18" t="s">
        <v>31</v>
      </c>
      <c r="AE81" s="19">
        <v>653.51353900000004</v>
      </c>
      <c r="AF81" s="18" t="s">
        <v>31</v>
      </c>
      <c r="AG81" s="19">
        <v>-835.84913300000005</v>
      </c>
      <c r="AH81" s="18" t="s">
        <v>31</v>
      </c>
      <c r="AI81" s="19">
        <v>311925.16672818898</v>
      </c>
      <c r="AJ81" s="18" t="s">
        <v>31</v>
      </c>
      <c r="AK81" s="19">
        <v>194205.67246010699</v>
      </c>
      <c r="AL81" s="18" t="s">
        <v>31</v>
      </c>
      <c r="AM81" s="19">
        <v>9775.5640000000003</v>
      </c>
      <c r="AN81" s="18" t="s">
        <v>31</v>
      </c>
      <c r="AO81" s="19">
        <v>4666.6040000000003</v>
      </c>
      <c r="AP81" s="18" t="s">
        <v>31</v>
      </c>
      <c r="AQ81" s="19">
        <v>3562.511</v>
      </c>
    </row>
    <row r="82" spans="1:43" ht="15" x14ac:dyDescent="0.3">
      <c r="A82" s="16"/>
      <c r="B82" s="17" t="s">
        <v>39</v>
      </c>
      <c r="C82" s="11" t="s">
        <v>31</v>
      </c>
      <c r="D82" s="18" t="s">
        <v>34</v>
      </c>
      <c r="E82" s="19">
        <v>56943</v>
      </c>
      <c r="F82" s="18" t="s">
        <v>31</v>
      </c>
      <c r="G82" s="19">
        <v>58.436900000000001</v>
      </c>
      <c r="H82" s="18" t="s">
        <v>31</v>
      </c>
      <c r="I82" s="19">
        <v>10.870200000000001</v>
      </c>
      <c r="J82" s="18" t="s">
        <v>31</v>
      </c>
      <c r="K82" s="19">
        <v>0.89708182440063</v>
      </c>
      <c r="L82" s="18" t="s">
        <v>31</v>
      </c>
      <c r="M82" s="19">
        <v>4933.4821229999998</v>
      </c>
      <c r="N82" s="18" t="s">
        <v>31</v>
      </c>
      <c r="O82" s="19">
        <v>5835.7861560000001</v>
      </c>
      <c r="P82" s="18" t="s">
        <v>31</v>
      </c>
      <c r="Q82" s="19">
        <v>902.30403300000103</v>
      </c>
      <c r="R82" s="18" t="s">
        <v>31</v>
      </c>
      <c r="S82" s="19">
        <v>0.67839385097684002</v>
      </c>
      <c r="T82" s="18" t="s">
        <v>31</v>
      </c>
      <c r="U82" s="19">
        <v>18717.820578999999</v>
      </c>
      <c r="V82" s="18" t="s">
        <v>31</v>
      </c>
      <c r="W82" s="19">
        <v>18708.650128000001</v>
      </c>
      <c r="X82" s="18" t="s">
        <v>31</v>
      </c>
      <c r="Y82" s="19">
        <v>-9.1704509999980992</v>
      </c>
      <c r="Z82" s="18" t="s">
        <v>31</v>
      </c>
      <c r="AA82" s="19">
        <v>2.6046576617319999E-2</v>
      </c>
      <c r="AB82" s="18" t="s">
        <v>31</v>
      </c>
      <c r="AC82" s="19">
        <v>897.31500900000003</v>
      </c>
      <c r="AD82" s="18" t="s">
        <v>31</v>
      </c>
      <c r="AE82" s="19">
        <v>119.95996</v>
      </c>
      <c r="AF82" s="18" t="s">
        <v>31</v>
      </c>
      <c r="AG82" s="19">
        <v>-777.35504900000001</v>
      </c>
      <c r="AH82" s="18" t="s">
        <v>31</v>
      </c>
      <c r="AI82" s="19">
        <v>338459.34780850902</v>
      </c>
      <c r="AJ82" s="18" t="s">
        <v>40</v>
      </c>
      <c r="AK82" s="19">
        <v>209736.65614379701</v>
      </c>
      <c r="AL82" s="18" t="s">
        <v>31</v>
      </c>
      <c r="AM82" s="19">
        <v>9771.1409999999996</v>
      </c>
      <c r="AN82" s="18" t="s">
        <v>40</v>
      </c>
      <c r="AO82" s="19">
        <v>4718.3804029984603</v>
      </c>
      <c r="AP82" s="18" t="s">
        <v>40</v>
      </c>
      <c r="AQ82" s="19">
        <v>3632.3567394297202</v>
      </c>
    </row>
    <row r="83" spans="1:43" ht="15" x14ac:dyDescent="0.3">
      <c r="A83" s="16"/>
      <c r="B83" s="17" t="s">
        <v>41</v>
      </c>
      <c r="C83" s="11" t="s">
        <v>31</v>
      </c>
      <c r="D83" s="18" t="s">
        <v>34</v>
      </c>
      <c r="E83" s="19">
        <v>59628</v>
      </c>
      <c r="F83" s="18" t="s">
        <v>31</v>
      </c>
      <c r="G83" s="19">
        <v>75.001599999999996</v>
      </c>
      <c r="H83" s="18" t="s">
        <v>31</v>
      </c>
      <c r="I83" s="19">
        <v>13.129300000000001</v>
      </c>
      <c r="J83" s="18" t="s">
        <v>31</v>
      </c>
      <c r="K83" s="19">
        <v>0.92556035654330004</v>
      </c>
      <c r="L83" s="18" t="s">
        <v>31</v>
      </c>
      <c r="M83" s="19">
        <v>6140.8280510000004</v>
      </c>
      <c r="N83" s="18" t="s">
        <v>31</v>
      </c>
      <c r="O83" s="19">
        <v>6622.5142310000001</v>
      </c>
      <c r="P83" s="18" t="s">
        <v>31</v>
      </c>
      <c r="Q83" s="19">
        <v>481.68617999999998</v>
      </c>
      <c r="R83" s="18" t="s">
        <v>31</v>
      </c>
      <c r="S83" s="19">
        <v>0.65109326393901001</v>
      </c>
      <c r="T83" s="18" t="s">
        <v>31</v>
      </c>
      <c r="U83" s="19">
        <v>18430.686541999999</v>
      </c>
      <c r="V83" s="18" t="s">
        <v>31</v>
      </c>
      <c r="W83" s="19">
        <v>18565.052058000001</v>
      </c>
      <c r="X83" s="18" t="s">
        <v>31</v>
      </c>
      <c r="Y83" s="19">
        <v>134.365516000002</v>
      </c>
      <c r="Z83" s="18" t="s">
        <v>31</v>
      </c>
      <c r="AA83" s="19">
        <v>3.6104086666560002E-2</v>
      </c>
      <c r="AB83" s="18" t="s">
        <v>31</v>
      </c>
      <c r="AC83" s="19">
        <v>1180.5961110000001</v>
      </c>
      <c r="AD83" s="18" t="s">
        <v>31</v>
      </c>
      <c r="AE83" s="19">
        <v>111.13056899999999</v>
      </c>
      <c r="AF83" s="18" t="s">
        <v>31</v>
      </c>
      <c r="AG83" s="19">
        <v>-1069.4655419999999</v>
      </c>
      <c r="AH83" s="18" t="s">
        <v>31</v>
      </c>
      <c r="AI83" s="19">
        <v>333034.27979744598</v>
      </c>
      <c r="AJ83" s="18" t="s">
        <v>40</v>
      </c>
      <c r="AK83" s="19">
        <v>203192.869344217</v>
      </c>
      <c r="AL83" s="18" t="s">
        <v>31</v>
      </c>
      <c r="AM83" s="19">
        <v>9750.1489999999994</v>
      </c>
      <c r="AN83" s="18" t="s">
        <v>40</v>
      </c>
      <c r="AO83" s="19">
        <v>4666.0696242906597</v>
      </c>
      <c r="AP83" s="18" t="s">
        <v>40</v>
      </c>
      <c r="AQ83" s="19">
        <v>3592.6902842990798</v>
      </c>
    </row>
    <row r="84" spans="1:43" ht="15" x14ac:dyDescent="0.3">
      <c r="A84" s="16"/>
      <c r="B84" s="17" t="s">
        <v>42</v>
      </c>
      <c r="C84" s="11" t="s">
        <v>31</v>
      </c>
      <c r="D84" s="18" t="s">
        <v>31</v>
      </c>
      <c r="E84" s="19">
        <v>61149</v>
      </c>
      <c r="F84" s="18" t="s">
        <v>31</v>
      </c>
      <c r="G84" s="19" t="s">
        <v>43</v>
      </c>
      <c r="H84" s="18" t="s">
        <v>31</v>
      </c>
      <c r="I84" s="19" t="s">
        <v>43</v>
      </c>
      <c r="J84" s="18" t="s">
        <v>31</v>
      </c>
      <c r="K84" s="19" t="s">
        <v>43</v>
      </c>
      <c r="L84" s="18" t="s">
        <v>31</v>
      </c>
      <c r="M84" s="19">
        <v>5995.6814530000001</v>
      </c>
      <c r="N84" s="18" t="s">
        <v>31</v>
      </c>
      <c r="O84" s="19">
        <v>6787.14419</v>
      </c>
      <c r="P84" s="18" t="s">
        <v>31</v>
      </c>
      <c r="Q84" s="19">
        <v>791.46273699999995</v>
      </c>
      <c r="R84" s="18" t="s">
        <v>31</v>
      </c>
      <c r="S84" s="19" t="s">
        <v>43</v>
      </c>
      <c r="T84" s="18" t="s">
        <v>31</v>
      </c>
      <c r="U84" s="19">
        <v>21180.283478000001</v>
      </c>
      <c r="V84" s="18" t="s">
        <v>31</v>
      </c>
      <c r="W84" s="19">
        <v>20535.916462000001</v>
      </c>
      <c r="X84" s="18" t="s">
        <v>31</v>
      </c>
      <c r="Y84" s="19">
        <v>-644.36701600000004</v>
      </c>
      <c r="Z84" s="18" t="s">
        <v>31</v>
      </c>
      <c r="AA84" s="19" t="s">
        <v>43</v>
      </c>
      <c r="AB84" s="18" t="s">
        <v>31</v>
      </c>
      <c r="AC84" s="19">
        <v>1469.601136</v>
      </c>
      <c r="AD84" s="18" t="s">
        <v>31</v>
      </c>
      <c r="AE84" s="19">
        <v>219.842512</v>
      </c>
      <c r="AF84" s="18" t="s">
        <v>31</v>
      </c>
      <c r="AG84" s="19">
        <v>-1249.7586240000001</v>
      </c>
      <c r="AH84" s="18" t="s">
        <v>31</v>
      </c>
      <c r="AI84" s="19">
        <v>356137.47087433201</v>
      </c>
      <c r="AJ84" s="18" t="s">
        <v>40</v>
      </c>
      <c r="AK84" s="19">
        <v>218496.45316336601</v>
      </c>
      <c r="AL84" s="18" t="s">
        <v>31</v>
      </c>
      <c r="AM84" s="19">
        <v>9709.8909999999996</v>
      </c>
      <c r="AN84" s="18" t="s">
        <v>40</v>
      </c>
      <c r="AO84" s="19">
        <v>4715.0340502418603</v>
      </c>
      <c r="AP84" s="18" t="s">
        <v>40</v>
      </c>
      <c r="AQ84" s="19">
        <v>3636.43507504442</v>
      </c>
    </row>
    <row r="85" spans="1:43" ht="15" x14ac:dyDescent="0.3">
      <c r="A85" s="15"/>
      <c r="B85" s="17" t="s">
        <v>44</v>
      </c>
      <c r="C85" s="11" t="s">
        <v>31</v>
      </c>
      <c r="D85" s="18" t="s">
        <v>31</v>
      </c>
      <c r="E85" s="19" t="s">
        <v>43</v>
      </c>
      <c r="F85" s="18" t="s">
        <v>31</v>
      </c>
      <c r="G85" s="19" t="s">
        <v>43</v>
      </c>
      <c r="H85" s="18" t="s">
        <v>31</v>
      </c>
      <c r="I85" s="19" t="s">
        <v>43</v>
      </c>
      <c r="J85" s="18" t="s">
        <v>31</v>
      </c>
      <c r="K85" s="19" t="s">
        <v>43</v>
      </c>
      <c r="L85" s="18" t="s">
        <v>31</v>
      </c>
      <c r="M85" s="19" t="s">
        <v>43</v>
      </c>
      <c r="N85" s="18" t="s">
        <v>31</v>
      </c>
      <c r="O85" s="19" t="s">
        <v>43</v>
      </c>
      <c r="P85" s="18" t="s">
        <v>31</v>
      </c>
      <c r="Q85" s="19" t="s">
        <v>43</v>
      </c>
      <c r="R85" s="18" t="s">
        <v>31</v>
      </c>
      <c r="S85" s="19" t="s">
        <v>43</v>
      </c>
      <c r="T85" s="18" t="s">
        <v>31</v>
      </c>
      <c r="U85" s="19" t="s">
        <v>43</v>
      </c>
      <c r="V85" s="18" t="s">
        <v>31</v>
      </c>
      <c r="W85" s="19" t="s">
        <v>43</v>
      </c>
      <c r="X85" s="18" t="s">
        <v>31</v>
      </c>
      <c r="Y85" s="19" t="s">
        <v>43</v>
      </c>
      <c r="Z85" s="18" t="s">
        <v>31</v>
      </c>
      <c r="AA85" s="19" t="s">
        <v>43</v>
      </c>
      <c r="AB85" s="18" t="s">
        <v>31</v>
      </c>
      <c r="AC85" s="19" t="s">
        <v>43</v>
      </c>
      <c r="AD85" s="18" t="s">
        <v>31</v>
      </c>
      <c r="AE85" s="19" t="s">
        <v>43</v>
      </c>
      <c r="AF85" s="18" t="s">
        <v>31</v>
      </c>
      <c r="AG85" s="19" t="s">
        <v>43</v>
      </c>
      <c r="AH85" s="18" t="s">
        <v>31</v>
      </c>
      <c r="AI85" s="19">
        <v>398153.44918104802</v>
      </c>
      <c r="AJ85" s="18" t="s">
        <v>31</v>
      </c>
      <c r="AK85" s="19" t="s">
        <v>43</v>
      </c>
      <c r="AL85" s="18" t="s">
        <v>31</v>
      </c>
      <c r="AM85" s="19" t="s">
        <v>43</v>
      </c>
      <c r="AN85" s="18" t="s">
        <v>31</v>
      </c>
      <c r="AO85" s="19" t="s">
        <v>43</v>
      </c>
      <c r="AP85" s="18" t="s">
        <v>31</v>
      </c>
      <c r="AQ85" s="19" t="s">
        <v>43</v>
      </c>
    </row>
    <row r="86" spans="1:43" ht="15" x14ac:dyDescent="0.3">
      <c r="A86" s="14" t="s">
        <v>58</v>
      </c>
      <c r="B86" s="17" t="s">
        <v>33</v>
      </c>
      <c r="C86" s="11" t="s">
        <v>31</v>
      </c>
      <c r="D86" s="18" t="s">
        <v>40</v>
      </c>
      <c r="E86" s="19">
        <v>34346.400000000001</v>
      </c>
      <c r="F86" s="18" t="s">
        <v>31</v>
      </c>
      <c r="G86" s="19">
        <v>130.79300000000001</v>
      </c>
      <c r="H86" s="18" t="s">
        <v>31</v>
      </c>
      <c r="I86" s="19">
        <v>29.8583</v>
      </c>
      <c r="J86" s="18" t="s">
        <v>31</v>
      </c>
      <c r="K86" s="19">
        <v>6.6253105708901598</v>
      </c>
      <c r="L86" s="18" t="s">
        <v>31</v>
      </c>
      <c r="M86" s="19">
        <v>6357.6502689999998</v>
      </c>
      <c r="N86" s="18" t="s">
        <v>31</v>
      </c>
      <c r="O86" s="19">
        <v>33357.893285999999</v>
      </c>
      <c r="P86" s="18" t="s">
        <v>31</v>
      </c>
      <c r="Q86" s="19">
        <v>27000.243017000001</v>
      </c>
      <c r="R86" s="18" t="s">
        <v>31</v>
      </c>
      <c r="S86" s="19">
        <v>0.51278223461853001</v>
      </c>
      <c r="T86" s="18" t="s">
        <v>31</v>
      </c>
      <c r="U86" s="19">
        <v>8338.379653</v>
      </c>
      <c r="V86" s="18" t="s">
        <v>31</v>
      </c>
      <c r="W86" s="19">
        <v>12296.76576</v>
      </c>
      <c r="X86" s="18" t="s">
        <v>31</v>
      </c>
      <c r="Y86" s="19">
        <v>3958.3861069999998</v>
      </c>
      <c r="Z86" s="18" t="s">
        <v>31</v>
      </c>
      <c r="AA86" s="19">
        <v>1.60511337895786</v>
      </c>
      <c r="AB86" s="18" t="s">
        <v>31</v>
      </c>
      <c r="AC86" s="19">
        <v>13307.175753</v>
      </c>
      <c r="AD86" s="18" t="s">
        <v>31</v>
      </c>
      <c r="AE86" s="19">
        <v>6423.3387140000004</v>
      </c>
      <c r="AF86" s="18" t="s">
        <v>31</v>
      </c>
      <c r="AG86" s="19">
        <v>-6883.837039</v>
      </c>
      <c r="AH86" s="18" t="s">
        <v>31</v>
      </c>
      <c r="AI86" s="19">
        <v>324787.36880097899</v>
      </c>
      <c r="AJ86" s="18" t="s">
        <v>31</v>
      </c>
      <c r="AK86" s="19">
        <v>247819.49609021199</v>
      </c>
      <c r="AL86" s="18" t="s">
        <v>31</v>
      </c>
      <c r="AM86" s="19">
        <v>4695.7730000000001</v>
      </c>
      <c r="AN86" s="18" t="s">
        <v>31</v>
      </c>
      <c r="AO86" s="19">
        <v>2010.135</v>
      </c>
      <c r="AP86" s="18" t="s">
        <v>31</v>
      </c>
      <c r="AQ86" s="19">
        <v>1477.71</v>
      </c>
    </row>
    <row r="87" spans="1:43" ht="15" x14ac:dyDescent="0.3">
      <c r="A87" s="16"/>
      <c r="B87" s="17" t="s">
        <v>35</v>
      </c>
      <c r="C87" s="11" t="s">
        <v>31</v>
      </c>
      <c r="D87" s="18" t="s">
        <v>40</v>
      </c>
      <c r="E87" s="19">
        <v>34373.498140000003</v>
      </c>
      <c r="F87" s="18" t="s">
        <v>31</v>
      </c>
      <c r="G87" s="19">
        <v>167.2064</v>
      </c>
      <c r="H87" s="18" t="s">
        <v>31</v>
      </c>
      <c r="I87" s="19">
        <v>36.694800000000001</v>
      </c>
      <c r="J87" s="18" t="s">
        <v>31</v>
      </c>
      <c r="K87" s="19">
        <v>6.3687017014194804</v>
      </c>
      <c r="L87" s="18" t="s">
        <v>31</v>
      </c>
      <c r="M87" s="19">
        <v>6874.8352850000001</v>
      </c>
      <c r="N87" s="18" t="s">
        <v>31</v>
      </c>
      <c r="O87" s="19">
        <v>33210.376901000003</v>
      </c>
      <c r="P87" s="18" t="s">
        <v>31</v>
      </c>
      <c r="Q87" s="19">
        <v>26335.541615999999</v>
      </c>
      <c r="R87" s="18" t="s">
        <v>31</v>
      </c>
      <c r="S87" s="19">
        <v>0.71864420130453999</v>
      </c>
      <c r="T87" s="18" t="s">
        <v>31</v>
      </c>
      <c r="U87" s="19">
        <v>7852.8392119999999</v>
      </c>
      <c r="V87" s="18" t="s">
        <v>31</v>
      </c>
      <c r="W87" s="19">
        <v>16810.440880999999</v>
      </c>
      <c r="X87" s="18" t="s">
        <v>31</v>
      </c>
      <c r="Y87" s="19">
        <v>8957.6016689999997</v>
      </c>
      <c r="Z87" s="18" t="s">
        <v>31</v>
      </c>
      <c r="AA87" s="19">
        <v>1.73451796921291</v>
      </c>
      <c r="AB87" s="18" t="s">
        <v>31</v>
      </c>
      <c r="AC87" s="19">
        <v>18538.088538</v>
      </c>
      <c r="AD87" s="18" t="s">
        <v>31</v>
      </c>
      <c r="AE87" s="19">
        <v>7166.8128100000004</v>
      </c>
      <c r="AF87" s="18" t="s">
        <v>31</v>
      </c>
      <c r="AG87" s="19">
        <v>-11371.275728000001</v>
      </c>
      <c r="AH87" s="18" t="s">
        <v>31</v>
      </c>
      <c r="AI87" s="19">
        <v>340185.29889484402</v>
      </c>
      <c r="AJ87" s="18" t="s">
        <v>31</v>
      </c>
      <c r="AK87" s="19">
        <v>259730.70197034799</v>
      </c>
      <c r="AL87" s="18" t="s">
        <v>31</v>
      </c>
      <c r="AM87" s="19">
        <v>4748.9939999999997</v>
      </c>
      <c r="AN87" s="18" t="s">
        <v>31</v>
      </c>
      <c r="AO87" s="19">
        <v>2082.3000000000002</v>
      </c>
      <c r="AP87" s="18" t="s">
        <v>31</v>
      </c>
      <c r="AQ87" s="19">
        <v>1547.201</v>
      </c>
    </row>
    <row r="88" spans="1:43" ht="15" x14ac:dyDescent="0.3">
      <c r="A88" s="16"/>
      <c r="B88" s="17" t="s">
        <v>37</v>
      </c>
      <c r="C88" s="11" t="s">
        <v>31</v>
      </c>
      <c r="D88" s="18" t="s">
        <v>40</v>
      </c>
      <c r="E88" s="19">
        <v>33803</v>
      </c>
      <c r="F88" s="18" t="s">
        <v>31</v>
      </c>
      <c r="G88" s="19">
        <v>141.7527</v>
      </c>
      <c r="H88" s="18" t="s">
        <v>31</v>
      </c>
      <c r="I88" s="19">
        <v>26.883299999999998</v>
      </c>
      <c r="J88" s="18" t="s">
        <v>31</v>
      </c>
      <c r="K88" s="19">
        <v>7.19332005320656</v>
      </c>
      <c r="L88" s="18" t="s">
        <v>31</v>
      </c>
      <c r="M88" s="19">
        <v>9938.3734339999992</v>
      </c>
      <c r="N88" s="18" t="s">
        <v>31</v>
      </c>
      <c r="O88" s="19">
        <v>39818.116367000002</v>
      </c>
      <c r="P88" s="18" t="s">
        <v>31</v>
      </c>
      <c r="Q88" s="19">
        <v>29879.742933000001</v>
      </c>
      <c r="R88" s="18" t="s">
        <v>31</v>
      </c>
      <c r="S88" s="19">
        <v>0.61907227705575996</v>
      </c>
      <c r="T88" s="18" t="s">
        <v>31</v>
      </c>
      <c r="U88" s="19">
        <v>7958.0054909999999</v>
      </c>
      <c r="V88" s="18" t="s">
        <v>31</v>
      </c>
      <c r="W88" s="19">
        <v>16101.830024000001</v>
      </c>
      <c r="X88" s="18" t="s">
        <v>31</v>
      </c>
      <c r="Y88" s="19">
        <v>8143.824533</v>
      </c>
      <c r="Z88" s="18" t="s">
        <v>31</v>
      </c>
      <c r="AA88" s="19">
        <v>1.72884154687841</v>
      </c>
      <c r="AB88" s="18" t="s">
        <v>31</v>
      </c>
      <c r="AC88" s="19">
        <v>17503.932916999998</v>
      </c>
      <c r="AD88" s="18" t="s">
        <v>31</v>
      </c>
      <c r="AE88" s="19">
        <v>7295.8659170000001</v>
      </c>
      <c r="AF88" s="18" t="s">
        <v>31</v>
      </c>
      <c r="AG88" s="19">
        <v>-10208.066999999999</v>
      </c>
      <c r="AH88" s="18" t="s">
        <v>31</v>
      </c>
      <c r="AI88" s="19">
        <v>374825.50792055897</v>
      </c>
      <c r="AJ88" s="18" t="s">
        <v>31</v>
      </c>
      <c r="AK88" s="19">
        <v>291775.251524163</v>
      </c>
      <c r="AL88" s="18" t="s">
        <v>31</v>
      </c>
      <c r="AM88" s="19">
        <v>4802.2749999999996</v>
      </c>
      <c r="AN88" s="18" t="s">
        <v>31</v>
      </c>
      <c r="AO88" s="19">
        <v>2145.4180000000001</v>
      </c>
      <c r="AP88" s="18" t="s">
        <v>31</v>
      </c>
      <c r="AQ88" s="19">
        <v>1589.9680000000001</v>
      </c>
    </row>
    <row r="89" spans="1:43" ht="15" x14ac:dyDescent="0.3">
      <c r="A89" s="16"/>
      <c r="B89" s="17" t="s">
        <v>38</v>
      </c>
      <c r="C89" s="11" t="s">
        <v>31</v>
      </c>
      <c r="D89" s="18" t="s">
        <v>40</v>
      </c>
      <c r="E89" s="19">
        <v>31395.804</v>
      </c>
      <c r="F89" s="18" t="s">
        <v>31</v>
      </c>
      <c r="G89" s="19">
        <v>87.429000000000002</v>
      </c>
      <c r="H89" s="18" t="s">
        <v>31</v>
      </c>
      <c r="I89" s="19">
        <v>33.159999999999997</v>
      </c>
      <c r="J89" s="18" t="s">
        <v>31</v>
      </c>
      <c r="K89" s="19">
        <v>8.8584104011058304</v>
      </c>
      <c r="L89" s="18" t="s">
        <v>31</v>
      </c>
      <c r="M89" s="19">
        <v>13359.991185999999</v>
      </c>
      <c r="N89" s="18" t="s">
        <v>31</v>
      </c>
      <c r="O89" s="19">
        <v>54674.755428999997</v>
      </c>
      <c r="P89" s="18" t="s">
        <v>31</v>
      </c>
      <c r="Q89" s="19">
        <v>41314.764242999998</v>
      </c>
      <c r="R89" s="18" t="s">
        <v>31</v>
      </c>
      <c r="S89" s="19">
        <v>0.61479060403635</v>
      </c>
      <c r="T89" s="18" t="s">
        <v>31</v>
      </c>
      <c r="U89" s="19">
        <v>10173.054888000001</v>
      </c>
      <c r="V89" s="18" t="s">
        <v>31</v>
      </c>
      <c r="W89" s="19">
        <v>17394.938495999999</v>
      </c>
      <c r="X89" s="18" t="s">
        <v>31</v>
      </c>
      <c r="Y89" s="19">
        <v>7221.8836080000001</v>
      </c>
      <c r="Z89" s="18" t="s">
        <v>31</v>
      </c>
      <c r="AA89" s="19">
        <v>1.45454640234877</v>
      </c>
      <c r="AB89" s="18" t="s">
        <v>31</v>
      </c>
      <c r="AC89" s="19">
        <v>25176.806912</v>
      </c>
      <c r="AD89" s="18" t="s">
        <v>31</v>
      </c>
      <c r="AE89" s="19">
        <v>6581.0369780000001</v>
      </c>
      <c r="AF89" s="18" t="s">
        <v>31</v>
      </c>
      <c r="AG89" s="19">
        <v>-18595.769934</v>
      </c>
      <c r="AH89" s="18" t="s">
        <v>31</v>
      </c>
      <c r="AI89" s="19">
        <v>412301.57619765197</v>
      </c>
      <c r="AJ89" s="18" t="s">
        <v>31</v>
      </c>
      <c r="AK89" s="19">
        <v>321853.82883143902</v>
      </c>
      <c r="AL89" s="18" t="s">
        <v>31</v>
      </c>
      <c r="AM89" s="19">
        <v>4860.652</v>
      </c>
      <c r="AN89" s="18" t="s">
        <v>31</v>
      </c>
      <c r="AO89" s="19">
        <v>2212.9850000000001</v>
      </c>
      <c r="AP89" s="18" t="s">
        <v>31</v>
      </c>
      <c r="AQ89" s="19">
        <v>1634.904</v>
      </c>
    </row>
    <row r="90" spans="1:43" ht="15" x14ac:dyDescent="0.3">
      <c r="A90" s="16"/>
      <c r="B90" s="17" t="s">
        <v>39</v>
      </c>
      <c r="C90" s="11" t="s">
        <v>31</v>
      </c>
      <c r="D90" s="18" t="s">
        <v>31</v>
      </c>
      <c r="E90" s="19">
        <v>32170</v>
      </c>
      <c r="F90" s="18" t="s">
        <v>31</v>
      </c>
      <c r="G90" s="19">
        <v>90.878900000000002</v>
      </c>
      <c r="H90" s="18" t="s">
        <v>31</v>
      </c>
      <c r="I90" s="19">
        <v>40.997199999999999</v>
      </c>
      <c r="J90" s="18" t="s">
        <v>31</v>
      </c>
      <c r="K90" s="19">
        <v>8.4849535916509797</v>
      </c>
      <c r="L90" s="18" t="s">
        <v>31</v>
      </c>
      <c r="M90" s="19">
        <v>7987.1240850000004</v>
      </c>
      <c r="N90" s="18" t="s">
        <v>31</v>
      </c>
      <c r="O90" s="19">
        <v>55197.166364999997</v>
      </c>
      <c r="P90" s="18" t="s">
        <v>31</v>
      </c>
      <c r="Q90" s="19">
        <v>47210.042280000001</v>
      </c>
      <c r="R90" s="18" t="s">
        <v>31</v>
      </c>
      <c r="S90" s="19">
        <v>0.74044588200758998</v>
      </c>
      <c r="T90" s="18" t="s">
        <v>31</v>
      </c>
      <c r="U90" s="19">
        <v>11433.682021000001</v>
      </c>
      <c r="V90" s="18" t="s">
        <v>31</v>
      </c>
      <c r="W90" s="19">
        <v>20419.912305000002</v>
      </c>
      <c r="X90" s="18" t="s">
        <v>31</v>
      </c>
      <c r="Y90" s="19">
        <v>8986.2302839999993</v>
      </c>
      <c r="Z90" s="18" t="s">
        <v>31</v>
      </c>
      <c r="AA90" s="19">
        <v>1.2889253058374499</v>
      </c>
      <c r="AB90" s="18" t="s">
        <v>31</v>
      </c>
      <c r="AC90" s="19">
        <v>24781.918329</v>
      </c>
      <c r="AD90" s="18" t="s">
        <v>31</v>
      </c>
      <c r="AE90" s="19">
        <v>5936.2668039999999</v>
      </c>
      <c r="AF90" s="18" t="s">
        <v>31</v>
      </c>
      <c r="AG90" s="19">
        <v>-18845.651525000001</v>
      </c>
      <c r="AH90" s="18" t="s">
        <v>31</v>
      </c>
      <c r="AI90" s="19">
        <v>442688.12657185801</v>
      </c>
      <c r="AJ90" s="18" t="s">
        <v>31</v>
      </c>
      <c r="AK90" s="19">
        <v>343974.06500532897</v>
      </c>
      <c r="AL90" s="18" t="s">
        <v>31</v>
      </c>
      <c r="AM90" s="19">
        <v>4927.1729999999998</v>
      </c>
      <c r="AN90" s="18" t="s">
        <v>31</v>
      </c>
      <c r="AO90" s="19">
        <v>2276.431</v>
      </c>
      <c r="AP90" s="18" t="s">
        <v>31</v>
      </c>
      <c r="AQ90" s="19">
        <v>1672.9870000000001</v>
      </c>
    </row>
    <row r="91" spans="1:43" ht="15" x14ac:dyDescent="0.3">
      <c r="A91" s="16"/>
      <c r="B91" s="17" t="s">
        <v>41</v>
      </c>
      <c r="C91" s="11" t="s">
        <v>31</v>
      </c>
      <c r="D91" s="18" t="s">
        <v>40</v>
      </c>
      <c r="E91" s="19">
        <v>32757</v>
      </c>
      <c r="F91" s="18" t="s">
        <v>31</v>
      </c>
      <c r="G91" s="19">
        <v>113.4139</v>
      </c>
      <c r="H91" s="18" t="s">
        <v>31</v>
      </c>
      <c r="I91" s="19">
        <v>36.3917</v>
      </c>
      <c r="J91" s="18" t="s">
        <v>31</v>
      </c>
      <c r="K91" s="19">
        <v>9.8682910669255293</v>
      </c>
      <c r="L91" s="18" t="s">
        <v>31</v>
      </c>
      <c r="M91" s="19">
        <v>9568.400979</v>
      </c>
      <c r="N91" s="18" t="s">
        <v>31</v>
      </c>
      <c r="O91" s="19">
        <v>70609.007358999996</v>
      </c>
      <c r="P91" s="18" t="s">
        <v>31</v>
      </c>
      <c r="Q91" s="19">
        <v>61040.606379999997</v>
      </c>
      <c r="R91" s="18" t="s">
        <v>31</v>
      </c>
      <c r="S91" s="19">
        <v>0.72823121637812005</v>
      </c>
      <c r="T91" s="18" t="s">
        <v>31</v>
      </c>
      <c r="U91" s="19">
        <v>11812.341772</v>
      </c>
      <c r="V91" s="18" t="s">
        <v>31</v>
      </c>
      <c r="W91" s="19">
        <v>20764.537419</v>
      </c>
      <c r="X91" s="18" t="s">
        <v>31</v>
      </c>
      <c r="Y91" s="19">
        <v>8952.1956470000005</v>
      </c>
      <c r="Z91" s="18" t="s">
        <v>31</v>
      </c>
      <c r="AA91" s="19">
        <v>1.4424664633965401</v>
      </c>
      <c r="AB91" s="18" t="s">
        <v>31</v>
      </c>
      <c r="AC91" s="19">
        <v>16842.396033000001</v>
      </c>
      <c r="AD91" s="18" t="s">
        <v>31</v>
      </c>
      <c r="AE91" s="19">
        <v>4439.9992810000003</v>
      </c>
      <c r="AF91" s="18" t="s">
        <v>31</v>
      </c>
      <c r="AG91" s="19">
        <v>-12402.396752000001</v>
      </c>
      <c r="AH91" s="18" t="s">
        <v>31</v>
      </c>
      <c r="AI91" s="19">
        <v>468294.581212622</v>
      </c>
      <c r="AJ91" s="18" t="s">
        <v>40</v>
      </c>
      <c r="AK91" s="19">
        <v>367864.097789936</v>
      </c>
      <c r="AL91" s="18" t="s">
        <v>31</v>
      </c>
      <c r="AM91" s="19">
        <v>4980.326</v>
      </c>
      <c r="AN91" s="18" t="s">
        <v>40</v>
      </c>
      <c r="AO91" s="19">
        <v>2212.0122917120202</v>
      </c>
      <c r="AP91" s="18" t="s">
        <v>40</v>
      </c>
      <c r="AQ91" s="19">
        <v>1602.58380155297</v>
      </c>
    </row>
    <row r="92" spans="1:43" ht="15" x14ac:dyDescent="0.3">
      <c r="A92" s="16"/>
      <c r="B92" s="17" t="s">
        <v>42</v>
      </c>
      <c r="C92" s="11" t="s">
        <v>31</v>
      </c>
      <c r="D92" s="18" t="s">
        <v>31</v>
      </c>
      <c r="E92" s="19" t="s">
        <v>43</v>
      </c>
      <c r="F92" s="18" t="s">
        <v>31</v>
      </c>
      <c r="G92" s="19" t="s">
        <v>43</v>
      </c>
      <c r="H92" s="18" t="s">
        <v>31</v>
      </c>
      <c r="I92" s="19" t="s">
        <v>43</v>
      </c>
      <c r="J92" s="18" t="s">
        <v>31</v>
      </c>
      <c r="K92" s="19" t="s">
        <v>43</v>
      </c>
      <c r="L92" s="18" t="s">
        <v>31</v>
      </c>
      <c r="M92" s="19" t="s">
        <v>43</v>
      </c>
      <c r="N92" s="18" t="s">
        <v>31</v>
      </c>
      <c r="O92" s="19" t="s">
        <v>43</v>
      </c>
      <c r="P92" s="18" t="s">
        <v>31</v>
      </c>
      <c r="Q92" s="19" t="s">
        <v>43</v>
      </c>
      <c r="R92" s="18" t="s">
        <v>31</v>
      </c>
      <c r="S92" s="19" t="s">
        <v>43</v>
      </c>
      <c r="T92" s="18" t="s">
        <v>31</v>
      </c>
      <c r="U92" s="19" t="s">
        <v>43</v>
      </c>
      <c r="V92" s="18" t="s">
        <v>31</v>
      </c>
      <c r="W92" s="19" t="s">
        <v>43</v>
      </c>
      <c r="X92" s="18" t="s">
        <v>31</v>
      </c>
      <c r="Y92" s="19" t="s">
        <v>43</v>
      </c>
      <c r="Z92" s="18" t="s">
        <v>31</v>
      </c>
      <c r="AA92" s="19" t="s">
        <v>43</v>
      </c>
      <c r="AB92" s="18" t="s">
        <v>31</v>
      </c>
      <c r="AC92" s="19" t="s">
        <v>43</v>
      </c>
      <c r="AD92" s="18" t="s">
        <v>31</v>
      </c>
      <c r="AE92" s="19" t="s">
        <v>43</v>
      </c>
      <c r="AF92" s="18" t="s">
        <v>31</v>
      </c>
      <c r="AG92" s="19" t="s">
        <v>43</v>
      </c>
      <c r="AH92" s="18" t="s">
        <v>31</v>
      </c>
      <c r="AI92" s="19">
        <v>536251.05247981404</v>
      </c>
      <c r="AJ92" s="18" t="s">
        <v>40</v>
      </c>
      <c r="AK92" s="19">
        <v>422615.86722096201</v>
      </c>
      <c r="AL92" s="18" t="s">
        <v>31</v>
      </c>
      <c r="AM92" s="19">
        <v>5018.6279999999997</v>
      </c>
      <c r="AN92" s="18" t="s">
        <v>40</v>
      </c>
      <c r="AO92" s="19">
        <v>2345.6523461939501</v>
      </c>
      <c r="AP92" s="18" t="s">
        <v>40</v>
      </c>
      <c r="AQ92" s="19">
        <v>1684.913075315</v>
      </c>
    </row>
    <row r="93" spans="1:43" ht="15" x14ac:dyDescent="0.3">
      <c r="A93" s="15"/>
      <c r="B93" s="17" t="s">
        <v>44</v>
      </c>
      <c r="C93" s="11" t="s">
        <v>31</v>
      </c>
      <c r="D93" s="18" t="s">
        <v>31</v>
      </c>
      <c r="E93" s="19" t="s">
        <v>43</v>
      </c>
      <c r="F93" s="18" t="s">
        <v>31</v>
      </c>
      <c r="G93" s="19" t="s">
        <v>43</v>
      </c>
      <c r="H93" s="18" t="s">
        <v>31</v>
      </c>
      <c r="I93" s="19" t="s">
        <v>43</v>
      </c>
      <c r="J93" s="18" t="s">
        <v>31</v>
      </c>
      <c r="K93" s="19" t="s">
        <v>43</v>
      </c>
      <c r="L93" s="18" t="s">
        <v>31</v>
      </c>
      <c r="M93" s="19" t="s">
        <v>43</v>
      </c>
      <c r="N93" s="18" t="s">
        <v>31</v>
      </c>
      <c r="O93" s="19" t="s">
        <v>43</v>
      </c>
      <c r="P93" s="18" t="s">
        <v>31</v>
      </c>
      <c r="Q93" s="19" t="s">
        <v>43</v>
      </c>
      <c r="R93" s="18" t="s">
        <v>31</v>
      </c>
      <c r="S93" s="19" t="s">
        <v>43</v>
      </c>
      <c r="T93" s="18" t="s">
        <v>31</v>
      </c>
      <c r="U93" s="19" t="s">
        <v>43</v>
      </c>
      <c r="V93" s="18" t="s">
        <v>31</v>
      </c>
      <c r="W93" s="19" t="s">
        <v>43</v>
      </c>
      <c r="X93" s="18" t="s">
        <v>31</v>
      </c>
      <c r="Y93" s="19" t="s">
        <v>43</v>
      </c>
      <c r="Z93" s="18" t="s">
        <v>31</v>
      </c>
      <c r="AA93" s="19" t="s">
        <v>43</v>
      </c>
      <c r="AB93" s="18" t="s">
        <v>31</v>
      </c>
      <c r="AC93" s="19" t="s">
        <v>43</v>
      </c>
      <c r="AD93" s="18" t="s">
        <v>31</v>
      </c>
      <c r="AE93" s="19" t="s">
        <v>43</v>
      </c>
      <c r="AF93" s="18" t="s">
        <v>31</v>
      </c>
      <c r="AG93" s="19" t="s">
        <v>43</v>
      </c>
      <c r="AH93" s="18" t="s">
        <v>31</v>
      </c>
      <c r="AI93" s="19">
        <v>641917.85388381605</v>
      </c>
      <c r="AJ93" s="18" t="s">
        <v>31</v>
      </c>
      <c r="AK93" s="19" t="s">
        <v>43</v>
      </c>
      <c r="AL93" s="18" t="s">
        <v>31</v>
      </c>
      <c r="AM93" s="19" t="s">
        <v>43</v>
      </c>
      <c r="AN93" s="18" t="s">
        <v>31</v>
      </c>
      <c r="AO93" s="19" t="s">
        <v>43</v>
      </c>
      <c r="AP93" s="18" t="s">
        <v>31</v>
      </c>
      <c r="AQ93" s="19" t="s">
        <v>43</v>
      </c>
    </row>
    <row r="94" spans="1:43" ht="15" x14ac:dyDescent="0.3">
      <c r="A94" s="14" t="s">
        <v>59</v>
      </c>
      <c r="B94" s="17" t="s">
        <v>33</v>
      </c>
      <c r="C94" s="11" t="s">
        <v>31</v>
      </c>
      <c r="D94" s="18" t="s">
        <v>34</v>
      </c>
      <c r="E94" s="19">
        <v>259167</v>
      </c>
      <c r="F94" s="18" t="s">
        <v>31</v>
      </c>
      <c r="G94" s="19">
        <v>301.62990000000002</v>
      </c>
      <c r="H94" s="18" t="s">
        <v>31</v>
      </c>
      <c r="I94" s="19">
        <v>148.0283</v>
      </c>
      <c r="J94" s="18" t="s">
        <v>31</v>
      </c>
      <c r="K94" s="19">
        <v>4.1760628463778797</v>
      </c>
      <c r="L94" s="18" t="s">
        <v>31</v>
      </c>
      <c r="M94" s="19">
        <v>23494.938491000001</v>
      </c>
      <c r="N94" s="18" t="s">
        <v>31</v>
      </c>
      <c r="O94" s="19">
        <v>21026.132631</v>
      </c>
      <c r="P94" s="18" t="s">
        <v>31</v>
      </c>
      <c r="Q94" s="19">
        <v>-2468.8058599999999</v>
      </c>
      <c r="R94" s="18" t="s">
        <v>31</v>
      </c>
      <c r="S94" s="19">
        <v>0.64734951513368</v>
      </c>
      <c r="T94" s="18" t="s">
        <v>31</v>
      </c>
      <c r="U94" s="19">
        <v>29319.775411999999</v>
      </c>
      <c r="V94" s="18" t="s">
        <v>31</v>
      </c>
      <c r="W94" s="19">
        <v>15523.754169</v>
      </c>
      <c r="X94" s="18" t="s">
        <v>31</v>
      </c>
      <c r="Y94" s="19">
        <v>-13796.021242999999</v>
      </c>
      <c r="Z94" s="18" t="s">
        <v>31</v>
      </c>
      <c r="AA94" s="19">
        <v>1.5641113792753401</v>
      </c>
      <c r="AB94" s="18" t="s">
        <v>31</v>
      </c>
      <c r="AC94" s="19">
        <v>3545.5705400000002</v>
      </c>
      <c r="AD94" s="18" t="s">
        <v>31</v>
      </c>
      <c r="AE94" s="19">
        <v>6259.2570139999998</v>
      </c>
      <c r="AF94" s="18" t="s">
        <v>31</v>
      </c>
      <c r="AG94" s="19">
        <v>2713.6864740000001</v>
      </c>
      <c r="AH94" s="18" t="s">
        <v>31</v>
      </c>
      <c r="AI94" s="19">
        <v>2240922.4830967402</v>
      </c>
      <c r="AJ94" s="18" t="s">
        <v>31</v>
      </c>
      <c r="AK94" s="19">
        <v>1368414.94070321</v>
      </c>
      <c r="AL94" s="18" t="s">
        <v>31</v>
      </c>
      <c r="AM94" s="19">
        <v>60229.599999999999</v>
      </c>
      <c r="AN94" s="18" t="s">
        <v>31</v>
      </c>
      <c r="AO94" s="19">
        <v>24516.2</v>
      </c>
      <c r="AP94" s="18" t="s">
        <v>31</v>
      </c>
      <c r="AQ94" s="19">
        <v>18022.099999999999</v>
      </c>
    </row>
    <row r="95" spans="1:43" ht="15" x14ac:dyDescent="0.3">
      <c r="A95" s="16"/>
      <c r="B95" s="17" t="s">
        <v>35</v>
      </c>
      <c r="C95" s="11" t="s">
        <v>31</v>
      </c>
      <c r="D95" s="18" t="s">
        <v>60</v>
      </c>
      <c r="E95" s="19">
        <v>290040</v>
      </c>
      <c r="F95" s="18" t="s">
        <v>31</v>
      </c>
      <c r="G95" s="19">
        <v>302.91309999999999</v>
      </c>
      <c r="H95" s="18" t="s">
        <v>31</v>
      </c>
      <c r="I95" s="19">
        <v>169.5624</v>
      </c>
      <c r="J95" s="18" t="s">
        <v>31</v>
      </c>
      <c r="K95" s="19">
        <v>4.3351656232010098</v>
      </c>
      <c r="L95" s="18" t="s">
        <v>31</v>
      </c>
      <c r="M95" s="19">
        <v>24258.444056</v>
      </c>
      <c r="N95" s="18" t="s">
        <v>31</v>
      </c>
      <c r="O95" s="19">
        <v>22606.253366000001</v>
      </c>
      <c r="P95" s="18" t="s">
        <v>31</v>
      </c>
      <c r="Q95" s="19">
        <v>-1652.1906899999999</v>
      </c>
      <c r="R95" s="18" t="s">
        <v>31</v>
      </c>
      <c r="S95" s="19">
        <v>0.66441704641153998</v>
      </c>
      <c r="T95" s="18" t="s">
        <v>31</v>
      </c>
      <c r="U95" s="19">
        <v>29109.699638999999</v>
      </c>
      <c r="V95" s="18" t="s">
        <v>31</v>
      </c>
      <c r="W95" s="19">
        <v>15541.965633</v>
      </c>
      <c r="X95" s="18" t="s">
        <v>31</v>
      </c>
      <c r="Y95" s="19">
        <v>-13567.734006000001</v>
      </c>
      <c r="Z95" s="18" t="s">
        <v>31</v>
      </c>
      <c r="AA95" s="19">
        <v>1.4914553895890501</v>
      </c>
      <c r="AB95" s="18" t="s">
        <v>31</v>
      </c>
      <c r="AC95" s="19">
        <v>3120.4447319999999</v>
      </c>
      <c r="AD95" s="18" t="s">
        <v>31</v>
      </c>
      <c r="AE95" s="19">
        <v>6162.5084210000005</v>
      </c>
      <c r="AF95" s="18" t="s">
        <v>31</v>
      </c>
      <c r="AG95" s="19">
        <v>3042.0636890000001</v>
      </c>
      <c r="AH95" s="18" t="s">
        <v>31</v>
      </c>
      <c r="AI95" s="19">
        <v>2420672.1414375599</v>
      </c>
      <c r="AJ95" s="18" t="s">
        <v>31</v>
      </c>
      <c r="AK95" s="19">
        <v>1486645.2849431101</v>
      </c>
      <c r="AL95" s="18" t="s">
        <v>31</v>
      </c>
      <c r="AM95" s="19">
        <v>60115.199999999997</v>
      </c>
      <c r="AN95" s="18" t="s">
        <v>31</v>
      </c>
      <c r="AO95" s="19">
        <v>24848.7</v>
      </c>
      <c r="AP95" s="18" t="s">
        <v>31</v>
      </c>
      <c r="AQ95" s="19">
        <v>18349.5</v>
      </c>
    </row>
    <row r="96" spans="1:43" ht="15" x14ac:dyDescent="0.3">
      <c r="A96" s="16"/>
      <c r="B96" s="17" t="s">
        <v>37</v>
      </c>
      <c r="C96" s="11" t="s">
        <v>31</v>
      </c>
      <c r="D96" s="18" t="s">
        <v>34</v>
      </c>
      <c r="E96" s="19">
        <v>317628</v>
      </c>
      <c r="F96" s="18" t="s">
        <v>31</v>
      </c>
      <c r="G96" s="19">
        <v>307.19670000000002</v>
      </c>
      <c r="H96" s="18" t="s">
        <v>31</v>
      </c>
      <c r="I96" s="19">
        <v>159.6798</v>
      </c>
      <c r="J96" s="18" t="s">
        <v>31</v>
      </c>
      <c r="K96" s="19">
        <v>4.8459214169226899</v>
      </c>
      <c r="L96" s="18" t="s">
        <v>31</v>
      </c>
      <c r="M96" s="19">
        <v>26209.29351</v>
      </c>
      <c r="N96" s="18" t="s">
        <v>31</v>
      </c>
      <c r="O96" s="19">
        <v>26824.256595999999</v>
      </c>
      <c r="P96" s="18" t="s">
        <v>31</v>
      </c>
      <c r="Q96" s="19">
        <v>614.96308599999998</v>
      </c>
      <c r="R96" s="18" t="s">
        <v>31</v>
      </c>
      <c r="S96" s="19">
        <v>0.64946568770633994</v>
      </c>
      <c r="T96" s="18" t="s">
        <v>31</v>
      </c>
      <c r="U96" s="19">
        <v>31869.416870000001</v>
      </c>
      <c r="V96" s="18" t="s">
        <v>31</v>
      </c>
      <c r="W96" s="19">
        <v>16892.350857000001</v>
      </c>
      <c r="X96" s="18" t="s">
        <v>31</v>
      </c>
      <c r="Y96" s="19">
        <v>-14977.066013</v>
      </c>
      <c r="Z96" s="18" t="s">
        <v>31</v>
      </c>
      <c r="AA96" s="19">
        <v>1.43248040776826</v>
      </c>
      <c r="AB96" s="18" t="s">
        <v>31</v>
      </c>
      <c r="AC96" s="19">
        <v>3044.0578890000002</v>
      </c>
      <c r="AD96" s="18" t="s">
        <v>31</v>
      </c>
      <c r="AE96" s="19">
        <v>6045.1954100000003</v>
      </c>
      <c r="AF96" s="18" t="s">
        <v>31</v>
      </c>
      <c r="AG96" s="19">
        <v>3001.1375210000001</v>
      </c>
      <c r="AH96" s="18" t="s">
        <v>31</v>
      </c>
      <c r="AI96" s="19">
        <v>2517184.4682453098</v>
      </c>
      <c r="AJ96" s="18" t="s">
        <v>31</v>
      </c>
      <c r="AK96" s="19">
        <v>1553672.2404289499</v>
      </c>
      <c r="AL96" s="18" t="s">
        <v>31</v>
      </c>
      <c r="AM96" s="19">
        <v>60002.3</v>
      </c>
      <c r="AN96" s="18" t="s">
        <v>31</v>
      </c>
      <c r="AO96" s="19">
        <v>25138.3</v>
      </c>
      <c r="AP96" s="18" t="s">
        <v>31</v>
      </c>
      <c r="AQ96" s="19">
        <v>18629.2</v>
      </c>
    </row>
    <row r="97" spans="1:43" ht="15" x14ac:dyDescent="0.3">
      <c r="A97" s="16"/>
      <c r="B97" s="17" t="s">
        <v>38</v>
      </c>
      <c r="C97" s="11" t="s">
        <v>31</v>
      </c>
      <c r="D97" s="18" t="s">
        <v>34</v>
      </c>
      <c r="E97" s="19">
        <v>345625</v>
      </c>
      <c r="F97" s="18" t="s">
        <v>31</v>
      </c>
      <c r="G97" s="19">
        <v>323.15800000000002</v>
      </c>
      <c r="H97" s="18" t="s">
        <v>31</v>
      </c>
      <c r="I97" s="19">
        <v>184.4374</v>
      </c>
      <c r="J97" s="18" t="s">
        <v>31</v>
      </c>
      <c r="K97" s="19">
        <v>4.7444829211350701</v>
      </c>
      <c r="L97" s="18" t="s">
        <v>31</v>
      </c>
      <c r="M97" s="19">
        <v>29965.062822</v>
      </c>
      <c r="N97" s="18" t="s">
        <v>31</v>
      </c>
      <c r="O97" s="19">
        <v>29283.294813</v>
      </c>
      <c r="P97" s="18" t="s">
        <v>31</v>
      </c>
      <c r="Q97" s="19">
        <v>-681.76800900000001</v>
      </c>
      <c r="R97" s="18" t="s">
        <v>31</v>
      </c>
      <c r="S97" s="19">
        <v>0.66798018978037998</v>
      </c>
      <c r="T97" s="18" t="s">
        <v>31</v>
      </c>
      <c r="U97" s="19">
        <v>33890.410204</v>
      </c>
      <c r="V97" s="18" t="s">
        <v>31</v>
      </c>
      <c r="W97" s="19">
        <v>18899.889233000002</v>
      </c>
      <c r="X97" s="18" t="s">
        <v>31</v>
      </c>
      <c r="Y97" s="19">
        <v>-14990.520971</v>
      </c>
      <c r="Z97" s="18" t="s">
        <v>31</v>
      </c>
      <c r="AA97" s="19">
        <v>1.4875467484347999</v>
      </c>
      <c r="AB97" s="18" t="s">
        <v>31</v>
      </c>
      <c r="AC97" s="19">
        <v>3411.6435959999999</v>
      </c>
      <c r="AD97" s="18" t="s">
        <v>31</v>
      </c>
      <c r="AE97" s="19">
        <v>6730.3457230000004</v>
      </c>
      <c r="AF97" s="18" t="s">
        <v>31</v>
      </c>
      <c r="AG97" s="19">
        <v>3318.702127</v>
      </c>
      <c r="AH97" s="18" t="s">
        <v>31</v>
      </c>
      <c r="AI97" s="19">
        <v>2600326.8715486499</v>
      </c>
      <c r="AJ97" s="18" t="s">
        <v>31</v>
      </c>
      <c r="AK97" s="19">
        <v>1608070.4424034001</v>
      </c>
      <c r="AL97" s="18" t="s">
        <v>31</v>
      </c>
      <c r="AM97" s="19">
        <v>59877.2</v>
      </c>
      <c r="AN97" s="18" t="s">
        <v>31</v>
      </c>
      <c r="AO97" s="19">
        <v>25371.3</v>
      </c>
      <c r="AP97" s="18" t="s">
        <v>31</v>
      </c>
      <c r="AQ97" s="19">
        <v>18840</v>
      </c>
    </row>
    <row r="98" spans="1:43" ht="15" x14ac:dyDescent="0.3">
      <c r="A98" s="16"/>
      <c r="B98" s="17" t="s">
        <v>39</v>
      </c>
      <c r="C98" s="11" t="s">
        <v>31</v>
      </c>
      <c r="D98" s="18" t="s">
        <v>34</v>
      </c>
      <c r="E98" s="19">
        <v>355854</v>
      </c>
      <c r="F98" s="18" t="s">
        <v>31</v>
      </c>
      <c r="G98" s="19">
        <v>294.20740000000001</v>
      </c>
      <c r="H98" s="18" t="s">
        <v>31</v>
      </c>
      <c r="I98" s="19">
        <v>167.79050000000001</v>
      </c>
      <c r="J98" s="18" t="s">
        <v>31</v>
      </c>
      <c r="K98" s="19">
        <v>5.4280665130961196</v>
      </c>
      <c r="L98" s="18" t="s">
        <v>31</v>
      </c>
      <c r="M98" s="19">
        <v>30963.114934000001</v>
      </c>
      <c r="N98" s="18" t="s">
        <v>31</v>
      </c>
      <c r="O98" s="19">
        <v>35311.199657999998</v>
      </c>
      <c r="P98" s="18" t="s">
        <v>31</v>
      </c>
      <c r="Q98" s="19">
        <v>4348.0847240000003</v>
      </c>
      <c r="R98" s="18" t="s">
        <v>31</v>
      </c>
      <c r="S98" s="19">
        <v>0.65315870284317001</v>
      </c>
      <c r="T98" s="18" t="s">
        <v>31</v>
      </c>
      <c r="U98" s="19">
        <v>32447.927962999998</v>
      </c>
      <c r="V98" s="18" t="s">
        <v>31</v>
      </c>
      <c r="W98" s="19">
        <v>18012.718765000001</v>
      </c>
      <c r="X98" s="18" t="s">
        <v>31</v>
      </c>
      <c r="Y98" s="19">
        <v>-14435.209198</v>
      </c>
      <c r="Z98" s="18" t="s">
        <v>31</v>
      </c>
      <c r="AA98" s="19">
        <v>1.5014674268824799</v>
      </c>
      <c r="AB98" s="18" t="s">
        <v>31</v>
      </c>
      <c r="AC98" s="19">
        <v>3820.0314360000002</v>
      </c>
      <c r="AD98" s="18" t="s">
        <v>31</v>
      </c>
      <c r="AE98" s="19">
        <v>6915.1495459999996</v>
      </c>
      <c r="AF98" s="18" t="s">
        <v>31</v>
      </c>
      <c r="AG98" s="19">
        <v>3095.1181099999999</v>
      </c>
      <c r="AH98" s="18" t="s">
        <v>31</v>
      </c>
      <c r="AI98" s="19">
        <v>2735564.5240380401</v>
      </c>
      <c r="AJ98" s="18" t="s">
        <v>31</v>
      </c>
      <c r="AK98" s="19">
        <v>1694645.6107496701</v>
      </c>
      <c r="AL98" s="18" t="s">
        <v>31</v>
      </c>
      <c r="AM98" s="19">
        <v>59729.1</v>
      </c>
      <c r="AN98" s="18" t="s">
        <v>31</v>
      </c>
      <c r="AO98" s="19">
        <v>25503.9</v>
      </c>
      <c r="AP98" s="18" t="s">
        <v>31</v>
      </c>
      <c r="AQ98" s="19">
        <v>18962.5</v>
      </c>
    </row>
    <row r="99" spans="1:43" ht="15" x14ac:dyDescent="0.3">
      <c r="A99" s="16"/>
      <c r="B99" s="17" t="s">
        <v>41</v>
      </c>
      <c r="C99" s="11" t="s">
        <v>31</v>
      </c>
      <c r="D99" s="18" t="s">
        <v>34</v>
      </c>
      <c r="E99" s="19">
        <v>342286.2</v>
      </c>
      <c r="F99" s="18" t="s">
        <v>31</v>
      </c>
      <c r="G99" s="19">
        <v>359.55599999999998</v>
      </c>
      <c r="H99" s="18" t="s">
        <v>31</v>
      </c>
      <c r="I99" s="19">
        <v>214.26060000000001</v>
      </c>
      <c r="J99" s="18" t="s">
        <v>31</v>
      </c>
      <c r="K99" s="19">
        <v>5.2645348123423297</v>
      </c>
      <c r="L99" s="18" t="s">
        <v>31</v>
      </c>
      <c r="M99" s="19">
        <v>31806.957140999999</v>
      </c>
      <c r="N99" s="18" t="s">
        <v>31</v>
      </c>
      <c r="O99" s="19">
        <v>37668.485331999997</v>
      </c>
      <c r="P99" s="18" t="s">
        <v>31</v>
      </c>
      <c r="Q99" s="19">
        <v>5861.5281910000003</v>
      </c>
      <c r="R99" s="18" t="s">
        <v>31</v>
      </c>
      <c r="S99" s="19">
        <v>0.63350054622929997</v>
      </c>
      <c r="T99" s="18" t="s">
        <v>31</v>
      </c>
      <c r="U99" s="19">
        <v>32992.469212000004</v>
      </c>
      <c r="V99" s="18" t="s">
        <v>31</v>
      </c>
      <c r="W99" s="19">
        <v>18063.419284</v>
      </c>
      <c r="X99" s="18" t="s">
        <v>31</v>
      </c>
      <c r="Y99" s="19">
        <v>-14929.049928</v>
      </c>
      <c r="Z99" s="18" t="s">
        <v>31</v>
      </c>
      <c r="AA99" s="19">
        <v>1.8210433759304101</v>
      </c>
      <c r="AB99" s="18" t="s">
        <v>31</v>
      </c>
      <c r="AC99" s="19">
        <v>3573.1147860000001</v>
      </c>
      <c r="AD99" s="18" t="s">
        <v>31</v>
      </c>
      <c r="AE99" s="19">
        <v>5605.2819840000002</v>
      </c>
      <c r="AF99" s="18" t="s">
        <v>31</v>
      </c>
      <c r="AG99" s="19">
        <v>2032.1671980000001</v>
      </c>
      <c r="AH99" s="18" t="s">
        <v>31</v>
      </c>
      <c r="AI99" s="19">
        <v>2564208.8021975202</v>
      </c>
      <c r="AJ99" s="18" t="s">
        <v>40</v>
      </c>
      <c r="AK99" s="19">
        <v>1561451.20437856</v>
      </c>
      <c r="AL99" s="18" t="s">
        <v>31</v>
      </c>
      <c r="AM99" s="19">
        <v>59438.9</v>
      </c>
      <c r="AN99" s="18" t="s">
        <v>40</v>
      </c>
      <c r="AO99" s="19">
        <v>24954.1</v>
      </c>
      <c r="AP99" s="18" t="s">
        <v>40</v>
      </c>
      <c r="AQ99" s="19">
        <v>18454</v>
      </c>
    </row>
    <row r="100" spans="1:43" ht="15" x14ac:dyDescent="0.3">
      <c r="A100" s="16"/>
      <c r="B100" s="17" t="s">
        <v>42</v>
      </c>
      <c r="C100" s="11" t="s">
        <v>31</v>
      </c>
      <c r="D100" s="18" t="s">
        <v>31</v>
      </c>
      <c r="E100" s="19">
        <v>357696.1</v>
      </c>
      <c r="F100" s="18" t="s">
        <v>31</v>
      </c>
      <c r="G100" s="19" t="s">
        <v>43</v>
      </c>
      <c r="H100" s="18" t="s">
        <v>31</v>
      </c>
      <c r="I100" s="19" t="s">
        <v>43</v>
      </c>
      <c r="J100" s="18" t="s">
        <v>31</v>
      </c>
      <c r="K100" s="19" t="s">
        <v>43</v>
      </c>
      <c r="L100" s="18" t="s">
        <v>31</v>
      </c>
      <c r="M100" s="19">
        <v>33699.070719000003</v>
      </c>
      <c r="N100" s="18" t="s">
        <v>31</v>
      </c>
      <c r="O100" s="19">
        <v>38205.781132999997</v>
      </c>
      <c r="P100" s="18" t="s">
        <v>31</v>
      </c>
      <c r="Q100" s="19">
        <v>4506.7104139999901</v>
      </c>
      <c r="R100" s="18" t="s">
        <v>31</v>
      </c>
      <c r="S100" s="19" t="s">
        <v>43</v>
      </c>
      <c r="T100" s="18" t="s">
        <v>31</v>
      </c>
      <c r="U100" s="19">
        <v>38626.274948999999</v>
      </c>
      <c r="V100" s="18" t="s">
        <v>31</v>
      </c>
      <c r="W100" s="19">
        <v>20999.773303999998</v>
      </c>
      <c r="X100" s="18" t="s">
        <v>31</v>
      </c>
      <c r="Y100" s="19">
        <v>-17626.501645</v>
      </c>
      <c r="Z100" s="18" t="s">
        <v>31</v>
      </c>
      <c r="AA100" s="19" t="s">
        <v>43</v>
      </c>
      <c r="AB100" s="18" t="s">
        <v>31</v>
      </c>
      <c r="AC100" s="19">
        <v>3732.5879300000001</v>
      </c>
      <c r="AD100" s="18" t="s">
        <v>31</v>
      </c>
      <c r="AE100" s="19">
        <v>2019.9667469999999</v>
      </c>
      <c r="AF100" s="18" t="s">
        <v>31</v>
      </c>
      <c r="AG100" s="19">
        <v>-1712.621183</v>
      </c>
      <c r="AH100" s="18" t="s">
        <v>31</v>
      </c>
      <c r="AI100" s="19">
        <v>2760019.2915914501</v>
      </c>
      <c r="AJ100" s="18" t="s">
        <v>40</v>
      </c>
      <c r="AK100" s="19">
        <v>1691477.1309249599</v>
      </c>
      <c r="AL100" s="18" t="s">
        <v>31</v>
      </c>
      <c r="AM100" s="19">
        <v>59133.2</v>
      </c>
      <c r="AN100" s="18" t="s">
        <v>40</v>
      </c>
      <c r="AO100" s="19">
        <v>25092.2</v>
      </c>
      <c r="AP100" s="18" t="s">
        <v>40</v>
      </c>
      <c r="AQ100" s="19">
        <v>18580.900000000001</v>
      </c>
    </row>
    <row r="101" spans="1:43" ht="15" x14ac:dyDescent="0.3">
      <c r="A101" s="15"/>
      <c r="B101" s="17" t="s">
        <v>44</v>
      </c>
      <c r="C101" s="11" t="s">
        <v>31</v>
      </c>
      <c r="D101" s="18" t="s">
        <v>31</v>
      </c>
      <c r="E101" s="19" t="s">
        <v>43</v>
      </c>
      <c r="F101" s="18" t="s">
        <v>31</v>
      </c>
      <c r="G101" s="19" t="s">
        <v>43</v>
      </c>
      <c r="H101" s="18" t="s">
        <v>31</v>
      </c>
      <c r="I101" s="19" t="s">
        <v>43</v>
      </c>
      <c r="J101" s="18" t="s">
        <v>31</v>
      </c>
      <c r="K101" s="19" t="s">
        <v>43</v>
      </c>
      <c r="L101" s="18" t="s">
        <v>31</v>
      </c>
      <c r="M101" s="19" t="s">
        <v>43</v>
      </c>
      <c r="N101" s="18" t="s">
        <v>31</v>
      </c>
      <c r="O101" s="19" t="s">
        <v>43</v>
      </c>
      <c r="P101" s="18" t="s">
        <v>31</v>
      </c>
      <c r="Q101" s="19" t="s">
        <v>43</v>
      </c>
      <c r="R101" s="18" t="s">
        <v>31</v>
      </c>
      <c r="S101" s="19" t="s">
        <v>43</v>
      </c>
      <c r="T101" s="18" t="s">
        <v>31</v>
      </c>
      <c r="U101" s="19" t="s">
        <v>43</v>
      </c>
      <c r="V101" s="18" t="s">
        <v>31</v>
      </c>
      <c r="W101" s="19" t="s">
        <v>43</v>
      </c>
      <c r="X101" s="18" t="s">
        <v>31</v>
      </c>
      <c r="Y101" s="19" t="s">
        <v>43</v>
      </c>
      <c r="Z101" s="18" t="s">
        <v>31</v>
      </c>
      <c r="AA101" s="19" t="s">
        <v>43</v>
      </c>
      <c r="AB101" s="18" t="s">
        <v>31</v>
      </c>
      <c r="AC101" s="19" t="s">
        <v>43</v>
      </c>
      <c r="AD101" s="18" t="s">
        <v>31</v>
      </c>
      <c r="AE101" s="19" t="s">
        <v>43</v>
      </c>
      <c r="AF101" s="18" t="s">
        <v>31</v>
      </c>
      <c r="AG101" s="19" t="s">
        <v>43</v>
      </c>
      <c r="AH101" s="18" t="s">
        <v>31</v>
      </c>
      <c r="AI101" s="19">
        <v>3059116.9551989902</v>
      </c>
      <c r="AJ101" s="18" t="s">
        <v>31</v>
      </c>
      <c r="AK101" s="19" t="s">
        <v>43</v>
      </c>
      <c r="AL101" s="18" t="s">
        <v>31</v>
      </c>
      <c r="AM101" s="19" t="s">
        <v>43</v>
      </c>
      <c r="AN101" s="18" t="s">
        <v>31</v>
      </c>
      <c r="AO101" s="19" t="s">
        <v>43</v>
      </c>
      <c r="AP101" s="18" t="s">
        <v>31</v>
      </c>
      <c r="AQ101" s="19" t="s">
        <v>43</v>
      </c>
    </row>
    <row r="102" spans="1:43" ht="15" x14ac:dyDescent="0.3">
      <c r="A102" s="20" t="s">
        <v>61</v>
      </c>
      <c r="B102" s="17" t="s">
        <v>33</v>
      </c>
      <c r="C102" s="11" t="s">
        <v>31</v>
      </c>
      <c r="D102" s="18" t="s">
        <v>34</v>
      </c>
      <c r="E102" s="19">
        <v>5570</v>
      </c>
      <c r="F102" s="18" t="s">
        <v>31</v>
      </c>
      <c r="G102" s="19">
        <v>6.6666999999999996</v>
      </c>
      <c r="H102" s="18" t="s">
        <v>31</v>
      </c>
      <c r="I102" s="19">
        <v>1</v>
      </c>
      <c r="J102" s="18" t="s">
        <v>31</v>
      </c>
      <c r="K102" s="19">
        <v>7.2201344405519993E-2</v>
      </c>
      <c r="L102" s="18" t="s">
        <v>31</v>
      </c>
      <c r="M102" s="19">
        <v>563.49848299999996</v>
      </c>
      <c r="N102" s="18" t="s">
        <v>31</v>
      </c>
      <c r="O102" s="19">
        <v>363.52782500000001</v>
      </c>
      <c r="P102" s="18" t="s">
        <v>31</v>
      </c>
      <c r="Q102" s="19">
        <v>-199.97065799999999</v>
      </c>
      <c r="R102" s="18" t="s">
        <v>31</v>
      </c>
      <c r="S102" s="19">
        <v>6.0460733138940001E-2</v>
      </c>
      <c r="T102" s="18" t="s">
        <v>31</v>
      </c>
      <c r="U102" s="19">
        <v>1626.402889</v>
      </c>
      <c r="V102" s="18" t="s">
        <v>31</v>
      </c>
      <c r="W102" s="19">
        <v>1449.8775949999999</v>
      </c>
      <c r="X102" s="18" t="s">
        <v>31</v>
      </c>
      <c r="Y102" s="19">
        <v>-176.525294</v>
      </c>
      <c r="Z102" s="18" t="s">
        <v>31</v>
      </c>
      <c r="AA102" s="19">
        <v>2.5110173588900001E-3</v>
      </c>
      <c r="AB102" s="18" t="s">
        <v>31</v>
      </c>
      <c r="AC102" s="19">
        <v>166.63671199999999</v>
      </c>
      <c r="AD102" s="18" t="s">
        <v>31</v>
      </c>
      <c r="AE102" s="19">
        <v>10.048583000000001</v>
      </c>
      <c r="AF102" s="18" t="s">
        <v>31</v>
      </c>
      <c r="AG102" s="19">
        <v>-156.58812900000001</v>
      </c>
      <c r="AH102" s="18" t="s">
        <v>31</v>
      </c>
      <c r="AI102" s="19">
        <v>49384.340787778798</v>
      </c>
      <c r="AJ102" s="18" t="s">
        <v>31</v>
      </c>
      <c r="AK102" s="19">
        <v>30812.042999102101</v>
      </c>
      <c r="AL102" s="18" t="s">
        <v>31</v>
      </c>
      <c r="AM102" s="19">
        <v>1977.3130000000001</v>
      </c>
      <c r="AN102" s="18" t="s">
        <v>31</v>
      </c>
      <c r="AO102" s="19">
        <v>889</v>
      </c>
      <c r="AP102" s="18" t="s">
        <v>31</v>
      </c>
      <c r="AQ102" s="19">
        <v>685.30399999999997</v>
      </c>
    </row>
    <row r="103" spans="1:43" ht="15" x14ac:dyDescent="0.3">
      <c r="A103" s="22"/>
      <c r="B103" s="17" t="s">
        <v>35</v>
      </c>
      <c r="C103" s="11" t="s">
        <v>31</v>
      </c>
      <c r="D103" s="18" t="s">
        <v>34</v>
      </c>
      <c r="E103" s="19">
        <v>5120</v>
      </c>
      <c r="F103" s="18" t="s">
        <v>31</v>
      </c>
      <c r="G103" s="19">
        <v>1</v>
      </c>
      <c r="H103" s="18" t="s">
        <v>31</v>
      </c>
      <c r="I103" s="19">
        <v>2.5</v>
      </c>
      <c r="J103" s="18" t="s">
        <v>31</v>
      </c>
      <c r="K103" s="19">
        <v>8.5876654139730002E-2</v>
      </c>
      <c r="L103" s="18" t="s">
        <v>31</v>
      </c>
      <c r="M103" s="19">
        <v>627.39004599999998</v>
      </c>
      <c r="N103" s="18" t="s">
        <v>31</v>
      </c>
      <c r="O103" s="19">
        <v>447.81435599999998</v>
      </c>
      <c r="P103" s="18" t="s">
        <v>31</v>
      </c>
      <c r="Q103" s="19">
        <v>-179.57569000000001</v>
      </c>
      <c r="R103" s="18" t="s">
        <v>31</v>
      </c>
      <c r="S103" s="19">
        <v>5.6229106148559999E-2</v>
      </c>
      <c r="T103" s="18" t="s">
        <v>31</v>
      </c>
      <c r="U103" s="19">
        <v>1562.413145</v>
      </c>
      <c r="V103" s="18" t="s">
        <v>31</v>
      </c>
      <c r="W103" s="19">
        <v>1315.3046569999999</v>
      </c>
      <c r="X103" s="18" t="s">
        <v>31</v>
      </c>
      <c r="Y103" s="19">
        <v>-247.10848799999999</v>
      </c>
      <c r="Z103" s="18" t="s">
        <v>31</v>
      </c>
      <c r="AA103" s="19">
        <v>3.4169911455100002E-3</v>
      </c>
      <c r="AB103" s="18" t="s">
        <v>31</v>
      </c>
      <c r="AC103" s="19">
        <v>45.529608000000003</v>
      </c>
      <c r="AD103" s="18" t="s">
        <v>31</v>
      </c>
      <c r="AE103" s="19">
        <v>14.118582999999999</v>
      </c>
      <c r="AF103" s="18" t="s">
        <v>31</v>
      </c>
      <c r="AG103" s="19">
        <v>-31.411024999999999</v>
      </c>
      <c r="AH103" s="18" t="s">
        <v>31</v>
      </c>
      <c r="AI103" s="19">
        <v>52362.249664030198</v>
      </c>
      <c r="AJ103" s="18" t="s">
        <v>31</v>
      </c>
      <c r="AK103" s="19">
        <v>31972.192683914702</v>
      </c>
      <c r="AL103" s="18" t="s">
        <v>31</v>
      </c>
      <c r="AM103" s="19">
        <v>1959.338</v>
      </c>
      <c r="AN103" s="18" t="s">
        <v>31</v>
      </c>
      <c r="AO103" s="19">
        <v>886.298</v>
      </c>
      <c r="AP103" s="18" t="s">
        <v>31</v>
      </c>
      <c r="AQ103" s="19">
        <v>679.30600000000004</v>
      </c>
    </row>
    <row r="104" spans="1:43" ht="15" x14ac:dyDescent="0.3">
      <c r="A104" s="22"/>
      <c r="B104" s="17" t="s">
        <v>37</v>
      </c>
      <c r="C104" s="11" t="s">
        <v>31</v>
      </c>
      <c r="D104" s="18" t="s">
        <v>34</v>
      </c>
      <c r="E104" s="19">
        <v>5378</v>
      </c>
      <c r="F104" s="18" t="s">
        <v>31</v>
      </c>
      <c r="G104" s="19">
        <v>4.3333000000000004</v>
      </c>
      <c r="H104" s="18" t="s">
        <v>31</v>
      </c>
      <c r="I104" s="19">
        <v>2</v>
      </c>
      <c r="J104" s="18" t="s">
        <v>31</v>
      </c>
      <c r="K104" s="19">
        <v>8.8210357445930004E-2</v>
      </c>
      <c r="L104" s="18" t="s">
        <v>31</v>
      </c>
      <c r="M104" s="19">
        <v>671.74840500000005</v>
      </c>
      <c r="N104" s="18" t="s">
        <v>31</v>
      </c>
      <c r="O104" s="19">
        <v>488.282219</v>
      </c>
      <c r="P104" s="18" t="s">
        <v>31</v>
      </c>
      <c r="Q104" s="19">
        <v>-183.46618599999999</v>
      </c>
      <c r="R104" s="18" t="s">
        <v>31</v>
      </c>
      <c r="S104" s="19">
        <v>5.1282025596120002E-2</v>
      </c>
      <c r="T104" s="18" t="s">
        <v>31</v>
      </c>
      <c r="U104" s="19">
        <v>1689.1650749999999</v>
      </c>
      <c r="V104" s="18" t="s">
        <v>31</v>
      </c>
      <c r="W104" s="19">
        <v>1333.825613</v>
      </c>
      <c r="X104" s="18" t="s">
        <v>31</v>
      </c>
      <c r="Y104" s="19">
        <v>-355.33946200000003</v>
      </c>
      <c r="Z104" s="18" t="s">
        <v>31</v>
      </c>
      <c r="AA104" s="19">
        <v>4.656782346176E-2</v>
      </c>
      <c r="AB104" s="18" t="s">
        <v>31</v>
      </c>
      <c r="AC104" s="19">
        <v>562.40260599999999</v>
      </c>
      <c r="AD104" s="18" t="s">
        <v>31</v>
      </c>
      <c r="AE104" s="19">
        <v>196.52037899999999</v>
      </c>
      <c r="AF104" s="18" t="s">
        <v>31</v>
      </c>
      <c r="AG104" s="19">
        <v>-365.882227</v>
      </c>
      <c r="AH104" s="18" t="s">
        <v>31</v>
      </c>
      <c r="AI104" s="19">
        <v>55691.223915349699</v>
      </c>
      <c r="AJ104" s="18" t="s">
        <v>31</v>
      </c>
      <c r="AK104" s="19">
        <v>34274.345884679104</v>
      </c>
      <c r="AL104" s="18" t="s">
        <v>31</v>
      </c>
      <c r="AM104" s="19">
        <v>1941.163</v>
      </c>
      <c r="AN104" s="18" t="s">
        <v>31</v>
      </c>
      <c r="AO104" s="19">
        <v>885.98599999999999</v>
      </c>
      <c r="AP104" s="18" t="s">
        <v>31</v>
      </c>
      <c r="AQ104" s="19">
        <v>678.14099999999996</v>
      </c>
    </row>
    <row r="105" spans="1:43" ht="15" x14ac:dyDescent="0.3">
      <c r="A105" s="22"/>
      <c r="B105" s="17" t="s">
        <v>38</v>
      </c>
      <c r="C105" s="11" t="s">
        <v>31</v>
      </c>
      <c r="D105" s="18" t="s">
        <v>34</v>
      </c>
      <c r="E105" s="19">
        <v>5806</v>
      </c>
      <c r="F105" s="18" t="s">
        <v>31</v>
      </c>
      <c r="G105" s="19">
        <v>4.3333000000000004</v>
      </c>
      <c r="H105" s="18" t="s">
        <v>31</v>
      </c>
      <c r="I105" s="19">
        <v>4.0769000000000002</v>
      </c>
      <c r="J105" s="18" t="s">
        <v>31</v>
      </c>
      <c r="K105" s="19">
        <v>8.5146032170449998E-2</v>
      </c>
      <c r="L105" s="18" t="s">
        <v>31</v>
      </c>
      <c r="M105" s="19">
        <v>706.89134000000001</v>
      </c>
      <c r="N105" s="18" t="s">
        <v>31</v>
      </c>
      <c r="O105" s="19">
        <v>525.52752399999997</v>
      </c>
      <c r="P105" s="18" t="s">
        <v>31</v>
      </c>
      <c r="Q105" s="19">
        <v>-181.36381600000001</v>
      </c>
      <c r="R105" s="18" t="s">
        <v>31</v>
      </c>
      <c r="S105" s="19">
        <v>5.0040033763479999E-2</v>
      </c>
      <c r="T105" s="18" t="s">
        <v>31</v>
      </c>
      <c r="U105" s="19">
        <v>1833.57419</v>
      </c>
      <c r="V105" s="18" t="s">
        <v>31</v>
      </c>
      <c r="W105" s="19">
        <v>1415.837041</v>
      </c>
      <c r="X105" s="18" t="s">
        <v>31</v>
      </c>
      <c r="Y105" s="19">
        <v>-417.73714899999999</v>
      </c>
      <c r="Z105" s="18" t="s">
        <v>31</v>
      </c>
      <c r="AA105" s="19">
        <v>0.10714547211547</v>
      </c>
      <c r="AB105" s="18" t="s">
        <v>31</v>
      </c>
      <c r="AC105" s="19">
        <v>1042.390803</v>
      </c>
      <c r="AD105" s="18" t="s">
        <v>31</v>
      </c>
      <c r="AE105" s="19">
        <v>484.77539999999999</v>
      </c>
      <c r="AF105" s="18" t="s">
        <v>31</v>
      </c>
      <c r="AG105" s="19">
        <v>-557.61540300000001</v>
      </c>
      <c r="AH105" s="18" t="s">
        <v>31</v>
      </c>
      <c r="AI105" s="19">
        <v>59505.491911495803</v>
      </c>
      <c r="AJ105" s="18" t="s">
        <v>31</v>
      </c>
      <c r="AK105" s="19">
        <v>36960.888596221499</v>
      </c>
      <c r="AL105" s="18" t="s">
        <v>31</v>
      </c>
      <c r="AM105" s="19">
        <v>1926.25</v>
      </c>
      <c r="AN105" s="18" t="s">
        <v>31</v>
      </c>
      <c r="AO105" s="19">
        <v>900.22699999999998</v>
      </c>
      <c r="AP105" s="18" t="s">
        <v>31</v>
      </c>
      <c r="AQ105" s="19">
        <v>692.01300000000003</v>
      </c>
    </row>
    <row r="106" spans="1:43" ht="15" x14ac:dyDescent="0.3">
      <c r="A106" s="22"/>
      <c r="B106" s="17" t="s">
        <v>39</v>
      </c>
      <c r="C106" s="11" t="s">
        <v>31</v>
      </c>
      <c r="D106" s="18" t="s">
        <v>34</v>
      </c>
      <c r="E106" s="19">
        <v>5924</v>
      </c>
      <c r="F106" s="18" t="s">
        <v>31</v>
      </c>
      <c r="G106" s="19">
        <v>0</v>
      </c>
      <c r="H106" s="18" t="s">
        <v>31</v>
      </c>
      <c r="I106" s="19">
        <v>1.7333000000000001</v>
      </c>
      <c r="J106" s="18" t="s">
        <v>31</v>
      </c>
      <c r="K106" s="19">
        <v>8.4455998992209999E-2</v>
      </c>
      <c r="L106" s="18" t="s">
        <v>31</v>
      </c>
      <c r="M106" s="19">
        <v>717.69891500000006</v>
      </c>
      <c r="N106" s="18" t="s">
        <v>31</v>
      </c>
      <c r="O106" s="19">
        <v>549.41158800000005</v>
      </c>
      <c r="P106" s="18" t="s">
        <v>31</v>
      </c>
      <c r="Q106" s="19">
        <v>-168.287327</v>
      </c>
      <c r="R106" s="18" t="s">
        <v>31</v>
      </c>
      <c r="S106" s="19">
        <v>5.1438706569700003E-2</v>
      </c>
      <c r="T106" s="18" t="s">
        <v>31</v>
      </c>
      <c r="U106" s="19">
        <v>1785.744514</v>
      </c>
      <c r="V106" s="18" t="s">
        <v>31</v>
      </c>
      <c r="W106" s="19">
        <v>1418.569409</v>
      </c>
      <c r="X106" s="18" t="s">
        <v>31</v>
      </c>
      <c r="Y106" s="19">
        <v>-367.17510499999997</v>
      </c>
      <c r="Z106" s="18" t="s">
        <v>31</v>
      </c>
      <c r="AA106" s="19">
        <v>1.392262787182E-2</v>
      </c>
      <c r="AB106" s="18" t="s">
        <v>31</v>
      </c>
      <c r="AC106" s="19">
        <v>776.33465200000001</v>
      </c>
      <c r="AD106" s="18" t="s">
        <v>31</v>
      </c>
      <c r="AE106" s="19">
        <v>64.121972999999997</v>
      </c>
      <c r="AF106" s="18" t="s">
        <v>31</v>
      </c>
      <c r="AG106" s="19">
        <v>-712.21267899999998</v>
      </c>
      <c r="AH106" s="18" t="s">
        <v>31</v>
      </c>
      <c r="AI106" s="19">
        <v>63017.700410032303</v>
      </c>
      <c r="AJ106" s="18" t="s">
        <v>40</v>
      </c>
      <c r="AK106" s="19">
        <v>39178.928423478297</v>
      </c>
      <c r="AL106" s="18" t="s">
        <v>31</v>
      </c>
      <c r="AM106" s="19">
        <v>1913.1880000000001</v>
      </c>
      <c r="AN106" s="18" t="s">
        <v>40</v>
      </c>
      <c r="AO106" s="19">
        <v>899.40977719829095</v>
      </c>
      <c r="AP106" s="18" t="s">
        <v>40</v>
      </c>
      <c r="AQ106" s="19">
        <v>691.93084007610003</v>
      </c>
    </row>
    <row r="107" spans="1:43" ht="15" x14ac:dyDescent="0.3">
      <c r="A107" s="22"/>
      <c r="B107" s="17" t="s">
        <v>41</v>
      </c>
      <c r="C107" s="11" t="s">
        <v>31</v>
      </c>
      <c r="D107" s="18" t="s">
        <v>34</v>
      </c>
      <c r="E107" s="19">
        <v>6559</v>
      </c>
      <c r="F107" s="18" t="s">
        <v>31</v>
      </c>
      <c r="G107" s="19">
        <v>3.8332999999999999</v>
      </c>
      <c r="H107" s="18" t="s">
        <v>31</v>
      </c>
      <c r="I107" s="19">
        <v>2.1429</v>
      </c>
      <c r="J107" s="18" t="s">
        <v>31</v>
      </c>
      <c r="K107" s="19">
        <v>7.1964862540619998E-2</v>
      </c>
      <c r="L107" s="18" t="s">
        <v>31</v>
      </c>
      <c r="M107" s="19">
        <v>765.02351999999996</v>
      </c>
      <c r="N107" s="18" t="s">
        <v>31</v>
      </c>
      <c r="O107" s="19">
        <v>514.91868999999997</v>
      </c>
      <c r="P107" s="18" t="s">
        <v>31</v>
      </c>
      <c r="Q107" s="19">
        <v>-250.10482999999999</v>
      </c>
      <c r="R107" s="18" t="s">
        <v>31</v>
      </c>
      <c r="S107" s="19">
        <v>6.293661130014E-2</v>
      </c>
      <c r="T107" s="18" t="s">
        <v>31</v>
      </c>
      <c r="U107" s="19">
        <v>2125.8883609999998</v>
      </c>
      <c r="V107" s="18" t="s">
        <v>31</v>
      </c>
      <c r="W107" s="19">
        <v>1794.553146</v>
      </c>
      <c r="X107" s="18" t="s">
        <v>31</v>
      </c>
      <c r="Y107" s="19">
        <v>-331.33521500000001</v>
      </c>
      <c r="Z107" s="18" t="s">
        <v>31</v>
      </c>
      <c r="AA107" s="19">
        <v>2.934622538099E-2</v>
      </c>
      <c r="AB107" s="18" t="s">
        <v>31</v>
      </c>
      <c r="AC107" s="19">
        <v>357.83702</v>
      </c>
      <c r="AD107" s="18" t="s">
        <v>31</v>
      </c>
      <c r="AE107" s="19">
        <v>90.329462000000007</v>
      </c>
      <c r="AF107" s="18" t="s">
        <v>31</v>
      </c>
      <c r="AG107" s="19">
        <v>-267.50755800000002</v>
      </c>
      <c r="AH107" s="18" t="s">
        <v>31</v>
      </c>
      <c r="AI107" s="19">
        <v>62744.1148183037</v>
      </c>
      <c r="AJ107" s="18" t="s">
        <v>40</v>
      </c>
      <c r="AK107" s="19">
        <v>38350.722868514596</v>
      </c>
      <c r="AL107" s="18" t="s">
        <v>31</v>
      </c>
      <c r="AM107" s="19">
        <v>1900.8630000000001</v>
      </c>
      <c r="AN107" s="18" t="s">
        <v>40</v>
      </c>
      <c r="AO107" s="19">
        <v>878.39833800729798</v>
      </c>
      <c r="AP107" s="18" t="s">
        <v>40</v>
      </c>
      <c r="AQ107" s="19">
        <v>669.19658796292299</v>
      </c>
    </row>
    <row r="108" spans="1:43" ht="15" x14ac:dyDescent="0.3">
      <c r="A108" s="22"/>
      <c r="B108" s="17" t="s">
        <v>42</v>
      </c>
      <c r="C108" s="11" t="s">
        <v>31</v>
      </c>
      <c r="D108" s="18" t="s">
        <v>49</v>
      </c>
      <c r="E108" s="19">
        <v>7054</v>
      </c>
      <c r="F108" s="18" t="s">
        <v>31</v>
      </c>
      <c r="G108" s="19" t="s">
        <v>43</v>
      </c>
      <c r="H108" s="18" t="s">
        <v>31</v>
      </c>
      <c r="I108" s="19" t="s">
        <v>43</v>
      </c>
      <c r="J108" s="18" t="s">
        <v>31</v>
      </c>
      <c r="K108" s="19" t="s">
        <v>43</v>
      </c>
      <c r="L108" s="18" t="s">
        <v>31</v>
      </c>
      <c r="M108" s="19">
        <v>936.25066200000003</v>
      </c>
      <c r="N108" s="18" t="s">
        <v>31</v>
      </c>
      <c r="O108" s="19">
        <v>674.49904900000001</v>
      </c>
      <c r="P108" s="18" t="s">
        <v>31</v>
      </c>
      <c r="Q108" s="19">
        <v>-261.75161300000002</v>
      </c>
      <c r="R108" s="18" t="s">
        <v>31</v>
      </c>
      <c r="S108" s="19" t="s">
        <v>43</v>
      </c>
      <c r="T108" s="18" t="s">
        <v>31</v>
      </c>
      <c r="U108" s="19">
        <v>2404.5228860000002</v>
      </c>
      <c r="V108" s="18" t="s">
        <v>31</v>
      </c>
      <c r="W108" s="19">
        <v>1916.8282039999999</v>
      </c>
      <c r="X108" s="18" t="s">
        <v>31</v>
      </c>
      <c r="Y108" s="19">
        <v>-487.694682</v>
      </c>
      <c r="Z108" s="18" t="s">
        <v>31</v>
      </c>
      <c r="AA108" s="19" t="s">
        <v>43</v>
      </c>
      <c r="AB108" s="18" t="s">
        <v>31</v>
      </c>
      <c r="AC108" s="19">
        <v>813.35723599999994</v>
      </c>
      <c r="AD108" s="18" t="s">
        <v>31</v>
      </c>
      <c r="AE108" s="19">
        <v>36.916704000000003</v>
      </c>
      <c r="AF108" s="18" t="s">
        <v>31</v>
      </c>
      <c r="AG108" s="19">
        <v>-776.44053199999996</v>
      </c>
      <c r="AH108" s="18" t="s">
        <v>31</v>
      </c>
      <c r="AI108" s="19">
        <v>65975.232793810297</v>
      </c>
      <c r="AJ108" s="18" t="s">
        <v>40</v>
      </c>
      <c r="AK108" s="19">
        <v>40325.660444619803</v>
      </c>
      <c r="AL108" s="18" t="s">
        <v>31</v>
      </c>
      <c r="AM108" s="19">
        <v>1883.0129999999999</v>
      </c>
      <c r="AN108" s="18" t="s">
        <v>40</v>
      </c>
      <c r="AO108" s="19">
        <v>855.81755061743502</v>
      </c>
      <c r="AP108" s="18" t="s">
        <v>40</v>
      </c>
      <c r="AQ108" s="19">
        <v>648.75880591776604</v>
      </c>
    </row>
    <row r="109" spans="1:43" ht="15" x14ac:dyDescent="0.3">
      <c r="A109" s="21"/>
      <c r="B109" s="17" t="s">
        <v>44</v>
      </c>
      <c r="C109" s="11" t="s">
        <v>31</v>
      </c>
      <c r="D109" s="18" t="s">
        <v>31</v>
      </c>
      <c r="E109" s="19" t="s">
        <v>43</v>
      </c>
      <c r="F109" s="18" t="s">
        <v>31</v>
      </c>
      <c r="G109" s="19" t="s">
        <v>43</v>
      </c>
      <c r="H109" s="18" t="s">
        <v>31</v>
      </c>
      <c r="I109" s="19" t="s">
        <v>43</v>
      </c>
      <c r="J109" s="18" t="s">
        <v>31</v>
      </c>
      <c r="K109" s="19" t="s">
        <v>43</v>
      </c>
      <c r="L109" s="18" t="s">
        <v>31</v>
      </c>
      <c r="M109" s="19" t="s">
        <v>43</v>
      </c>
      <c r="N109" s="18" t="s">
        <v>31</v>
      </c>
      <c r="O109" s="19" t="s">
        <v>43</v>
      </c>
      <c r="P109" s="18" t="s">
        <v>31</v>
      </c>
      <c r="Q109" s="19" t="s">
        <v>43</v>
      </c>
      <c r="R109" s="18" t="s">
        <v>31</v>
      </c>
      <c r="S109" s="19" t="s">
        <v>43</v>
      </c>
      <c r="T109" s="18" t="s">
        <v>31</v>
      </c>
      <c r="U109" s="19" t="s">
        <v>43</v>
      </c>
      <c r="V109" s="18" t="s">
        <v>31</v>
      </c>
      <c r="W109" s="19" t="s">
        <v>43</v>
      </c>
      <c r="X109" s="18" t="s">
        <v>31</v>
      </c>
      <c r="Y109" s="19" t="s">
        <v>43</v>
      </c>
      <c r="Z109" s="18" t="s">
        <v>31</v>
      </c>
      <c r="AA109" s="19" t="s">
        <v>43</v>
      </c>
      <c r="AB109" s="18" t="s">
        <v>31</v>
      </c>
      <c r="AC109" s="19" t="s">
        <v>43</v>
      </c>
      <c r="AD109" s="18" t="s">
        <v>31</v>
      </c>
      <c r="AE109" s="19" t="s">
        <v>43</v>
      </c>
      <c r="AF109" s="18" t="s">
        <v>31</v>
      </c>
      <c r="AG109" s="19" t="s">
        <v>43</v>
      </c>
      <c r="AH109" s="18" t="s">
        <v>31</v>
      </c>
      <c r="AI109" s="19">
        <v>71926.833660154807</v>
      </c>
      <c r="AJ109" s="18" t="s">
        <v>31</v>
      </c>
      <c r="AK109" s="19" t="s">
        <v>43</v>
      </c>
      <c r="AL109" s="18" t="s">
        <v>31</v>
      </c>
      <c r="AM109" s="19" t="s">
        <v>43</v>
      </c>
      <c r="AN109" s="18" t="s">
        <v>31</v>
      </c>
      <c r="AO109" s="19" t="s">
        <v>43</v>
      </c>
      <c r="AP109" s="18" t="s">
        <v>31</v>
      </c>
      <c r="AQ109" s="19" t="s">
        <v>43</v>
      </c>
    </row>
    <row r="110" spans="1:43" ht="15" x14ac:dyDescent="0.3">
      <c r="A110" s="14" t="s">
        <v>62</v>
      </c>
      <c r="B110" s="17" t="s">
        <v>33</v>
      </c>
      <c r="C110" s="11" t="s">
        <v>31</v>
      </c>
      <c r="D110" s="18" t="s">
        <v>31</v>
      </c>
      <c r="E110" s="19">
        <v>10607</v>
      </c>
      <c r="F110" s="18" t="s">
        <v>31</v>
      </c>
      <c r="G110" s="19">
        <v>4</v>
      </c>
      <c r="H110" s="18" t="s">
        <v>31</v>
      </c>
      <c r="I110" s="19">
        <v>3.95</v>
      </c>
      <c r="J110" s="18" t="s">
        <v>31</v>
      </c>
      <c r="K110" s="19">
        <v>0.13869137000414999</v>
      </c>
      <c r="L110" s="18" t="s">
        <v>31</v>
      </c>
      <c r="M110" s="19">
        <v>1067.9917519999999</v>
      </c>
      <c r="N110" s="18" t="s">
        <v>31</v>
      </c>
      <c r="O110" s="19">
        <v>698.29962999999998</v>
      </c>
      <c r="P110" s="18" t="s">
        <v>31</v>
      </c>
      <c r="Q110" s="19">
        <v>-369.69212199999998</v>
      </c>
      <c r="R110" s="18" t="s">
        <v>31</v>
      </c>
      <c r="S110" s="19">
        <v>5.5839976330219997E-2</v>
      </c>
      <c r="T110" s="18" t="s">
        <v>31</v>
      </c>
      <c r="U110" s="19">
        <v>1793.155986</v>
      </c>
      <c r="V110" s="18" t="s">
        <v>31</v>
      </c>
      <c r="W110" s="19">
        <v>1339.069614</v>
      </c>
      <c r="X110" s="18" t="s">
        <v>31</v>
      </c>
      <c r="Y110" s="19">
        <v>-454.08637199999998</v>
      </c>
      <c r="Z110" s="18" t="s">
        <v>31</v>
      </c>
      <c r="AA110" s="19">
        <v>8.2609712172199996E-3</v>
      </c>
      <c r="AB110" s="18" t="s">
        <v>31</v>
      </c>
      <c r="AC110" s="19">
        <v>58.443984</v>
      </c>
      <c r="AD110" s="18" t="s">
        <v>31</v>
      </c>
      <c r="AE110" s="19">
        <v>33.058734000000001</v>
      </c>
      <c r="AF110" s="18" t="s">
        <v>31</v>
      </c>
      <c r="AG110" s="19">
        <v>-25.385249999999999</v>
      </c>
      <c r="AH110" s="18" t="s">
        <v>31</v>
      </c>
      <c r="AI110" s="19">
        <v>83761.504152735593</v>
      </c>
      <c r="AJ110" s="18" t="s">
        <v>31</v>
      </c>
      <c r="AK110" s="19">
        <v>59395.653465015603</v>
      </c>
      <c r="AL110" s="18" t="s">
        <v>31</v>
      </c>
      <c r="AM110" s="19">
        <v>2904.91</v>
      </c>
      <c r="AN110" s="18" t="s">
        <v>31</v>
      </c>
      <c r="AO110" s="19">
        <v>1341.3</v>
      </c>
      <c r="AP110" s="18" t="s">
        <v>31</v>
      </c>
      <c r="AQ110" s="19">
        <v>1020.7</v>
      </c>
    </row>
    <row r="111" spans="1:43" ht="15" x14ac:dyDescent="0.3">
      <c r="A111" s="16"/>
      <c r="B111" s="17" t="s">
        <v>35</v>
      </c>
      <c r="C111" s="11" t="s">
        <v>31</v>
      </c>
      <c r="D111" s="18" t="s">
        <v>31</v>
      </c>
      <c r="E111" s="19">
        <v>10924</v>
      </c>
      <c r="F111" s="18" t="s">
        <v>31</v>
      </c>
      <c r="G111" s="19">
        <v>4.25</v>
      </c>
      <c r="H111" s="18" t="s">
        <v>31</v>
      </c>
      <c r="I111" s="19">
        <v>2.8332999999999999</v>
      </c>
      <c r="J111" s="18" t="s">
        <v>31</v>
      </c>
      <c r="K111" s="19">
        <v>0.15220097966103999</v>
      </c>
      <c r="L111" s="18" t="s">
        <v>31</v>
      </c>
      <c r="M111" s="19">
        <v>1060.0051410000001</v>
      </c>
      <c r="N111" s="18" t="s">
        <v>31</v>
      </c>
      <c r="O111" s="19">
        <v>793.67069400000003</v>
      </c>
      <c r="P111" s="18" t="s">
        <v>31</v>
      </c>
      <c r="Q111" s="19">
        <v>-266.33444700000001</v>
      </c>
      <c r="R111" s="18" t="s">
        <v>31</v>
      </c>
      <c r="S111" s="19">
        <v>5.618634699952E-2</v>
      </c>
      <c r="T111" s="18" t="s">
        <v>31</v>
      </c>
      <c r="U111" s="19">
        <v>1841.524768</v>
      </c>
      <c r="V111" s="18" t="s">
        <v>31</v>
      </c>
      <c r="W111" s="19">
        <v>1314.3044400000001</v>
      </c>
      <c r="X111" s="18" t="s">
        <v>31</v>
      </c>
      <c r="Y111" s="19">
        <v>-527.22032799999999</v>
      </c>
      <c r="Z111" s="18" t="s">
        <v>31</v>
      </c>
      <c r="AA111" s="19">
        <v>9.9191875676999993E-3</v>
      </c>
      <c r="AB111" s="18" t="s">
        <v>31</v>
      </c>
      <c r="AC111" s="19">
        <v>74.239669000000006</v>
      </c>
      <c r="AD111" s="18" t="s">
        <v>31</v>
      </c>
      <c r="AE111" s="19">
        <v>40.984850999999999</v>
      </c>
      <c r="AF111" s="18" t="s">
        <v>31</v>
      </c>
      <c r="AG111" s="19">
        <v>-33.254818</v>
      </c>
      <c r="AH111" s="18" t="s">
        <v>31</v>
      </c>
      <c r="AI111" s="19">
        <v>88700.479110183194</v>
      </c>
      <c r="AJ111" s="18" t="s">
        <v>31</v>
      </c>
      <c r="AK111" s="19">
        <v>62668.741056393003</v>
      </c>
      <c r="AL111" s="18" t="s">
        <v>31</v>
      </c>
      <c r="AM111" s="19">
        <v>2868.2310000000002</v>
      </c>
      <c r="AN111" s="18" t="s">
        <v>31</v>
      </c>
      <c r="AO111" s="19">
        <v>1371.8</v>
      </c>
      <c r="AP111" s="18" t="s">
        <v>31</v>
      </c>
      <c r="AQ111" s="19">
        <v>1041.2</v>
      </c>
    </row>
    <row r="112" spans="1:43" ht="15" x14ac:dyDescent="0.3">
      <c r="A112" s="16"/>
      <c r="B112" s="17" t="s">
        <v>37</v>
      </c>
      <c r="C112" s="11" t="s">
        <v>31</v>
      </c>
      <c r="D112" s="18" t="s">
        <v>31</v>
      </c>
      <c r="E112" s="19">
        <v>11577.1</v>
      </c>
      <c r="F112" s="18" t="s">
        <v>31</v>
      </c>
      <c r="G112" s="19">
        <v>5.5332999999999997</v>
      </c>
      <c r="H112" s="18" t="s">
        <v>31</v>
      </c>
      <c r="I112" s="19">
        <v>6.6666999999999996</v>
      </c>
      <c r="J112" s="18" t="s">
        <v>31</v>
      </c>
      <c r="K112" s="19">
        <v>0.14157641232318999</v>
      </c>
      <c r="L112" s="18" t="s">
        <v>31</v>
      </c>
      <c r="M112" s="19">
        <v>1127.330052</v>
      </c>
      <c r="N112" s="18" t="s">
        <v>31</v>
      </c>
      <c r="O112" s="19">
        <v>783.68625599999996</v>
      </c>
      <c r="P112" s="18" t="s">
        <v>31</v>
      </c>
      <c r="Q112" s="19">
        <v>-343.64379600000001</v>
      </c>
      <c r="R112" s="18" t="s">
        <v>31</v>
      </c>
      <c r="S112" s="19">
        <v>6.2544227761309995E-2</v>
      </c>
      <c r="T112" s="18" t="s">
        <v>31</v>
      </c>
      <c r="U112" s="19">
        <v>2160.2277789999998</v>
      </c>
      <c r="V112" s="18" t="s">
        <v>31</v>
      </c>
      <c r="W112" s="19">
        <v>1626.751127</v>
      </c>
      <c r="X112" s="18" t="s">
        <v>31</v>
      </c>
      <c r="Y112" s="19">
        <v>-533.47665199999994</v>
      </c>
      <c r="Z112" s="18" t="s">
        <v>31</v>
      </c>
      <c r="AA112" s="19">
        <v>1.7741892312649998E-2</v>
      </c>
      <c r="AB112" s="18" t="s">
        <v>31</v>
      </c>
      <c r="AC112" s="19">
        <v>90.514222000000004</v>
      </c>
      <c r="AD112" s="18" t="s">
        <v>31</v>
      </c>
      <c r="AE112" s="19">
        <v>74.872371999999999</v>
      </c>
      <c r="AF112" s="18" t="s">
        <v>31</v>
      </c>
      <c r="AG112" s="19">
        <v>-15.64185</v>
      </c>
      <c r="AH112" s="18" t="s">
        <v>31</v>
      </c>
      <c r="AI112" s="19">
        <v>95492.277897859007</v>
      </c>
      <c r="AJ112" s="18" t="s">
        <v>31</v>
      </c>
      <c r="AK112" s="19">
        <v>67895.806152797799</v>
      </c>
      <c r="AL112" s="18" t="s">
        <v>31</v>
      </c>
      <c r="AM112" s="19">
        <v>2828.4029999999998</v>
      </c>
      <c r="AN112" s="18" t="s">
        <v>31</v>
      </c>
      <c r="AO112" s="19">
        <v>1361.9</v>
      </c>
      <c r="AP112" s="18" t="s">
        <v>31</v>
      </c>
      <c r="AQ112" s="19">
        <v>1034.7</v>
      </c>
    </row>
    <row r="113" spans="1:43" ht="15" x14ac:dyDescent="0.3">
      <c r="A113" s="16"/>
      <c r="B113" s="17" t="s">
        <v>38</v>
      </c>
      <c r="C113" s="11" t="s">
        <v>31</v>
      </c>
      <c r="D113" s="18" t="s">
        <v>31</v>
      </c>
      <c r="E113" s="19">
        <v>11955.8</v>
      </c>
      <c r="F113" s="18" t="s">
        <v>31</v>
      </c>
      <c r="G113" s="19">
        <v>3</v>
      </c>
      <c r="H113" s="18" t="s">
        <v>31</v>
      </c>
      <c r="I113" s="19">
        <v>3.5</v>
      </c>
      <c r="J113" s="18" t="s">
        <v>31</v>
      </c>
      <c r="K113" s="19">
        <v>0.13779421639809</v>
      </c>
      <c r="L113" s="18" t="s">
        <v>31</v>
      </c>
      <c r="M113" s="19">
        <v>1193.556257</v>
      </c>
      <c r="N113" s="18" t="s">
        <v>31</v>
      </c>
      <c r="O113" s="19">
        <v>850.47595899999999</v>
      </c>
      <c r="P113" s="18" t="s">
        <v>31</v>
      </c>
      <c r="Q113" s="19">
        <v>-343.08029800000003</v>
      </c>
      <c r="R113" s="18" t="s">
        <v>31</v>
      </c>
      <c r="S113" s="19">
        <v>5.917255322138E-2</v>
      </c>
      <c r="T113" s="18" t="s">
        <v>31</v>
      </c>
      <c r="U113" s="19">
        <v>2237.4364780000001</v>
      </c>
      <c r="V113" s="18" t="s">
        <v>31</v>
      </c>
      <c r="W113" s="19">
        <v>1674.233336</v>
      </c>
      <c r="X113" s="18" t="s">
        <v>31</v>
      </c>
      <c r="Y113" s="19">
        <v>-563.20314199999996</v>
      </c>
      <c r="Z113" s="18" t="s">
        <v>31</v>
      </c>
      <c r="AA113" s="19">
        <v>1.3081279166550001E-2</v>
      </c>
      <c r="AB113" s="18" t="s">
        <v>31</v>
      </c>
      <c r="AC113" s="19">
        <v>76.792418999999995</v>
      </c>
      <c r="AD113" s="18" t="s">
        <v>31</v>
      </c>
      <c r="AE113" s="19">
        <v>59.185724</v>
      </c>
      <c r="AF113" s="18" t="s">
        <v>31</v>
      </c>
      <c r="AG113" s="19">
        <v>-17.606694999999998</v>
      </c>
      <c r="AH113" s="18" t="s">
        <v>31</v>
      </c>
      <c r="AI113" s="19">
        <v>101910.429079109</v>
      </c>
      <c r="AJ113" s="18" t="s">
        <v>31</v>
      </c>
      <c r="AK113" s="19">
        <v>71843.193248823998</v>
      </c>
      <c r="AL113" s="18" t="s">
        <v>31</v>
      </c>
      <c r="AM113" s="19">
        <v>2801.5430000000001</v>
      </c>
      <c r="AN113" s="18" t="s">
        <v>31</v>
      </c>
      <c r="AO113" s="19">
        <v>1380.6</v>
      </c>
      <c r="AP113" s="18" t="s">
        <v>31</v>
      </c>
      <c r="AQ113" s="19">
        <v>1052.5</v>
      </c>
    </row>
    <row r="114" spans="1:43" ht="15" x14ac:dyDescent="0.3">
      <c r="A114" s="16"/>
      <c r="B114" s="17" t="s">
        <v>39</v>
      </c>
      <c r="C114" s="11" t="s">
        <v>31</v>
      </c>
      <c r="D114" s="18" t="s">
        <v>31</v>
      </c>
      <c r="E114" s="19">
        <v>12998</v>
      </c>
      <c r="F114" s="18" t="s">
        <v>31</v>
      </c>
      <c r="G114" s="19">
        <v>5.3555999999999999</v>
      </c>
      <c r="H114" s="18" t="s">
        <v>31</v>
      </c>
      <c r="I114" s="19">
        <v>6.6666999999999996</v>
      </c>
      <c r="J114" s="18" t="s">
        <v>31</v>
      </c>
      <c r="K114" s="19">
        <v>0.1366878363797</v>
      </c>
      <c r="L114" s="18" t="s">
        <v>31</v>
      </c>
      <c r="M114" s="19">
        <v>1387.6235839999999</v>
      </c>
      <c r="N114" s="18" t="s">
        <v>31</v>
      </c>
      <c r="O114" s="19">
        <v>889.19534599999997</v>
      </c>
      <c r="P114" s="18" t="s">
        <v>31</v>
      </c>
      <c r="Q114" s="19">
        <v>-498.42823800000002</v>
      </c>
      <c r="R114" s="18" t="s">
        <v>31</v>
      </c>
      <c r="S114" s="19">
        <v>6.2070286472389997E-2</v>
      </c>
      <c r="T114" s="18" t="s">
        <v>31</v>
      </c>
      <c r="U114" s="19">
        <v>2285.421902</v>
      </c>
      <c r="V114" s="18" t="s">
        <v>31</v>
      </c>
      <c r="W114" s="19">
        <v>1711.765623</v>
      </c>
      <c r="X114" s="18" t="s">
        <v>31</v>
      </c>
      <c r="Y114" s="19">
        <v>-573.65627900000004</v>
      </c>
      <c r="Z114" s="18" t="s">
        <v>31</v>
      </c>
      <c r="AA114" s="19">
        <v>1.291207247263E-2</v>
      </c>
      <c r="AB114" s="18" t="s">
        <v>31</v>
      </c>
      <c r="AC114" s="19">
        <v>99.415914000000001</v>
      </c>
      <c r="AD114" s="18" t="s">
        <v>31</v>
      </c>
      <c r="AE114" s="19">
        <v>59.467765</v>
      </c>
      <c r="AF114" s="18" t="s">
        <v>31</v>
      </c>
      <c r="AG114" s="19">
        <v>-39.948149000000001</v>
      </c>
      <c r="AH114" s="18" t="s">
        <v>31</v>
      </c>
      <c r="AI114" s="19">
        <v>111627.898072802</v>
      </c>
      <c r="AJ114" s="18" t="s">
        <v>40</v>
      </c>
      <c r="AK114" s="19">
        <v>78346.887955122802</v>
      </c>
      <c r="AL114" s="18" t="s">
        <v>31</v>
      </c>
      <c r="AM114" s="19">
        <v>2794.1370000000002</v>
      </c>
      <c r="AN114" s="18" t="s">
        <v>40</v>
      </c>
      <c r="AO114" s="19">
        <v>1388.53597700717</v>
      </c>
      <c r="AP114" s="18" t="s">
        <v>40</v>
      </c>
      <c r="AQ114" s="19">
        <v>1055.0760171326599</v>
      </c>
    </row>
    <row r="115" spans="1:43" ht="15" x14ac:dyDescent="0.3">
      <c r="A115" s="16"/>
      <c r="B115" s="17" t="s">
        <v>41</v>
      </c>
      <c r="C115" s="11" t="s">
        <v>31</v>
      </c>
      <c r="D115" s="18" t="s">
        <v>31</v>
      </c>
      <c r="E115" s="19">
        <v>14245.4</v>
      </c>
      <c r="F115" s="18" t="s">
        <v>31</v>
      </c>
      <c r="G115" s="19">
        <v>7.4583000000000004</v>
      </c>
      <c r="H115" s="18" t="s">
        <v>31</v>
      </c>
      <c r="I115" s="19">
        <v>4.5</v>
      </c>
      <c r="J115" s="18" t="s">
        <v>31</v>
      </c>
      <c r="K115" s="19">
        <v>0.13221432493756999</v>
      </c>
      <c r="L115" s="18" t="s">
        <v>31</v>
      </c>
      <c r="M115" s="19">
        <v>1467.755754</v>
      </c>
      <c r="N115" s="18" t="s">
        <v>31</v>
      </c>
      <c r="O115" s="19">
        <v>946.01204800000005</v>
      </c>
      <c r="P115" s="18" t="s">
        <v>31</v>
      </c>
      <c r="Q115" s="19">
        <v>-521.74370599999997</v>
      </c>
      <c r="R115" s="18" t="s">
        <v>31</v>
      </c>
      <c r="S115" s="19">
        <v>6.9500134291370003E-2</v>
      </c>
      <c r="T115" s="18" t="s">
        <v>31</v>
      </c>
      <c r="U115" s="19">
        <v>2639.2392840000002</v>
      </c>
      <c r="V115" s="18" t="s">
        <v>31</v>
      </c>
      <c r="W115" s="19">
        <v>1981.7032099999999</v>
      </c>
      <c r="X115" s="18" t="s">
        <v>31</v>
      </c>
      <c r="Y115" s="19">
        <v>-657.53607399999999</v>
      </c>
      <c r="Z115" s="18" t="s">
        <v>31</v>
      </c>
      <c r="AA115" s="19">
        <v>1.8264060759539999E-2</v>
      </c>
      <c r="AB115" s="18" t="s">
        <v>31</v>
      </c>
      <c r="AC115" s="19">
        <v>72.697130000000001</v>
      </c>
      <c r="AD115" s="18" t="s">
        <v>31</v>
      </c>
      <c r="AE115" s="19">
        <v>56.217886999999997</v>
      </c>
      <c r="AF115" s="18" t="s">
        <v>31</v>
      </c>
      <c r="AG115" s="19">
        <v>-16.479243</v>
      </c>
      <c r="AH115" s="18" t="s">
        <v>31</v>
      </c>
      <c r="AI115" s="19">
        <v>112143.288949169</v>
      </c>
      <c r="AJ115" s="18" t="s">
        <v>40</v>
      </c>
      <c r="AK115" s="19">
        <v>77224.380314948707</v>
      </c>
      <c r="AL115" s="18" t="s">
        <v>31</v>
      </c>
      <c r="AM115" s="19">
        <v>2794.8850000000002</v>
      </c>
      <c r="AN115" s="18" t="s">
        <v>40</v>
      </c>
      <c r="AO115" s="19">
        <v>1366.7810400375499</v>
      </c>
      <c r="AP115" s="18" t="s">
        <v>40</v>
      </c>
      <c r="AQ115" s="19">
        <v>1034.1868782025199</v>
      </c>
    </row>
    <row r="116" spans="1:43" ht="15" x14ac:dyDescent="0.3">
      <c r="A116" s="16"/>
      <c r="B116" s="17" t="s">
        <v>42</v>
      </c>
      <c r="C116" s="11" t="s">
        <v>31</v>
      </c>
      <c r="D116" s="18" t="s">
        <v>31</v>
      </c>
      <c r="E116" s="19">
        <v>14890.7</v>
      </c>
      <c r="F116" s="18" t="s">
        <v>31</v>
      </c>
      <c r="G116" s="19" t="s">
        <v>43</v>
      </c>
      <c r="H116" s="18" t="s">
        <v>31</v>
      </c>
      <c r="I116" s="19" t="s">
        <v>43</v>
      </c>
      <c r="J116" s="18" t="s">
        <v>31</v>
      </c>
      <c r="K116" s="19" t="s">
        <v>43</v>
      </c>
      <c r="L116" s="18" t="s">
        <v>31</v>
      </c>
      <c r="M116" s="19">
        <v>1610.2550020000001</v>
      </c>
      <c r="N116" s="18" t="s">
        <v>31</v>
      </c>
      <c r="O116" s="19">
        <v>1008.026503</v>
      </c>
      <c r="P116" s="18" t="s">
        <v>31</v>
      </c>
      <c r="Q116" s="19">
        <v>-602.22849900000006</v>
      </c>
      <c r="R116" s="18" t="s">
        <v>31</v>
      </c>
      <c r="S116" s="19" t="s">
        <v>43</v>
      </c>
      <c r="T116" s="18" t="s">
        <v>31</v>
      </c>
      <c r="U116" s="19">
        <v>3173.5627479999998</v>
      </c>
      <c r="V116" s="18" t="s">
        <v>31</v>
      </c>
      <c r="W116" s="19">
        <v>2284.1763729999998</v>
      </c>
      <c r="X116" s="18" t="s">
        <v>31</v>
      </c>
      <c r="Y116" s="19">
        <v>-889.38637500000004</v>
      </c>
      <c r="Z116" s="18" t="s">
        <v>31</v>
      </c>
      <c r="AA116" s="19" t="s">
        <v>43</v>
      </c>
      <c r="AB116" s="18" t="s">
        <v>31</v>
      </c>
      <c r="AC116" s="19">
        <v>116.764606</v>
      </c>
      <c r="AD116" s="18" t="s">
        <v>31</v>
      </c>
      <c r="AE116" s="19">
        <v>70.271480999999994</v>
      </c>
      <c r="AF116" s="18" t="s">
        <v>31</v>
      </c>
      <c r="AG116" s="19">
        <v>-46.493124999999999</v>
      </c>
      <c r="AH116" s="18" t="s">
        <v>31</v>
      </c>
      <c r="AI116" s="19">
        <v>122692.54401600899</v>
      </c>
      <c r="AJ116" s="18" t="s">
        <v>40</v>
      </c>
      <c r="AK116" s="19">
        <v>84794.360327589893</v>
      </c>
      <c r="AL116" s="18" t="s">
        <v>31</v>
      </c>
      <c r="AM116" s="19">
        <v>2808.38</v>
      </c>
      <c r="AN116" s="18" t="s">
        <v>40</v>
      </c>
      <c r="AO116" s="19">
        <v>1377.3477674943099</v>
      </c>
      <c r="AP116" s="18" t="s">
        <v>40</v>
      </c>
      <c r="AQ116" s="19">
        <v>1042.1822853388501</v>
      </c>
    </row>
    <row r="117" spans="1:43" ht="15" x14ac:dyDescent="0.3">
      <c r="A117" s="15"/>
      <c r="B117" s="17" t="s">
        <v>44</v>
      </c>
      <c r="C117" s="11" t="s">
        <v>31</v>
      </c>
      <c r="D117" s="18" t="s">
        <v>31</v>
      </c>
      <c r="E117" s="19" t="s">
        <v>43</v>
      </c>
      <c r="F117" s="18" t="s">
        <v>31</v>
      </c>
      <c r="G117" s="19" t="s">
        <v>43</v>
      </c>
      <c r="H117" s="18" t="s">
        <v>31</v>
      </c>
      <c r="I117" s="19" t="s">
        <v>43</v>
      </c>
      <c r="J117" s="18" t="s">
        <v>31</v>
      </c>
      <c r="K117" s="19" t="s">
        <v>43</v>
      </c>
      <c r="L117" s="18" t="s">
        <v>31</v>
      </c>
      <c r="M117" s="19" t="s">
        <v>43</v>
      </c>
      <c r="N117" s="18" t="s">
        <v>31</v>
      </c>
      <c r="O117" s="19" t="s">
        <v>43</v>
      </c>
      <c r="P117" s="18" t="s">
        <v>31</v>
      </c>
      <c r="Q117" s="19" t="s">
        <v>43</v>
      </c>
      <c r="R117" s="18" t="s">
        <v>31</v>
      </c>
      <c r="S117" s="19" t="s">
        <v>43</v>
      </c>
      <c r="T117" s="18" t="s">
        <v>31</v>
      </c>
      <c r="U117" s="19" t="s">
        <v>43</v>
      </c>
      <c r="V117" s="18" t="s">
        <v>31</v>
      </c>
      <c r="W117" s="19" t="s">
        <v>43</v>
      </c>
      <c r="X117" s="18" t="s">
        <v>31</v>
      </c>
      <c r="Y117" s="19" t="s">
        <v>43</v>
      </c>
      <c r="Z117" s="18" t="s">
        <v>31</v>
      </c>
      <c r="AA117" s="19" t="s">
        <v>43</v>
      </c>
      <c r="AB117" s="18" t="s">
        <v>31</v>
      </c>
      <c r="AC117" s="19" t="s">
        <v>43</v>
      </c>
      <c r="AD117" s="18" t="s">
        <v>31</v>
      </c>
      <c r="AE117" s="19" t="s">
        <v>43</v>
      </c>
      <c r="AF117" s="18" t="s">
        <v>31</v>
      </c>
      <c r="AG117" s="19" t="s">
        <v>43</v>
      </c>
      <c r="AH117" s="18" t="s">
        <v>31</v>
      </c>
      <c r="AI117" s="19">
        <v>133644.287785611</v>
      </c>
      <c r="AJ117" s="18" t="s">
        <v>31</v>
      </c>
      <c r="AK117" s="19" t="s">
        <v>43</v>
      </c>
      <c r="AL117" s="18" t="s">
        <v>31</v>
      </c>
      <c r="AM117" s="19" t="s">
        <v>43</v>
      </c>
      <c r="AN117" s="18" t="s">
        <v>31</v>
      </c>
      <c r="AO117" s="19" t="s">
        <v>43</v>
      </c>
      <c r="AP117" s="18" t="s">
        <v>31</v>
      </c>
      <c r="AQ117" s="19" t="s">
        <v>43</v>
      </c>
    </row>
    <row r="118" spans="1:43" ht="15" x14ac:dyDescent="0.3">
      <c r="A118" s="14" t="s">
        <v>63</v>
      </c>
      <c r="B118" s="17" t="s">
        <v>33</v>
      </c>
      <c r="C118" s="11" t="s">
        <v>31</v>
      </c>
      <c r="D118" s="18" t="s">
        <v>31</v>
      </c>
      <c r="E118" s="19">
        <v>5260</v>
      </c>
      <c r="F118" s="18" t="s">
        <v>31</v>
      </c>
      <c r="G118" s="19">
        <v>7.2832999999999997</v>
      </c>
      <c r="H118" s="18" t="s">
        <v>31</v>
      </c>
      <c r="I118" s="19">
        <v>7.5872000000000002</v>
      </c>
      <c r="J118" s="18" t="s">
        <v>31</v>
      </c>
      <c r="K118" s="19">
        <v>1.859070397359E-2</v>
      </c>
      <c r="L118" s="18" t="s">
        <v>31</v>
      </c>
      <c r="M118" s="19">
        <v>407.82614999999998</v>
      </c>
      <c r="N118" s="18" t="s">
        <v>31</v>
      </c>
      <c r="O118" s="19">
        <v>93.602664000000004</v>
      </c>
      <c r="P118" s="18" t="s">
        <v>31</v>
      </c>
      <c r="Q118" s="19">
        <v>-314.22348599999998</v>
      </c>
      <c r="R118" s="18" t="s">
        <v>31</v>
      </c>
      <c r="S118" s="19">
        <v>2.135125084157E-2</v>
      </c>
      <c r="T118" s="18" t="s">
        <v>31</v>
      </c>
      <c r="U118" s="19">
        <v>1052.1233950000001</v>
      </c>
      <c r="V118" s="18" t="s">
        <v>31</v>
      </c>
      <c r="W118" s="19">
        <v>512.01331200000004</v>
      </c>
      <c r="X118" s="18" t="s">
        <v>31</v>
      </c>
      <c r="Y118" s="19">
        <v>-540.11008300000003</v>
      </c>
      <c r="Z118" s="18" t="s">
        <v>31</v>
      </c>
      <c r="AA118" s="19">
        <v>5.3442943270180003E-2</v>
      </c>
      <c r="AB118" s="18" t="s">
        <v>31</v>
      </c>
      <c r="AC118" s="19">
        <v>1335.816609</v>
      </c>
      <c r="AD118" s="18" t="s">
        <v>31</v>
      </c>
      <c r="AE118" s="19">
        <v>213.86783700000001</v>
      </c>
      <c r="AF118" s="18" t="s">
        <v>31</v>
      </c>
      <c r="AG118" s="19">
        <v>-1121.948772</v>
      </c>
      <c r="AH118" s="18" t="s">
        <v>31</v>
      </c>
      <c r="AI118" s="19">
        <v>61437.294431762297</v>
      </c>
      <c r="AJ118" s="18" t="s">
        <v>31</v>
      </c>
      <c r="AK118" s="19">
        <v>40612.0227217129</v>
      </c>
      <c r="AL118" s="18" t="s">
        <v>31</v>
      </c>
      <c r="AM118" s="19">
        <v>569.4</v>
      </c>
      <c r="AN118" s="18" t="s">
        <v>31</v>
      </c>
      <c r="AO118" s="19">
        <v>406.1</v>
      </c>
      <c r="AP118" s="18" t="s">
        <v>31</v>
      </c>
      <c r="AQ118" s="19">
        <v>312.5</v>
      </c>
    </row>
    <row r="119" spans="1:43" ht="15" x14ac:dyDescent="0.3">
      <c r="A119" s="16"/>
      <c r="B119" s="17" t="s">
        <v>35</v>
      </c>
      <c r="C119" s="11" t="s">
        <v>31</v>
      </c>
      <c r="D119" s="18" t="s">
        <v>31</v>
      </c>
      <c r="E119" s="19">
        <v>5403.2</v>
      </c>
      <c r="F119" s="18" t="s">
        <v>31</v>
      </c>
      <c r="G119" s="19">
        <v>24.2</v>
      </c>
      <c r="H119" s="18" t="s">
        <v>31</v>
      </c>
      <c r="I119" s="19">
        <v>3.5594999999999999</v>
      </c>
      <c r="J119" s="18" t="s">
        <v>31</v>
      </c>
      <c r="K119" s="19">
        <v>2.2189193183550001E-2</v>
      </c>
      <c r="L119" s="18" t="s">
        <v>31</v>
      </c>
      <c r="M119" s="19">
        <v>435.34216500000002</v>
      </c>
      <c r="N119" s="18" t="s">
        <v>31</v>
      </c>
      <c r="O119" s="19">
        <v>115.70827199999999</v>
      </c>
      <c r="P119" s="18" t="s">
        <v>31</v>
      </c>
      <c r="Q119" s="19">
        <v>-319.633893</v>
      </c>
      <c r="R119" s="18" t="s">
        <v>31</v>
      </c>
      <c r="S119" s="19">
        <v>2.327991176692E-2</v>
      </c>
      <c r="T119" s="18" t="s">
        <v>31</v>
      </c>
      <c r="U119" s="19">
        <v>1079.730466</v>
      </c>
      <c r="V119" s="18" t="s">
        <v>31</v>
      </c>
      <c r="W119" s="19">
        <v>544.56096600000001</v>
      </c>
      <c r="X119" s="18" t="s">
        <v>31</v>
      </c>
      <c r="Y119" s="19">
        <v>-535.16949999999997</v>
      </c>
      <c r="Z119" s="18" t="s">
        <v>31</v>
      </c>
      <c r="AA119" s="19">
        <v>4.9549540751679999E-2</v>
      </c>
      <c r="AB119" s="18" t="s">
        <v>31</v>
      </c>
      <c r="AC119" s="19">
        <v>993.28623900000002</v>
      </c>
      <c r="AD119" s="18" t="s">
        <v>31</v>
      </c>
      <c r="AE119" s="19">
        <v>204.73254800000001</v>
      </c>
      <c r="AF119" s="18" t="s">
        <v>31</v>
      </c>
      <c r="AG119" s="19">
        <v>-788.55369099999996</v>
      </c>
      <c r="AH119" s="18" t="s">
        <v>31</v>
      </c>
      <c r="AI119" s="19">
        <v>65980.114015865605</v>
      </c>
      <c r="AJ119" s="18" t="s">
        <v>31</v>
      </c>
      <c r="AK119" s="19">
        <v>44783.736915121997</v>
      </c>
      <c r="AL119" s="18" t="s">
        <v>31</v>
      </c>
      <c r="AM119" s="19">
        <v>584.125</v>
      </c>
      <c r="AN119" s="18" t="s">
        <v>31</v>
      </c>
      <c r="AO119" s="19">
        <v>418.4</v>
      </c>
      <c r="AP119" s="18" t="s">
        <v>31</v>
      </c>
      <c r="AQ119" s="19">
        <v>322.8</v>
      </c>
    </row>
    <row r="120" spans="1:43" ht="15" x14ac:dyDescent="0.3">
      <c r="A120" s="16"/>
      <c r="B120" s="17" t="s">
        <v>37</v>
      </c>
      <c r="C120" s="11" t="s">
        <v>31</v>
      </c>
      <c r="D120" s="18" t="s">
        <v>31</v>
      </c>
      <c r="E120" s="19">
        <v>5545</v>
      </c>
      <c r="F120" s="18" t="s">
        <v>31</v>
      </c>
      <c r="G120" s="19">
        <v>19.316700000000001</v>
      </c>
      <c r="H120" s="18" t="s">
        <v>31</v>
      </c>
      <c r="I120" s="19">
        <v>6.2595000000000001</v>
      </c>
      <c r="J120" s="18" t="s">
        <v>31</v>
      </c>
      <c r="K120" s="19">
        <v>1.973751143662E-2</v>
      </c>
      <c r="L120" s="18" t="s">
        <v>31</v>
      </c>
      <c r="M120" s="19">
        <v>469.81894899999998</v>
      </c>
      <c r="N120" s="18" t="s">
        <v>31</v>
      </c>
      <c r="O120" s="19">
        <v>109.25560400000001</v>
      </c>
      <c r="P120" s="18" t="s">
        <v>31</v>
      </c>
      <c r="Q120" s="19">
        <v>-360.56334500000003</v>
      </c>
      <c r="R120" s="18" t="s">
        <v>31</v>
      </c>
      <c r="S120" s="19">
        <v>1.792207120883E-2</v>
      </c>
      <c r="T120" s="18" t="s">
        <v>31</v>
      </c>
      <c r="U120" s="19">
        <v>1167.1790550000001</v>
      </c>
      <c r="V120" s="18" t="s">
        <v>31</v>
      </c>
      <c r="W120" s="19">
        <v>466.14612699999998</v>
      </c>
      <c r="X120" s="18" t="s">
        <v>31</v>
      </c>
      <c r="Y120" s="19">
        <v>-701.03292799999997</v>
      </c>
      <c r="Z120" s="18" t="s">
        <v>31</v>
      </c>
      <c r="AA120" s="19">
        <v>1.4869865727400001E-2</v>
      </c>
      <c r="AB120" s="18" t="s">
        <v>31</v>
      </c>
      <c r="AC120" s="19">
        <v>992.34165099999996</v>
      </c>
      <c r="AD120" s="18" t="s">
        <v>31</v>
      </c>
      <c r="AE120" s="19">
        <v>62.752163000000003</v>
      </c>
      <c r="AF120" s="18" t="s">
        <v>31</v>
      </c>
      <c r="AG120" s="19">
        <v>-929.58948799999996</v>
      </c>
      <c r="AH120" s="18" t="s">
        <v>31</v>
      </c>
      <c r="AI120" s="19">
        <v>68570.172966189406</v>
      </c>
      <c r="AJ120" s="18" t="s">
        <v>31</v>
      </c>
      <c r="AK120" s="19">
        <v>46486.881038695399</v>
      </c>
      <c r="AL120" s="18" t="s">
        <v>31</v>
      </c>
      <c r="AM120" s="19">
        <v>596.976</v>
      </c>
      <c r="AN120" s="18" t="s">
        <v>31</v>
      </c>
      <c r="AO120" s="19">
        <v>432.7</v>
      </c>
      <c r="AP120" s="18" t="s">
        <v>31</v>
      </c>
      <c r="AQ120" s="19">
        <v>333.8</v>
      </c>
    </row>
    <row r="121" spans="1:43" ht="15" x14ac:dyDescent="0.3">
      <c r="A121" s="16"/>
      <c r="B121" s="17" t="s">
        <v>38</v>
      </c>
      <c r="C121" s="11" t="s">
        <v>31</v>
      </c>
      <c r="D121" s="18" t="s">
        <v>31</v>
      </c>
      <c r="E121" s="19">
        <v>5467.6</v>
      </c>
      <c r="F121" s="18" t="s">
        <v>31</v>
      </c>
      <c r="G121" s="19">
        <v>15.966699999999999</v>
      </c>
      <c r="H121" s="18" t="s">
        <v>31</v>
      </c>
      <c r="I121" s="19">
        <v>2.1027999999999998</v>
      </c>
      <c r="J121" s="18" t="s">
        <v>31</v>
      </c>
      <c r="K121" s="19">
        <v>1.9503926234779999E-2</v>
      </c>
      <c r="L121" s="18" t="s">
        <v>31</v>
      </c>
      <c r="M121" s="19">
        <v>526.85773700000004</v>
      </c>
      <c r="N121" s="18" t="s">
        <v>31</v>
      </c>
      <c r="O121" s="19">
        <v>120.379656</v>
      </c>
      <c r="P121" s="18" t="s">
        <v>31</v>
      </c>
      <c r="Q121" s="19">
        <v>-406.47808099999997</v>
      </c>
      <c r="R121" s="18" t="s">
        <v>31</v>
      </c>
      <c r="S121" s="19">
        <v>2.238753257639E-2</v>
      </c>
      <c r="T121" s="18" t="s">
        <v>31</v>
      </c>
      <c r="U121" s="19">
        <v>1267.3366470000001</v>
      </c>
      <c r="V121" s="18" t="s">
        <v>31</v>
      </c>
      <c r="W121" s="19">
        <v>633.43478200000004</v>
      </c>
      <c r="X121" s="18" t="s">
        <v>31</v>
      </c>
      <c r="Y121" s="19">
        <v>-633.90186500000004</v>
      </c>
      <c r="Z121" s="18" t="s">
        <v>31</v>
      </c>
      <c r="AA121" s="19">
        <v>3.2362340662960003E-2</v>
      </c>
      <c r="AB121" s="18" t="s">
        <v>31</v>
      </c>
      <c r="AC121" s="19">
        <v>425.31824899999998</v>
      </c>
      <c r="AD121" s="18" t="s">
        <v>31</v>
      </c>
      <c r="AE121" s="19">
        <v>146.42211499999999</v>
      </c>
      <c r="AF121" s="18" t="s">
        <v>31</v>
      </c>
      <c r="AG121" s="19">
        <v>-278.89613400000002</v>
      </c>
      <c r="AH121" s="18" t="s">
        <v>31</v>
      </c>
      <c r="AI121" s="19">
        <v>70825.278429371305</v>
      </c>
      <c r="AJ121" s="18" t="s">
        <v>31</v>
      </c>
      <c r="AK121" s="19">
        <v>48739.029103470799</v>
      </c>
      <c r="AL121" s="18" t="s">
        <v>31</v>
      </c>
      <c r="AM121" s="19">
        <v>608.80600000000004</v>
      </c>
      <c r="AN121" s="18" t="s">
        <v>31</v>
      </c>
      <c r="AO121" s="19">
        <v>448.8</v>
      </c>
      <c r="AP121" s="18" t="s">
        <v>31</v>
      </c>
      <c r="AQ121" s="19">
        <v>346.2</v>
      </c>
    </row>
    <row r="122" spans="1:43" ht="15" x14ac:dyDescent="0.3">
      <c r="A122" s="16"/>
      <c r="B122" s="17" t="s">
        <v>39</v>
      </c>
      <c r="C122" s="11" t="s">
        <v>31</v>
      </c>
      <c r="D122" s="18" t="s">
        <v>31</v>
      </c>
      <c r="E122" s="19">
        <v>5790</v>
      </c>
      <c r="F122" s="18" t="s">
        <v>31</v>
      </c>
      <c r="G122" s="19">
        <v>11.109500000000001</v>
      </c>
      <c r="H122" s="18" t="s">
        <v>31</v>
      </c>
      <c r="I122" s="19">
        <v>5.4166999999999996</v>
      </c>
      <c r="J122" s="18" t="s">
        <v>31</v>
      </c>
      <c r="K122" s="19">
        <v>2.312171922737E-2</v>
      </c>
      <c r="L122" s="18" t="s">
        <v>31</v>
      </c>
      <c r="M122" s="19">
        <v>530.81120499999997</v>
      </c>
      <c r="N122" s="18" t="s">
        <v>31</v>
      </c>
      <c r="O122" s="19">
        <v>150.413714</v>
      </c>
      <c r="P122" s="18" t="s">
        <v>31</v>
      </c>
      <c r="Q122" s="19">
        <v>-380.397491</v>
      </c>
      <c r="R122" s="18" t="s">
        <v>31</v>
      </c>
      <c r="S122" s="19">
        <v>2.1319207665610001E-2</v>
      </c>
      <c r="T122" s="18" t="s">
        <v>31</v>
      </c>
      <c r="U122" s="19">
        <v>1233.8266550000001</v>
      </c>
      <c r="V122" s="18" t="s">
        <v>31</v>
      </c>
      <c r="W122" s="19">
        <v>587.93810800000006</v>
      </c>
      <c r="X122" s="18" t="s">
        <v>31</v>
      </c>
      <c r="Y122" s="19">
        <v>-645.88854700000002</v>
      </c>
      <c r="Z122" s="18" t="s">
        <v>31</v>
      </c>
      <c r="AA122" s="19">
        <v>3.7516172433680002E-2</v>
      </c>
      <c r="AB122" s="18" t="s">
        <v>31</v>
      </c>
      <c r="AC122" s="19">
        <v>561.66843700000004</v>
      </c>
      <c r="AD122" s="18" t="s">
        <v>31</v>
      </c>
      <c r="AE122" s="19">
        <v>172.78426300000001</v>
      </c>
      <c r="AF122" s="18" t="s">
        <v>31</v>
      </c>
      <c r="AG122" s="19">
        <v>-388.88417399999997</v>
      </c>
      <c r="AH122" s="18" t="s">
        <v>31</v>
      </c>
      <c r="AI122" s="19">
        <v>74115.623243936105</v>
      </c>
      <c r="AJ122" s="18" t="s">
        <v>40</v>
      </c>
      <c r="AK122" s="19">
        <v>50679.389617604204</v>
      </c>
      <c r="AL122" s="18" t="s">
        <v>31</v>
      </c>
      <c r="AM122" s="19">
        <v>621.5</v>
      </c>
      <c r="AN122" s="18" t="s">
        <v>40</v>
      </c>
      <c r="AO122" s="19">
        <v>464.59604707416901</v>
      </c>
      <c r="AP122" s="18" t="s">
        <v>40</v>
      </c>
      <c r="AQ122" s="19">
        <v>358.24500868860099</v>
      </c>
    </row>
    <row r="123" spans="1:43" ht="15" x14ac:dyDescent="0.3">
      <c r="A123" s="16"/>
      <c r="B123" s="17" t="s">
        <v>41</v>
      </c>
      <c r="C123" s="11" t="s">
        <v>31</v>
      </c>
      <c r="D123" s="18" t="s">
        <v>54</v>
      </c>
      <c r="E123" s="19">
        <v>5561.5</v>
      </c>
      <c r="F123" s="18" t="s">
        <v>31</v>
      </c>
      <c r="G123" s="19">
        <v>16.283300000000001</v>
      </c>
      <c r="H123" s="18" t="s">
        <v>31</v>
      </c>
      <c r="I123" s="19">
        <v>3.3651</v>
      </c>
      <c r="J123" s="18" t="s">
        <v>31</v>
      </c>
      <c r="K123" s="19">
        <v>2.0197188793120002E-2</v>
      </c>
      <c r="L123" s="18" t="s">
        <v>31</v>
      </c>
      <c r="M123" s="19">
        <v>570.25993900000003</v>
      </c>
      <c r="N123" s="18" t="s">
        <v>31</v>
      </c>
      <c r="O123" s="19">
        <v>144.51372000000001</v>
      </c>
      <c r="P123" s="18" t="s">
        <v>31</v>
      </c>
      <c r="Q123" s="19">
        <v>-425.746219</v>
      </c>
      <c r="R123" s="18" t="s">
        <v>31</v>
      </c>
      <c r="S123" s="19">
        <v>1.693066731363E-2</v>
      </c>
      <c r="T123" s="18" t="s">
        <v>31</v>
      </c>
      <c r="U123" s="19">
        <v>1177.8004759999999</v>
      </c>
      <c r="V123" s="18" t="s">
        <v>31</v>
      </c>
      <c r="W123" s="19">
        <v>482.75529399999999</v>
      </c>
      <c r="X123" s="18" t="s">
        <v>31</v>
      </c>
      <c r="Y123" s="19">
        <v>-695.04518199999995</v>
      </c>
      <c r="Z123" s="18" t="s">
        <v>31</v>
      </c>
      <c r="AA123" s="19">
        <v>3.9119708517910003E-2</v>
      </c>
      <c r="AB123" s="18" t="s">
        <v>31</v>
      </c>
      <c r="AC123" s="19">
        <v>579.30021299999999</v>
      </c>
      <c r="AD123" s="18" t="s">
        <v>31</v>
      </c>
      <c r="AE123" s="19">
        <v>120.412836</v>
      </c>
      <c r="AF123" s="18" t="s">
        <v>31</v>
      </c>
      <c r="AG123" s="19">
        <v>-458.88737700000001</v>
      </c>
      <c r="AH123" s="18" t="s">
        <v>31</v>
      </c>
      <c r="AI123" s="19">
        <v>75649.420645905702</v>
      </c>
      <c r="AJ123" s="18" t="s">
        <v>40</v>
      </c>
      <c r="AK123" s="19">
        <v>51885.658686740499</v>
      </c>
      <c r="AL123" s="18" t="s">
        <v>31</v>
      </c>
      <c r="AM123" s="19">
        <v>631.08799999999997</v>
      </c>
      <c r="AN123" s="18" t="s">
        <v>40</v>
      </c>
      <c r="AO123" s="19">
        <v>472.69856316126902</v>
      </c>
      <c r="AP123" s="18" t="s">
        <v>40</v>
      </c>
      <c r="AQ123" s="19">
        <v>361.77037708526399</v>
      </c>
    </row>
    <row r="124" spans="1:43" ht="15" x14ac:dyDescent="0.3">
      <c r="A124" s="16"/>
      <c r="B124" s="17" t="s">
        <v>42</v>
      </c>
      <c r="C124" s="11" t="s">
        <v>31</v>
      </c>
      <c r="D124" s="18" t="s">
        <v>49</v>
      </c>
      <c r="E124" s="19">
        <v>6028.1</v>
      </c>
      <c r="F124" s="18" t="s">
        <v>31</v>
      </c>
      <c r="G124" s="19" t="s">
        <v>43</v>
      </c>
      <c r="H124" s="18" t="s">
        <v>31</v>
      </c>
      <c r="I124" s="19" t="s">
        <v>43</v>
      </c>
      <c r="J124" s="18" t="s">
        <v>31</v>
      </c>
      <c r="K124" s="19" t="s">
        <v>43</v>
      </c>
      <c r="L124" s="18" t="s">
        <v>31</v>
      </c>
      <c r="M124" s="19">
        <v>629.57299899999998</v>
      </c>
      <c r="N124" s="18" t="s">
        <v>31</v>
      </c>
      <c r="O124" s="19">
        <v>149.16352699999999</v>
      </c>
      <c r="P124" s="18" t="s">
        <v>31</v>
      </c>
      <c r="Q124" s="19">
        <v>-480.40947199999999</v>
      </c>
      <c r="R124" s="18" t="s">
        <v>31</v>
      </c>
      <c r="S124" s="19" t="s">
        <v>43</v>
      </c>
      <c r="T124" s="18" t="s">
        <v>31</v>
      </c>
      <c r="U124" s="19">
        <v>1246.378046</v>
      </c>
      <c r="V124" s="18" t="s">
        <v>31</v>
      </c>
      <c r="W124" s="19">
        <v>551.72222599999998</v>
      </c>
      <c r="X124" s="18" t="s">
        <v>31</v>
      </c>
      <c r="Y124" s="19">
        <v>-694.65581999999995</v>
      </c>
      <c r="Z124" s="18" t="s">
        <v>31</v>
      </c>
      <c r="AA124" s="19" t="s">
        <v>43</v>
      </c>
      <c r="AB124" s="18" t="s">
        <v>31</v>
      </c>
      <c r="AC124" s="19">
        <v>1156.704385</v>
      </c>
      <c r="AD124" s="18" t="s">
        <v>31</v>
      </c>
      <c r="AE124" s="19">
        <v>231.195741</v>
      </c>
      <c r="AF124" s="18" t="s">
        <v>31</v>
      </c>
      <c r="AG124" s="19">
        <v>-925.508644</v>
      </c>
      <c r="AH124" s="18" t="s">
        <v>31</v>
      </c>
      <c r="AI124" s="19">
        <v>84154.153699468603</v>
      </c>
      <c r="AJ124" s="18" t="s">
        <v>40</v>
      </c>
      <c r="AK124" s="19">
        <v>58152.638926993597</v>
      </c>
      <c r="AL124" s="18" t="s">
        <v>31</v>
      </c>
      <c r="AM124" s="19">
        <v>641.03800000000001</v>
      </c>
      <c r="AN124" s="18" t="s">
        <v>40</v>
      </c>
      <c r="AO124" s="19">
        <v>486.74539700124399</v>
      </c>
      <c r="AP124" s="18" t="s">
        <v>40</v>
      </c>
      <c r="AQ124" s="19">
        <v>371.11521026413402</v>
      </c>
    </row>
    <row r="125" spans="1:43" ht="15" x14ac:dyDescent="0.3">
      <c r="A125" s="15"/>
      <c r="B125" s="17" t="s">
        <v>44</v>
      </c>
      <c r="C125" s="11" t="s">
        <v>31</v>
      </c>
      <c r="D125" s="18" t="s">
        <v>31</v>
      </c>
      <c r="E125" s="19" t="s">
        <v>43</v>
      </c>
      <c r="F125" s="18" t="s">
        <v>31</v>
      </c>
      <c r="G125" s="19" t="s">
        <v>43</v>
      </c>
      <c r="H125" s="18" t="s">
        <v>31</v>
      </c>
      <c r="I125" s="19" t="s">
        <v>43</v>
      </c>
      <c r="J125" s="18" t="s">
        <v>31</v>
      </c>
      <c r="K125" s="19" t="s">
        <v>43</v>
      </c>
      <c r="L125" s="18" t="s">
        <v>31</v>
      </c>
      <c r="M125" s="19" t="s">
        <v>43</v>
      </c>
      <c r="N125" s="18" t="s">
        <v>31</v>
      </c>
      <c r="O125" s="19" t="s">
        <v>43</v>
      </c>
      <c r="P125" s="18" t="s">
        <v>31</v>
      </c>
      <c r="Q125" s="19" t="s">
        <v>43</v>
      </c>
      <c r="R125" s="18" t="s">
        <v>31</v>
      </c>
      <c r="S125" s="19" t="s">
        <v>43</v>
      </c>
      <c r="T125" s="18" t="s">
        <v>31</v>
      </c>
      <c r="U125" s="19" t="s">
        <v>43</v>
      </c>
      <c r="V125" s="18" t="s">
        <v>31</v>
      </c>
      <c r="W125" s="19" t="s">
        <v>43</v>
      </c>
      <c r="X125" s="18" t="s">
        <v>31</v>
      </c>
      <c r="Y125" s="19" t="s">
        <v>43</v>
      </c>
      <c r="Z125" s="18" t="s">
        <v>31</v>
      </c>
      <c r="AA125" s="19" t="s">
        <v>43</v>
      </c>
      <c r="AB125" s="18" t="s">
        <v>31</v>
      </c>
      <c r="AC125" s="19" t="s">
        <v>43</v>
      </c>
      <c r="AD125" s="18" t="s">
        <v>31</v>
      </c>
      <c r="AE125" s="19" t="s">
        <v>43</v>
      </c>
      <c r="AF125" s="18" t="s">
        <v>31</v>
      </c>
      <c r="AG125" s="19" t="s">
        <v>43</v>
      </c>
      <c r="AH125" s="18" t="s">
        <v>31</v>
      </c>
      <c r="AI125" s="19">
        <v>91361.081863307802</v>
      </c>
      <c r="AJ125" s="18" t="s">
        <v>31</v>
      </c>
      <c r="AK125" s="19" t="s">
        <v>43</v>
      </c>
      <c r="AL125" s="18" t="s">
        <v>31</v>
      </c>
      <c r="AM125" s="19" t="s">
        <v>43</v>
      </c>
      <c r="AN125" s="18" t="s">
        <v>31</v>
      </c>
      <c r="AO125" s="19" t="s">
        <v>43</v>
      </c>
      <c r="AP125" s="18" t="s">
        <v>31</v>
      </c>
      <c r="AQ125" s="19" t="s">
        <v>43</v>
      </c>
    </row>
    <row r="126" spans="1:43" ht="15" x14ac:dyDescent="0.3">
      <c r="A126" s="14" t="s">
        <v>64</v>
      </c>
      <c r="B126" s="17" t="s">
        <v>33</v>
      </c>
      <c r="C126" s="11" t="s">
        <v>31</v>
      </c>
      <c r="D126" s="18" t="s">
        <v>31</v>
      </c>
      <c r="E126" s="19">
        <v>139382</v>
      </c>
      <c r="F126" s="18" t="s">
        <v>31</v>
      </c>
      <c r="G126" s="19">
        <v>577.26829999999995</v>
      </c>
      <c r="H126" s="18" t="s">
        <v>31</v>
      </c>
      <c r="I126" s="19">
        <v>256.96699999999998</v>
      </c>
      <c r="J126" s="18" t="s">
        <v>31</v>
      </c>
      <c r="K126" s="19">
        <v>4.5765404197453003</v>
      </c>
      <c r="L126" s="18" t="s">
        <v>31</v>
      </c>
      <c r="M126" s="19">
        <v>14688.592744</v>
      </c>
      <c r="N126" s="18" t="s">
        <v>31</v>
      </c>
      <c r="O126" s="19">
        <v>23042.504242999999</v>
      </c>
      <c r="P126" s="18" t="s">
        <v>31</v>
      </c>
      <c r="Q126" s="19">
        <v>8353.9114989999998</v>
      </c>
      <c r="R126" s="18" t="s">
        <v>31</v>
      </c>
      <c r="S126" s="19">
        <v>2.5706618621710402</v>
      </c>
      <c r="T126" s="18" t="s">
        <v>31</v>
      </c>
      <c r="U126" s="19">
        <v>64640.044392999996</v>
      </c>
      <c r="V126" s="18" t="s">
        <v>31</v>
      </c>
      <c r="W126" s="19">
        <v>61645.713585999998</v>
      </c>
      <c r="X126" s="18" t="s">
        <v>31</v>
      </c>
      <c r="Y126" s="19">
        <v>-2994.3308069999998</v>
      </c>
      <c r="Z126" s="18" t="s">
        <v>31</v>
      </c>
      <c r="AA126" s="19">
        <v>0.87984727968724996</v>
      </c>
      <c r="AB126" s="18" t="s">
        <v>31</v>
      </c>
      <c r="AC126" s="19">
        <v>3912.082136</v>
      </c>
      <c r="AD126" s="18" t="s">
        <v>31</v>
      </c>
      <c r="AE126" s="19">
        <v>3520.970648</v>
      </c>
      <c r="AF126" s="18" t="s">
        <v>31</v>
      </c>
      <c r="AG126" s="19">
        <v>-391.11148800000001</v>
      </c>
      <c r="AH126" s="18" t="s">
        <v>31</v>
      </c>
      <c r="AI126" s="19">
        <v>851884.69667887804</v>
      </c>
      <c r="AJ126" s="18" t="s">
        <v>31</v>
      </c>
      <c r="AK126" s="19">
        <v>554537.17350287898</v>
      </c>
      <c r="AL126" s="18" t="s">
        <v>31</v>
      </c>
      <c r="AM126" s="19">
        <v>16940</v>
      </c>
      <c r="AN126" s="18" t="s">
        <v>31</v>
      </c>
      <c r="AO126" s="19">
        <v>8808</v>
      </c>
      <c r="AP126" s="18" t="s">
        <v>31</v>
      </c>
      <c r="AQ126" s="19">
        <v>6350</v>
      </c>
    </row>
    <row r="127" spans="1:43" ht="15" x14ac:dyDescent="0.3">
      <c r="A127" s="16"/>
      <c r="B127" s="17" t="s">
        <v>35</v>
      </c>
      <c r="C127" s="11" t="s">
        <v>31</v>
      </c>
      <c r="D127" s="18" t="s">
        <v>31</v>
      </c>
      <c r="E127" s="19">
        <v>144482</v>
      </c>
      <c r="F127" s="18" t="s">
        <v>31</v>
      </c>
      <c r="G127" s="19">
        <v>524.19719999999995</v>
      </c>
      <c r="H127" s="18" t="s">
        <v>31</v>
      </c>
      <c r="I127" s="19">
        <v>230.179</v>
      </c>
      <c r="J127" s="18" t="s">
        <v>31</v>
      </c>
      <c r="K127" s="19">
        <v>4.5731903803101703</v>
      </c>
      <c r="L127" s="18" t="s">
        <v>31</v>
      </c>
      <c r="M127" s="19">
        <v>15778.289256</v>
      </c>
      <c r="N127" s="18" t="s">
        <v>31</v>
      </c>
      <c r="O127" s="19">
        <v>23847.462683999998</v>
      </c>
      <c r="P127" s="18" t="s">
        <v>31</v>
      </c>
      <c r="Q127" s="19">
        <v>8069.1734280000001</v>
      </c>
      <c r="R127" s="18" t="s">
        <v>31</v>
      </c>
      <c r="S127" s="19">
        <v>2.6867471057515702</v>
      </c>
      <c r="T127" s="18" t="s">
        <v>31</v>
      </c>
      <c r="U127" s="19">
        <v>64945.699175000002</v>
      </c>
      <c r="V127" s="18" t="s">
        <v>31</v>
      </c>
      <c r="W127" s="19">
        <v>62848.073220999999</v>
      </c>
      <c r="X127" s="18" t="s">
        <v>31</v>
      </c>
      <c r="Y127" s="19">
        <v>-2097.6259540000001</v>
      </c>
      <c r="Z127" s="18" t="s">
        <v>31</v>
      </c>
      <c r="AA127" s="19">
        <v>0.96564234832255003</v>
      </c>
      <c r="AB127" s="18" t="s">
        <v>31</v>
      </c>
      <c r="AC127" s="19">
        <v>5306.1804050000001</v>
      </c>
      <c r="AD127" s="18" t="s">
        <v>31</v>
      </c>
      <c r="AE127" s="19">
        <v>3989.9142440000001</v>
      </c>
      <c r="AF127" s="18" t="s">
        <v>31</v>
      </c>
      <c r="AG127" s="19">
        <v>-1316.266161</v>
      </c>
      <c r="AH127" s="18" t="s">
        <v>31</v>
      </c>
      <c r="AI127" s="19">
        <v>890488.555086729</v>
      </c>
      <c r="AJ127" s="18" t="s">
        <v>31</v>
      </c>
      <c r="AK127" s="19">
        <v>574771.97700276505</v>
      </c>
      <c r="AL127" s="18" t="s">
        <v>31</v>
      </c>
      <c r="AM127" s="19">
        <v>17030</v>
      </c>
      <c r="AN127" s="18" t="s">
        <v>31</v>
      </c>
      <c r="AO127" s="19">
        <v>8943</v>
      </c>
      <c r="AP127" s="18" t="s">
        <v>31</v>
      </c>
      <c r="AQ127" s="19">
        <v>6480</v>
      </c>
    </row>
    <row r="128" spans="1:43" ht="15" x14ac:dyDescent="0.3">
      <c r="A128" s="16"/>
      <c r="B128" s="17" t="s">
        <v>37</v>
      </c>
      <c r="C128" s="11" t="s">
        <v>31</v>
      </c>
      <c r="D128" s="18" t="s">
        <v>31</v>
      </c>
      <c r="E128" s="19">
        <v>150399</v>
      </c>
      <c r="F128" s="18" t="s">
        <v>31</v>
      </c>
      <c r="G128" s="19">
        <v>481.91930000000002</v>
      </c>
      <c r="H128" s="18" t="s">
        <v>31</v>
      </c>
      <c r="I128" s="19">
        <v>222.24700000000001</v>
      </c>
      <c r="J128" s="18" t="s">
        <v>31</v>
      </c>
      <c r="K128" s="19">
        <v>4.67657547548139</v>
      </c>
      <c r="L128" s="18" t="s">
        <v>31</v>
      </c>
      <c r="M128" s="19">
        <v>15605.605554</v>
      </c>
      <c r="N128" s="18" t="s">
        <v>31</v>
      </c>
      <c r="O128" s="19">
        <v>25886.854068000001</v>
      </c>
      <c r="P128" s="18" t="s">
        <v>31</v>
      </c>
      <c r="Q128" s="19">
        <v>10281.248514000001</v>
      </c>
      <c r="R128" s="18" t="s">
        <v>31</v>
      </c>
      <c r="S128" s="19">
        <v>2.6362201523331898</v>
      </c>
      <c r="T128" s="18" t="s">
        <v>31</v>
      </c>
      <c r="U128" s="19">
        <v>73618.797388000006</v>
      </c>
      <c r="V128" s="18" t="s">
        <v>31</v>
      </c>
      <c r="W128" s="19">
        <v>68567.064576999997</v>
      </c>
      <c r="X128" s="18" t="s">
        <v>31</v>
      </c>
      <c r="Y128" s="19">
        <v>-5051.7328109999999</v>
      </c>
      <c r="Z128" s="18" t="s">
        <v>31</v>
      </c>
      <c r="AA128" s="19">
        <v>1.24251539716388</v>
      </c>
      <c r="AB128" s="18" t="s">
        <v>31</v>
      </c>
      <c r="AC128" s="19">
        <v>5419.5668720000003</v>
      </c>
      <c r="AD128" s="18" t="s">
        <v>31</v>
      </c>
      <c r="AE128" s="19">
        <v>5243.5260790000002</v>
      </c>
      <c r="AF128" s="18" t="s">
        <v>31</v>
      </c>
      <c r="AG128" s="19">
        <v>-176.04079300000001</v>
      </c>
      <c r="AH128" s="18" t="s">
        <v>31</v>
      </c>
      <c r="AI128" s="19">
        <v>943739.61947915703</v>
      </c>
      <c r="AJ128" s="18" t="s">
        <v>31</v>
      </c>
      <c r="AK128" s="19">
        <v>608490.65203677199</v>
      </c>
      <c r="AL128" s="18" t="s">
        <v>31</v>
      </c>
      <c r="AM128" s="19">
        <v>17131</v>
      </c>
      <c r="AN128" s="18" t="s">
        <v>31</v>
      </c>
      <c r="AO128" s="19">
        <v>9157</v>
      </c>
      <c r="AP128" s="18" t="s">
        <v>31</v>
      </c>
      <c r="AQ128" s="19">
        <v>6651</v>
      </c>
    </row>
    <row r="129" spans="1:43" ht="15" x14ac:dyDescent="0.3">
      <c r="A129" s="16"/>
      <c r="B129" s="17" t="s">
        <v>38</v>
      </c>
      <c r="C129" s="11" t="s">
        <v>31</v>
      </c>
      <c r="D129" s="18" t="s">
        <v>31</v>
      </c>
      <c r="E129" s="19">
        <v>156875</v>
      </c>
      <c r="F129" s="18" t="s">
        <v>31</v>
      </c>
      <c r="G129" s="19">
        <v>463.98230000000001</v>
      </c>
      <c r="H129" s="18" t="s">
        <v>31</v>
      </c>
      <c r="I129" s="19">
        <v>243.9128</v>
      </c>
      <c r="J129" s="18" t="s">
        <v>31</v>
      </c>
      <c r="K129" s="19">
        <v>4.6017520451853997</v>
      </c>
      <c r="L129" s="18" t="s">
        <v>31</v>
      </c>
      <c r="M129" s="19">
        <v>16805.410967</v>
      </c>
      <c r="N129" s="18" t="s">
        <v>31</v>
      </c>
      <c r="O129" s="19">
        <v>28402.349430999999</v>
      </c>
      <c r="P129" s="18" t="s">
        <v>31</v>
      </c>
      <c r="Q129" s="19">
        <v>11596.938464000001</v>
      </c>
      <c r="R129" s="18" t="s">
        <v>31</v>
      </c>
      <c r="S129" s="19">
        <v>2.6553966889801099</v>
      </c>
      <c r="T129" s="18" t="s">
        <v>31</v>
      </c>
      <c r="U129" s="19">
        <v>80768.935463999995</v>
      </c>
      <c r="V129" s="18" t="s">
        <v>31</v>
      </c>
      <c r="W129" s="19">
        <v>75132.023463000005</v>
      </c>
      <c r="X129" s="18" t="s">
        <v>31</v>
      </c>
      <c r="Y129" s="19">
        <v>-5636.9120009999997</v>
      </c>
      <c r="Z129" s="18" t="s">
        <v>31</v>
      </c>
      <c r="AA129" s="19">
        <v>1.2615386078306701</v>
      </c>
      <c r="AB129" s="18" t="s">
        <v>31</v>
      </c>
      <c r="AC129" s="19">
        <v>5090.283872</v>
      </c>
      <c r="AD129" s="18" t="s">
        <v>31</v>
      </c>
      <c r="AE129" s="19">
        <v>5707.7809370000004</v>
      </c>
      <c r="AF129" s="18" t="s">
        <v>31</v>
      </c>
      <c r="AG129" s="19">
        <v>617.49706500000104</v>
      </c>
      <c r="AH129" s="18" t="s">
        <v>31</v>
      </c>
      <c r="AI129" s="19">
        <v>996447.28776055598</v>
      </c>
      <c r="AJ129" s="18" t="s">
        <v>31</v>
      </c>
      <c r="AK129" s="19">
        <v>638421.88360031601</v>
      </c>
      <c r="AL129" s="18" t="s">
        <v>31</v>
      </c>
      <c r="AM129" s="19">
        <v>17232</v>
      </c>
      <c r="AN129" s="18" t="s">
        <v>31</v>
      </c>
      <c r="AO129" s="19">
        <v>9396</v>
      </c>
      <c r="AP129" s="18" t="s">
        <v>31</v>
      </c>
      <c r="AQ129" s="19">
        <v>6838</v>
      </c>
    </row>
    <row r="130" spans="1:43" ht="15" x14ac:dyDescent="0.3">
      <c r="A130" s="16"/>
      <c r="B130" s="17" t="s">
        <v>39</v>
      </c>
      <c r="C130" s="11" t="s">
        <v>31</v>
      </c>
      <c r="D130" s="18" t="s">
        <v>31</v>
      </c>
      <c r="E130" s="19">
        <v>160422</v>
      </c>
      <c r="F130" s="18" t="s">
        <v>31</v>
      </c>
      <c r="G130" s="19">
        <v>511.03609999999998</v>
      </c>
      <c r="H130" s="18" t="s">
        <v>31</v>
      </c>
      <c r="I130" s="19">
        <v>215.79859999999999</v>
      </c>
      <c r="J130" s="18" t="s">
        <v>31</v>
      </c>
      <c r="K130" s="19">
        <v>4.5861077702625703</v>
      </c>
      <c r="L130" s="18" t="s">
        <v>31</v>
      </c>
      <c r="M130" s="19">
        <v>18252.916421999998</v>
      </c>
      <c r="N130" s="18" t="s">
        <v>31</v>
      </c>
      <c r="O130" s="19">
        <v>29834.005669999999</v>
      </c>
      <c r="P130" s="18" t="s">
        <v>31</v>
      </c>
      <c r="Q130" s="19">
        <v>11581.089248</v>
      </c>
      <c r="R130" s="18" t="s">
        <v>31</v>
      </c>
      <c r="S130" s="19">
        <v>2.69548171803598</v>
      </c>
      <c r="T130" s="18" t="s">
        <v>31</v>
      </c>
      <c r="U130" s="19">
        <v>81765.323820999998</v>
      </c>
      <c r="V130" s="18" t="s">
        <v>31</v>
      </c>
      <c r="W130" s="19">
        <v>74335.615390000006</v>
      </c>
      <c r="X130" s="18" t="s">
        <v>31</v>
      </c>
      <c r="Y130" s="19">
        <v>-7429.708431</v>
      </c>
      <c r="Z130" s="18" t="s">
        <v>31</v>
      </c>
      <c r="AA130" s="19">
        <v>1.2879372545924199</v>
      </c>
      <c r="AB130" s="18" t="s">
        <v>31</v>
      </c>
      <c r="AC130" s="19">
        <v>6214.7020009999997</v>
      </c>
      <c r="AD130" s="18" t="s">
        <v>31</v>
      </c>
      <c r="AE130" s="19">
        <v>5931.7162410000001</v>
      </c>
      <c r="AF130" s="18" t="s">
        <v>31</v>
      </c>
      <c r="AG130" s="19">
        <v>-282.98576000000003</v>
      </c>
      <c r="AH130" s="18" t="s">
        <v>31</v>
      </c>
      <c r="AI130" s="19">
        <v>1044302.7828591299</v>
      </c>
      <c r="AJ130" s="18" t="s">
        <v>40</v>
      </c>
      <c r="AK130" s="19">
        <v>665987.62549721205</v>
      </c>
      <c r="AL130" s="18" t="s">
        <v>31</v>
      </c>
      <c r="AM130" s="19">
        <v>17345</v>
      </c>
      <c r="AN130" s="18" t="s">
        <v>40</v>
      </c>
      <c r="AO130" s="19">
        <v>9610.7257653061206</v>
      </c>
      <c r="AP130" s="18" t="s">
        <v>40</v>
      </c>
      <c r="AQ130" s="19">
        <v>6972.8028621495296</v>
      </c>
    </row>
    <row r="131" spans="1:43" ht="15" x14ac:dyDescent="0.3">
      <c r="A131" s="16"/>
      <c r="B131" s="17" t="s">
        <v>41</v>
      </c>
      <c r="C131" s="11" t="s">
        <v>31</v>
      </c>
      <c r="D131" s="18" t="s">
        <v>31</v>
      </c>
      <c r="E131" s="19">
        <v>166422</v>
      </c>
      <c r="F131" s="18" t="s">
        <v>31</v>
      </c>
      <c r="G131" s="19">
        <v>519.39419999999996</v>
      </c>
      <c r="H131" s="18" t="s">
        <v>31</v>
      </c>
      <c r="I131" s="19">
        <v>283.23079999999999</v>
      </c>
      <c r="J131" s="18" t="s">
        <v>31</v>
      </c>
      <c r="K131" s="19">
        <v>4.7434424204024701</v>
      </c>
      <c r="L131" s="18" t="s">
        <v>31</v>
      </c>
      <c r="M131" s="19">
        <v>21310.007526000001</v>
      </c>
      <c r="N131" s="18" t="s">
        <v>31</v>
      </c>
      <c r="O131" s="19">
        <v>33939.996144999997</v>
      </c>
      <c r="P131" s="18" t="s">
        <v>31</v>
      </c>
      <c r="Q131" s="19">
        <v>12629.988619</v>
      </c>
      <c r="R131" s="18" t="s">
        <v>31</v>
      </c>
      <c r="S131" s="19">
        <v>2.6621633425507998</v>
      </c>
      <c r="T131" s="18" t="s">
        <v>31</v>
      </c>
      <c r="U131" s="19">
        <v>83902.177016999995</v>
      </c>
      <c r="V131" s="18" t="s">
        <v>31</v>
      </c>
      <c r="W131" s="19">
        <v>75908.020829999994</v>
      </c>
      <c r="X131" s="18" t="s">
        <v>31</v>
      </c>
      <c r="Y131" s="19">
        <v>-7994.1561869999996</v>
      </c>
      <c r="Z131" s="18" t="s">
        <v>31</v>
      </c>
      <c r="AA131" s="19">
        <v>1.29992222083348</v>
      </c>
      <c r="AB131" s="18" t="s">
        <v>31</v>
      </c>
      <c r="AC131" s="19">
        <v>3936.0108810000002</v>
      </c>
      <c r="AD131" s="18" t="s">
        <v>31</v>
      </c>
      <c r="AE131" s="19">
        <v>4001.2394549999999</v>
      </c>
      <c r="AF131" s="18" t="s">
        <v>31</v>
      </c>
      <c r="AG131" s="19">
        <v>65.228573999999796</v>
      </c>
      <c r="AH131" s="18" t="s">
        <v>31</v>
      </c>
      <c r="AI131" s="19">
        <v>1043301.9779216601</v>
      </c>
      <c r="AJ131" s="18" t="s">
        <v>40</v>
      </c>
      <c r="AK131" s="19">
        <v>652854.53324467503</v>
      </c>
      <c r="AL131" s="18" t="s">
        <v>31</v>
      </c>
      <c r="AM131" s="19">
        <v>17442</v>
      </c>
      <c r="AN131" s="18" t="s">
        <v>40</v>
      </c>
      <c r="AO131" s="19">
        <v>9558.7920918367399</v>
      </c>
      <c r="AP131" s="18" t="s">
        <v>40</v>
      </c>
      <c r="AQ131" s="19">
        <v>6852.9780957943904</v>
      </c>
    </row>
    <row r="132" spans="1:43" ht="15" x14ac:dyDescent="0.3">
      <c r="A132" s="16"/>
      <c r="B132" s="17" t="s">
        <v>42</v>
      </c>
      <c r="C132" s="11" t="s">
        <v>31</v>
      </c>
      <c r="D132" s="18" t="s">
        <v>49</v>
      </c>
      <c r="E132" s="19">
        <v>172436</v>
      </c>
      <c r="F132" s="18" t="s">
        <v>31</v>
      </c>
      <c r="G132" s="19" t="s">
        <v>43</v>
      </c>
      <c r="H132" s="18" t="s">
        <v>31</v>
      </c>
      <c r="I132" s="19" t="s">
        <v>43</v>
      </c>
      <c r="J132" s="18" t="s">
        <v>31</v>
      </c>
      <c r="K132" s="19" t="s">
        <v>43</v>
      </c>
      <c r="L132" s="18" t="s">
        <v>31</v>
      </c>
      <c r="M132" s="19">
        <v>25545.187692</v>
      </c>
      <c r="N132" s="18" t="s">
        <v>31</v>
      </c>
      <c r="O132" s="19">
        <v>36963.537156999999</v>
      </c>
      <c r="P132" s="18" t="s">
        <v>31</v>
      </c>
      <c r="Q132" s="19">
        <v>11418.349464999999</v>
      </c>
      <c r="R132" s="18" t="s">
        <v>31</v>
      </c>
      <c r="S132" s="19" t="s">
        <v>43</v>
      </c>
      <c r="T132" s="18" t="s">
        <v>31</v>
      </c>
      <c r="U132" s="19">
        <v>93949.120414999998</v>
      </c>
      <c r="V132" s="18" t="s">
        <v>31</v>
      </c>
      <c r="W132" s="19">
        <v>87976.241175000003</v>
      </c>
      <c r="X132" s="18" t="s">
        <v>31</v>
      </c>
      <c r="Y132" s="19">
        <v>-5972.8792400000002</v>
      </c>
      <c r="Z132" s="18" t="s">
        <v>31</v>
      </c>
      <c r="AA132" s="19" t="s">
        <v>43</v>
      </c>
      <c r="AB132" s="18" t="s">
        <v>31</v>
      </c>
      <c r="AC132" s="19">
        <v>4235.7359809999998</v>
      </c>
      <c r="AD132" s="18" t="s">
        <v>31</v>
      </c>
      <c r="AE132" s="19">
        <v>4383.1231980000002</v>
      </c>
      <c r="AF132" s="18" t="s">
        <v>31</v>
      </c>
      <c r="AG132" s="19">
        <v>147.38721699999999</v>
      </c>
      <c r="AH132" s="18" t="s">
        <v>31</v>
      </c>
      <c r="AI132" s="19">
        <v>1111920.8947246301</v>
      </c>
      <c r="AJ132" s="18" t="s">
        <v>40</v>
      </c>
      <c r="AK132" s="19">
        <v>694522.72552763298</v>
      </c>
      <c r="AL132" s="18" t="s">
        <v>31</v>
      </c>
      <c r="AM132" s="19">
        <v>17533</v>
      </c>
      <c r="AN132" s="18" t="s">
        <v>40</v>
      </c>
      <c r="AO132" s="19">
        <v>9746.5522959183709</v>
      </c>
      <c r="AP132" s="18" t="s">
        <v>40</v>
      </c>
      <c r="AQ132" s="19">
        <v>6956.8262266355096</v>
      </c>
    </row>
    <row r="133" spans="1:43" ht="15" x14ac:dyDescent="0.3">
      <c r="A133" s="15"/>
      <c r="B133" s="17" t="s">
        <v>44</v>
      </c>
      <c r="C133" s="11" t="s">
        <v>31</v>
      </c>
      <c r="D133" s="18" t="s">
        <v>31</v>
      </c>
      <c r="E133" s="19" t="s">
        <v>43</v>
      </c>
      <c r="F133" s="18" t="s">
        <v>31</v>
      </c>
      <c r="G133" s="19" t="s">
        <v>43</v>
      </c>
      <c r="H133" s="18" t="s">
        <v>31</v>
      </c>
      <c r="I133" s="19" t="s">
        <v>43</v>
      </c>
      <c r="J133" s="18" t="s">
        <v>31</v>
      </c>
      <c r="K133" s="19" t="s">
        <v>43</v>
      </c>
      <c r="L133" s="18" t="s">
        <v>31</v>
      </c>
      <c r="M133" s="19" t="s">
        <v>43</v>
      </c>
      <c r="N133" s="18" t="s">
        <v>31</v>
      </c>
      <c r="O133" s="19" t="s">
        <v>43</v>
      </c>
      <c r="P133" s="18" t="s">
        <v>31</v>
      </c>
      <c r="Q133" s="19" t="s">
        <v>43</v>
      </c>
      <c r="R133" s="18" t="s">
        <v>31</v>
      </c>
      <c r="S133" s="19" t="s">
        <v>43</v>
      </c>
      <c r="T133" s="18" t="s">
        <v>31</v>
      </c>
      <c r="U133" s="19" t="s">
        <v>43</v>
      </c>
      <c r="V133" s="18" t="s">
        <v>31</v>
      </c>
      <c r="W133" s="19" t="s">
        <v>43</v>
      </c>
      <c r="X133" s="18" t="s">
        <v>31</v>
      </c>
      <c r="Y133" s="19" t="s">
        <v>43</v>
      </c>
      <c r="Z133" s="18" t="s">
        <v>31</v>
      </c>
      <c r="AA133" s="19" t="s">
        <v>43</v>
      </c>
      <c r="AB133" s="18" t="s">
        <v>31</v>
      </c>
      <c r="AC133" s="19" t="s">
        <v>43</v>
      </c>
      <c r="AD133" s="18" t="s">
        <v>31</v>
      </c>
      <c r="AE133" s="19" t="s">
        <v>43</v>
      </c>
      <c r="AF133" s="18" t="s">
        <v>31</v>
      </c>
      <c r="AG133" s="19" t="s">
        <v>43</v>
      </c>
      <c r="AH133" s="18" t="s">
        <v>31</v>
      </c>
      <c r="AI133" s="19">
        <v>1241971.49393805</v>
      </c>
      <c r="AJ133" s="18" t="s">
        <v>31</v>
      </c>
      <c r="AK133" s="19" t="s">
        <v>43</v>
      </c>
      <c r="AL133" s="18" t="s">
        <v>31</v>
      </c>
      <c r="AM133" s="19" t="s">
        <v>43</v>
      </c>
      <c r="AN133" s="18" t="s">
        <v>31</v>
      </c>
      <c r="AO133" s="19" t="s">
        <v>43</v>
      </c>
      <c r="AP133" s="18" t="s">
        <v>31</v>
      </c>
      <c r="AQ133" s="19" t="s">
        <v>43</v>
      </c>
    </row>
    <row r="134" spans="1:43" ht="15" x14ac:dyDescent="0.3">
      <c r="A134" s="14" t="s">
        <v>65</v>
      </c>
      <c r="B134" s="17" t="s">
        <v>33</v>
      </c>
      <c r="C134" s="11" t="s">
        <v>31</v>
      </c>
      <c r="D134" s="18" t="s">
        <v>31</v>
      </c>
      <c r="E134" s="19">
        <v>109249</v>
      </c>
      <c r="F134" s="18" t="s">
        <v>31</v>
      </c>
      <c r="G134" s="19">
        <v>102.6564</v>
      </c>
      <c r="H134" s="18" t="s">
        <v>31</v>
      </c>
      <c r="I134" s="19">
        <v>32.922600000000003</v>
      </c>
      <c r="J134" s="18" t="s">
        <v>31</v>
      </c>
      <c r="K134" s="19">
        <v>0.61087552516893995</v>
      </c>
      <c r="L134" s="18" t="s">
        <v>31</v>
      </c>
      <c r="M134" s="19">
        <v>5307.1454569999996</v>
      </c>
      <c r="N134" s="18" t="s">
        <v>31</v>
      </c>
      <c r="O134" s="19">
        <v>3075.7079779999999</v>
      </c>
      <c r="P134" s="18" t="s">
        <v>31</v>
      </c>
      <c r="Q134" s="19">
        <v>-2231.4374790000002</v>
      </c>
      <c r="R134" s="18" t="s">
        <v>31</v>
      </c>
      <c r="S134" s="19">
        <v>0.73798806512949</v>
      </c>
      <c r="T134" s="18" t="s">
        <v>31</v>
      </c>
      <c r="U134" s="19">
        <v>21966.239357999999</v>
      </c>
      <c r="V134" s="18" t="s">
        <v>31</v>
      </c>
      <c r="W134" s="19">
        <v>17697.310394</v>
      </c>
      <c r="X134" s="18" t="s">
        <v>31</v>
      </c>
      <c r="Y134" s="19">
        <v>-4268.9289639999997</v>
      </c>
      <c r="Z134" s="18" t="s">
        <v>31</v>
      </c>
      <c r="AA134" s="19">
        <v>0.56366219069993995</v>
      </c>
      <c r="AB134" s="18" t="s">
        <v>31</v>
      </c>
      <c r="AC134" s="19">
        <v>1424.790984</v>
      </c>
      <c r="AD134" s="18" t="s">
        <v>31</v>
      </c>
      <c r="AE134" s="19">
        <v>2255.6619479999999</v>
      </c>
      <c r="AF134" s="18" t="s">
        <v>31</v>
      </c>
      <c r="AG134" s="19">
        <v>830.87096399999996</v>
      </c>
      <c r="AH134" s="18" t="s">
        <v>31</v>
      </c>
      <c r="AI134" s="19">
        <v>1018896.56263161</v>
      </c>
      <c r="AJ134" s="18" t="s">
        <v>31</v>
      </c>
      <c r="AK134" s="19">
        <v>725567.46015059296</v>
      </c>
      <c r="AL134" s="18" t="s">
        <v>31</v>
      </c>
      <c r="AM134" s="19">
        <v>38455</v>
      </c>
      <c r="AN134" s="18" t="s">
        <v>31</v>
      </c>
      <c r="AO134" s="19">
        <v>15970</v>
      </c>
      <c r="AP134" s="18" t="s">
        <v>31</v>
      </c>
      <c r="AQ134" s="19">
        <v>12515.8</v>
      </c>
    </row>
    <row r="135" spans="1:43" ht="15" x14ac:dyDescent="0.3">
      <c r="A135" s="16"/>
      <c r="B135" s="17" t="s">
        <v>35</v>
      </c>
      <c r="C135" s="11" t="s">
        <v>31</v>
      </c>
      <c r="D135" s="18" t="s">
        <v>31</v>
      </c>
      <c r="E135" s="19">
        <v>111789</v>
      </c>
      <c r="F135" s="18" t="s">
        <v>31</v>
      </c>
      <c r="G135" s="19">
        <v>78.630200000000002</v>
      </c>
      <c r="H135" s="18" t="s">
        <v>31</v>
      </c>
      <c r="I135" s="19">
        <v>24.960599999999999</v>
      </c>
      <c r="J135" s="18" t="s">
        <v>31</v>
      </c>
      <c r="K135" s="19">
        <v>0.55766411240795999</v>
      </c>
      <c r="L135" s="18" t="s">
        <v>31</v>
      </c>
      <c r="M135" s="19">
        <v>5687.4506570000003</v>
      </c>
      <c r="N135" s="18" t="s">
        <v>31</v>
      </c>
      <c r="O135" s="19">
        <v>2908.0079780000001</v>
      </c>
      <c r="P135" s="18" t="s">
        <v>31</v>
      </c>
      <c r="Q135" s="19">
        <v>-2779.4426790000002</v>
      </c>
      <c r="R135" s="18" t="s">
        <v>31</v>
      </c>
      <c r="S135" s="19">
        <v>0.68806157838020998</v>
      </c>
      <c r="T135" s="18" t="s">
        <v>31</v>
      </c>
      <c r="U135" s="19">
        <v>20727.661233999999</v>
      </c>
      <c r="V135" s="18" t="s">
        <v>31</v>
      </c>
      <c r="W135" s="19">
        <v>16095.055752</v>
      </c>
      <c r="X135" s="18" t="s">
        <v>31</v>
      </c>
      <c r="Y135" s="19">
        <v>-4632.6054819999999</v>
      </c>
      <c r="Z135" s="18" t="s">
        <v>31</v>
      </c>
      <c r="AA135" s="19">
        <v>0.63989662450649998</v>
      </c>
      <c r="AB135" s="18" t="s">
        <v>31</v>
      </c>
      <c r="AC135" s="19">
        <v>1954.2315960000001</v>
      </c>
      <c r="AD135" s="18" t="s">
        <v>31</v>
      </c>
      <c r="AE135" s="19">
        <v>2643.9733729999998</v>
      </c>
      <c r="AF135" s="18" t="s">
        <v>31</v>
      </c>
      <c r="AG135" s="19">
        <v>689.74177699999996</v>
      </c>
      <c r="AH135" s="18" t="s">
        <v>31</v>
      </c>
      <c r="AI135" s="19">
        <v>1069459.06005856</v>
      </c>
      <c r="AJ135" s="18" t="s">
        <v>31</v>
      </c>
      <c r="AK135" s="19">
        <v>758807.77937448805</v>
      </c>
      <c r="AL135" s="18" t="s">
        <v>31</v>
      </c>
      <c r="AM135" s="19">
        <v>38427</v>
      </c>
      <c r="AN135" s="18" t="s">
        <v>31</v>
      </c>
      <c r="AO135" s="19">
        <v>16099.7</v>
      </c>
      <c r="AP135" s="18" t="s">
        <v>31</v>
      </c>
      <c r="AQ135" s="19">
        <v>12658.4</v>
      </c>
    </row>
    <row r="136" spans="1:43" ht="15" x14ac:dyDescent="0.3">
      <c r="A136" s="16"/>
      <c r="B136" s="17" t="s">
        <v>37</v>
      </c>
      <c r="C136" s="11" t="s">
        <v>31</v>
      </c>
      <c r="D136" s="18" t="s">
        <v>34</v>
      </c>
      <c r="E136" s="19">
        <v>144103</v>
      </c>
      <c r="F136" s="18" t="s">
        <v>31</v>
      </c>
      <c r="G136" s="19">
        <v>64.720699999999994</v>
      </c>
      <c r="H136" s="18" t="s">
        <v>31</v>
      </c>
      <c r="I136" s="19">
        <v>22.708300000000001</v>
      </c>
      <c r="J136" s="18" t="s">
        <v>31</v>
      </c>
      <c r="K136" s="19">
        <v>0.77932847613676004</v>
      </c>
      <c r="L136" s="18" t="s">
        <v>31</v>
      </c>
      <c r="M136" s="19">
        <v>6520.1858940000002</v>
      </c>
      <c r="N136" s="18" t="s">
        <v>31</v>
      </c>
      <c r="O136" s="19">
        <v>4313.9178739999998</v>
      </c>
      <c r="P136" s="18" t="s">
        <v>31</v>
      </c>
      <c r="Q136" s="19">
        <v>-2206.26802</v>
      </c>
      <c r="R136" s="18" t="s">
        <v>31</v>
      </c>
      <c r="S136" s="19">
        <v>0.71843006233147999</v>
      </c>
      <c r="T136" s="18" t="s">
        <v>31</v>
      </c>
      <c r="U136" s="19">
        <v>23569.964658000001</v>
      </c>
      <c r="V136" s="18" t="s">
        <v>31</v>
      </c>
      <c r="W136" s="19">
        <v>18686.087516</v>
      </c>
      <c r="X136" s="18" t="s">
        <v>31</v>
      </c>
      <c r="Y136" s="19">
        <v>-4883.8771420000003</v>
      </c>
      <c r="Z136" s="18" t="s">
        <v>31</v>
      </c>
      <c r="AA136" s="19">
        <v>0.79139693697697</v>
      </c>
      <c r="AB136" s="18" t="s">
        <v>31</v>
      </c>
      <c r="AC136" s="19">
        <v>2518.8516129999998</v>
      </c>
      <c r="AD136" s="18" t="s">
        <v>31</v>
      </c>
      <c r="AE136" s="19">
        <v>3339.7658390000001</v>
      </c>
      <c r="AF136" s="18" t="s">
        <v>31</v>
      </c>
      <c r="AG136" s="19">
        <v>820.91422600000101</v>
      </c>
      <c r="AH136" s="18" t="s">
        <v>31</v>
      </c>
      <c r="AI136" s="19">
        <v>1137654.1483720699</v>
      </c>
      <c r="AJ136" s="18" t="s">
        <v>31</v>
      </c>
      <c r="AK136" s="19">
        <v>806104.53338889603</v>
      </c>
      <c r="AL136" s="18" t="s">
        <v>31</v>
      </c>
      <c r="AM136" s="19">
        <v>38422</v>
      </c>
      <c r="AN136" s="18" t="s">
        <v>31</v>
      </c>
      <c r="AO136" s="19">
        <v>16315</v>
      </c>
      <c r="AP136" s="18" t="s">
        <v>31</v>
      </c>
      <c r="AQ136" s="19">
        <v>12840.6</v>
      </c>
    </row>
    <row r="137" spans="1:43" ht="15" x14ac:dyDescent="0.3">
      <c r="A137" s="16"/>
      <c r="B137" s="17" t="s">
        <v>38</v>
      </c>
      <c r="C137" s="11" t="s">
        <v>31</v>
      </c>
      <c r="D137" s="18" t="s">
        <v>34</v>
      </c>
      <c r="E137" s="19">
        <v>161993.1</v>
      </c>
      <c r="F137" s="18" t="s">
        <v>31</v>
      </c>
      <c r="G137" s="19">
        <v>71.459500000000006</v>
      </c>
      <c r="H137" s="18" t="s">
        <v>31</v>
      </c>
      <c r="I137" s="19">
        <v>28.131</v>
      </c>
      <c r="J137" s="18" t="s">
        <v>31</v>
      </c>
      <c r="K137" s="19">
        <v>0.61311264674920996</v>
      </c>
      <c r="L137" s="18" t="s">
        <v>31</v>
      </c>
      <c r="M137" s="19">
        <v>7688.3266210000002</v>
      </c>
      <c r="N137" s="18" t="s">
        <v>31</v>
      </c>
      <c r="O137" s="19">
        <v>3784.1759969999998</v>
      </c>
      <c r="P137" s="18" t="s">
        <v>31</v>
      </c>
      <c r="Q137" s="19">
        <v>-3904.1506239999999</v>
      </c>
      <c r="R137" s="18" t="s">
        <v>31</v>
      </c>
      <c r="S137" s="19">
        <v>0.78071961518057997</v>
      </c>
      <c r="T137" s="18" t="s">
        <v>31</v>
      </c>
      <c r="U137" s="19">
        <v>27506.489922000001</v>
      </c>
      <c r="V137" s="18" t="s">
        <v>31</v>
      </c>
      <c r="W137" s="19">
        <v>22089.748281</v>
      </c>
      <c r="X137" s="18" t="s">
        <v>31</v>
      </c>
      <c r="Y137" s="19">
        <v>-5416.7416409999996</v>
      </c>
      <c r="Z137" s="18" t="s">
        <v>31</v>
      </c>
      <c r="AA137" s="19">
        <v>0.83537307359943003</v>
      </c>
      <c r="AB137" s="18" t="s">
        <v>31</v>
      </c>
      <c r="AC137" s="19">
        <v>2743.6897629999999</v>
      </c>
      <c r="AD137" s="18" t="s">
        <v>31</v>
      </c>
      <c r="AE137" s="19">
        <v>3779.6120350000001</v>
      </c>
      <c r="AF137" s="18" t="s">
        <v>31</v>
      </c>
      <c r="AG137" s="19">
        <v>1035.922272</v>
      </c>
      <c r="AH137" s="18" t="s">
        <v>31</v>
      </c>
      <c r="AI137" s="19">
        <v>1216240.4935016299</v>
      </c>
      <c r="AJ137" s="18" t="s">
        <v>31</v>
      </c>
      <c r="AK137" s="19">
        <v>854839.35390677897</v>
      </c>
      <c r="AL137" s="18" t="s">
        <v>31</v>
      </c>
      <c r="AM137" s="19">
        <v>38413</v>
      </c>
      <c r="AN137" s="18" t="s">
        <v>31</v>
      </c>
      <c r="AO137" s="19">
        <v>16403.7</v>
      </c>
      <c r="AP137" s="18" t="s">
        <v>31</v>
      </c>
      <c r="AQ137" s="19">
        <v>12874.3</v>
      </c>
    </row>
    <row r="138" spans="1:43" ht="15" x14ac:dyDescent="0.3">
      <c r="A138" s="16"/>
      <c r="B138" s="17" t="s">
        <v>39</v>
      </c>
      <c r="C138" s="11" t="s">
        <v>31</v>
      </c>
      <c r="D138" s="18" t="s">
        <v>34</v>
      </c>
      <c r="E138" s="19">
        <v>164006</v>
      </c>
      <c r="F138" s="18" t="s">
        <v>31</v>
      </c>
      <c r="G138" s="19">
        <v>79.916300000000007</v>
      </c>
      <c r="H138" s="18" t="s">
        <v>31</v>
      </c>
      <c r="I138" s="19">
        <v>33.941699999999997</v>
      </c>
      <c r="J138" s="18" t="s">
        <v>31</v>
      </c>
      <c r="K138" s="19">
        <v>0.58457657740085001</v>
      </c>
      <c r="L138" s="18" t="s">
        <v>31</v>
      </c>
      <c r="M138" s="19">
        <v>6587.8519589999996</v>
      </c>
      <c r="N138" s="18" t="s">
        <v>31</v>
      </c>
      <c r="O138" s="19">
        <v>3802.845855</v>
      </c>
      <c r="P138" s="18" t="s">
        <v>31</v>
      </c>
      <c r="Q138" s="19">
        <v>-2785.0061040000001</v>
      </c>
      <c r="R138" s="18" t="s">
        <v>31</v>
      </c>
      <c r="S138" s="19">
        <v>0.73870052129665997</v>
      </c>
      <c r="T138" s="18" t="s">
        <v>31</v>
      </c>
      <c r="U138" s="19">
        <v>24870.901561999999</v>
      </c>
      <c r="V138" s="18" t="s">
        <v>31</v>
      </c>
      <c r="W138" s="19">
        <v>20371.778993</v>
      </c>
      <c r="X138" s="18" t="s">
        <v>31</v>
      </c>
      <c r="Y138" s="19">
        <v>-4499.1225690000001</v>
      </c>
      <c r="Z138" s="18" t="s">
        <v>31</v>
      </c>
      <c r="AA138" s="19">
        <v>0.86578287098779005</v>
      </c>
      <c r="AB138" s="18" t="s">
        <v>31</v>
      </c>
      <c r="AC138" s="19">
        <v>3266.2792089999998</v>
      </c>
      <c r="AD138" s="18" t="s">
        <v>31</v>
      </c>
      <c r="AE138" s="19">
        <v>3987.4444960000001</v>
      </c>
      <c r="AF138" s="18" t="s">
        <v>31</v>
      </c>
      <c r="AG138" s="19">
        <v>721.16528700000003</v>
      </c>
      <c r="AH138" s="18" t="s">
        <v>31</v>
      </c>
      <c r="AI138" s="19">
        <v>1327875.81833223</v>
      </c>
      <c r="AJ138" s="18" t="s">
        <v>40</v>
      </c>
      <c r="AK138" s="19">
        <v>928002.91811772902</v>
      </c>
      <c r="AL138" s="18" t="s">
        <v>31</v>
      </c>
      <c r="AM138" s="19">
        <v>38386</v>
      </c>
      <c r="AN138" s="18" t="s">
        <v>40</v>
      </c>
      <c r="AO138" s="19">
        <v>16397.900000000001</v>
      </c>
      <c r="AP138" s="18" t="s">
        <v>40</v>
      </c>
      <c r="AQ138" s="19">
        <v>12883.2</v>
      </c>
    </row>
    <row r="139" spans="1:43" ht="15" x14ac:dyDescent="0.3">
      <c r="A139" s="16"/>
      <c r="B139" s="17" t="s">
        <v>41</v>
      </c>
      <c r="C139" s="11" t="s">
        <v>31</v>
      </c>
      <c r="D139" s="18" t="s">
        <v>34</v>
      </c>
      <c r="E139" s="19">
        <v>173391.6</v>
      </c>
      <c r="F139" s="18" t="s">
        <v>31</v>
      </c>
      <c r="G139" s="19">
        <v>105.3978</v>
      </c>
      <c r="H139" s="18" t="s">
        <v>31</v>
      </c>
      <c r="I139" s="19">
        <v>42.507100000000001</v>
      </c>
      <c r="J139" s="18" t="s">
        <v>31</v>
      </c>
      <c r="K139" s="19">
        <v>0.55673163860607</v>
      </c>
      <c r="L139" s="18" t="s">
        <v>31</v>
      </c>
      <c r="M139" s="19">
        <v>8698.0461890000006</v>
      </c>
      <c r="N139" s="18" t="s">
        <v>31</v>
      </c>
      <c r="O139" s="19">
        <v>3983.4929980000002</v>
      </c>
      <c r="P139" s="18" t="s">
        <v>31</v>
      </c>
      <c r="Q139" s="19">
        <v>-4714.553191</v>
      </c>
      <c r="R139" s="18" t="s">
        <v>31</v>
      </c>
      <c r="S139" s="19">
        <v>0.77658370719983005</v>
      </c>
      <c r="T139" s="18" t="s">
        <v>31</v>
      </c>
      <c r="U139" s="19">
        <v>30123.299461999999</v>
      </c>
      <c r="V139" s="18" t="s">
        <v>31</v>
      </c>
      <c r="W139" s="19">
        <v>22143.243910000001</v>
      </c>
      <c r="X139" s="18" t="s">
        <v>31</v>
      </c>
      <c r="Y139" s="19">
        <v>-7980.0555519999998</v>
      </c>
      <c r="Z139" s="18" t="s">
        <v>31</v>
      </c>
      <c r="AA139" s="19">
        <v>0.92658134350362997</v>
      </c>
      <c r="AB139" s="18" t="s">
        <v>31</v>
      </c>
      <c r="AC139" s="19">
        <v>2401.8202569999999</v>
      </c>
      <c r="AD139" s="18" t="s">
        <v>31</v>
      </c>
      <c r="AE139" s="19">
        <v>2852.073586</v>
      </c>
      <c r="AF139" s="18" t="s">
        <v>31</v>
      </c>
      <c r="AG139" s="19">
        <v>450.25332900000001</v>
      </c>
      <c r="AH139" s="18" t="s">
        <v>31</v>
      </c>
      <c r="AI139" s="19">
        <v>1338303.7558077001</v>
      </c>
      <c r="AJ139" s="18" t="s">
        <v>40</v>
      </c>
      <c r="AK139" s="19">
        <v>927954.92592653504</v>
      </c>
      <c r="AL139" s="18" t="s">
        <v>31</v>
      </c>
      <c r="AM139" s="19">
        <v>38354</v>
      </c>
      <c r="AN139" s="18" t="s">
        <v>40</v>
      </c>
      <c r="AO139" s="19">
        <v>16397.599999999999</v>
      </c>
      <c r="AP139" s="18" t="s">
        <v>40</v>
      </c>
      <c r="AQ139" s="19">
        <v>12899.8</v>
      </c>
    </row>
    <row r="140" spans="1:43" ht="15" x14ac:dyDescent="0.3">
      <c r="A140" s="16"/>
      <c r="B140" s="17" t="s">
        <v>42</v>
      </c>
      <c r="C140" s="11" t="s">
        <v>31</v>
      </c>
      <c r="D140" s="18" t="s">
        <v>49</v>
      </c>
      <c r="E140" s="19">
        <v>185313.4</v>
      </c>
      <c r="F140" s="18" t="s">
        <v>31</v>
      </c>
      <c r="G140" s="19" t="s">
        <v>43</v>
      </c>
      <c r="H140" s="18" t="s">
        <v>31</v>
      </c>
      <c r="I140" s="19" t="s">
        <v>43</v>
      </c>
      <c r="J140" s="18" t="s">
        <v>31</v>
      </c>
      <c r="K140" s="19" t="s">
        <v>43</v>
      </c>
      <c r="L140" s="18" t="s">
        <v>31</v>
      </c>
      <c r="M140" s="19">
        <v>8472.1275519999999</v>
      </c>
      <c r="N140" s="18" t="s">
        <v>31</v>
      </c>
      <c r="O140" s="19">
        <v>3363.6299410000001</v>
      </c>
      <c r="P140" s="18" t="s">
        <v>31</v>
      </c>
      <c r="Q140" s="19">
        <v>-5108.4976109999998</v>
      </c>
      <c r="R140" s="18" t="s">
        <v>31</v>
      </c>
      <c r="S140" s="19" t="s">
        <v>43</v>
      </c>
      <c r="T140" s="18" t="s">
        <v>31</v>
      </c>
      <c r="U140" s="19">
        <v>36796.81955</v>
      </c>
      <c r="V140" s="18" t="s">
        <v>31</v>
      </c>
      <c r="W140" s="19">
        <v>26818.638929000001</v>
      </c>
      <c r="X140" s="18" t="s">
        <v>31</v>
      </c>
      <c r="Y140" s="19">
        <v>-9978.1806209999995</v>
      </c>
      <c r="Z140" s="18" t="s">
        <v>31</v>
      </c>
      <c r="AA140" s="19" t="s">
        <v>43</v>
      </c>
      <c r="AB140" s="18" t="s">
        <v>31</v>
      </c>
      <c r="AC140" s="19">
        <v>3066.3533750000001</v>
      </c>
      <c r="AD140" s="18" t="s">
        <v>31</v>
      </c>
      <c r="AE140" s="19">
        <v>4274.468605</v>
      </c>
      <c r="AF140" s="18" t="s">
        <v>31</v>
      </c>
      <c r="AG140" s="19">
        <v>1208.1152300000001</v>
      </c>
      <c r="AH140" s="18" t="s">
        <v>31</v>
      </c>
      <c r="AI140" s="19">
        <v>1439116.1657889599</v>
      </c>
      <c r="AJ140" s="18" t="s">
        <v>40</v>
      </c>
      <c r="AK140" s="19">
        <v>981450.80354859703</v>
      </c>
      <c r="AL140" s="18" t="s">
        <v>31</v>
      </c>
      <c r="AM140" s="19">
        <v>38162</v>
      </c>
      <c r="AN140" s="18" t="s">
        <v>40</v>
      </c>
      <c r="AO140" s="19">
        <v>16815</v>
      </c>
      <c r="AP140" s="18" t="s">
        <v>40</v>
      </c>
      <c r="AQ140" s="19">
        <v>13114.6</v>
      </c>
    </row>
    <row r="141" spans="1:43" ht="15" x14ac:dyDescent="0.3">
      <c r="A141" s="15"/>
      <c r="B141" s="17" t="s">
        <v>44</v>
      </c>
      <c r="C141" s="11" t="s">
        <v>31</v>
      </c>
      <c r="D141" s="18" t="s">
        <v>31</v>
      </c>
      <c r="E141" s="19" t="s">
        <v>43</v>
      </c>
      <c r="F141" s="18" t="s">
        <v>31</v>
      </c>
      <c r="G141" s="19" t="s">
        <v>43</v>
      </c>
      <c r="H141" s="18" t="s">
        <v>31</v>
      </c>
      <c r="I141" s="19" t="s">
        <v>43</v>
      </c>
      <c r="J141" s="18" t="s">
        <v>31</v>
      </c>
      <c r="K141" s="19" t="s">
        <v>43</v>
      </c>
      <c r="L141" s="18" t="s">
        <v>31</v>
      </c>
      <c r="M141" s="19" t="s">
        <v>43</v>
      </c>
      <c r="N141" s="18" t="s">
        <v>31</v>
      </c>
      <c r="O141" s="19" t="s">
        <v>43</v>
      </c>
      <c r="P141" s="18" t="s">
        <v>31</v>
      </c>
      <c r="Q141" s="19" t="s">
        <v>43</v>
      </c>
      <c r="R141" s="18" t="s">
        <v>31</v>
      </c>
      <c r="S141" s="19" t="s">
        <v>43</v>
      </c>
      <c r="T141" s="18" t="s">
        <v>31</v>
      </c>
      <c r="U141" s="19" t="s">
        <v>43</v>
      </c>
      <c r="V141" s="18" t="s">
        <v>31</v>
      </c>
      <c r="W141" s="19" t="s">
        <v>43</v>
      </c>
      <c r="X141" s="18" t="s">
        <v>31</v>
      </c>
      <c r="Y141" s="19" t="s">
        <v>43</v>
      </c>
      <c r="Z141" s="18" t="s">
        <v>31</v>
      </c>
      <c r="AA141" s="19" t="s">
        <v>43</v>
      </c>
      <c r="AB141" s="18" t="s">
        <v>31</v>
      </c>
      <c r="AC141" s="19" t="s">
        <v>43</v>
      </c>
      <c r="AD141" s="18" t="s">
        <v>31</v>
      </c>
      <c r="AE141" s="19" t="s">
        <v>43</v>
      </c>
      <c r="AF141" s="18" t="s">
        <v>31</v>
      </c>
      <c r="AG141" s="19" t="s">
        <v>43</v>
      </c>
      <c r="AH141" s="18" t="s">
        <v>31</v>
      </c>
      <c r="AI141" s="19">
        <v>1613522.5093165899</v>
      </c>
      <c r="AJ141" s="18" t="s">
        <v>31</v>
      </c>
      <c r="AK141" s="19" t="s">
        <v>43</v>
      </c>
      <c r="AL141" s="18" t="s">
        <v>31</v>
      </c>
      <c r="AM141" s="19" t="s">
        <v>43</v>
      </c>
      <c r="AN141" s="18" t="s">
        <v>31</v>
      </c>
      <c r="AO141" s="19" t="s">
        <v>43</v>
      </c>
      <c r="AP141" s="18" t="s">
        <v>31</v>
      </c>
      <c r="AQ141" s="19" t="s">
        <v>43</v>
      </c>
    </row>
    <row r="142" spans="1:43" ht="15" x14ac:dyDescent="0.3">
      <c r="A142" s="14" t="s">
        <v>66</v>
      </c>
      <c r="B142" s="17" t="s">
        <v>33</v>
      </c>
      <c r="C142" s="11" t="s">
        <v>31</v>
      </c>
      <c r="D142" s="18" t="s">
        <v>31</v>
      </c>
      <c r="E142" s="19">
        <v>47999.216933294003</v>
      </c>
      <c r="F142" s="18" t="s">
        <v>31</v>
      </c>
      <c r="G142" s="19">
        <v>33.174100000000003</v>
      </c>
      <c r="H142" s="18" t="s">
        <v>31</v>
      </c>
      <c r="I142" s="19">
        <v>16.8429</v>
      </c>
      <c r="J142" s="18" t="s">
        <v>31</v>
      </c>
      <c r="K142" s="19">
        <v>0.20225470941733001</v>
      </c>
      <c r="L142" s="18" t="s">
        <v>31</v>
      </c>
      <c r="M142" s="19">
        <v>2586.4778630000001</v>
      </c>
      <c r="N142" s="18" t="s">
        <v>31</v>
      </c>
      <c r="O142" s="19">
        <v>1018.335811</v>
      </c>
      <c r="P142" s="18" t="s">
        <v>31</v>
      </c>
      <c r="Q142" s="19">
        <v>-1568.1420519999999</v>
      </c>
      <c r="R142" s="18" t="s">
        <v>31</v>
      </c>
      <c r="S142" s="19">
        <v>8.9505788000190004E-2</v>
      </c>
      <c r="T142" s="18" t="s">
        <v>31</v>
      </c>
      <c r="U142" s="19">
        <v>4248.4537309999996</v>
      </c>
      <c r="V142" s="18" t="s">
        <v>31</v>
      </c>
      <c r="W142" s="19">
        <v>2146.3920450000001</v>
      </c>
      <c r="X142" s="18" t="s">
        <v>31</v>
      </c>
      <c r="Y142" s="19">
        <v>-2102.061686</v>
      </c>
      <c r="Z142" s="18" t="s">
        <v>31</v>
      </c>
      <c r="AA142" s="19">
        <v>6.1714430761640002E-2</v>
      </c>
      <c r="AB142" s="18" t="s">
        <v>31</v>
      </c>
      <c r="AC142" s="19">
        <v>473.94546800000001</v>
      </c>
      <c r="AD142" s="18" t="s">
        <v>31</v>
      </c>
      <c r="AE142" s="19">
        <v>246.96865500000001</v>
      </c>
      <c r="AF142" s="18" t="s">
        <v>31</v>
      </c>
      <c r="AG142" s="19">
        <v>-226.97681299999999</v>
      </c>
      <c r="AH142" s="18" t="s">
        <v>31</v>
      </c>
      <c r="AI142" s="19">
        <v>307230.00792581699</v>
      </c>
      <c r="AJ142" s="18" t="s">
        <v>31</v>
      </c>
      <c r="AK142" s="19">
        <v>180420.80570379001</v>
      </c>
      <c r="AL142" s="18" t="s">
        <v>31</v>
      </c>
      <c r="AM142" s="19">
        <v>10358.1</v>
      </c>
      <c r="AN142" s="18" t="s">
        <v>31</v>
      </c>
      <c r="AO142" s="19">
        <v>4575.8230000000003</v>
      </c>
      <c r="AP142" s="18" t="s">
        <v>31</v>
      </c>
      <c r="AQ142" s="19">
        <v>3468.85</v>
      </c>
    </row>
    <row r="143" spans="1:43" ht="15" x14ac:dyDescent="0.3">
      <c r="A143" s="16"/>
      <c r="B143" s="17" t="s">
        <v>35</v>
      </c>
      <c r="C143" s="11" t="s">
        <v>31</v>
      </c>
      <c r="D143" s="18" t="s">
        <v>31</v>
      </c>
      <c r="E143" s="19">
        <v>50406.289404912</v>
      </c>
      <c r="F143" s="18" t="s">
        <v>31</v>
      </c>
      <c r="G143" s="19">
        <v>37.861899999999999</v>
      </c>
      <c r="H143" s="18" t="s">
        <v>31</v>
      </c>
      <c r="I143" s="19">
        <v>14.859500000000001</v>
      </c>
      <c r="J143" s="18" t="s">
        <v>31</v>
      </c>
      <c r="K143" s="19">
        <v>0.23922761554742</v>
      </c>
      <c r="L143" s="18" t="s">
        <v>31</v>
      </c>
      <c r="M143" s="19">
        <v>2658.8643670000001</v>
      </c>
      <c r="N143" s="18" t="s">
        <v>31</v>
      </c>
      <c r="O143" s="19">
        <v>1247.481771</v>
      </c>
      <c r="P143" s="18" t="s">
        <v>31</v>
      </c>
      <c r="Q143" s="19">
        <v>-1411.3825959999999</v>
      </c>
      <c r="R143" s="18" t="s">
        <v>31</v>
      </c>
      <c r="S143" s="19">
        <v>0.11506316572072001</v>
      </c>
      <c r="T143" s="18" t="s">
        <v>31</v>
      </c>
      <c r="U143" s="19">
        <v>4690.8629549999996</v>
      </c>
      <c r="V143" s="18" t="s">
        <v>31</v>
      </c>
      <c r="W143" s="19">
        <v>2691.5440789999998</v>
      </c>
      <c r="X143" s="18" t="s">
        <v>31</v>
      </c>
      <c r="Y143" s="19">
        <v>-1999.318876</v>
      </c>
      <c r="Z143" s="18" t="s">
        <v>31</v>
      </c>
      <c r="AA143" s="19">
        <v>0.10326693282842</v>
      </c>
      <c r="AB143" s="18" t="s">
        <v>31</v>
      </c>
      <c r="AC143" s="19">
        <v>981.78081299999997</v>
      </c>
      <c r="AD143" s="18" t="s">
        <v>31</v>
      </c>
      <c r="AE143" s="19">
        <v>426.68614000000002</v>
      </c>
      <c r="AF143" s="18" t="s">
        <v>31</v>
      </c>
      <c r="AG143" s="19">
        <v>-555.09467299999994</v>
      </c>
      <c r="AH143" s="18" t="s">
        <v>31</v>
      </c>
      <c r="AI143" s="19">
        <v>326364.37896549603</v>
      </c>
      <c r="AJ143" s="18" t="s">
        <v>31</v>
      </c>
      <c r="AK143" s="19">
        <v>191177.62880499801</v>
      </c>
      <c r="AL143" s="18" t="s">
        <v>31</v>
      </c>
      <c r="AM143" s="19">
        <v>10325.5</v>
      </c>
      <c r="AN143" s="18" t="s">
        <v>31</v>
      </c>
      <c r="AO143" s="19">
        <v>4649.8590000000004</v>
      </c>
      <c r="AP143" s="18" t="s">
        <v>31</v>
      </c>
      <c r="AQ143" s="19">
        <v>3528.096</v>
      </c>
    </row>
    <row r="144" spans="1:43" ht="15" x14ac:dyDescent="0.3">
      <c r="A144" s="16"/>
      <c r="B144" s="17" t="s">
        <v>37</v>
      </c>
      <c r="C144" s="11" t="s">
        <v>31</v>
      </c>
      <c r="D144" s="18" t="s">
        <v>31</v>
      </c>
      <c r="E144" s="19">
        <v>54994.832248482002</v>
      </c>
      <c r="F144" s="18" t="s">
        <v>31</v>
      </c>
      <c r="G144" s="19">
        <v>31.066700000000001</v>
      </c>
      <c r="H144" s="18" t="s">
        <v>31</v>
      </c>
      <c r="I144" s="19">
        <v>17.819800000000001</v>
      </c>
      <c r="J144" s="18" t="s">
        <v>31</v>
      </c>
      <c r="K144" s="19">
        <v>0.21932646573972001</v>
      </c>
      <c r="L144" s="18" t="s">
        <v>31</v>
      </c>
      <c r="M144" s="19">
        <v>2735.5855550000001</v>
      </c>
      <c r="N144" s="18" t="s">
        <v>31</v>
      </c>
      <c r="O144" s="19">
        <v>1214.0661990000001</v>
      </c>
      <c r="P144" s="18" t="s">
        <v>31</v>
      </c>
      <c r="Q144" s="19">
        <v>-1521.519356</v>
      </c>
      <c r="R144" s="18" t="s">
        <v>31</v>
      </c>
      <c r="S144" s="19">
        <v>0.12969535011156999</v>
      </c>
      <c r="T144" s="18" t="s">
        <v>31</v>
      </c>
      <c r="U144" s="19">
        <v>5501.6106</v>
      </c>
      <c r="V144" s="18" t="s">
        <v>31</v>
      </c>
      <c r="W144" s="19">
        <v>3373.325797</v>
      </c>
      <c r="X144" s="18" t="s">
        <v>31</v>
      </c>
      <c r="Y144" s="19">
        <v>-2128.284803</v>
      </c>
      <c r="Z144" s="18" t="s">
        <v>31</v>
      </c>
      <c r="AA144" s="19">
        <v>0.10936932071994</v>
      </c>
      <c r="AB144" s="18" t="s">
        <v>31</v>
      </c>
      <c r="AC144" s="19">
        <v>1172.438911</v>
      </c>
      <c r="AD144" s="18" t="s">
        <v>31</v>
      </c>
      <c r="AE144" s="19">
        <v>461.54831300000001</v>
      </c>
      <c r="AF144" s="18" t="s">
        <v>31</v>
      </c>
      <c r="AG144" s="19">
        <v>-710.89059799999995</v>
      </c>
      <c r="AH144" s="18" t="s">
        <v>31</v>
      </c>
      <c r="AI144" s="19">
        <v>340370.32495549001</v>
      </c>
      <c r="AJ144" s="18" t="s">
        <v>31</v>
      </c>
      <c r="AK144" s="19">
        <v>199132.511795806</v>
      </c>
      <c r="AL144" s="18" t="s">
        <v>31</v>
      </c>
      <c r="AM144" s="19">
        <v>10300.299999999999</v>
      </c>
      <c r="AN144" s="18" t="s">
        <v>31</v>
      </c>
      <c r="AO144" s="19">
        <v>4802.6030000000001</v>
      </c>
      <c r="AP144" s="18" t="s">
        <v>31</v>
      </c>
      <c r="AQ144" s="19">
        <v>3663.7629999999999</v>
      </c>
    </row>
    <row r="145" spans="1:43" ht="15" x14ac:dyDescent="0.3">
      <c r="A145" s="16"/>
      <c r="B145" s="17" t="s">
        <v>38</v>
      </c>
      <c r="C145" s="11" t="s">
        <v>31</v>
      </c>
      <c r="D145" s="18" t="s">
        <v>31</v>
      </c>
      <c r="E145" s="19">
        <v>58154.092750000003</v>
      </c>
      <c r="F145" s="18" t="s">
        <v>31</v>
      </c>
      <c r="G145" s="19">
        <v>35.241700000000002</v>
      </c>
      <c r="H145" s="18" t="s">
        <v>31</v>
      </c>
      <c r="I145" s="19">
        <v>23.607099999999999</v>
      </c>
      <c r="J145" s="18" t="s">
        <v>31</v>
      </c>
      <c r="K145" s="19">
        <v>0.20184075322082001</v>
      </c>
      <c r="L145" s="18" t="s">
        <v>31</v>
      </c>
      <c r="M145" s="19">
        <v>3333.8310689999998</v>
      </c>
      <c r="N145" s="18" t="s">
        <v>31</v>
      </c>
      <c r="O145" s="19">
        <v>1245.775858</v>
      </c>
      <c r="P145" s="18" t="s">
        <v>31</v>
      </c>
      <c r="Q145" s="19">
        <v>-2088.0552109999999</v>
      </c>
      <c r="R145" s="18" t="s">
        <v>31</v>
      </c>
      <c r="S145" s="19">
        <v>0.14207725670363999</v>
      </c>
      <c r="T145" s="18" t="s">
        <v>31</v>
      </c>
      <c r="U145" s="19">
        <v>6716.7104300000001</v>
      </c>
      <c r="V145" s="18" t="s">
        <v>31</v>
      </c>
      <c r="W145" s="19">
        <v>4019.946183</v>
      </c>
      <c r="X145" s="18" t="s">
        <v>31</v>
      </c>
      <c r="Y145" s="19">
        <v>-2696.7642470000001</v>
      </c>
      <c r="Z145" s="18" t="s">
        <v>31</v>
      </c>
      <c r="AA145" s="19">
        <v>9.5238121557049998E-2</v>
      </c>
      <c r="AB145" s="18" t="s">
        <v>31</v>
      </c>
      <c r="AC145" s="19">
        <v>1437.4676489999999</v>
      </c>
      <c r="AD145" s="18" t="s">
        <v>31</v>
      </c>
      <c r="AE145" s="19">
        <v>430.90106900000001</v>
      </c>
      <c r="AF145" s="18" t="s">
        <v>31</v>
      </c>
      <c r="AG145" s="19">
        <v>-1006.56658</v>
      </c>
      <c r="AH145" s="18" t="s">
        <v>31</v>
      </c>
      <c r="AI145" s="19">
        <v>359198.93196642899</v>
      </c>
      <c r="AJ145" s="18" t="s">
        <v>31</v>
      </c>
      <c r="AK145" s="19">
        <v>209586.29671747901</v>
      </c>
      <c r="AL145" s="18" t="s">
        <v>31</v>
      </c>
      <c r="AM145" s="19">
        <v>10283.799999999999</v>
      </c>
      <c r="AN145" s="18" t="s">
        <v>31</v>
      </c>
      <c r="AO145" s="19">
        <v>4914.4629999999997</v>
      </c>
      <c r="AP145" s="18" t="s">
        <v>31</v>
      </c>
      <c r="AQ145" s="19">
        <v>3756.3870000000002</v>
      </c>
    </row>
    <row r="146" spans="1:43" ht="15" x14ac:dyDescent="0.3">
      <c r="A146" s="16"/>
      <c r="B146" s="17" t="s">
        <v>39</v>
      </c>
      <c r="C146" s="11" t="s">
        <v>31</v>
      </c>
      <c r="D146" s="18" t="s">
        <v>31</v>
      </c>
      <c r="E146" s="19">
        <v>61455.200980000001</v>
      </c>
      <c r="F146" s="18" t="s">
        <v>31</v>
      </c>
      <c r="G146" s="19">
        <v>41.757100000000001</v>
      </c>
      <c r="H146" s="18" t="s">
        <v>31</v>
      </c>
      <c r="I146" s="19">
        <v>22.916699999999999</v>
      </c>
      <c r="J146" s="18" t="s">
        <v>31</v>
      </c>
      <c r="K146" s="19">
        <v>0.21085625329120999</v>
      </c>
      <c r="L146" s="18" t="s">
        <v>31</v>
      </c>
      <c r="M146" s="19">
        <v>3106.0251450000001</v>
      </c>
      <c r="N146" s="18" t="s">
        <v>31</v>
      </c>
      <c r="O146" s="19">
        <v>1371.683129</v>
      </c>
      <c r="P146" s="18" t="s">
        <v>31</v>
      </c>
      <c r="Q146" s="19">
        <v>-1734.3420160000001</v>
      </c>
      <c r="R146" s="18" t="s">
        <v>31</v>
      </c>
      <c r="S146" s="19">
        <v>0.15244997514865999</v>
      </c>
      <c r="T146" s="18" t="s">
        <v>31</v>
      </c>
      <c r="U146" s="19">
        <v>6768.3429569999998</v>
      </c>
      <c r="V146" s="18" t="s">
        <v>31</v>
      </c>
      <c r="W146" s="19">
        <v>4204.2439549999999</v>
      </c>
      <c r="X146" s="18" t="s">
        <v>31</v>
      </c>
      <c r="Y146" s="19">
        <v>-2564.0990019999999</v>
      </c>
      <c r="Z146" s="18" t="s">
        <v>31</v>
      </c>
      <c r="AA146" s="19">
        <v>0.17271227794638</v>
      </c>
      <c r="AB146" s="18" t="s">
        <v>31</v>
      </c>
      <c r="AC146" s="19">
        <v>3584.8946569999998</v>
      </c>
      <c r="AD146" s="18" t="s">
        <v>31</v>
      </c>
      <c r="AE146" s="19">
        <v>795.44265099999996</v>
      </c>
      <c r="AF146" s="18" t="s">
        <v>31</v>
      </c>
      <c r="AG146" s="19">
        <v>-2789.452006</v>
      </c>
      <c r="AH146" s="18" t="s">
        <v>31</v>
      </c>
      <c r="AI146" s="19">
        <v>383668.77784465998</v>
      </c>
      <c r="AJ146" s="18" t="s">
        <v>40</v>
      </c>
      <c r="AK146" s="19">
        <v>224137.39839214401</v>
      </c>
      <c r="AL146" s="18" t="s">
        <v>31</v>
      </c>
      <c r="AM146" s="19">
        <v>10286.299999999999</v>
      </c>
      <c r="AN146" s="18" t="s">
        <v>40</v>
      </c>
      <c r="AO146" s="19">
        <v>4953.2434720798001</v>
      </c>
      <c r="AP146" s="18" t="s">
        <v>40</v>
      </c>
      <c r="AQ146" s="19">
        <v>3779.3449244918102</v>
      </c>
    </row>
    <row r="147" spans="1:43" ht="15" x14ac:dyDescent="0.3">
      <c r="A147" s="16"/>
      <c r="B147" s="17" t="s">
        <v>41</v>
      </c>
      <c r="C147" s="11" t="s">
        <v>31</v>
      </c>
      <c r="D147" s="18" t="s">
        <v>31</v>
      </c>
      <c r="E147" s="19">
        <v>66044.001399999994</v>
      </c>
      <c r="F147" s="18" t="s">
        <v>31</v>
      </c>
      <c r="G147" s="19">
        <v>40.566699999999997</v>
      </c>
      <c r="H147" s="18" t="s">
        <v>31</v>
      </c>
      <c r="I147" s="19">
        <v>29.783799999999999</v>
      </c>
      <c r="J147" s="18" t="s">
        <v>31</v>
      </c>
      <c r="K147" s="19">
        <v>0.22137042348479999</v>
      </c>
      <c r="L147" s="18" t="s">
        <v>31</v>
      </c>
      <c r="M147" s="19">
        <v>3457.6205970000001</v>
      </c>
      <c r="N147" s="18" t="s">
        <v>31</v>
      </c>
      <c r="O147" s="19">
        <v>1583.9364439999999</v>
      </c>
      <c r="P147" s="18" t="s">
        <v>31</v>
      </c>
      <c r="Q147" s="19">
        <v>-1873.6841529999999</v>
      </c>
      <c r="R147" s="18" t="s">
        <v>31</v>
      </c>
      <c r="S147" s="19">
        <v>0.14413375464513001</v>
      </c>
      <c r="T147" s="18" t="s">
        <v>31</v>
      </c>
      <c r="U147" s="19">
        <v>6539.9905500000004</v>
      </c>
      <c r="V147" s="18" t="s">
        <v>31</v>
      </c>
      <c r="W147" s="19">
        <v>4109.7808969999996</v>
      </c>
      <c r="X147" s="18" t="s">
        <v>31</v>
      </c>
      <c r="Y147" s="19">
        <v>-2430.2096529999999</v>
      </c>
      <c r="Z147" s="18" t="s">
        <v>31</v>
      </c>
      <c r="AA147" s="19">
        <v>0.15258803941068999</v>
      </c>
      <c r="AB147" s="18" t="s">
        <v>31</v>
      </c>
      <c r="AC147" s="19">
        <v>1090.3059780000001</v>
      </c>
      <c r="AD147" s="18" t="s">
        <v>31</v>
      </c>
      <c r="AE147" s="19">
        <v>469.67524200000003</v>
      </c>
      <c r="AF147" s="18" t="s">
        <v>31</v>
      </c>
      <c r="AG147" s="19">
        <v>-620.63073599999996</v>
      </c>
      <c r="AH147" s="18" t="s">
        <v>31</v>
      </c>
      <c r="AI147" s="19">
        <v>359906.74198225403</v>
      </c>
      <c r="AJ147" s="18" t="s">
        <v>40</v>
      </c>
      <c r="AK147" s="19">
        <v>203154.342240795</v>
      </c>
      <c r="AL147" s="18" t="s">
        <v>31</v>
      </c>
      <c r="AM147" s="19">
        <v>10297.1</v>
      </c>
      <c r="AN147" s="18" t="s">
        <v>40</v>
      </c>
      <c r="AO147" s="19">
        <v>4865.1595857837901</v>
      </c>
      <c r="AP147" s="18" t="s">
        <v>40</v>
      </c>
      <c r="AQ147" s="19">
        <v>3682.1172312335202</v>
      </c>
    </row>
    <row r="148" spans="1:43" ht="15" x14ac:dyDescent="0.3">
      <c r="A148" s="16"/>
      <c r="B148" s="17" t="s">
        <v>42</v>
      </c>
      <c r="C148" s="11" t="s">
        <v>31</v>
      </c>
      <c r="D148" s="18" t="s">
        <v>49</v>
      </c>
      <c r="E148" s="19">
        <v>69627.701140000005</v>
      </c>
      <c r="F148" s="18" t="s">
        <v>31</v>
      </c>
      <c r="G148" s="19" t="s">
        <v>43</v>
      </c>
      <c r="H148" s="18" t="s">
        <v>31</v>
      </c>
      <c r="I148" s="19" t="s">
        <v>43</v>
      </c>
      <c r="J148" s="18" t="s">
        <v>31</v>
      </c>
      <c r="K148" s="19" t="s">
        <v>43</v>
      </c>
      <c r="L148" s="18" t="s">
        <v>31</v>
      </c>
      <c r="M148" s="19">
        <v>3956.3887</v>
      </c>
      <c r="N148" s="18" t="s">
        <v>31</v>
      </c>
      <c r="O148" s="19">
        <v>1641.534089</v>
      </c>
      <c r="P148" s="18" t="s">
        <v>31</v>
      </c>
      <c r="Q148" s="19">
        <v>-2314.8546110000002</v>
      </c>
      <c r="R148" s="18" t="s">
        <v>31</v>
      </c>
      <c r="S148" s="19" t="s">
        <v>43</v>
      </c>
      <c r="T148" s="18" t="s">
        <v>31</v>
      </c>
      <c r="U148" s="19">
        <v>8208.9641570000003</v>
      </c>
      <c r="V148" s="18" t="s">
        <v>31</v>
      </c>
      <c r="W148" s="19">
        <v>4508.0169990000004</v>
      </c>
      <c r="X148" s="18" t="s">
        <v>31</v>
      </c>
      <c r="Y148" s="19">
        <v>-3700.9471579999999</v>
      </c>
      <c r="Z148" s="18" t="s">
        <v>31</v>
      </c>
      <c r="AA148" s="19" t="s">
        <v>43</v>
      </c>
      <c r="AB148" s="18" t="s">
        <v>31</v>
      </c>
      <c r="AC148" s="19">
        <v>752.32993899999997</v>
      </c>
      <c r="AD148" s="18" t="s">
        <v>31</v>
      </c>
      <c r="AE148" s="19">
        <v>314.83498800000001</v>
      </c>
      <c r="AF148" s="18" t="s">
        <v>31</v>
      </c>
      <c r="AG148" s="19">
        <v>-437.49495100000001</v>
      </c>
      <c r="AH148" s="18" t="s">
        <v>31</v>
      </c>
      <c r="AI148" s="19">
        <v>378197.13284102199</v>
      </c>
      <c r="AJ148" s="18" t="s">
        <v>40</v>
      </c>
      <c r="AK148" s="19">
        <v>213478.60653152401</v>
      </c>
      <c r="AL148" s="18" t="s">
        <v>31</v>
      </c>
      <c r="AM148" s="19">
        <v>10288</v>
      </c>
      <c r="AN148" s="18" t="s">
        <v>40</v>
      </c>
      <c r="AO148" s="19">
        <v>4959.1660023337299</v>
      </c>
      <c r="AP148" s="18" t="s">
        <v>40</v>
      </c>
      <c r="AQ148" s="19">
        <v>3766.0505011822902</v>
      </c>
    </row>
    <row r="149" spans="1:43" ht="15" x14ac:dyDescent="0.3">
      <c r="A149" s="15"/>
      <c r="B149" s="17" t="s">
        <v>44</v>
      </c>
      <c r="C149" s="11" t="s">
        <v>31</v>
      </c>
      <c r="D149" s="18" t="s">
        <v>31</v>
      </c>
      <c r="E149" s="19" t="s">
        <v>43</v>
      </c>
      <c r="F149" s="18" t="s">
        <v>31</v>
      </c>
      <c r="G149" s="19" t="s">
        <v>43</v>
      </c>
      <c r="H149" s="18" t="s">
        <v>31</v>
      </c>
      <c r="I149" s="19" t="s">
        <v>43</v>
      </c>
      <c r="J149" s="18" t="s">
        <v>31</v>
      </c>
      <c r="K149" s="19" t="s">
        <v>43</v>
      </c>
      <c r="L149" s="18" t="s">
        <v>31</v>
      </c>
      <c r="M149" s="19" t="s">
        <v>43</v>
      </c>
      <c r="N149" s="18" t="s">
        <v>31</v>
      </c>
      <c r="O149" s="19" t="s">
        <v>43</v>
      </c>
      <c r="P149" s="18" t="s">
        <v>31</v>
      </c>
      <c r="Q149" s="19" t="s">
        <v>43</v>
      </c>
      <c r="R149" s="18" t="s">
        <v>31</v>
      </c>
      <c r="S149" s="19" t="s">
        <v>43</v>
      </c>
      <c r="T149" s="18" t="s">
        <v>31</v>
      </c>
      <c r="U149" s="19" t="s">
        <v>43</v>
      </c>
      <c r="V149" s="18" t="s">
        <v>31</v>
      </c>
      <c r="W149" s="19" t="s">
        <v>43</v>
      </c>
      <c r="X149" s="18" t="s">
        <v>31</v>
      </c>
      <c r="Y149" s="19" t="s">
        <v>43</v>
      </c>
      <c r="Z149" s="18" t="s">
        <v>31</v>
      </c>
      <c r="AA149" s="19" t="s">
        <v>43</v>
      </c>
      <c r="AB149" s="18" t="s">
        <v>31</v>
      </c>
      <c r="AC149" s="19" t="s">
        <v>43</v>
      </c>
      <c r="AD149" s="18" t="s">
        <v>31</v>
      </c>
      <c r="AE149" s="19" t="s">
        <v>43</v>
      </c>
      <c r="AF149" s="18" t="s">
        <v>31</v>
      </c>
      <c r="AG149" s="19" t="s">
        <v>43</v>
      </c>
      <c r="AH149" s="18" t="s">
        <v>31</v>
      </c>
      <c r="AI149" s="19">
        <v>431519.01114879298</v>
      </c>
      <c r="AJ149" s="18" t="s">
        <v>31</v>
      </c>
      <c r="AK149" s="19" t="s">
        <v>43</v>
      </c>
      <c r="AL149" s="18" t="s">
        <v>31</v>
      </c>
      <c r="AM149" s="19" t="s">
        <v>43</v>
      </c>
      <c r="AN149" s="18" t="s">
        <v>31</v>
      </c>
      <c r="AO149" s="19" t="s">
        <v>43</v>
      </c>
      <c r="AP149" s="18" t="s">
        <v>31</v>
      </c>
      <c r="AQ149" s="19" t="s">
        <v>43</v>
      </c>
    </row>
    <row r="150" spans="1:43" ht="15" x14ac:dyDescent="0.3">
      <c r="A150" s="14" t="s">
        <v>67</v>
      </c>
      <c r="B150" s="17" t="s">
        <v>33</v>
      </c>
      <c r="C150" s="11" t="s">
        <v>31</v>
      </c>
      <c r="D150" s="18" t="s">
        <v>34</v>
      </c>
      <c r="E150" s="19">
        <v>17591.099999999999</v>
      </c>
      <c r="F150" s="18" t="s">
        <v>31</v>
      </c>
      <c r="G150" s="19">
        <v>13.3667</v>
      </c>
      <c r="H150" s="18" t="s">
        <v>31</v>
      </c>
      <c r="I150" s="19">
        <v>1.7166999999999999</v>
      </c>
      <c r="J150" s="18" t="s">
        <v>31</v>
      </c>
      <c r="K150" s="19">
        <v>0.1053517567504</v>
      </c>
      <c r="L150" s="18" t="s">
        <v>31</v>
      </c>
      <c r="M150" s="19">
        <v>1814.770683</v>
      </c>
      <c r="N150" s="18" t="s">
        <v>31</v>
      </c>
      <c r="O150" s="19">
        <v>530.43742199999997</v>
      </c>
      <c r="P150" s="18" t="s">
        <v>31</v>
      </c>
      <c r="Q150" s="19">
        <v>-1284.333261</v>
      </c>
      <c r="R150" s="18" t="s">
        <v>31</v>
      </c>
      <c r="S150" s="19">
        <v>0.54683259275175</v>
      </c>
      <c r="T150" s="18" t="s">
        <v>31</v>
      </c>
      <c r="U150" s="19">
        <v>13671.285916999999</v>
      </c>
      <c r="V150" s="18" t="s">
        <v>31</v>
      </c>
      <c r="W150" s="19">
        <v>13113.309800999999</v>
      </c>
      <c r="X150" s="18" t="s">
        <v>31</v>
      </c>
      <c r="Y150" s="19">
        <v>-557.97611600000005</v>
      </c>
      <c r="Z150" s="18" t="s">
        <v>31</v>
      </c>
      <c r="AA150" s="19">
        <v>8.0070758117400005E-3</v>
      </c>
      <c r="AB150" s="18" t="s">
        <v>31</v>
      </c>
      <c r="AC150" s="19">
        <v>46.604481999999997</v>
      </c>
      <c r="AD150" s="18" t="s">
        <v>31</v>
      </c>
      <c r="AE150" s="19">
        <v>32.042695999999999</v>
      </c>
      <c r="AF150" s="18" t="s">
        <v>31</v>
      </c>
      <c r="AG150" s="19">
        <v>-14.561786</v>
      </c>
      <c r="AH150" s="18" t="s">
        <v>31</v>
      </c>
      <c r="AI150" s="19">
        <v>163007.449386742</v>
      </c>
      <c r="AJ150" s="18" t="s">
        <v>31</v>
      </c>
      <c r="AK150" s="19">
        <v>114347.523170161</v>
      </c>
      <c r="AL150" s="18" t="s">
        <v>31</v>
      </c>
      <c r="AM150" s="19">
        <v>5422.3429999999998</v>
      </c>
      <c r="AN150" s="18" t="s">
        <v>31</v>
      </c>
      <c r="AO150" s="19">
        <v>2267.0970000000002</v>
      </c>
      <c r="AP150" s="18" t="s">
        <v>31</v>
      </c>
      <c r="AQ150" s="19">
        <v>1776.248</v>
      </c>
    </row>
    <row r="151" spans="1:43" ht="15" x14ac:dyDescent="0.3">
      <c r="A151" s="16"/>
      <c r="B151" s="17" t="s">
        <v>35</v>
      </c>
      <c r="C151" s="11" t="s">
        <v>31</v>
      </c>
      <c r="D151" s="18" t="s">
        <v>34</v>
      </c>
      <c r="E151" s="19">
        <v>17768</v>
      </c>
      <c r="F151" s="18" t="s">
        <v>31</v>
      </c>
      <c r="G151" s="19">
        <v>9.2082999999999995</v>
      </c>
      <c r="H151" s="18" t="s">
        <v>31</v>
      </c>
      <c r="I151" s="19">
        <v>5.3541999999999996</v>
      </c>
      <c r="J151" s="18" t="s">
        <v>31</v>
      </c>
      <c r="K151" s="19">
        <v>0.10932278752593</v>
      </c>
      <c r="L151" s="18" t="s">
        <v>31</v>
      </c>
      <c r="M151" s="19">
        <v>1956.8726200000001</v>
      </c>
      <c r="N151" s="18" t="s">
        <v>31</v>
      </c>
      <c r="O151" s="19">
        <v>570.07709699999998</v>
      </c>
      <c r="P151" s="18" t="s">
        <v>31</v>
      </c>
      <c r="Q151" s="19">
        <v>-1386.795523</v>
      </c>
      <c r="R151" s="18" t="s">
        <v>31</v>
      </c>
      <c r="S151" s="19">
        <v>0.56586130518796995</v>
      </c>
      <c r="T151" s="18" t="s">
        <v>31</v>
      </c>
      <c r="U151" s="19">
        <v>13305.2235</v>
      </c>
      <c r="V151" s="18" t="s">
        <v>31</v>
      </c>
      <c r="W151" s="19">
        <v>13236.561292</v>
      </c>
      <c r="X151" s="18" t="s">
        <v>31</v>
      </c>
      <c r="Y151" s="19">
        <v>-68.662208000000007</v>
      </c>
      <c r="Z151" s="18" t="s">
        <v>31</v>
      </c>
      <c r="AA151" s="19">
        <v>5.5520674259599999E-3</v>
      </c>
      <c r="AB151" s="18" t="s">
        <v>31</v>
      </c>
      <c r="AC151" s="19">
        <v>109.179698</v>
      </c>
      <c r="AD151" s="18" t="s">
        <v>31</v>
      </c>
      <c r="AE151" s="19">
        <v>22.940453000000002</v>
      </c>
      <c r="AF151" s="18" t="s">
        <v>31</v>
      </c>
      <c r="AG151" s="19">
        <v>-86.239244999999997</v>
      </c>
      <c r="AH151" s="18" t="s">
        <v>31</v>
      </c>
      <c r="AI151" s="19">
        <v>161498.69736259399</v>
      </c>
      <c r="AJ151" s="18" t="s">
        <v>31</v>
      </c>
      <c r="AK151" s="19">
        <v>109616.441016811</v>
      </c>
      <c r="AL151" s="18" t="s">
        <v>31</v>
      </c>
      <c r="AM151" s="19">
        <v>5430.8040000000001</v>
      </c>
      <c r="AN151" s="18" t="s">
        <v>31</v>
      </c>
      <c r="AO151" s="19">
        <v>2321.049</v>
      </c>
      <c r="AP151" s="18" t="s">
        <v>31</v>
      </c>
      <c r="AQ151" s="19">
        <v>1822.114</v>
      </c>
    </row>
    <row r="152" spans="1:43" ht="15" x14ac:dyDescent="0.3">
      <c r="A152" s="16"/>
      <c r="B152" s="17" t="s">
        <v>37</v>
      </c>
      <c r="C152" s="11" t="s">
        <v>31</v>
      </c>
      <c r="D152" s="18" t="s">
        <v>34</v>
      </c>
      <c r="E152" s="19">
        <v>19011</v>
      </c>
      <c r="F152" s="18" t="s">
        <v>31</v>
      </c>
      <c r="G152" s="19">
        <v>3.1457999999999999</v>
      </c>
      <c r="H152" s="18" t="s">
        <v>31</v>
      </c>
      <c r="I152" s="19">
        <v>2.5428999999999999</v>
      </c>
      <c r="J152" s="18" t="s">
        <v>31</v>
      </c>
      <c r="K152" s="19">
        <v>6.7508390233259996E-2</v>
      </c>
      <c r="L152" s="18" t="s">
        <v>31</v>
      </c>
      <c r="M152" s="19">
        <v>1905.4889009999999</v>
      </c>
      <c r="N152" s="18" t="s">
        <v>31</v>
      </c>
      <c r="O152" s="19">
        <v>373.68793799999997</v>
      </c>
      <c r="P152" s="18" t="s">
        <v>31</v>
      </c>
      <c r="Q152" s="19">
        <v>-1531.8009629999999</v>
      </c>
      <c r="R152" s="18" t="s">
        <v>31</v>
      </c>
      <c r="S152" s="19">
        <v>0.56365176288820995</v>
      </c>
      <c r="T152" s="18" t="s">
        <v>31</v>
      </c>
      <c r="U152" s="19">
        <v>14452.513360999999</v>
      </c>
      <c r="V152" s="18" t="s">
        <v>31</v>
      </c>
      <c r="W152" s="19">
        <v>14660.363927</v>
      </c>
      <c r="X152" s="18" t="s">
        <v>31</v>
      </c>
      <c r="Y152" s="19">
        <v>207.85056600000101</v>
      </c>
      <c r="Z152" s="18" t="s">
        <v>31</v>
      </c>
      <c r="AA152" s="19">
        <v>4.5490642731699999E-3</v>
      </c>
      <c r="AB152" s="18" t="s">
        <v>31</v>
      </c>
      <c r="AC152" s="19">
        <v>167.24949799999999</v>
      </c>
      <c r="AD152" s="18" t="s">
        <v>31</v>
      </c>
      <c r="AE152" s="19">
        <v>19.197458000000001</v>
      </c>
      <c r="AF152" s="18" t="s">
        <v>31</v>
      </c>
      <c r="AG152" s="19">
        <v>-148.05204000000001</v>
      </c>
      <c r="AH152" s="18" t="s">
        <v>31</v>
      </c>
      <c r="AI152" s="19">
        <v>163951.200074183</v>
      </c>
      <c r="AJ152" s="18" t="s">
        <v>31</v>
      </c>
      <c r="AK152" s="19">
        <v>109967.22737193599</v>
      </c>
      <c r="AL152" s="18" t="s">
        <v>31</v>
      </c>
      <c r="AM152" s="19">
        <v>5438.3890000000001</v>
      </c>
      <c r="AN152" s="18" t="s">
        <v>31</v>
      </c>
      <c r="AO152" s="19">
        <v>2372.2559999999999</v>
      </c>
      <c r="AP152" s="18" t="s">
        <v>31</v>
      </c>
      <c r="AQ152" s="19">
        <v>1865.8689999999999</v>
      </c>
    </row>
    <row r="153" spans="1:43" ht="15" x14ac:dyDescent="0.3">
      <c r="A153" s="16"/>
      <c r="B153" s="17" t="s">
        <v>38</v>
      </c>
      <c r="C153" s="11" t="s">
        <v>31</v>
      </c>
      <c r="D153" s="18" t="s">
        <v>34</v>
      </c>
      <c r="E153" s="19">
        <v>20268</v>
      </c>
      <c r="F153" s="18" t="s">
        <v>31</v>
      </c>
      <c r="G153" s="19">
        <v>7.5667</v>
      </c>
      <c r="H153" s="18" t="s">
        <v>31</v>
      </c>
      <c r="I153" s="19">
        <v>4.0332999999999997</v>
      </c>
      <c r="J153" s="18" t="s">
        <v>31</v>
      </c>
      <c r="K153" s="19">
        <v>7.3971218409999998E-2</v>
      </c>
      <c r="L153" s="18" t="s">
        <v>31</v>
      </c>
      <c r="M153" s="19">
        <v>2012.318358</v>
      </c>
      <c r="N153" s="18" t="s">
        <v>31</v>
      </c>
      <c r="O153" s="19">
        <v>456.55575800000003</v>
      </c>
      <c r="P153" s="18" t="s">
        <v>31</v>
      </c>
      <c r="Q153" s="19">
        <v>-1555.7626</v>
      </c>
      <c r="R153" s="18" t="s">
        <v>31</v>
      </c>
      <c r="S153" s="19">
        <v>0.50492359274145004</v>
      </c>
      <c r="T153" s="18" t="s">
        <v>31</v>
      </c>
      <c r="U153" s="19">
        <v>14542.762198</v>
      </c>
      <c r="V153" s="18" t="s">
        <v>31</v>
      </c>
      <c r="W153" s="19">
        <v>14286.351780999999</v>
      </c>
      <c r="X153" s="18" t="s">
        <v>31</v>
      </c>
      <c r="Y153" s="19">
        <v>-256.410417</v>
      </c>
      <c r="Z153" s="18" t="s">
        <v>31</v>
      </c>
      <c r="AA153" s="19">
        <v>6.30379407992E-3</v>
      </c>
      <c r="AB153" s="18" t="s">
        <v>31</v>
      </c>
      <c r="AC153" s="19">
        <v>105.545841</v>
      </c>
      <c r="AD153" s="18" t="s">
        <v>31</v>
      </c>
      <c r="AE153" s="19">
        <v>28.521263999999999</v>
      </c>
      <c r="AF153" s="18" t="s">
        <v>31</v>
      </c>
      <c r="AG153" s="19">
        <v>-77.024576999999994</v>
      </c>
      <c r="AH153" s="18" t="s">
        <v>31</v>
      </c>
      <c r="AI153" s="19">
        <v>170864.16509698599</v>
      </c>
      <c r="AJ153" s="18" t="s">
        <v>31</v>
      </c>
      <c r="AK153" s="19">
        <v>114008.83107348401</v>
      </c>
      <c r="AL153" s="18" t="s">
        <v>31</v>
      </c>
      <c r="AM153" s="19">
        <v>5446.0107500000004</v>
      </c>
      <c r="AN153" s="18" t="s">
        <v>31</v>
      </c>
      <c r="AO153" s="19">
        <v>2419.902</v>
      </c>
      <c r="AP153" s="18" t="s">
        <v>31</v>
      </c>
      <c r="AQ153" s="19">
        <v>1907.6780000000001</v>
      </c>
    </row>
    <row r="154" spans="1:43" ht="15" x14ac:dyDescent="0.3">
      <c r="A154" s="16"/>
      <c r="B154" s="17" t="s">
        <v>39</v>
      </c>
      <c r="C154" s="11" t="s">
        <v>31</v>
      </c>
      <c r="D154" s="18" t="s">
        <v>34</v>
      </c>
      <c r="E154" s="19">
        <v>21196</v>
      </c>
      <c r="F154" s="18" t="s">
        <v>31</v>
      </c>
      <c r="G154" s="19">
        <v>7.9166999999999996</v>
      </c>
      <c r="H154" s="18" t="s">
        <v>31</v>
      </c>
      <c r="I154" s="19">
        <v>8.0333000000000006</v>
      </c>
      <c r="J154" s="18" t="s">
        <v>31</v>
      </c>
      <c r="K154" s="19">
        <v>7.4147512878569993E-2</v>
      </c>
      <c r="L154" s="18" t="s">
        <v>31</v>
      </c>
      <c r="M154" s="19">
        <v>2044.6863719999999</v>
      </c>
      <c r="N154" s="18" t="s">
        <v>31</v>
      </c>
      <c r="O154" s="19">
        <v>482.35179599999998</v>
      </c>
      <c r="P154" s="18" t="s">
        <v>31</v>
      </c>
      <c r="Q154" s="19">
        <v>-1562.334576</v>
      </c>
      <c r="R154" s="18" t="s">
        <v>31</v>
      </c>
      <c r="S154" s="19">
        <v>0.46383988637717999</v>
      </c>
      <c r="T154" s="18" t="s">
        <v>31</v>
      </c>
      <c r="U154" s="19">
        <v>13490.642779</v>
      </c>
      <c r="V154" s="18" t="s">
        <v>31</v>
      </c>
      <c r="W154" s="19">
        <v>12791.711094</v>
      </c>
      <c r="X154" s="18" t="s">
        <v>31</v>
      </c>
      <c r="Y154" s="19">
        <v>-698.93168500000002</v>
      </c>
      <c r="Z154" s="18" t="s">
        <v>31</v>
      </c>
      <c r="AA154" s="19">
        <v>3.75024471686E-3</v>
      </c>
      <c r="AB154" s="18" t="s">
        <v>31</v>
      </c>
      <c r="AC154" s="19">
        <v>114.730845</v>
      </c>
      <c r="AD154" s="18" t="s">
        <v>31</v>
      </c>
      <c r="AE154" s="19">
        <v>17.272105</v>
      </c>
      <c r="AF154" s="18" t="s">
        <v>31</v>
      </c>
      <c r="AG154" s="19">
        <v>-97.458740000000006</v>
      </c>
      <c r="AH154" s="18" t="s">
        <v>31</v>
      </c>
      <c r="AI154" s="19">
        <v>182475.97584875001</v>
      </c>
      <c r="AJ154" s="18" t="s">
        <v>31</v>
      </c>
      <c r="AK154" s="19">
        <v>120280.62987068199</v>
      </c>
      <c r="AL154" s="18" t="s">
        <v>31</v>
      </c>
      <c r="AM154" s="19">
        <v>5453.2439999999997</v>
      </c>
      <c r="AN154" s="18" t="s">
        <v>31</v>
      </c>
      <c r="AO154" s="19">
        <v>2445.19</v>
      </c>
      <c r="AP154" s="18" t="s">
        <v>31</v>
      </c>
      <c r="AQ154" s="19">
        <v>1925.2249999999999</v>
      </c>
    </row>
    <row r="155" spans="1:43" ht="15" x14ac:dyDescent="0.3">
      <c r="A155" s="16"/>
      <c r="B155" s="17" t="s">
        <v>41</v>
      </c>
      <c r="C155" s="11" t="s">
        <v>31</v>
      </c>
      <c r="D155" s="18" t="s">
        <v>34</v>
      </c>
      <c r="E155" s="19">
        <v>22404.521000000001</v>
      </c>
      <c r="F155" s="18" t="s">
        <v>31</v>
      </c>
      <c r="G155" s="19">
        <v>5.7262000000000004</v>
      </c>
      <c r="H155" s="18" t="s">
        <v>31</v>
      </c>
      <c r="I155" s="19">
        <v>6.1749999999999998</v>
      </c>
      <c r="J155" s="18" t="s">
        <v>31</v>
      </c>
      <c r="K155" s="19">
        <v>8.0649263848100006E-2</v>
      </c>
      <c r="L155" s="18" t="s">
        <v>31</v>
      </c>
      <c r="M155" s="19">
        <v>2425.9971099999998</v>
      </c>
      <c r="N155" s="18" t="s">
        <v>31</v>
      </c>
      <c r="O155" s="19">
        <v>577.05679999999995</v>
      </c>
      <c r="P155" s="18" t="s">
        <v>31</v>
      </c>
      <c r="Q155" s="19">
        <v>-1848.94031</v>
      </c>
      <c r="R155" s="18" t="s">
        <v>31</v>
      </c>
      <c r="S155" s="19">
        <v>0.41912851684065</v>
      </c>
      <c r="T155" s="18" t="s">
        <v>31</v>
      </c>
      <c r="U155" s="19">
        <v>12601.153489</v>
      </c>
      <c r="V155" s="18" t="s">
        <v>31</v>
      </c>
      <c r="W155" s="19">
        <v>11950.888091000001</v>
      </c>
      <c r="X155" s="18" t="s">
        <v>31</v>
      </c>
      <c r="Y155" s="19">
        <v>-650.265398</v>
      </c>
      <c r="Z155" s="18" t="s">
        <v>31</v>
      </c>
      <c r="AA155" s="19">
        <v>1.008376259665E-2</v>
      </c>
      <c r="AB155" s="18" t="s">
        <v>31</v>
      </c>
      <c r="AC155" s="19">
        <v>73.557963000000001</v>
      </c>
      <c r="AD155" s="18" t="s">
        <v>31</v>
      </c>
      <c r="AE155" s="19">
        <v>31.038433000000001</v>
      </c>
      <c r="AF155" s="18" t="s">
        <v>31</v>
      </c>
      <c r="AG155" s="19">
        <v>-42.519530000000003</v>
      </c>
      <c r="AH155" s="18" t="s">
        <v>31</v>
      </c>
      <c r="AI155" s="19">
        <v>179644.499272949</v>
      </c>
      <c r="AJ155" s="18" t="s">
        <v>40</v>
      </c>
      <c r="AK155" s="19">
        <v>114952.743948227</v>
      </c>
      <c r="AL155" s="18" t="s">
        <v>31</v>
      </c>
      <c r="AM155" s="19">
        <v>5460.5095000000001</v>
      </c>
      <c r="AN155" s="18" t="s">
        <v>40</v>
      </c>
      <c r="AO155" s="19">
        <v>2399.0700000000002</v>
      </c>
      <c r="AP155" s="18" t="s">
        <v>40</v>
      </c>
      <c r="AQ155" s="19">
        <v>1876.34294732902</v>
      </c>
    </row>
    <row r="156" spans="1:43" ht="15" x14ac:dyDescent="0.3">
      <c r="A156" s="16"/>
      <c r="B156" s="17" t="s">
        <v>42</v>
      </c>
      <c r="C156" s="11" t="s">
        <v>31</v>
      </c>
      <c r="D156" s="18" t="s">
        <v>31</v>
      </c>
      <c r="E156" s="19">
        <v>22358</v>
      </c>
      <c r="F156" s="18" t="s">
        <v>31</v>
      </c>
      <c r="G156" s="19" t="s">
        <v>43</v>
      </c>
      <c r="H156" s="18" t="s">
        <v>31</v>
      </c>
      <c r="I156" s="19" t="s">
        <v>43</v>
      </c>
      <c r="J156" s="18" t="s">
        <v>31</v>
      </c>
      <c r="K156" s="19" t="s">
        <v>43</v>
      </c>
      <c r="L156" s="18" t="s">
        <v>31</v>
      </c>
      <c r="M156" s="19">
        <v>2646.72964</v>
      </c>
      <c r="N156" s="18" t="s">
        <v>31</v>
      </c>
      <c r="O156" s="19">
        <v>596.26369999999997</v>
      </c>
      <c r="P156" s="18" t="s">
        <v>31</v>
      </c>
      <c r="Q156" s="19">
        <v>-2050.46594</v>
      </c>
      <c r="R156" s="18" t="s">
        <v>31</v>
      </c>
      <c r="S156" s="19" t="s">
        <v>43</v>
      </c>
      <c r="T156" s="18" t="s">
        <v>31</v>
      </c>
      <c r="U156" s="19">
        <v>14830.707840999999</v>
      </c>
      <c r="V156" s="18" t="s">
        <v>31</v>
      </c>
      <c r="W156" s="19">
        <v>13450.219754</v>
      </c>
      <c r="X156" s="18" t="s">
        <v>31</v>
      </c>
      <c r="Y156" s="19">
        <v>-1380.488087</v>
      </c>
      <c r="Z156" s="18" t="s">
        <v>31</v>
      </c>
      <c r="AA156" s="19" t="s">
        <v>43</v>
      </c>
      <c r="AB156" s="18" t="s">
        <v>31</v>
      </c>
      <c r="AC156" s="19">
        <v>37.961423000000003</v>
      </c>
      <c r="AD156" s="18" t="s">
        <v>31</v>
      </c>
      <c r="AE156" s="19">
        <v>27.653869</v>
      </c>
      <c r="AF156" s="18" t="s">
        <v>31</v>
      </c>
      <c r="AG156" s="19">
        <v>-10.307554</v>
      </c>
      <c r="AH156" s="18" t="s">
        <v>31</v>
      </c>
      <c r="AI156" s="19">
        <v>184663.737985649</v>
      </c>
      <c r="AJ156" s="18" t="s">
        <v>40</v>
      </c>
      <c r="AK156" s="19">
        <v>117810.48764741</v>
      </c>
      <c r="AL156" s="18" t="s">
        <v>31</v>
      </c>
      <c r="AM156" s="19">
        <v>5440.6612500000001</v>
      </c>
      <c r="AN156" s="18" t="s">
        <v>40</v>
      </c>
      <c r="AO156" s="19">
        <v>2385.1179999999999</v>
      </c>
      <c r="AP156" s="18" t="s">
        <v>40</v>
      </c>
      <c r="AQ156" s="19">
        <v>1863.76564728217</v>
      </c>
    </row>
    <row r="157" spans="1:43" ht="15" x14ac:dyDescent="0.3">
      <c r="A157" s="15"/>
      <c r="B157" s="17" t="s">
        <v>44</v>
      </c>
      <c r="C157" s="11" t="s">
        <v>31</v>
      </c>
      <c r="D157" s="18" t="s">
        <v>31</v>
      </c>
      <c r="E157" s="19" t="s">
        <v>43</v>
      </c>
      <c r="F157" s="18" t="s">
        <v>31</v>
      </c>
      <c r="G157" s="19" t="s">
        <v>43</v>
      </c>
      <c r="H157" s="18" t="s">
        <v>31</v>
      </c>
      <c r="I157" s="19" t="s">
        <v>43</v>
      </c>
      <c r="J157" s="18" t="s">
        <v>31</v>
      </c>
      <c r="K157" s="19" t="s">
        <v>43</v>
      </c>
      <c r="L157" s="18" t="s">
        <v>31</v>
      </c>
      <c r="M157" s="19" t="s">
        <v>43</v>
      </c>
      <c r="N157" s="18" t="s">
        <v>31</v>
      </c>
      <c r="O157" s="19" t="s">
        <v>43</v>
      </c>
      <c r="P157" s="18" t="s">
        <v>31</v>
      </c>
      <c r="Q157" s="19" t="s">
        <v>43</v>
      </c>
      <c r="R157" s="18" t="s">
        <v>31</v>
      </c>
      <c r="S157" s="19" t="s">
        <v>43</v>
      </c>
      <c r="T157" s="18" t="s">
        <v>31</v>
      </c>
      <c r="U157" s="19" t="s">
        <v>43</v>
      </c>
      <c r="V157" s="18" t="s">
        <v>31</v>
      </c>
      <c r="W157" s="19" t="s">
        <v>43</v>
      </c>
      <c r="X157" s="18" t="s">
        <v>31</v>
      </c>
      <c r="Y157" s="19" t="s">
        <v>43</v>
      </c>
      <c r="Z157" s="18" t="s">
        <v>31</v>
      </c>
      <c r="AA157" s="19" t="s">
        <v>43</v>
      </c>
      <c r="AB157" s="18" t="s">
        <v>31</v>
      </c>
      <c r="AC157" s="19" t="s">
        <v>43</v>
      </c>
      <c r="AD157" s="18" t="s">
        <v>31</v>
      </c>
      <c r="AE157" s="19" t="s">
        <v>43</v>
      </c>
      <c r="AF157" s="18" t="s">
        <v>31</v>
      </c>
      <c r="AG157" s="19" t="s">
        <v>43</v>
      </c>
      <c r="AH157" s="18" t="s">
        <v>31</v>
      </c>
      <c r="AI157" s="19">
        <v>200715.149666796</v>
      </c>
      <c r="AJ157" s="18" t="s">
        <v>31</v>
      </c>
      <c r="AK157" s="19" t="s">
        <v>43</v>
      </c>
      <c r="AL157" s="18" t="s">
        <v>31</v>
      </c>
      <c r="AM157" s="19" t="s">
        <v>43</v>
      </c>
      <c r="AN157" s="18" t="s">
        <v>31</v>
      </c>
      <c r="AO157" s="19" t="s">
        <v>43</v>
      </c>
      <c r="AP157" s="18" t="s">
        <v>31</v>
      </c>
      <c r="AQ157" s="19" t="s">
        <v>43</v>
      </c>
    </row>
    <row r="158" spans="1:43" ht="15" x14ac:dyDescent="0.3">
      <c r="A158" s="14" t="s">
        <v>68</v>
      </c>
      <c r="B158" s="17" t="s">
        <v>33</v>
      </c>
      <c r="C158" s="11" t="s">
        <v>31</v>
      </c>
      <c r="D158" s="18" t="s">
        <v>31</v>
      </c>
      <c r="E158" s="19">
        <v>14225</v>
      </c>
      <c r="F158" s="18" t="s">
        <v>31</v>
      </c>
      <c r="G158" s="19">
        <v>7.7332999999999998</v>
      </c>
      <c r="H158" s="18" t="s">
        <v>31</v>
      </c>
      <c r="I158" s="19">
        <v>6</v>
      </c>
      <c r="J158" s="18" t="s">
        <v>31</v>
      </c>
      <c r="K158" s="19">
        <v>0.52295302837671997</v>
      </c>
      <c r="L158" s="18" t="s">
        <v>31</v>
      </c>
      <c r="M158" s="19">
        <v>1158.860631</v>
      </c>
      <c r="N158" s="18" t="s">
        <v>31</v>
      </c>
      <c r="O158" s="19">
        <v>2633.0254450000002</v>
      </c>
      <c r="P158" s="18" t="s">
        <v>31</v>
      </c>
      <c r="Q158" s="19">
        <v>1474.164814</v>
      </c>
      <c r="R158" s="18" t="s">
        <v>31</v>
      </c>
      <c r="S158" s="19">
        <v>4.3014671498029997E-2</v>
      </c>
      <c r="T158" s="18" t="s">
        <v>31</v>
      </c>
      <c r="U158" s="19">
        <v>1416.571862</v>
      </c>
      <c r="V158" s="18" t="s">
        <v>31</v>
      </c>
      <c r="W158" s="19">
        <v>1031.5126069999999</v>
      </c>
      <c r="X158" s="18" t="s">
        <v>31</v>
      </c>
      <c r="Y158" s="19">
        <v>-385.05925500000001</v>
      </c>
      <c r="Z158" s="18" t="s">
        <v>31</v>
      </c>
      <c r="AA158" s="19">
        <v>2.1925394502389998E-2</v>
      </c>
      <c r="AB158" s="18" t="s">
        <v>31</v>
      </c>
      <c r="AC158" s="19">
        <v>46.694572999999998</v>
      </c>
      <c r="AD158" s="18" t="s">
        <v>31</v>
      </c>
      <c r="AE158" s="19">
        <v>87.740988999999999</v>
      </c>
      <c r="AF158" s="18" t="s">
        <v>31</v>
      </c>
      <c r="AG158" s="19">
        <v>41.046416000000001</v>
      </c>
      <c r="AH158" s="18" t="s">
        <v>31</v>
      </c>
      <c r="AI158" s="19">
        <v>65265.908857274997</v>
      </c>
      <c r="AJ158" s="18" t="s">
        <v>31</v>
      </c>
      <c r="AK158" s="19">
        <v>42736.941663070102</v>
      </c>
      <c r="AL158" s="18" t="s">
        <v>31</v>
      </c>
      <c r="AM158" s="19">
        <v>2063.2979999999998</v>
      </c>
      <c r="AN158" s="18" t="s">
        <v>31</v>
      </c>
      <c r="AO158" s="19">
        <v>943.9</v>
      </c>
      <c r="AP158" s="18" t="s">
        <v>31</v>
      </c>
      <c r="AQ158" s="19">
        <v>758.6</v>
      </c>
    </row>
    <row r="159" spans="1:43" ht="15" x14ac:dyDescent="0.3">
      <c r="A159" s="16"/>
      <c r="B159" s="17" t="s">
        <v>35</v>
      </c>
      <c r="C159" s="11" t="s">
        <v>31</v>
      </c>
      <c r="D159" s="18" t="s">
        <v>31</v>
      </c>
      <c r="E159" s="19">
        <v>14403</v>
      </c>
      <c r="F159" s="18" t="s">
        <v>31</v>
      </c>
      <c r="G159" s="19">
        <v>6.7142999999999997</v>
      </c>
      <c r="H159" s="18" t="s">
        <v>31</v>
      </c>
      <c r="I159" s="19">
        <v>2.9</v>
      </c>
      <c r="J159" s="18" t="s">
        <v>31</v>
      </c>
      <c r="K159" s="19">
        <v>0.52635443762735001</v>
      </c>
      <c r="L159" s="18" t="s">
        <v>31</v>
      </c>
      <c r="M159" s="19">
        <v>1258.343194</v>
      </c>
      <c r="N159" s="18" t="s">
        <v>31</v>
      </c>
      <c r="O159" s="19">
        <v>2744.7398349999999</v>
      </c>
      <c r="P159" s="18" t="s">
        <v>31</v>
      </c>
      <c r="Q159" s="19">
        <v>1486.396641</v>
      </c>
      <c r="R159" s="18" t="s">
        <v>31</v>
      </c>
      <c r="S159" s="19">
        <v>4.3982415862220001E-2</v>
      </c>
      <c r="T159" s="18" t="s">
        <v>31</v>
      </c>
      <c r="U159" s="19">
        <v>1418.9185689999999</v>
      </c>
      <c r="V159" s="18" t="s">
        <v>31</v>
      </c>
      <c r="W159" s="19">
        <v>1028.831514</v>
      </c>
      <c r="X159" s="18" t="s">
        <v>31</v>
      </c>
      <c r="Y159" s="19">
        <v>-390.08705500000002</v>
      </c>
      <c r="Z159" s="18" t="s">
        <v>31</v>
      </c>
      <c r="AA159" s="19">
        <v>1.5852823336690001E-2</v>
      </c>
      <c r="AB159" s="18" t="s">
        <v>31</v>
      </c>
      <c r="AC159" s="19">
        <v>62.840359999999997</v>
      </c>
      <c r="AD159" s="18" t="s">
        <v>31</v>
      </c>
      <c r="AE159" s="19">
        <v>65.501897</v>
      </c>
      <c r="AF159" s="18" t="s">
        <v>31</v>
      </c>
      <c r="AG159" s="19">
        <v>2.661537</v>
      </c>
      <c r="AH159" s="18" t="s">
        <v>31</v>
      </c>
      <c r="AI159" s="19">
        <v>70079.3586963665</v>
      </c>
      <c r="AJ159" s="18" t="s">
        <v>31</v>
      </c>
      <c r="AK159" s="19">
        <v>45786.391153595701</v>
      </c>
      <c r="AL159" s="18" t="s">
        <v>31</v>
      </c>
      <c r="AM159" s="19">
        <v>2064.6329999999998</v>
      </c>
      <c r="AN159" s="18" t="s">
        <v>31</v>
      </c>
      <c r="AO159" s="19">
        <v>961.2</v>
      </c>
      <c r="AP159" s="18" t="s">
        <v>31</v>
      </c>
      <c r="AQ159" s="19">
        <v>771.9</v>
      </c>
    </row>
    <row r="160" spans="1:43" ht="15" x14ac:dyDescent="0.3">
      <c r="A160" s="16"/>
      <c r="B160" s="17" t="s">
        <v>37</v>
      </c>
      <c r="C160" s="11" t="s">
        <v>31</v>
      </c>
      <c r="D160" s="18" t="s">
        <v>34</v>
      </c>
      <c r="E160" s="19">
        <v>14713</v>
      </c>
      <c r="F160" s="18" t="s">
        <v>31</v>
      </c>
      <c r="G160" s="19">
        <v>4</v>
      </c>
      <c r="H160" s="18" t="s">
        <v>31</v>
      </c>
      <c r="I160" s="19">
        <v>5.8018999999999998</v>
      </c>
      <c r="J160" s="18" t="s">
        <v>31</v>
      </c>
      <c r="K160" s="19">
        <v>0.55026340157950004</v>
      </c>
      <c r="L160" s="18" t="s">
        <v>31</v>
      </c>
      <c r="M160" s="19">
        <v>1397.6506039999999</v>
      </c>
      <c r="N160" s="18" t="s">
        <v>31</v>
      </c>
      <c r="O160" s="19">
        <v>3045.9442920000001</v>
      </c>
      <c r="P160" s="18" t="s">
        <v>31</v>
      </c>
      <c r="Q160" s="19">
        <v>1648.293688</v>
      </c>
      <c r="R160" s="18" t="s">
        <v>31</v>
      </c>
      <c r="S160" s="19">
        <v>4.5234130529850002E-2</v>
      </c>
      <c r="T160" s="18" t="s">
        <v>31</v>
      </c>
      <c r="U160" s="19">
        <v>1624.157297</v>
      </c>
      <c r="V160" s="18" t="s">
        <v>31</v>
      </c>
      <c r="W160" s="19">
        <v>1176.5222060000001</v>
      </c>
      <c r="X160" s="18" t="s">
        <v>31</v>
      </c>
      <c r="Y160" s="19">
        <v>-447.63509099999999</v>
      </c>
      <c r="Z160" s="18" t="s">
        <v>31</v>
      </c>
      <c r="AA160" s="19">
        <v>2.534932732688E-2</v>
      </c>
      <c r="AB160" s="18" t="s">
        <v>31</v>
      </c>
      <c r="AC160" s="19">
        <v>138.83436900000001</v>
      </c>
      <c r="AD160" s="18" t="s">
        <v>31</v>
      </c>
      <c r="AE160" s="19">
        <v>106.976428</v>
      </c>
      <c r="AF160" s="18" t="s">
        <v>31</v>
      </c>
      <c r="AG160" s="19">
        <v>-31.857941</v>
      </c>
      <c r="AH160" s="18" t="s">
        <v>31</v>
      </c>
      <c r="AI160" s="19">
        <v>75438.709096451203</v>
      </c>
      <c r="AJ160" s="18" t="s">
        <v>31</v>
      </c>
      <c r="AK160" s="19">
        <v>49779.052758866201</v>
      </c>
      <c r="AL160" s="18" t="s">
        <v>31</v>
      </c>
      <c r="AM160" s="19">
        <v>2065.819</v>
      </c>
      <c r="AN160" s="18" t="s">
        <v>31</v>
      </c>
      <c r="AO160" s="19">
        <v>989.6</v>
      </c>
      <c r="AP160" s="18" t="s">
        <v>31</v>
      </c>
      <c r="AQ160" s="19">
        <v>795.3</v>
      </c>
    </row>
    <row r="161" spans="1:43" ht="15" x14ac:dyDescent="0.3">
      <c r="A161" s="16"/>
      <c r="B161" s="17" t="s">
        <v>38</v>
      </c>
      <c r="C161" s="11" t="s">
        <v>31</v>
      </c>
      <c r="D161" s="18" t="s">
        <v>34</v>
      </c>
      <c r="E161" s="19">
        <v>15686</v>
      </c>
      <c r="F161" s="18" t="s">
        <v>31</v>
      </c>
      <c r="G161" s="19">
        <v>4.5594999999999999</v>
      </c>
      <c r="H161" s="18" t="s">
        <v>31</v>
      </c>
      <c r="I161" s="19">
        <v>6.5713999999999997</v>
      </c>
      <c r="J161" s="18" t="s">
        <v>31</v>
      </c>
      <c r="K161" s="19">
        <v>0.58665176566618005</v>
      </c>
      <c r="L161" s="18" t="s">
        <v>31</v>
      </c>
      <c r="M161" s="19">
        <v>2029.2045780000001</v>
      </c>
      <c r="N161" s="18" t="s">
        <v>31</v>
      </c>
      <c r="O161" s="19">
        <v>3620.8575080000001</v>
      </c>
      <c r="P161" s="18" t="s">
        <v>31</v>
      </c>
      <c r="Q161" s="19">
        <v>1591.65293</v>
      </c>
      <c r="R161" s="18" t="s">
        <v>31</v>
      </c>
      <c r="S161" s="19">
        <v>4.381131708996E-2</v>
      </c>
      <c r="T161" s="18" t="s">
        <v>31</v>
      </c>
      <c r="U161" s="19">
        <v>1826.7544049999999</v>
      </c>
      <c r="V161" s="18" t="s">
        <v>31</v>
      </c>
      <c r="W161" s="19">
        <v>1239.601193</v>
      </c>
      <c r="X161" s="18" t="s">
        <v>31</v>
      </c>
      <c r="Y161" s="19">
        <v>-587.15321200000005</v>
      </c>
      <c r="Z161" s="18" t="s">
        <v>31</v>
      </c>
      <c r="AA161" s="19">
        <v>2.5338487831590002E-2</v>
      </c>
      <c r="AB161" s="18" t="s">
        <v>31</v>
      </c>
      <c r="AC161" s="19">
        <v>155.382238</v>
      </c>
      <c r="AD161" s="18" t="s">
        <v>31</v>
      </c>
      <c r="AE161" s="19">
        <v>114.642974</v>
      </c>
      <c r="AF161" s="18" t="s">
        <v>31</v>
      </c>
      <c r="AG161" s="19">
        <v>-40.739263999999999</v>
      </c>
      <c r="AH161" s="18" t="s">
        <v>31</v>
      </c>
      <c r="AI161" s="19">
        <v>80823.475125584693</v>
      </c>
      <c r="AJ161" s="18" t="s">
        <v>31</v>
      </c>
      <c r="AK161" s="19">
        <v>53749.421166788001</v>
      </c>
      <c r="AL161" s="18" t="s">
        <v>31</v>
      </c>
      <c r="AM161" s="19">
        <v>2071.9560000000001</v>
      </c>
      <c r="AN161" s="18" t="s">
        <v>31</v>
      </c>
      <c r="AO161" s="19">
        <v>1021.3</v>
      </c>
      <c r="AP161" s="18" t="s">
        <v>31</v>
      </c>
      <c r="AQ161" s="19">
        <v>822.6</v>
      </c>
    </row>
    <row r="162" spans="1:43" ht="15" x14ac:dyDescent="0.3">
      <c r="A162" s="16"/>
      <c r="B162" s="17" t="s">
        <v>39</v>
      </c>
      <c r="C162" s="11" t="s">
        <v>31</v>
      </c>
      <c r="D162" s="18" t="s">
        <v>34</v>
      </c>
      <c r="E162" s="19">
        <v>16983</v>
      </c>
      <c r="F162" s="18" t="s">
        <v>31</v>
      </c>
      <c r="G162" s="19">
        <v>5.8213999999999997</v>
      </c>
      <c r="H162" s="18" t="s">
        <v>31</v>
      </c>
      <c r="I162" s="19">
        <v>9.5714000000000006</v>
      </c>
      <c r="J162" s="18" t="s">
        <v>31</v>
      </c>
      <c r="K162" s="19">
        <v>0.85272011907052003</v>
      </c>
      <c r="L162" s="18" t="s">
        <v>31</v>
      </c>
      <c r="M162" s="19">
        <v>4465.2444589999996</v>
      </c>
      <c r="N162" s="18" t="s">
        <v>31</v>
      </c>
      <c r="O162" s="19">
        <v>5547.1999660000001</v>
      </c>
      <c r="P162" s="18" t="s">
        <v>31</v>
      </c>
      <c r="Q162" s="19">
        <v>1081.9555069999999</v>
      </c>
      <c r="R162" s="18" t="s">
        <v>31</v>
      </c>
      <c r="S162" s="19">
        <v>4.6611164849859998E-2</v>
      </c>
      <c r="T162" s="18" t="s">
        <v>31</v>
      </c>
      <c r="U162" s="19">
        <v>1805.108612</v>
      </c>
      <c r="V162" s="18" t="s">
        <v>31</v>
      </c>
      <c r="W162" s="19">
        <v>1285.4361429999999</v>
      </c>
      <c r="X162" s="18" t="s">
        <v>31</v>
      </c>
      <c r="Y162" s="19">
        <v>-519.67246899999998</v>
      </c>
      <c r="Z162" s="18" t="s">
        <v>31</v>
      </c>
      <c r="AA162" s="19">
        <v>3.9686651149150001E-2</v>
      </c>
      <c r="AB162" s="18" t="s">
        <v>31</v>
      </c>
      <c r="AC162" s="19">
        <v>239.20087699999999</v>
      </c>
      <c r="AD162" s="18" t="s">
        <v>31</v>
      </c>
      <c r="AE162" s="19">
        <v>182.780607</v>
      </c>
      <c r="AF162" s="18" t="s">
        <v>31</v>
      </c>
      <c r="AG162" s="19">
        <v>-56.420270000000002</v>
      </c>
      <c r="AH162" s="18" t="s">
        <v>31</v>
      </c>
      <c r="AI162" s="19">
        <v>87897.053110151202</v>
      </c>
      <c r="AJ162" s="18" t="s">
        <v>40</v>
      </c>
      <c r="AK162" s="19">
        <v>58614.801628919296</v>
      </c>
      <c r="AL162" s="18" t="s">
        <v>31</v>
      </c>
      <c r="AM162" s="19">
        <v>2089.0140000000001</v>
      </c>
      <c r="AN162" s="18" t="s">
        <v>40</v>
      </c>
      <c r="AO162" s="19">
        <v>1046.4224629077801</v>
      </c>
      <c r="AP162" s="18" t="s">
        <v>40</v>
      </c>
      <c r="AQ162" s="19">
        <v>843.98035947577296</v>
      </c>
    </row>
    <row r="163" spans="1:43" ht="15" x14ac:dyDescent="0.3">
      <c r="A163" s="16"/>
      <c r="B163" s="17" t="s">
        <v>41</v>
      </c>
      <c r="C163" s="11" t="s">
        <v>31</v>
      </c>
      <c r="D163" s="18" t="s">
        <v>34</v>
      </c>
      <c r="E163" s="19">
        <v>16833.400000000001</v>
      </c>
      <c r="F163" s="18" t="s">
        <v>31</v>
      </c>
      <c r="G163" s="19">
        <v>2.7332999999999998</v>
      </c>
      <c r="H163" s="18" t="s">
        <v>31</v>
      </c>
      <c r="I163" s="19">
        <v>23.655799999999999</v>
      </c>
      <c r="J163" s="18" t="s">
        <v>31</v>
      </c>
      <c r="K163" s="19">
        <v>1.10750126541949</v>
      </c>
      <c r="L163" s="18" t="s">
        <v>31</v>
      </c>
      <c r="M163" s="19">
        <v>5961.6100690000003</v>
      </c>
      <c r="N163" s="18" t="s">
        <v>31</v>
      </c>
      <c r="O163" s="19">
        <v>7924.3269650000002</v>
      </c>
      <c r="P163" s="18" t="s">
        <v>31</v>
      </c>
      <c r="Q163" s="19">
        <v>1962.7168959999999</v>
      </c>
      <c r="R163" s="18" t="s">
        <v>31</v>
      </c>
      <c r="S163" s="19">
        <v>4.4570606194870001E-2</v>
      </c>
      <c r="T163" s="18" t="s">
        <v>31</v>
      </c>
      <c r="U163" s="19">
        <v>1873.9396750000001</v>
      </c>
      <c r="V163" s="18" t="s">
        <v>31</v>
      </c>
      <c r="W163" s="19">
        <v>1270.871118</v>
      </c>
      <c r="X163" s="18" t="s">
        <v>31</v>
      </c>
      <c r="Y163" s="19">
        <v>-603.06855700000006</v>
      </c>
      <c r="Z163" s="18" t="s">
        <v>31</v>
      </c>
      <c r="AA163" s="19">
        <v>3.496060725419E-2</v>
      </c>
      <c r="AB163" s="18" t="s">
        <v>31</v>
      </c>
      <c r="AC163" s="19">
        <v>125.41378400000001</v>
      </c>
      <c r="AD163" s="18" t="s">
        <v>31</v>
      </c>
      <c r="AE163" s="19">
        <v>107.61087000000001</v>
      </c>
      <c r="AF163" s="18" t="s">
        <v>31</v>
      </c>
      <c r="AG163" s="19">
        <v>-17.802914000000001</v>
      </c>
      <c r="AH163" s="18" t="s">
        <v>31</v>
      </c>
      <c r="AI163" s="19">
        <v>85921.397958468398</v>
      </c>
      <c r="AJ163" s="18" t="s">
        <v>40</v>
      </c>
      <c r="AK163" s="19">
        <v>56437.156666336203</v>
      </c>
      <c r="AL163" s="18" t="s">
        <v>31</v>
      </c>
      <c r="AM163" s="19">
        <v>2102.8000000000002</v>
      </c>
      <c r="AN163" s="18" t="s">
        <v>40</v>
      </c>
      <c r="AO163" s="19">
        <v>1039.4913003485401</v>
      </c>
      <c r="AP163" s="18" t="s">
        <v>40</v>
      </c>
      <c r="AQ163" s="19">
        <v>832.60925426293602</v>
      </c>
    </row>
    <row r="164" spans="1:43" ht="15" x14ac:dyDescent="0.3">
      <c r="A164" s="16"/>
      <c r="B164" s="17" t="s">
        <v>42</v>
      </c>
      <c r="C164" s="11" t="s">
        <v>31</v>
      </c>
      <c r="D164" s="18" t="s">
        <v>49</v>
      </c>
      <c r="E164" s="19">
        <v>17451</v>
      </c>
      <c r="F164" s="18" t="s">
        <v>31</v>
      </c>
      <c r="G164" s="19" t="s">
        <v>43</v>
      </c>
      <c r="H164" s="18" t="s">
        <v>31</v>
      </c>
      <c r="I164" s="19" t="s">
        <v>43</v>
      </c>
      <c r="J164" s="18" t="s">
        <v>31</v>
      </c>
      <c r="K164" s="19" t="s">
        <v>43</v>
      </c>
      <c r="L164" s="18" t="s">
        <v>31</v>
      </c>
      <c r="M164" s="19">
        <v>6613.466007</v>
      </c>
      <c r="N164" s="18" t="s">
        <v>31</v>
      </c>
      <c r="O164" s="19">
        <v>9711.5771050000003</v>
      </c>
      <c r="P164" s="18" t="s">
        <v>31</v>
      </c>
      <c r="Q164" s="19">
        <v>3098.1110979999999</v>
      </c>
      <c r="R164" s="18" t="s">
        <v>31</v>
      </c>
      <c r="S164" s="19" t="s">
        <v>43</v>
      </c>
      <c r="T164" s="18" t="s">
        <v>31</v>
      </c>
      <c r="U164" s="19">
        <v>2709.0414850000002</v>
      </c>
      <c r="V164" s="18" t="s">
        <v>31</v>
      </c>
      <c r="W164" s="19">
        <v>1672.2300029999999</v>
      </c>
      <c r="X164" s="18" t="s">
        <v>31</v>
      </c>
      <c r="Y164" s="19">
        <v>-1036.8114820000001</v>
      </c>
      <c r="Z164" s="18" t="s">
        <v>31</v>
      </c>
      <c r="AA164" s="19" t="s">
        <v>43</v>
      </c>
      <c r="AB164" s="18" t="s">
        <v>31</v>
      </c>
      <c r="AC164" s="19">
        <v>180.09180000000001</v>
      </c>
      <c r="AD164" s="18" t="s">
        <v>31</v>
      </c>
      <c r="AE164" s="19">
        <v>190.77963099999999</v>
      </c>
      <c r="AF164" s="18" t="s">
        <v>31</v>
      </c>
      <c r="AG164" s="19">
        <v>10.687830999999999</v>
      </c>
      <c r="AH164" s="18" t="s">
        <v>31</v>
      </c>
      <c r="AI164" s="19">
        <v>92677.671054195205</v>
      </c>
      <c r="AJ164" s="18" t="s">
        <v>40</v>
      </c>
      <c r="AK164" s="19">
        <v>60752.450772923301</v>
      </c>
      <c r="AL164" s="18" t="s">
        <v>31</v>
      </c>
      <c r="AM164" s="19">
        <v>2107.73</v>
      </c>
      <c r="AN164" s="18" t="s">
        <v>40</v>
      </c>
      <c r="AO164" s="19">
        <v>1053.4276592472399</v>
      </c>
      <c r="AP164" s="18" t="s">
        <v>40</v>
      </c>
      <c r="AQ164" s="19">
        <v>840.86541310763096</v>
      </c>
    </row>
    <row r="165" spans="1:43" ht="15" x14ac:dyDescent="0.3">
      <c r="A165" s="15"/>
      <c r="B165" s="17" t="s">
        <v>44</v>
      </c>
      <c r="C165" s="11" t="s">
        <v>31</v>
      </c>
      <c r="D165" s="18" t="s">
        <v>31</v>
      </c>
      <c r="E165" s="19" t="s">
        <v>43</v>
      </c>
      <c r="F165" s="18" t="s">
        <v>31</v>
      </c>
      <c r="G165" s="19" t="s">
        <v>43</v>
      </c>
      <c r="H165" s="18" t="s">
        <v>31</v>
      </c>
      <c r="I165" s="19" t="s">
        <v>43</v>
      </c>
      <c r="J165" s="18" t="s">
        <v>31</v>
      </c>
      <c r="K165" s="19" t="s">
        <v>43</v>
      </c>
      <c r="L165" s="18" t="s">
        <v>31</v>
      </c>
      <c r="M165" s="19" t="s">
        <v>43</v>
      </c>
      <c r="N165" s="18" t="s">
        <v>31</v>
      </c>
      <c r="O165" s="19" t="s">
        <v>43</v>
      </c>
      <c r="P165" s="18" t="s">
        <v>31</v>
      </c>
      <c r="Q165" s="19" t="s">
        <v>43</v>
      </c>
      <c r="R165" s="18" t="s">
        <v>31</v>
      </c>
      <c r="S165" s="19" t="s">
        <v>43</v>
      </c>
      <c r="T165" s="18" t="s">
        <v>31</v>
      </c>
      <c r="U165" s="19" t="s">
        <v>43</v>
      </c>
      <c r="V165" s="18" t="s">
        <v>31</v>
      </c>
      <c r="W165" s="19" t="s">
        <v>43</v>
      </c>
      <c r="X165" s="18" t="s">
        <v>31</v>
      </c>
      <c r="Y165" s="19" t="s">
        <v>43</v>
      </c>
      <c r="Z165" s="18" t="s">
        <v>31</v>
      </c>
      <c r="AA165" s="19" t="s">
        <v>43</v>
      </c>
      <c r="AB165" s="18" t="s">
        <v>31</v>
      </c>
      <c r="AC165" s="19" t="s">
        <v>43</v>
      </c>
      <c r="AD165" s="18" t="s">
        <v>31</v>
      </c>
      <c r="AE165" s="19" t="s">
        <v>43</v>
      </c>
      <c r="AF165" s="18" t="s">
        <v>31</v>
      </c>
      <c r="AG165" s="19" t="s">
        <v>43</v>
      </c>
      <c r="AH165" s="18" t="s">
        <v>31</v>
      </c>
      <c r="AI165" s="19">
        <v>104405.19396766</v>
      </c>
      <c r="AJ165" s="18" t="s">
        <v>31</v>
      </c>
      <c r="AK165" s="19" t="s">
        <v>43</v>
      </c>
      <c r="AL165" s="18" t="s">
        <v>31</v>
      </c>
      <c r="AM165" s="19" t="s">
        <v>43</v>
      </c>
      <c r="AN165" s="18" t="s">
        <v>31</v>
      </c>
      <c r="AO165" s="19" t="s">
        <v>43</v>
      </c>
      <c r="AP165" s="18" t="s">
        <v>31</v>
      </c>
      <c r="AQ165" s="19" t="s">
        <v>43</v>
      </c>
    </row>
    <row r="166" spans="1:43" ht="15" x14ac:dyDescent="0.3">
      <c r="A166" s="14" t="s">
        <v>69</v>
      </c>
      <c r="B166" s="17" t="s">
        <v>33</v>
      </c>
      <c r="C166" s="11" t="s">
        <v>31</v>
      </c>
      <c r="D166" s="18" t="s">
        <v>34</v>
      </c>
      <c r="E166" s="19">
        <v>200866</v>
      </c>
      <c r="F166" s="18" t="s">
        <v>31</v>
      </c>
      <c r="G166" s="19">
        <v>174.48</v>
      </c>
      <c r="H166" s="18" t="s">
        <v>31</v>
      </c>
      <c r="I166" s="19">
        <v>172.0599</v>
      </c>
      <c r="J166" s="18" t="s">
        <v>31</v>
      </c>
      <c r="K166" s="19">
        <v>2.3740785180742598</v>
      </c>
      <c r="L166" s="18" t="s">
        <v>31</v>
      </c>
      <c r="M166" s="19">
        <v>15151.719293</v>
      </c>
      <c r="N166" s="18" t="s">
        <v>31</v>
      </c>
      <c r="O166" s="19">
        <v>11953.289889</v>
      </c>
      <c r="P166" s="18" t="s">
        <v>31</v>
      </c>
      <c r="Q166" s="19">
        <v>-3198.429404</v>
      </c>
      <c r="R166" s="18" t="s">
        <v>31</v>
      </c>
      <c r="S166" s="19">
        <v>0.25973083354219001</v>
      </c>
      <c r="T166" s="18" t="s">
        <v>31</v>
      </c>
      <c r="U166" s="19">
        <v>20889.027386000002</v>
      </c>
      <c r="V166" s="18" t="s">
        <v>31</v>
      </c>
      <c r="W166" s="19">
        <v>6228.4708890000002</v>
      </c>
      <c r="X166" s="18" t="s">
        <v>31</v>
      </c>
      <c r="Y166" s="19">
        <v>-14660.556497</v>
      </c>
      <c r="Z166" s="18" t="s">
        <v>31</v>
      </c>
      <c r="AA166" s="19">
        <v>1.2789094546953601</v>
      </c>
      <c r="AB166" s="18" t="s">
        <v>31</v>
      </c>
      <c r="AC166" s="19">
        <v>4416.5348960000001</v>
      </c>
      <c r="AD166" s="18" t="s">
        <v>31</v>
      </c>
      <c r="AE166" s="19">
        <v>5117.9366639999998</v>
      </c>
      <c r="AF166" s="18" t="s">
        <v>31</v>
      </c>
      <c r="AG166" s="19">
        <v>701.40176799999995</v>
      </c>
      <c r="AH166" s="18" t="s">
        <v>31</v>
      </c>
      <c r="AI166" s="19">
        <v>1621825.0085909199</v>
      </c>
      <c r="AJ166" s="18" t="s">
        <v>31</v>
      </c>
      <c r="AK166" s="19">
        <v>1010191.91371787</v>
      </c>
      <c r="AL166" s="18" t="s">
        <v>31</v>
      </c>
      <c r="AM166" s="19">
        <v>46410.148999999998</v>
      </c>
      <c r="AN166" s="18" t="s">
        <v>31</v>
      </c>
      <c r="AO166" s="19">
        <v>18490.8</v>
      </c>
      <c r="AP166" s="18" t="s">
        <v>31</v>
      </c>
      <c r="AQ166" s="19">
        <v>13520.9</v>
      </c>
    </row>
    <row r="167" spans="1:43" ht="15" x14ac:dyDescent="0.3">
      <c r="A167" s="16"/>
      <c r="B167" s="17" t="s">
        <v>35</v>
      </c>
      <c r="C167" s="11" t="s">
        <v>31</v>
      </c>
      <c r="D167" s="18" t="s">
        <v>34</v>
      </c>
      <c r="E167" s="19">
        <v>205872.886</v>
      </c>
      <c r="F167" s="18" t="s">
        <v>31</v>
      </c>
      <c r="G167" s="19">
        <v>200.91139999999999</v>
      </c>
      <c r="H167" s="18" t="s">
        <v>31</v>
      </c>
      <c r="I167" s="19">
        <v>134.13040000000001</v>
      </c>
      <c r="J167" s="18" t="s">
        <v>31</v>
      </c>
      <c r="K167" s="19">
        <v>2.1931049551756701</v>
      </c>
      <c r="L167" s="18" t="s">
        <v>31</v>
      </c>
      <c r="M167" s="19">
        <v>14403.776562999999</v>
      </c>
      <c r="N167" s="18" t="s">
        <v>31</v>
      </c>
      <c r="O167" s="19">
        <v>11436.215034000001</v>
      </c>
      <c r="P167" s="18" t="s">
        <v>31</v>
      </c>
      <c r="Q167" s="19">
        <v>-2967.5615290000001</v>
      </c>
      <c r="R167" s="18" t="s">
        <v>31</v>
      </c>
      <c r="S167" s="19">
        <v>0.28815951276807</v>
      </c>
      <c r="T167" s="18" t="s">
        <v>31</v>
      </c>
      <c r="U167" s="19">
        <v>20735.002250000001</v>
      </c>
      <c r="V167" s="18" t="s">
        <v>31</v>
      </c>
      <c r="W167" s="19">
        <v>6740.5935300000001</v>
      </c>
      <c r="X167" s="18" t="s">
        <v>31</v>
      </c>
      <c r="Y167" s="19">
        <v>-13994.408719999999</v>
      </c>
      <c r="Z167" s="18" t="s">
        <v>31</v>
      </c>
      <c r="AA167" s="19">
        <v>1.8863466650367999</v>
      </c>
      <c r="AB167" s="18" t="s">
        <v>31</v>
      </c>
      <c r="AC167" s="19">
        <v>5618.7691150000001</v>
      </c>
      <c r="AD167" s="18" t="s">
        <v>31</v>
      </c>
      <c r="AE167" s="19">
        <v>7794.1501230000003</v>
      </c>
      <c r="AF167" s="18" t="s">
        <v>31</v>
      </c>
      <c r="AG167" s="19">
        <v>2175.3810079999998</v>
      </c>
      <c r="AH167" s="18" t="s">
        <v>31</v>
      </c>
      <c r="AI167" s="19">
        <v>1734116.16110663</v>
      </c>
      <c r="AJ167" s="18" t="s">
        <v>31</v>
      </c>
      <c r="AK167" s="19">
        <v>1083768.9162570899</v>
      </c>
      <c r="AL167" s="18" t="s">
        <v>31</v>
      </c>
      <c r="AM167" s="19">
        <v>46449.874000000003</v>
      </c>
      <c r="AN167" s="18" t="s">
        <v>31</v>
      </c>
      <c r="AO167" s="19">
        <v>18885.400000000001</v>
      </c>
      <c r="AP167" s="18" t="s">
        <v>31</v>
      </c>
      <c r="AQ167" s="19">
        <v>13841.3</v>
      </c>
    </row>
    <row r="168" spans="1:43" ht="15" x14ac:dyDescent="0.3">
      <c r="A168" s="16"/>
      <c r="B168" s="17" t="s">
        <v>37</v>
      </c>
      <c r="C168" s="11" t="s">
        <v>31</v>
      </c>
      <c r="D168" s="18" t="s">
        <v>34</v>
      </c>
      <c r="E168" s="19">
        <v>215744.473</v>
      </c>
      <c r="F168" s="18" t="s">
        <v>31</v>
      </c>
      <c r="G168" s="19">
        <v>177.70240000000001</v>
      </c>
      <c r="H168" s="18" t="s">
        <v>31</v>
      </c>
      <c r="I168" s="19">
        <v>167.5727</v>
      </c>
      <c r="J168" s="18" t="s">
        <v>31</v>
      </c>
      <c r="K168" s="19">
        <v>2.1554234435937598</v>
      </c>
      <c r="L168" s="18" t="s">
        <v>31</v>
      </c>
      <c r="M168" s="19">
        <v>14685.457258</v>
      </c>
      <c r="N168" s="18" t="s">
        <v>31</v>
      </c>
      <c r="O168" s="19">
        <v>11931.194616999999</v>
      </c>
      <c r="P168" s="18" t="s">
        <v>31</v>
      </c>
      <c r="Q168" s="19">
        <v>-2754.2626409999998</v>
      </c>
      <c r="R168" s="18" t="s">
        <v>31</v>
      </c>
      <c r="S168" s="19">
        <v>0.29376164606673999</v>
      </c>
      <c r="T168" s="18" t="s">
        <v>31</v>
      </c>
      <c r="U168" s="19">
        <v>23074.629715999999</v>
      </c>
      <c r="V168" s="18" t="s">
        <v>31</v>
      </c>
      <c r="W168" s="19">
        <v>7640.6265759999997</v>
      </c>
      <c r="X168" s="18" t="s">
        <v>31</v>
      </c>
      <c r="Y168" s="19">
        <v>-15434.003140000001</v>
      </c>
      <c r="Z168" s="18" t="s">
        <v>31</v>
      </c>
      <c r="AA168" s="19">
        <v>1.8006674088430801</v>
      </c>
      <c r="AB168" s="18" t="s">
        <v>31</v>
      </c>
      <c r="AC168" s="19">
        <v>6978.5421310000002</v>
      </c>
      <c r="AD168" s="18" t="s">
        <v>31</v>
      </c>
      <c r="AE168" s="19">
        <v>7598.9774770000004</v>
      </c>
      <c r="AF168" s="18" t="s">
        <v>31</v>
      </c>
      <c r="AG168" s="19">
        <v>620.43534599999998</v>
      </c>
      <c r="AH168" s="18" t="s">
        <v>31</v>
      </c>
      <c r="AI168" s="19">
        <v>1842770.4638634999</v>
      </c>
      <c r="AJ168" s="18" t="s">
        <v>31</v>
      </c>
      <c r="AK168" s="19">
        <v>1160660.1214771499</v>
      </c>
      <c r="AL168" s="18" t="s">
        <v>31</v>
      </c>
      <c r="AM168" s="19">
        <v>46532.868999999999</v>
      </c>
      <c r="AN168" s="18" t="s">
        <v>31</v>
      </c>
      <c r="AO168" s="19">
        <v>19387.900000000001</v>
      </c>
      <c r="AP168" s="18" t="s">
        <v>31</v>
      </c>
      <c r="AQ168" s="19">
        <v>14264.9</v>
      </c>
    </row>
    <row r="169" spans="1:43" ht="15" x14ac:dyDescent="0.3">
      <c r="A169" s="16"/>
      <c r="B169" s="17" t="s">
        <v>38</v>
      </c>
      <c r="C169" s="11" t="s">
        <v>31</v>
      </c>
      <c r="D169" s="18" t="s">
        <v>34</v>
      </c>
      <c r="E169" s="19">
        <v>225696.4</v>
      </c>
      <c r="F169" s="18" t="s">
        <v>31</v>
      </c>
      <c r="G169" s="19">
        <v>220.05350000000001</v>
      </c>
      <c r="H169" s="18" t="s">
        <v>31</v>
      </c>
      <c r="I169" s="19">
        <v>160.17060000000001</v>
      </c>
      <c r="J169" s="18" t="s">
        <v>31</v>
      </c>
      <c r="K169" s="19">
        <v>1.9724106941609201</v>
      </c>
      <c r="L169" s="18" t="s">
        <v>31</v>
      </c>
      <c r="M169" s="19">
        <v>16431.882014999999</v>
      </c>
      <c r="N169" s="18" t="s">
        <v>31</v>
      </c>
      <c r="O169" s="19">
        <v>12173.862739</v>
      </c>
      <c r="P169" s="18" t="s">
        <v>31</v>
      </c>
      <c r="Q169" s="19">
        <v>-4258.019276</v>
      </c>
      <c r="R169" s="18" t="s">
        <v>31</v>
      </c>
      <c r="S169" s="19">
        <v>0.27739982039488997</v>
      </c>
      <c r="T169" s="18" t="s">
        <v>31</v>
      </c>
      <c r="U169" s="19">
        <v>25100.808184000001</v>
      </c>
      <c r="V169" s="18" t="s">
        <v>31</v>
      </c>
      <c r="W169" s="19">
        <v>7848.7744979999998</v>
      </c>
      <c r="X169" s="18" t="s">
        <v>31</v>
      </c>
      <c r="Y169" s="19">
        <v>-17252.033685999999</v>
      </c>
      <c r="Z169" s="18" t="s">
        <v>31</v>
      </c>
      <c r="AA169" s="19">
        <v>1.58493929550465</v>
      </c>
      <c r="AB169" s="18" t="s">
        <v>31</v>
      </c>
      <c r="AC169" s="19">
        <v>5558.9856950000003</v>
      </c>
      <c r="AD169" s="18" t="s">
        <v>31</v>
      </c>
      <c r="AE169" s="19">
        <v>7170.994404</v>
      </c>
      <c r="AF169" s="18" t="s">
        <v>31</v>
      </c>
      <c r="AG169" s="19">
        <v>1612.008709</v>
      </c>
      <c r="AH169" s="18" t="s">
        <v>31</v>
      </c>
      <c r="AI169" s="19">
        <v>1905450.0213138601</v>
      </c>
      <c r="AJ169" s="18" t="s">
        <v>31</v>
      </c>
      <c r="AK169" s="19">
        <v>1197772.5826938699</v>
      </c>
      <c r="AL169" s="18" t="s">
        <v>31</v>
      </c>
      <c r="AM169" s="19">
        <v>46728.813999999998</v>
      </c>
      <c r="AN169" s="18" t="s">
        <v>31</v>
      </c>
      <c r="AO169" s="19">
        <v>19816.7</v>
      </c>
      <c r="AP169" s="18" t="s">
        <v>31</v>
      </c>
      <c r="AQ169" s="19">
        <v>14578.6</v>
      </c>
    </row>
    <row r="170" spans="1:43" ht="15" x14ac:dyDescent="0.3">
      <c r="A170" s="16"/>
      <c r="B170" s="17" t="s">
        <v>39</v>
      </c>
      <c r="C170" s="11" t="s">
        <v>31</v>
      </c>
      <c r="D170" s="18" t="s">
        <v>34</v>
      </c>
      <c r="E170" s="19">
        <v>231413.3</v>
      </c>
      <c r="F170" s="18" t="s">
        <v>31</v>
      </c>
      <c r="G170" s="19">
        <v>248.9965</v>
      </c>
      <c r="H170" s="18" t="s">
        <v>31</v>
      </c>
      <c r="I170" s="19">
        <v>181.2038</v>
      </c>
      <c r="J170" s="18" t="s">
        <v>31</v>
      </c>
      <c r="K170" s="19">
        <v>2.0295535928464199</v>
      </c>
      <c r="L170" s="18" t="s">
        <v>31</v>
      </c>
      <c r="M170" s="19">
        <v>16267.718206</v>
      </c>
      <c r="N170" s="18" t="s">
        <v>31</v>
      </c>
      <c r="O170" s="19">
        <v>13202.854453</v>
      </c>
      <c r="P170" s="18" t="s">
        <v>31</v>
      </c>
      <c r="Q170" s="19">
        <v>-3064.8637530000001</v>
      </c>
      <c r="R170" s="18" t="s">
        <v>31</v>
      </c>
      <c r="S170" s="19">
        <v>0.29895193150429</v>
      </c>
      <c r="T170" s="18" t="s">
        <v>31</v>
      </c>
      <c r="U170" s="19">
        <v>24486.993697999998</v>
      </c>
      <c r="V170" s="18" t="s">
        <v>31</v>
      </c>
      <c r="W170" s="19">
        <v>8244.4542849999998</v>
      </c>
      <c r="X170" s="18" t="s">
        <v>31</v>
      </c>
      <c r="Y170" s="19">
        <v>-16242.539413</v>
      </c>
      <c r="Z170" s="18" t="s">
        <v>31</v>
      </c>
      <c r="AA170" s="19">
        <v>1.7735312973739199</v>
      </c>
      <c r="AB170" s="18" t="s">
        <v>31</v>
      </c>
      <c r="AC170" s="19">
        <v>5273.7163410000003</v>
      </c>
      <c r="AD170" s="18" t="s">
        <v>31</v>
      </c>
      <c r="AE170" s="19">
        <v>8168.1653070000002</v>
      </c>
      <c r="AF170" s="18" t="s">
        <v>31</v>
      </c>
      <c r="AG170" s="19">
        <v>2894.4489659999999</v>
      </c>
      <c r="AH170" s="18" t="s">
        <v>31</v>
      </c>
      <c r="AI170" s="19">
        <v>2031915.02718258</v>
      </c>
      <c r="AJ170" s="18" t="s">
        <v>40</v>
      </c>
      <c r="AK170" s="19">
        <v>1280242.2346465001</v>
      </c>
      <c r="AL170" s="18" t="s">
        <v>31</v>
      </c>
      <c r="AM170" s="19">
        <v>47105.358</v>
      </c>
      <c r="AN170" s="18" t="s">
        <v>40</v>
      </c>
      <c r="AO170" s="19">
        <v>20339.900655254401</v>
      </c>
      <c r="AP170" s="18" t="s">
        <v>40</v>
      </c>
      <c r="AQ170" s="19">
        <v>15108.8842390144</v>
      </c>
    </row>
    <row r="171" spans="1:43" ht="15" x14ac:dyDescent="0.3">
      <c r="A171" s="16"/>
      <c r="B171" s="17" t="s">
        <v>41</v>
      </c>
      <c r="C171" s="11" t="s">
        <v>31</v>
      </c>
      <c r="D171" s="18" t="s">
        <v>34</v>
      </c>
      <c r="E171" s="19">
        <v>231769.1</v>
      </c>
      <c r="F171" s="18" t="s">
        <v>31</v>
      </c>
      <c r="G171" s="19">
        <v>276.3741</v>
      </c>
      <c r="H171" s="18" t="s">
        <v>31</v>
      </c>
      <c r="I171" s="19">
        <v>197.49870000000001</v>
      </c>
      <c r="J171" s="18" t="s">
        <v>31</v>
      </c>
      <c r="K171" s="19">
        <v>1.99147286863954</v>
      </c>
      <c r="L171" s="18" t="s">
        <v>31</v>
      </c>
      <c r="M171" s="19">
        <v>17743.536902</v>
      </c>
      <c r="N171" s="18" t="s">
        <v>31</v>
      </c>
      <c r="O171" s="19">
        <v>14249.267830000001</v>
      </c>
      <c r="P171" s="18" t="s">
        <v>31</v>
      </c>
      <c r="Q171" s="19">
        <v>-3494.2690720000001</v>
      </c>
      <c r="R171" s="18" t="s">
        <v>31</v>
      </c>
      <c r="S171" s="19">
        <v>0.2775760503429</v>
      </c>
      <c r="T171" s="18" t="s">
        <v>31</v>
      </c>
      <c r="U171" s="19">
        <v>24157.947348000002</v>
      </c>
      <c r="V171" s="18" t="s">
        <v>31</v>
      </c>
      <c r="W171" s="19">
        <v>7914.709167</v>
      </c>
      <c r="X171" s="18" t="s">
        <v>31</v>
      </c>
      <c r="Y171" s="19">
        <v>-16243.238181000001</v>
      </c>
      <c r="Z171" s="18" t="s">
        <v>31</v>
      </c>
      <c r="AA171" s="19">
        <v>1.9452930300705</v>
      </c>
      <c r="AB171" s="18" t="s">
        <v>31</v>
      </c>
      <c r="AC171" s="19">
        <v>4068.6775280000002</v>
      </c>
      <c r="AD171" s="18" t="s">
        <v>31</v>
      </c>
      <c r="AE171" s="19">
        <v>5987.7299569999996</v>
      </c>
      <c r="AF171" s="18" t="s">
        <v>31</v>
      </c>
      <c r="AG171" s="19">
        <v>1919.0524290000001</v>
      </c>
      <c r="AH171" s="18" t="s">
        <v>31</v>
      </c>
      <c r="AI171" s="19">
        <v>1799154.6532364001</v>
      </c>
      <c r="AJ171" s="18" t="s">
        <v>40</v>
      </c>
      <c r="AK171" s="19">
        <v>1085887.1713787899</v>
      </c>
      <c r="AL171" s="18" t="s">
        <v>31</v>
      </c>
      <c r="AM171" s="19">
        <v>47355.684999999998</v>
      </c>
      <c r="AN171" s="18" t="s">
        <v>40</v>
      </c>
      <c r="AO171" s="19">
        <v>19488.974312310998</v>
      </c>
      <c r="AP171" s="18" t="s">
        <v>40</v>
      </c>
      <c r="AQ171" s="19">
        <v>14282.5363459194</v>
      </c>
    </row>
    <row r="172" spans="1:43" ht="15" x14ac:dyDescent="0.3">
      <c r="A172" s="16"/>
      <c r="B172" s="17" t="s">
        <v>42</v>
      </c>
      <c r="C172" s="11" t="s">
        <v>31</v>
      </c>
      <c r="D172" s="18" t="s">
        <v>49</v>
      </c>
      <c r="E172" s="19">
        <v>249473</v>
      </c>
      <c r="F172" s="18" t="s">
        <v>31</v>
      </c>
      <c r="G172" s="19" t="s">
        <v>43</v>
      </c>
      <c r="H172" s="18" t="s">
        <v>31</v>
      </c>
      <c r="I172" s="19" t="s">
        <v>43</v>
      </c>
      <c r="J172" s="18" t="s">
        <v>31</v>
      </c>
      <c r="K172" s="19" t="s">
        <v>43</v>
      </c>
      <c r="L172" s="18" t="s">
        <v>31</v>
      </c>
      <c r="M172" s="19">
        <v>25414.300902999999</v>
      </c>
      <c r="N172" s="18" t="s">
        <v>31</v>
      </c>
      <c r="O172" s="19">
        <v>20755.554115999999</v>
      </c>
      <c r="P172" s="18" t="s">
        <v>31</v>
      </c>
      <c r="Q172" s="19">
        <v>-4658.746787</v>
      </c>
      <c r="R172" s="18" t="s">
        <v>31</v>
      </c>
      <c r="S172" s="19" t="s">
        <v>43</v>
      </c>
      <c r="T172" s="18" t="s">
        <v>31</v>
      </c>
      <c r="U172" s="19">
        <v>28447.330964000001</v>
      </c>
      <c r="V172" s="18" t="s">
        <v>31</v>
      </c>
      <c r="W172" s="19">
        <v>9213.5426869999992</v>
      </c>
      <c r="X172" s="18" t="s">
        <v>31</v>
      </c>
      <c r="Y172" s="19">
        <v>-19233.788277</v>
      </c>
      <c r="Z172" s="18" t="s">
        <v>31</v>
      </c>
      <c r="AA172" s="19" t="s">
        <v>43</v>
      </c>
      <c r="AB172" s="18" t="s">
        <v>31</v>
      </c>
      <c r="AC172" s="19">
        <v>4397.421875</v>
      </c>
      <c r="AD172" s="18" t="s">
        <v>31</v>
      </c>
      <c r="AE172" s="19">
        <v>5872.1393090000001</v>
      </c>
      <c r="AF172" s="18" t="s">
        <v>31</v>
      </c>
      <c r="AG172" s="19">
        <v>1474.7174339999999</v>
      </c>
      <c r="AH172" s="18" t="s">
        <v>31</v>
      </c>
      <c r="AI172" s="19">
        <v>1927531.4816004401</v>
      </c>
      <c r="AJ172" s="18" t="s">
        <v>40</v>
      </c>
      <c r="AK172" s="19">
        <v>1186449.4381103099</v>
      </c>
      <c r="AL172" s="18" t="s">
        <v>31</v>
      </c>
      <c r="AM172" s="19">
        <v>47331.544999999998</v>
      </c>
      <c r="AN172" s="18" t="s">
        <v>40</v>
      </c>
      <c r="AO172" s="19">
        <v>19968.658278266099</v>
      </c>
      <c r="AP172" s="18" t="s">
        <v>40</v>
      </c>
      <c r="AQ172" s="19">
        <v>14553.6017464001</v>
      </c>
    </row>
    <row r="173" spans="1:43" ht="15" x14ac:dyDescent="0.3">
      <c r="A173" s="15"/>
      <c r="B173" s="17" t="s">
        <v>44</v>
      </c>
      <c r="C173" s="11" t="s">
        <v>31</v>
      </c>
      <c r="D173" s="18" t="s">
        <v>31</v>
      </c>
      <c r="E173" s="19" t="s">
        <v>43</v>
      </c>
      <c r="F173" s="18" t="s">
        <v>31</v>
      </c>
      <c r="G173" s="19" t="s">
        <v>43</v>
      </c>
      <c r="H173" s="18" t="s">
        <v>31</v>
      </c>
      <c r="I173" s="19" t="s">
        <v>43</v>
      </c>
      <c r="J173" s="18" t="s">
        <v>31</v>
      </c>
      <c r="K173" s="19" t="s">
        <v>43</v>
      </c>
      <c r="L173" s="18" t="s">
        <v>31</v>
      </c>
      <c r="M173" s="19" t="s">
        <v>43</v>
      </c>
      <c r="N173" s="18" t="s">
        <v>31</v>
      </c>
      <c r="O173" s="19" t="s">
        <v>43</v>
      </c>
      <c r="P173" s="18" t="s">
        <v>31</v>
      </c>
      <c r="Q173" s="19" t="s">
        <v>43</v>
      </c>
      <c r="R173" s="18" t="s">
        <v>31</v>
      </c>
      <c r="S173" s="19" t="s">
        <v>43</v>
      </c>
      <c r="T173" s="18" t="s">
        <v>31</v>
      </c>
      <c r="U173" s="19" t="s">
        <v>43</v>
      </c>
      <c r="V173" s="18" t="s">
        <v>31</v>
      </c>
      <c r="W173" s="19" t="s">
        <v>43</v>
      </c>
      <c r="X173" s="18" t="s">
        <v>31</v>
      </c>
      <c r="Y173" s="19" t="s">
        <v>43</v>
      </c>
      <c r="Z173" s="18" t="s">
        <v>31</v>
      </c>
      <c r="AA173" s="19" t="s">
        <v>43</v>
      </c>
      <c r="AB173" s="18" t="s">
        <v>31</v>
      </c>
      <c r="AC173" s="19" t="s">
        <v>43</v>
      </c>
      <c r="AD173" s="18" t="s">
        <v>31</v>
      </c>
      <c r="AE173" s="19" t="s">
        <v>43</v>
      </c>
      <c r="AF173" s="18" t="s">
        <v>31</v>
      </c>
      <c r="AG173" s="19" t="s">
        <v>43</v>
      </c>
      <c r="AH173" s="18" t="s">
        <v>31</v>
      </c>
      <c r="AI173" s="19">
        <v>2173576.3906417699</v>
      </c>
      <c r="AJ173" s="18" t="s">
        <v>31</v>
      </c>
      <c r="AK173" s="19" t="s">
        <v>43</v>
      </c>
      <c r="AL173" s="18" t="s">
        <v>31</v>
      </c>
      <c r="AM173" s="19" t="s">
        <v>43</v>
      </c>
      <c r="AN173" s="18" t="s">
        <v>31</v>
      </c>
      <c r="AO173" s="19" t="s">
        <v>43</v>
      </c>
      <c r="AP173" s="18" t="s">
        <v>31</v>
      </c>
      <c r="AQ173" s="19" t="s">
        <v>43</v>
      </c>
    </row>
    <row r="174" spans="1:43" ht="15" x14ac:dyDescent="0.3">
      <c r="A174" s="14" t="s">
        <v>70</v>
      </c>
      <c r="B174" s="17" t="s">
        <v>33</v>
      </c>
      <c r="C174" s="11" t="s">
        <v>31</v>
      </c>
      <c r="D174" s="18" t="s">
        <v>40</v>
      </c>
      <c r="E174" s="19">
        <v>83551</v>
      </c>
      <c r="F174" s="18" t="s">
        <v>31</v>
      </c>
      <c r="G174" s="19">
        <v>1385.8425999999999</v>
      </c>
      <c r="H174" s="18" t="s">
        <v>31</v>
      </c>
      <c r="I174" s="19">
        <v>115.9195</v>
      </c>
      <c r="J174" s="18" t="s">
        <v>31</v>
      </c>
      <c r="K174" s="19">
        <v>1.66306623900156</v>
      </c>
      <c r="L174" s="18" t="s">
        <v>31</v>
      </c>
      <c r="M174" s="19">
        <v>3846.039495</v>
      </c>
      <c r="N174" s="18" t="s">
        <v>31</v>
      </c>
      <c r="O174" s="19">
        <v>8373.4015990000007</v>
      </c>
      <c r="P174" s="18" t="s">
        <v>31</v>
      </c>
      <c r="Q174" s="19">
        <v>4527.3621039999998</v>
      </c>
      <c r="R174" s="18" t="s">
        <v>31</v>
      </c>
      <c r="S174" s="19">
        <v>0.53613641282436997</v>
      </c>
      <c r="T174" s="18" t="s">
        <v>31</v>
      </c>
      <c r="U174" s="19">
        <v>16484.623617000001</v>
      </c>
      <c r="V174" s="18" t="s">
        <v>31</v>
      </c>
      <c r="W174" s="19">
        <v>12856.810238</v>
      </c>
      <c r="X174" s="18" t="s">
        <v>31</v>
      </c>
      <c r="Y174" s="19">
        <v>-3627.8133790000002</v>
      </c>
      <c r="Z174" s="18" t="s">
        <v>31</v>
      </c>
      <c r="AA174" s="19">
        <v>0.19389202156533999</v>
      </c>
      <c r="AB174" s="18" t="s">
        <v>31</v>
      </c>
      <c r="AC174" s="19">
        <v>997.04205000000002</v>
      </c>
      <c r="AD174" s="18" t="s">
        <v>31</v>
      </c>
      <c r="AE174" s="19">
        <v>775.916608</v>
      </c>
      <c r="AF174" s="18" t="s">
        <v>31</v>
      </c>
      <c r="AG174" s="19">
        <v>-221.12544199999999</v>
      </c>
      <c r="AH174" s="18" t="s">
        <v>31</v>
      </c>
      <c r="AI174" s="19">
        <v>481170.72319182701</v>
      </c>
      <c r="AJ174" s="18" t="s">
        <v>31</v>
      </c>
      <c r="AK174" s="19">
        <v>303743.00715257297</v>
      </c>
      <c r="AL174" s="18" t="s">
        <v>31</v>
      </c>
      <c r="AM174" s="19">
        <v>9799.1859999999997</v>
      </c>
      <c r="AN174" s="18" t="s">
        <v>31</v>
      </c>
      <c r="AO174" s="19">
        <v>4808</v>
      </c>
      <c r="AP174" s="18" t="s">
        <v>31</v>
      </c>
      <c r="AQ174" s="19">
        <v>3167</v>
      </c>
    </row>
    <row r="175" spans="1:43" ht="15" x14ac:dyDescent="0.3">
      <c r="A175" s="16"/>
      <c r="B175" s="17" t="s">
        <v>35</v>
      </c>
      <c r="C175" s="11" t="s">
        <v>31</v>
      </c>
      <c r="D175" s="18" t="s">
        <v>40</v>
      </c>
      <c r="E175" s="19">
        <v>90690</v>
      </c>
      <c r="F175" s="18" t="s">
        <v>31</v>
      </c>
      <c r="G175" s="19">
        <v>1410.6193000000001</v>
      </c>
      <c r="H175" s="18" t="s">
        <v>31</v>
      </c>
      <c r="I175" s="19">
        <v>139.4085</v>
      </c>
      <c r="J175" s="18" t="s">
        <v>31</v>
      </c>
      <c r="K175" s="19">
        <v>1.5396302213411699</v>
      </c>
      <c r="L175" s="18" t="s">
        <v>31</v>
      </c>
      <c r="M175" s="19">
        <v>4263.2615079999996</v>
      </c>
      <c r="N175" s="18" t="s">
        <v>31</v>
      </c>
      <c r="O175" s="19">
        <v>8028.5908079999999</v>
      </c>
      <c r="P175" s="18" t="s">
        <v>31</v>
      </c>
      <c r="Q175" s="19">
        <v>3765.3292999999999</v>
      </c>
      <c r="R175" s="18" t="s">
        <v>31</v>
      </c>
      <c r="S175" s="19">
        <v>0.54212758091169</v>
      </c>
      <c r="T175" s="18" t="s">
        <v>31</v>
      </c>
      <c r="U175" s="19">
        <v>16418.332861999999</v>
      </c>
      <c r="V175" s="18" t="s">
        <v>31</v>
      </c>
      <c r="W175" s="19">
        <v>12681.384797000001</v>
      </c>
      <c r="X175" s="18" t="s">
        <v>31</v>
      </c>
      <c r="Y175" s="19">
        <v>-3736.948065</v>
      </c>
      <c r="Z175" s="18" t="s">
        <v>31</v>
      </c>
      <c r="AA175" s="19">
        <v>0.22221528282464001</v>
      </c>
      <c r="AB175" s="18" t="s">
        <v>31</v>
      </c>
      <c r="AC175" s="19">
        <v>926.29882499999997</v>
      </c>
      <c r="AD175" s="18" t="s">
        <v>31</v>
      </c>
      <c r="AE175" s="19">
        <v>918.16594799999996</v>
      </c>
      <c r="AF175" s="18" t="s">
        <v>31</v>
      </c>
      <c r="AG175" s="19">
        <v>-8.1328770000000006</v>
      </c>
      <c r="AH175" s="18" t="s">
        <v>31</v>
      </c>
      <c r="AI175" s="19">
        <v>500423.66516456701</v>
      </c>
      <c r="AJ175" s="18" t="s">
        <v>31</v>
      </c>
      <c r="AK175" s="19">
        <v>311176.21177424002</v>
      </c>
      <c r="AL175" s="18" t="s">
        <v>31</v>
      </c>
      <c r="AM175" s="19">
        <v>9923.0849999999991</v>
      </c>
      <c r="AN175" s="18" t="s">
        <v>31</v>
      </c>
      <c r="AO175" s="19">
        <v>4896</v>
      </c>
      <c r="AP175" s="18" t="s">
        <v>31</v>
      </c>
      <c r="AQ175" s="19">
        <v>3195</v>
      </c>
    </row>
    <row r="176" spans="1:43" ht="15" x14ac:dyDescent="0.3">
      <c r="A176" s="16"/>
      <c r="B176" s="17" t="s">
        <v>37</v>
      </c>
      <c r="C176" s="11" t="s">
        <v>31</v>
      </c>
      <c r="D176" s="18" t="s">
        <v>71</v>
      </c>
      <c r="E176" s="19">
        <v>88928</v>
      </c>
      <c r="F176" s="18" t="s">
        <v>31</v>
      </c>
      <c r="G176" s="19">
        <v>1482.8061</v>
      </c>
      <c r="H176" s="18" t="s">
        <v>31</v>
      </c>
      <c r="I176" s="19">
        <v>124.0389</v>
      </c>
      <c r="J176" s="18" t="s">
        <v>31</v>
      </c>
      <c r="K176" s="19">
        <v>1.5329977798856</v>
      </c>
      <c r="L176" s="18" t="s">
        <v>31</v>
      </c>
      <c r="M176" s="19">
        <v>4267.3830390000003</v>
      </c>
      <c r="N176" s="18" t="s">
        <v>31</v>
      </c>
      <c r="O176" s="19">
        <v>8485.8012070000004</v>
      </c>
      <c r="P176" s="18" t="s">
        <v>31</v>
      </c>
      <c r="Q176" s="19">
        <v>4218.4181680000002</v>
      </c>
      <c r="R176" s="18" t="s">
        <v>31</v>
      </c>
      <c r="S176" s="19">
        <v>0.48487801262606001</v>
      </c>
      <c r="T176" s="18" t="s">
        <v>31</v>
      </c>
      <c r="U176" s="19">
        <v>17143.176689</v>
      </c>
      <c r="V176" s="18" t="s">
        <v>31</v>
      </c>
      <c r="W176" s="19">
        <v>12611.489208999999</v>
      </c>
      <c r="X176" s="18" t="s">
        <v>31</v>
      </c>
      <c r="Y176" s="19">
        <v>-4531.6874799999996</v>
      </c>
      <c r="Z176" s="18" t="s">
        <v>31</v>
      </c>
      <c r="AA176" s="19">
        <v>0.18607690175746999</v>
      </c>
      <c r="AB176" s="18" t="s">
        <v>31</v>
      </c>
      <c r="AC176" s="19">
        <v>714.74037399999997</v>
      </c>
      <c r="AD176" s="18" t="s">
        <v>31</v>
      </c>
      <c r="AE176" s="19">
        <v>785.26116400000001</v>
      </c>
      <c r="AF176" s="18" t="s">
        <v>31</v>
      </c>
      <c r="AG176" s="19">
        <v>70.520790000000105</v>
      </c>
      <c r="AH176" s="18" t="s">
        <v>31</v>
      </c>
      <c r="AI176" s="19">
        <v>522476.82497750601</v>
      </c>
      <c r="AJ176" s="18" t="s">
        <v>31</v>
      </c>
      <c r="AK176" s="19">
        <v>325260.80008593498</v>
      </c>
      <c r="AL176" s="18" t="s">
        <v>31</v>
      </c>
      <c r="AM176" s="19">
        <v>10057.6975</v>
      </c>
      <c r="AN176" s="18" t="s">
        <v>31</v>
      </c>
      <c r="AO176" s="19">
        <v>5017</v>
      </c>
      <c r="AP176" s="18" t="s">
        <v>31</v>
      </c>
      <c r="AQ176" s="19">
        <v>3294</v>
      </c>
    </row>
    <row r="177" spans="1:43" ht="15" x14ac:dyDescent="0.3">
      <c r="A177" s="16"/>
      <c r="B177" s="17" t="s">
        <v>38</v>
      </c>
      <c r="C177" s="11" t="s">
        <v>31</v>
      </c>
      <c r="D177" s="18" t="s">
        <v>40</v>
      </c>
      <c r="E177" s="19">
        <v>92011</v>
      </c>
      <c r="F177" s="18" t="s">
        <v>31</v>
      </c>
      <c r="G177" s="19">
        <v>1458.1756</v>
      </c>
      <c r="H177" s="18" t="s">
        <v>31</v>
      </c>
      <c r="I177" s="19">
        <v>126.88939999999999</v>
      </c>
      <c r="J177" s="18" t="s">
        <v>31</v>
      </c>
      <c r="K177" s="19">
        <v>1.5162922300933701</v>
      </c>
      <c r="L177" s="18" t="s">
        <v>31</v>
      </c>
      <c r="M177" s="19">
        <v>4615.1756839999998</v>
      </c>
      <c r="N177" s="18" t="s">
        <v>31</v>
      </c>
      <c r="O177" s="19">
        <v>9358.6662940000006</v>
      </c>
      <c r="P177" s="18" t="s">
        <v>31</v>
      </c>
      <c r="Q177" s="19">
        <v>4743.4906099999998</v>
      </c>
      <c r="R177" s="18" t="s">
        <v>31</v>
      </c>
      <c r="S177" s="19">
        <v>0.45680339915751</v>
      </c>
      <c r="T177" s="18" t="s">
        <v>31</v>
      </c>
      <c r="U177" s="19">
        <v>18751.820165000001</v>
      </c>
      <c r="V177" s="18" t="s">
        <v>31</v>
      </c>
      <c r="W177" s="19">
        <v>12924.834864</v>
      </c>
      <c r="X177" s="18" t="s">
        <v>31</v>
      </c>
      <c r="Y177" s="19">
        <v>-5826.9853009999997</v>
      </c>
      <c r="Z177" s="18" t="s">
        <v>31</v>
      </c>
      <c r="AA177" s="19">
        <v>0.18887271583317999</v>
      </c>
      <c r="AB177" s="18" t="s">
        <v>31</v>
      </c>
      <c r="AC177" s="19">
        <v>1226.4939420000001</v>
      </c>
      <c r="AD177" s="18" t="s">
        <v>31</v>
      </c>
      <c r="AE177" s="19">
        <v>854.54704300000003</v>
      </c>
      <c r="AF177" s="18" t="s">
        <v>31</v>
      </c>
      <c r="AG177" s="19">
        <v>-371.94689899999997</v>
      </c>
      <c r="AH177" s="18" t="s">
        <v>31</v>
      </c>
      <c r="AI177" s="19">
        <v>544594.07091145695</v>
      </c>
      <c r="AJ177" s="18" t="s">
        <v>31</v>
      </c>
      <c r="AK177" s="19">
        <v>337633.80538471398</v>
      </c>
      <c r="AL177" s="18" t="s">
        <v>31</v>
      </c>
      <c r="AM177" s="19">
        <v>10175.2135</v>
      </c>
      <c r="AN177" s="18" t="s">
        <v>31</v>
      </c>
      <c r="AO177" s="19">
        <v>5098</v>
      </c>
      <c r="AP177" s="18" t="s">
        <v>31</v>
      </c>
      <c r="AQ177" s="19">
        <v>3361</v>
      </c>
    </row>
    <row r="178" spans="1:43" ht="15" x14ac:dyDescent="0.3">
      <c r="A178" s="16"/>
      <c r="B178" s="17" t="s">
        <v>39</v>
      </c>
      <c r="C178" s="11" t="s">
        <v>31</v>
      </c>
      <c r="D178" s="18" t="s">
        <v>72</v>
      </c>
      <c r="E178" s="19">
        <v>92172</v>
      </c>
      <c r="F178" s="18" t="s">
        <v>31</v>
      </c>
      <c r="G178" s="19">
        <v>1527.6512</v>
      </c>
      <c r="H178" s="18" t="s">
        <v>31</v>
      </c>
      <c r="I178" s="19">
        <v>130.3707</v>
      </c>
      <c r="J178" s="18" t="s">
        <v>31</v>
      </c>
      <c r="K178" s="19">
        <v>1.6976134453626199</v>
      </c>
      <c r="L178" s="18" t="s">
        <v>31</v>
      </c>
      <c r="M178" s="19">
        <v>4841.2847760000004</v>
      </c>
      <c r="N178" s="18" t="s">
        <v>31</v>
      </c>
      <c r="O178" s="19">
        <v>11043.484299</v>
      </c>
      <c r="P178" s="18" t="s">
        <v>31</v>
      </c>
      <c r="Q178" s="19">
        <v>6202.1995230000002</v>
      </c>
      <c r="R178" s="18" t="s">
        <v>31</v>
      </c>
      <c r="S178" s="19">
        <v>0.47834602579843</v>
      </c>
      <c r="T178" s="18" t="s">
        <v>31</v>
      </c>
      <c r="U178" s="19">
        <v>17447.393424000002</v>
      </c>
      <c r="V178" s="18" t="s">
        <v>31</v>
      </c>
      <c r="W178" s="19">
        <v>13191.759365</v>
      </c>
      <c r="X178" s="18" t="s">
        <v>31</v>
      </c>
      <c r="Y178" s="19">
        <v>-4255.634059</v>
      </c>
      <c r="Z178" s="18" t="s">
        <v>31</v>
      </c>
      <c r="AA178" s="19">
        <v>0.24629109351176001</v>
      </c>
      <c r="AB178" s="18" t="s">
        <v>31</v>
      </c>
      <c r="AC178" s="19">
        <v>1201.2131589999999</v>
      </c>
      <c r="AD178" s="18" t="s">
        <v>31</v>
      </c>
      <c r="AE178" s="19">
        <v>1134.3168109999999</v>
      </c>
      <c r="AF178" s="18" t="s">
        <v>31</v>
      </c>
      <c r="AG178" s="19">
        <v>-66.896348000000003</v>
      </c>
      <c r="AH178" s="18" t="s">
        <v>31</v>
      </c>
      <c r="AI178" s="19">
        <v>579770.67492382403</v>
      </c>
      <c r="AJ178" s="18" t="s">
        <v>31</v>
      </c>
      <c r="AK178" s="19">
        <v>360994.86858957401</v>
      </c>
      <c r="AL178" s="18" t="s">
        <v>31</v>
      </c>
      <c r="AM178" s="19">
        <v>10278.887000000001</v>
      </c>
      <c r="AN178" s="18" t="s">
        <v>31</v>
      </c>
      <c r="AO178" s="19">
        <v>5128</v>
      </c>
      <c r="AP178" s="18" t="s">
        <v>31</v>
      </c>
      <c r="AQ178" s="19">
        <v>3390</v>
      </c>
    </row>
    <row r="179" spans="1:43" ht="15" x14ac:dyDescent="0.3">
      <c r="A179" s="16"/>
      <c r="B179" s="17" t="s">
        <v>41</v>
      </c>
      <c r="C179" s="11" t="s">
        <v>31</v>
      </c>
      <c r="D179" s="18" t="s">
        <v>31</v>
      </c>
      <c r="E179" s="19">
        <v>95463</v>
      </c>
      <c r="F179" s="18" t="s">
        <v>31</v>
      </c>
      <c r="G179" s="19">
        <v>1439.1329000000001</v>
      </c>
      <c r="H179" s="18" t="s">
        <v>31</v>
      </c>
      <c r="I179" s="19">
        <v>141.9692</v>
      </c>
      <c r="J179" s="18" t="s">
        <v>31</v>
      </c>
      <c r="K179" s="19">
        <v>1.7339790225196201</v>
      </c>
      <c r="L179" s="18" t="s">
        <v>31</v>
      </c>
      <c r="M179" s="19">
        <v>5415.1523319999997</v>
      </c>
      <c r="N179" s="18" t="s">
        <v>31</v>
      </c>
      <c r="O179" s="19">
        <v>12406.863228</v>
      </c>
      <c r="P179" s="18" t="s">
        <v>31</v>
      </c>
      <c r="Q179" s="19">
        <v>6991.7108959999996</v>
      </c>
      <c r="R179" s="18" t="s">
        <v>31</v>
      </c>
      <c r="S179" s="19">
        <v>0.47018743032353999</v>
      </c>
      <c r="T179" s="18" t="s">
        <v>31</v>
      </c>
      <c r="U179" s="19">
        <v>18214.321542000002</v>
      </c>
      <c r="V179" s="18" t="s">
        <v>31</v>
      </c>
      <c r="W179" s="19">
        <v>13406.764598</v>
      </c>
      <c r="X179" s="18" t="s">
        <v>31</v>
      </c>
      <c r="Y179" s="19">
        <v>-4807.5569439999999</v>
      </c>
      <c r="Z179" s="18" t="s">
        <v>31</v>
      </c>
      <c r="AA179" s="19">
        <v>0.26307275529365998</v>
      </c>
      <c r="AB179" s="18" t="s">
        <v>31</v>
      </c>
      <c r="AC179" s="19">
        <v>421.02521300000001</v>
      </c>
      <c r="AD179" s="18" t="s">
        <v>31</v>
      </c>
      <c r="AE179" s="19">
        <v>809.75390000000004</v>
      </c>
      <c r="AF179" s="18" t="s">
        <v>31</v>
      </c>
      <c r="AG179" s="19">
        <v>388.72868699999998</v>
      </c>
      <c r="AH179" s="18" t="s">
        <v>31</v>
      </c>
      <c r="AI179" s="19">
        <v>581191.93024497305</v>
      </c>
      <c r="AJ179" s="18" t="s">
        <v>40</v>
      </c>
      <c r="AK179" s="19">
        <v>359148.80476585001</v>
      </c>
      <c r="AL179" s="18" t="s">
        <v>31</v>
      </c>
      <c r="AM179" s="19">
        <v>10353.441999999999</v>
      </c>
      <c r="AN179" s="18" t="s">
        <v>40</v>
      </c>
      <c r="AO179" s="19">
        <v>5059.1949486977101</v>
      </c>
      <c r="AP179" s="18" t="s">
        <v>40</v>
      </c>
      <c r="AQ179" s="19">
        <v>3318.8242351529698</v>
      </c>
    </row>
    <row r="180" spans="1:43" ht="15" x14ac:dyDescent="0.3">
      <c r="A180" s="16"/>
      <c r="B180" s="17" t="s">
        <v>42</v>
      </c>
      <c r="C180" s="11" t="s">
        <v>31</v>
      </c>
      <c r="D180" s="18" t="s">
        <v>31</v>
      </c>
      <c r="E180" s="19">
        <v>98393</v>
      </c>
      <c r="F180" s="18" t="s">
        <v>31</v>
      </c>
      <c r="G180" s="19" t="s">
        <v>43</v>
      </c>
      <c r="H180" s="18" t="s">
        <v>31</v>
      </c>
      <c r="I180" s="19" t="s">
        <v>43</v>
      </c>
      <c r="J180" s="18" t="s">
        <v>31</v>
      </c>
      <c r="K180" s="19" t="s">
        <v>43</v>
      </c>
      <c r="L180" s="18" t="s">
        <v>31</v>
      </c>
      <c r="M180" s="19">
        <v>5961.1902229999996</v>
      </c>
      <c r="N180" s="18" t="s">
        <v>31</v>
      </c>
      <c r="O180" s="19">
        <v>11601.278678000001</v>
      </c>
      <c r="P180" s="18" t="s">
        <v>31</v>
      </c>
      <c r="Q180" s="19">
        <v>5640.0884550000001</v>
      </c>
      <c r="R180" s="18" t="s">
        <v>31</v>
      </c>
      <c r="S180" s="19" t="s">
        <v>43</v>
      </c>
      <c r="T180" s="18" t="s">
        <v>31</v>
      </c>
      <c r="U180" s="19">
        <v>22057.102631999998</v>
      </c>
      <c r="V180" s="18" t="s">
        <v>31</v>
      </c>
      <c r="W180" s="19">
        <v>15062.183848000001</v>
      </c>
      <c r="X180" s="18" t="s">
        <v>31</v>
      </c>
      <c r="Y180" s="19">
        <v>-6994.9187840000004</v>
      </c>
      <c r="Z180" s="18" t="s">
        <v>31</v>
      </c>
      <c r="AA180" s="19" t="s">
        <v>43</v>
      </c>
      <c r="AB180" s="18" t="s">
        <v>31</v>
      </c>
      <c r="AC180" s="19">
        <v>784.59715000000006</v>
      </c>
      <c r="AD180" s="18" t="s">
        <v>31</v>
      </c>
      <c r="AE180" s="19">
        <v>935.90408100000002</v>
      </c>
      <c r="AF180" s="18" t="s">
        <v>31</v>
      </c>
      <c r="AG180" s="19">
        <v>151.30693099999999</v>
      </c>
      <c r="AH180" s="18" t="s">
        <v>31</v>
      </c>
      <c r="AI180" s="19">
        <v>626111.16609049798</v>
      </c>
      <c r="AJ180" s="18" t="s">
        <v>40</v>
      </c>
      <c r="AK180" s="19">
        <v>392011.35146332299</v>
      </c>
      <c r="AL180" s="18" t="s">
        <v>31</v>
      </c>
      <c r="AM180" s="19">
        <v>10415.8105</v>
      </c>
      <c r="AN180" s="18" t="s">
        <v>40</v>
      </c>
      <c r="AO180" s="19">
        <v>5118.8934490923402</v>
      </c>
      <c r="AP180" s="18" t="s">
        <v>40</v>
      </c>
      <c r="AQ180" s="19">
        <v>3316.7906418716302</v>
      </c>
    </row>
    <row r="181" spans="1:43" ht="15" x14ac:dyDescent="0.3">
      <c r="A181" s="15"/>
      <c r="B181" s="17" t="s">
        <v>44</v>
      </c>
      <c r="C181" s="11" t="s">
        <v>31</v>
      </c>
      <c r="D181" s="18" t="s">
        <v>31</v>
      </c>
      <c r="E181" s="19" t="s">
        <v>43</v>
      </c>
      <c r="F181" s="18" t="s">
        <v>31</v>
      </c>
      <c r="G181" s="19" t="s">
        <v>43</v>
      </c>
      <c r="H181" s="18" t="s">
        <v>31</v>
      </c>
      <c r="I181" s="19" t="s">
        <v>43</v>
      </c>
      <c r="J181" s="18" t="s">
        <v>31</v>
      </c>
      <c r="K181" s="19" t="s">
        <v>43</v>
      </c>
      <c r="L181" s="18" t="s">
        <v>31</v>
      </c>
      <c r="M181" s="19" t="s">
        <v>43</v>
      </c>
      <c r="N181" s="18" t="s">
        <v>31</v>
      </c>
      <c r="O181" s="19" t="s">
        <v>43</v>
      </c>
      <c r="P181" s="18" t="s">
        <v>31</v>
      </c>
      <c r="Q181" s="19" t="s">
        <v>43</v>
      </c>
      <c r="R181" s="18" t="s">
        <v>31</v>
      </c>
      <c r="S181" s="19" t="s">
        <v>43</v>
      </c>
      <c r="T181" s="18" t="s">
        <v>31</v>
      </c>
      <c r="U181" s="19" t="s">
        <v>43</v>
      </c>
      <c r="V181" s="18" t="s">
        <v>31</v>
      </c>
      <c r="W181" s="19" t="s">
        <v>43</v>
      </c>
      <c r="X181" s="18" t="s">
        <v>31</v>
      </c>
      <c r="Y181" s="19" t="s">
        <v>43</v>
      </c>
      <c r="Z181" s="18" t="s">
        <v>31</v>
      </c>
      <c r="AA181" s="19" t="s">
        <v>43</v>
      </c>
      <c r="AB181" s="18" t="s">
        <v>31</v>
      </c>
      <c r="AC181" s="19" t="s">
        <v>43</v>
      </c>
      <c r="AD181" s="18" t="s">
        <v>31</v>
      </c>
      <c r="AE181" s="19" t="s">
        <v>43</v>
      </c>
      <c r="AF181" s="18" t="s">
        <v>31</v>
      </c>
      <c r="AG181" s="19" t="s">
        <v>43</v>
      </c>
      <c r="AH181" s="18" t="s">
        <v>31</v>
      </c>
      <c r="AI181" s="19">
        <v>687050.592028377</v>
      </c>
      <c r="AJ181" s="18" t="s">
        <v>31</v>
      </c>
      <c r="AK181" s="19" t="s">
        <v>43</v>
      </c>
      <c r="AL181" s="18" t="s">
        <v>31</v>
      </c>
      <c r="AM181" s="19" t="s">
        <v>43</v>
      </c>
      <c r="AN181" s="18" t="s">
        <v>31</v>
      </c>
      <c r="AO181" s="19" t="s">
        <v>43</v>
      </c>
      <c r="AP181" s="18" t="s">
        <v>31</v>
      </c>
      <c r="AQ181" s="19" t="s">
        <v>43</v>
      </c>
    </row>
    <row r="182" spans="1:43" ht="15" x14ac:dyDescent="0.3">
      <c r="A182" s="14" t="s">
        <v>73</v>
      </c>
      <c r="B182" s="17" t="s">
        <v>33</v>
      </c>
      <c r="C182" s="11" t="s">
        <v>31</v>
      </c>
      <c r="D182" s="18" t="s">
        <v>31</v>
      </c>
      <c r="E182" s="19">
        <v>31331</v>
      </c>
      <c r="F182" s="18" t="s">
        <v>31</v>
      </c>
      <c r="G182" s="19">
        <v>34.8583</v>
      </c>
      <c r="H182" s="18" t="s">
        <v>31</v>
      </c>
      <c r="I182" s="19">
        <v>2.25</v>
      </c>
      <c r="J182" s="18" t="s">
        <v>31</v>
      </c>
      <c r="K182" s="19">
        <v>0.18696320000402999</v>
      </c>
      <c r="L182" s="18" t="s">
        <v>31</v>
      </c>
      <c r="M182" s="19">
        <v>2872.342756</v>
      </c>
      <c r="N182" s="18" t="s">
        <v>31</v>
      </c>
      <c r="O182" s="19">
        <v>941.34432000000004</v>
      </c>
      <c r="P182" s="18" t="s">
        <v>31</v>
      </c>
      <c r="Q182" s="19">
        <v>-1930.9984360000001</v>
      </c>
      <c r="R182" s="18" t="s">
        <v>31</v>
      </c>
      <c r="S182" s="19">
        <v>0.13409114211098</v>
      </c>
      <c r="T182" s="18" t="s">
        <v>31</v>
      </c>
      <c r="U182" s="19">
        <v>6485.9395089999998</v>
      </c>
      <c r="V182" s="18" t="s">
        <v>31</v>
      </c>
      <c r="W182" s="19">
        <v>3215.5703800000001</v>
      </c>
      <c r="X182" s="18" t="s">
        <v>31</v>
      </c>
      <c r="Y182" s="19">
        <v>-3270.3691290000002</v>
      </c>
      <c r="Z182" s="18" t="s">
        <v>31</v>
      </c>
      <c r="AA182" s="19">
        <v>6.9310643705320002E-2</v>
      </c>
      <c r="AB182" s="18" t="s">
        <v>31</v>
      </c>
      <c r="AC182" s="19">
        <v>163.52135000000001</v>
      </c>
      <c r="AD182" s="18" t="s">
        <v>31</v>
      </c>
      <c r="AE182" s="19">
        <v>277.36716100000001</v>
      </c>
      <c r="AF182" s="18" t="s">
        <v>31</v>
      </c>
      <c r="AG182" s="19">
        <v>113.845811</v>
      </c>
      <c r="AH182" s="18" t="s">
        <v>31</v>
      </c>
      <c r="AI182" s="19">
        <v>428134.234960798</v>
      </c>
      <c r="AJ182" s="18" t="s">
        <v>31</v>
      </c>
      <c r="AK182" s="19">
        <v>297626.73246459698</v>
      </c>
      <c r="AL182" s="18" t="s">
        <v>31</v>
      </c>
      <c r="AM182" s="19">
        <v>19822.25</v>
      </c>
      <c r="AN182" s="18" t="s">
        <v>31</v>
      </c>
      <c r="AO182" s="19">
        <v>8525.7000000000007</v>
      </c>
      <c r="AP182" s="18" t="s">
        <v>31</v>
      </c>
      <c r="AQ182" s="19">
        <v>7334.3</v>
      </c>
    </row>
    <row r="183" spans="1:43" ht="15" x14ac:dyDescent="0.3">
      <c r="A183" s="16"/>
      <c r="B183" s="17" t="s">
        <v>35</v>
      </c>
      <c r="C183" s="11" t="s">
        <v>31</v>
      </c>
      <c r="D183" s="18" t="s">
        <v>31</v>
      </c>
      <c r="E183" s="19">
        <v>32232</v>
      </c>
      <c r="F183" s="18" t="s">
        <v>31</v>
      </c>
      <c r="G183" s="19">
        <v>21.283300000000001</v>
      </c>
      <c r="H183" s="18" t="s">
        <v>31</v>
      </c>
      <c r="I183" s="19">
        <v>0.1</v>
      </c>
      <c r="J183" s="18" t="s">
        <v>31</v>
      </c>
      <c r="K183" s="19">
        <v>0.14864356988819999</v>
      </c>
      <c r="L183" s="18" t="s">
        <v>31</v>
      </c>
      <c r="M183" s="19">
        <v>3020.8938290000001</v>
      </c>
      <c r="N183" s="18" t="s">
        <v>31</v>
      </c>
      <c r="O183" s="19">
        <v>775.12014399999998</v>
      </c>
      <c r="P183" s="18" t="s">
        <v>31</v>
      </c>
      <c r="Q183" s="19">
        <v>-2245.7736850000001</v>
      </c>
      <c r="R183" s="18" t="s">
        <v>31</v>
      </c>
      <c r="S183" s="19">
        <v>0.14912664219336999</v>
      </c>
      <c r="T183" s="18" t="s">
        <v>31</v>
      </c>
      <c r="U183" s="19">
        <v>6926.6741750000001</v>
      </c>
      <c r="V183" s="18" t="s">
        <v>31</v>
      </c>
      <c r="W183" s="19">
        <v>3488.352926</v>
      </c>
      <c r="X183" s="18" t="s">
        <v>31</v>
      </c>
      <c r="Y183" s="19">
        <v>-3438.3212490000001</v>
      </c>
      <c r="Z183" s="18" t="s">
        <v>31</v>
      </c>
      <c r="AA183" s="19">
        <v>7.3998579167669998E-2</v>
      </c>
      <c r="AB183" s="18" t="s">
        <v>31</v>
      </c>
      <c r="AC183" s="19">
        <v>303.66513300000003</v>
      </c>
      <c r="AD183" s="18" t="s">
        <v>31</v>
      </c>
      <c r="AE183" s="19">
        <v>305.75293799999997</v>
      </c>
      <c r="AF183" s="18" t="s">
        <v>31</v>
      </c>
      <c r="AG183" s="19">
        <v>2.0878049999999502</v>
      </c>
      <c r="AH183" s="18" t="s">
        <v>31</v>
      </c>
      <c r="AI183" s="19">
        <v>478203.116789277</v>
      </c>
      <c r="AJ183" s="18" t="s">
        <v>31</v>
      </c>
      <c r="AK183" s="19">
        <v>328890.95228212199</v>
      </c>
      <c r="AL183" s="18" t="s">
        <v>31</v>
      </c>
      <c r="AM183" s="19">
        <v>19706.419999999998</v>
      </c>
      <c r="AN183" s="18" t="s">
        <v>31</v>
      </c>
      <c r="AO183" s="19">
        <v>8429.6</v>
      </c>
      <c r="AP183" s="18" t="s">
        <v>31</v>
      </c>
      <c r="AQ183" s="19">
        <v>7257.1</v>
      </c>
    </row>
    <row r="184" spans="1:43" ht="15" x14ac:dyDescent="0.3">
      <c r="A184" s="16"/>
      <c r="B184" s="17" t="s">
        <v>37</v>
      </c>
      <c r="C184" s="11" t="s">
        <v>31</v>
      </c>
      <c r="D184" s="18" t="s">
        <v>31</v>
      </c>
      <c r="E184" s="19">
        <v>32586</v>
      </c>
      <c r="F184" s="18" t="s">
        <v>31</v>
      </c>
      <c r="G184" s="19">
        <v>12.75</v>
      </c>
      <c r="H184" s="18" t="s">
        <v>31</v>
      </c>
      <c r="I184" s="19">
        <v>1</v>
      </c>
      <c r="J184" s="18" t="s">
        <v>31</v>
      </c>
      <c r="K184" s="19">
        <v>0.15491165710714999</v>
      </c>
      <c r="L184" s="18" t="s">
        <v>31</v>
      </c>
      <c r="M184" s="19">
        <v>3375.4251100000001</v>
      </c>
      <c r="N184" s="18" t="s">
        <v>31</v>
      </c>
      <c r="O184" s="19">
        <v>857.50256400000001</v>
      </c>
      <c r="P184" s="18" t="s">
        <v>31</v>
      </c>
      <c r="Q184" s="19">
        <v>-2517.9225459999998</v>
      </c>
      <c r="R184" s="18" t="s">
        <v>31</v>
      </c>
      <c r="S184" s="19">
        <v>0.17104573338938001</v>
      </c>
      <c r="T184" s="18" t="s">
        <v>31</v>
      </c>
      <c r="U184" s="19">
        <v>7926.066828</v>
      </c>
      <c r="V184" s="18" t="s">
        <v>31</v>
      </c>
      <c r="W184" s="19">
        <v>4448.8332419999997</v>
      </c>
      <c r="X184" s="18" t="s">
        <v>31</v>
      </c>
      <c r="Y184" s="19">
        <v>-3477.2335859999998</v>
      </c>
      <c r="Z184" s="18" t="s">
        <v>31</v>
      </c>
      <c r="AA184" s="19">
        <v>8.9602161368160002E-2</v>
      </c>
      <c r="AB184" s="18" t="s">
        <v>31</v>
      </c>
      <c r="AC184" s="19">
        <v>607.73922700000003</v>
      </c>
      <c r="AD184" s="18" t="s">
        <v>31</v>
      </c>
      <c r="AE184" s="19">
        <v>378.12913300000002</v>
      </c>
      <c r="AF184" s="18" t="s">
        <v>31</v>
      </c>
      <c r="AG184" s="19">
        <v>-229.610094</v>
      </c>
      <c r="AH184" s="18" t="s">
        <v>31</v>
      </c>
      <c r="AI184" s="19">
        <v>531673.29905318003</v>
      </c>
      <c r="AJ184" s="18" t="s">
        <v>31</v>
      </c>
      <c r="AK184" s="19">
        <v>368761.06570741499</v>
      </c>
      <c r="AL184" s="18" t="s">
        <v>31</v>
      </c>
      <c r="AM184" s="19">
        <v>19592.93</v>
      </c>
      <c r="AN184" s="18" t="s">
        <v>31</v>
      </c>
      <c r="AO184" s="19">
        <v>8631.2000000000007</v>
      </c>
      <c r="AP184" s="18" t="s">
        <v>31</v>
      </c>
      <c r="AQ184" s="19">
        <v>7423.9</v>
      </c>
    </row>
    <row r="185" spans="1:43" ht="15" x14ac:dyDescent="0.3">
      <c r="A185" s="16"/>
      <c r="B185" s="17" t="s">
        <v>38</v>
      </c>
      <c r="C185" s="11" t="s">
        <v>31</v>
      </c>
      <c r="D185" s="18" t="s">
        <v>31</v>
      </c>
      <c r="E185" s="19">
        <v>31933</v>
      </c>
      <c r="F185" s="18" t="s">
        <v>31</v>
      </c>
      <c r="G185" s="19">
        <v>13.339399999999999</v>
      </c>
      <c r="H185" s="18" t="s">
        <v>31</v>
      </c>
      <c r="I185" s="19">
        <v>1.25</v>
      </c>
      <c r="J185" s="18" t="s">
        <v>31</v>
      </c>
      <c r="K185" s="19">
        <v>0.14663693022051999</v>
      </c>
      <c r="L185" s="18" t="s">
        <v>31</v>
      </c>
      <c r="M185" s="19">
        <v>3574.8035100000002</v>
      </c>
      <c r="N185" s="18" t="s">
        <v>31</v>
      </c>
      <c r="O185" s="19">
        <v>905.05383400000005</v>
      </c>
      <c r="P185" s="18" t="s">
        <v>31</v>
      </c>
      <c r="Q185" s="19">
        <v>-2669.7496759999999</v>
      </c>
      <c r="R185" s="18" t="s">
        <v>31</v>
      </c>
      <c r="S185" s="19">
        <v>0.17843500435562001</v>
      </c>
      <c r="T185" s="18" t="s">
        <v>31</v>
      </c>
      <c r="U185" s="19">
        <v>9162.9662499999995</v>
      </c>
      <c r="V185" s="18" t="s">
        <v>31</v>
      </c>
      <c r="W185" s="19">
        <v>5048.6554379999998</v>
      </c>
      <c r="X185" s="18" t="s">
        <v>31</v>
      </c>
      <c r="Y185" s="19">
        <v>-4114.3108119999997</v>
      </c>
      <c r="Z185" s="18" t="s">
        <v>31</v>
      </c>
      <c r="AA185" s="19">
        <v>9.6668799480369993E-2</v>
      </c>
      <c r="AB185" s="18" t="s">
        <v>31</v>
      </c>
      <c r="AC185" s="19">
        <v>370.66001699999998</v>
      </c>
      <c r="AD185" s="18" t="s">
        <v>31</v>
      </c>
      <c r="AE185" s="19">
        <v>437.37411400000002</v>
      </c>
      <c r="AF185" s="18" t="s">
        <v>31</v>
      </c>
      <c r="AG185" s="19">
        <v>66.714097000000095</v>
      </c>
      <c r="AH185" s="18" t="s">
        <v>31</v>
      </c>
      <c r="AI185" s="19">
        <v>571405.83218334895</v>
      </c>
      <c r="AJ185" s="18" t="s">
        <v>31</v>
      </c>
      <c r="AK185" s="19">
        <v>399630.60442645103</v>
      </c>
      <c r="AL185" s="18" t="s">
        <v>31</v>
      </c>
      <c r="AM185" s="19">
        <v>19476.71</v>
      </c>
      <c r="AN185" s="18" t="s">
        <v>31</v>
      </c>
      <c r="AO185" s="19">
        <v>8638.7999999999993</v>
      </c>
      <c r="AP185" s="18" t="s">
        <v>31</v>
      </c>
      <c r="AQ185" s="19">
        <v>7462.2</v>
      </c>
    </row>
    <row r="186" spans="1:43" ht="15" x14ac:dyDescent="0.3">
      <c r="A186" s="16"/>
      <c r="B186" s="17" t="s">
        <v>39</v>
      </c>
      <c r="C186" s="11" t="s">
        <v>31</v>
      </c>
      <c r="D186" s="18" t="s">
        <v>31</v>
      </c>
      <c r="E186" s="19">
        <v>31665</v>
      </c>
      <c r="F186" s="18" t="s">
        <v>31</v>
      </c>
      <c r="G186" s="19">
        <v>16.416699999999999</v>
      </c>
      <c r="H186" s="18" t="s">
        <v>31</v>
      </c>
      <c r="I186" s="19">
        <v>0</v>
      </c>
      <c r="J186" s="18" t="s">
        <v>31</v>
      </c>
      <c r="K186" s="19">
        <v>0.14482190969566</v>
      </c>
      <c r="L186" s="18" t="s">
        <v>31</v>
      </c>
      <c r="M186" s="19">
        <v>3873.3236430000002</v>
      </c>
      <c r="N186" s="18" t="s">
        <v>31</v>
      </c>
      <c r="O186" s="19">
        <v>942.10993099999996</v>
      </c>
      <c r="P186" s="18" t="s">
        <v>31</v>
      </c>
      <c r="Q186" s="19">
        <v>-2931.2137120000002</v>
      </c>
      <c r="R186" s="18" t="s">
        <v>31</v>
      </c>
      <c r="S186" s="19">
        <v>0.19013758215797999</v>
      </c>
      <c r="T186" s="18" t="s">
        <v>31</v>
      </c>
      <c r="U186" s="19">
        <v>9257.2474779999993</v>
      </c>
      <c r="V186" s="18" t="s">
        <v>31</v>
      </c>
      <c r="W186" s="19">
        <v>5243.5874759999997</v>
      </c>
      <c r="X186" s="18" t="s">
        <v>31</v>
      </c>
      <c r="Y186" s="19">
        <v>-4013.6600020000001</v>
      </c>
      <c r="Z186" s="18" t="s">
        <v>31</v>
      </c>
      <c r="AA186" s="19">
        <v>0.10946017698206</v>
      </c>
      <c r="AB186" s="18" t="s">
        <v>31</v>
      </c>
      <c r="AC186" s="19">
        <v>300.85048699999999</v>
      </c>
      <c r="AD186" s="18" t="s">
        <v>31</v>
      </c>
      <c r="AE186" s="19">
        <v>504.12914699999999</v>
      </c>
      <c r="AF186" s="18" t="s">
        <v>31</v>
      </c>
      <c r="AG186" s="19">
        <v>203.27866</v>
      </c>
      <c r="AH186" s="18" t="s">
        <v>31</v>
      </c>
      <c r="AI186" s="19">
        <v>637650.48845058796</v>
      </c>
      <c r="AJ186" s="18" t="s">
        <v>31</v>
      </c>
      <c r="AK186" s="19">
        <v>438776.11708781798</v>
      </c>
      <c r="AL186" s="18" t="s">
        <v>31</v>
      </c>
      <c r="AM186" s="19">
        <v>19375.84</v>
      </c>
      <c r="AN186" s="18" t="s">
        <v>31</v>
      </c>
      <c r="AO186" s="19">
        <v>8649.5</v>
      </c>
      <c r="AP186" s="18" t="s">
        <v>31</v>
      </c>
      <c r="AQ186" s="19">
        <v>7445.2</v>
      </c>
    </row>
    <row r="187" spans="1:43" ht="15" x14ac:dyDescent="0.3">
      <c r="A187" s="16"/>
      <c r="B187" s="17" t="s">
        <v>41</v>
      </c>
      <c r="C187" s="11" t="s">
        <v>31</v>
      </c>
      <c r="D187" s="18" t="s">
        <v>31</v>
      </c>
      <c r="E187" s="19">
        <v>33189</v>
      </c>
      <c r="F187" s="18" t="s">
        <v>31</v>
      </c>
      <c r="G187" s="19">
        <v>24.5137</v>
      </c>
      <c r="H187" s="18" t="s">
        <v>31</v>
      </c>
      <c r="I187" s="19">
        <v>1.1429</v>
      </c>
      <c r="J187" s="18" t="s">
        <v>31</v>
      </c>
      <c r="K187" s="19">
        <v>0.14192015694623999</v>
      </c>
      <c r="L187" s="18" t="s">
        <v>31</v>
      </c>
      <c r="M187" s="19">
        <v>4316.208243</v>
      </c>
      <c r="N187" s="18" t="s">
        <v>31</v>
      </c>
      <c r="O187" s="19">
        <v>1015.458638</v>
      </c>
      <c r="P187" s="18" t="s">
        <v>31</v>
      </c>
      <c r="Q187" s="19">
        <v>-3300.749605</v>
      </c>
      <c r="R187" s="18" t="s">
        <v>31</v>
      </c>
      <c r="S187" s="19">
        <v>0.17168824329001001</v>
      </c>
      <c r="T187" s="18" t="s">
        <v>31</v>
      </c>
      <c r="U187" s="19">
        <v>9393.0919009999998</v>
      </c>
      <c r="V187" s="18" t="s">
        <v>31</v>
      </c>
      <c r="W187" s="19">
        <v>4895.4602219999997</v>
      </c>
      <c r="X187" s="18" t="s">
        <v>31</v>
      </c>
      <c r="Y187" s="19">
        <v>-4497.6316790000001</v>
      </c>
      <c r="Z187" s="18" t="s">
        <v>31</v>
      </c>
      <c r="AA187" s="19">
        <v>0.11838538635371</v>
      </c>
      <c r="AB187" s="18" t="s">
        <v>31</v>
      </c>
      <c r="AC187" s="19">
        <v>279.76428499999997</v>
      </c>
      <c r="AD187" s="18" t="s">
        <v>31</v>
      </c>
      <c r="AE187" s="19">
        <v>364.397401</v>
      </c>
      <c r="AF187" s="18" t="s">
        <v>31</v>
      </c>
      <c r="AG187" s="19">
        <v>84.633116000000101</v>
      </c>
      <c r="AH187" s="18" t="s">
        <v>31</v>
      </c>
      <c r="AI187" s="19">
        <v>637436.53651444195</v>
      </c>
      <c r="AJ187" s="18" t="s">
        <v>31</v>
      </c>
      <c r="AK187" s="19">
        <v>437632.76810166601</v>
      </c>
      <c r="AL187" s="18" t="s">
        <v>31</v>
      </c>
      <c r="AM187" s="19">
        <v>19269.47</v>
      </c>
      <c r="AN187" s="18" t="s">
        <v>31</v>
      </c>
      <c r="AO187" s="19">
        <v>8472.1</v>
      </c>
      <c r="AP187" s="18" t="s">
        <v>31</v>
      </c>
      <c r="AQ187" s="19">
        <v>7264.6</v>
      </c>
    </row>
    <row r="188" spans="1:43" ht="15" x14ac:dyDescent="0.3">
      <c r="A188" s="16"/>
      <c r="B188" s="17" t="s">
        <v>42</v>
      </c>
      <c r="C188" s="11" t="s">
        <v>31</v>
      </c>
      <c r="D188" s="18" t="s">
        <v>49</v>
      </c>
      <c r="E188" s="19">
        <v>34270</v>
      </c>
      <c r="F188" s="18" t="s">
        <v>31</v>
      </c>
      <c r="G188" s="19" t="s">
        <v>43</v>
      </c>
      <c r="H188" s="18" t="s">
        <v>31</v>
      </c>
      <c r="I188" s="19" t="s">
        <v>43</v>
      </c>
      <c r="J188" s="18" t="s">
        <v>31</v>
      </c>
      <c r="K188" s="19" t="s">
        <v>43</v>
      </c>
      <c r="L188" s="18" t="s">
        <v>31</v>
      </c>
      <c r="M188" s="19">
        <v>4868.0354649999999</v>
      </c>
      <c r="N188" s="18" t="s">
        <v>31</v>
      </c>
      <c r="O188" s="19">
        <v>1155.968453</v>
      </c>
      <c r="P188" s="18" t="s">
        <v>31</v>
      </c>
      <c r="Q188" s="19">
        <v>-3712.067012</v>
      </c>
      <c r="R188" s="18" t="s">
        <v>31</v>
      </c>
      <c r="S188" s="19" t="s">
        <v>43</v>
      </c>
      <c r="T188" s="18" t="s">
        <v>31</v>
      </c>
      <c r="U188" s="19">
        <v>10870.713927999999</v>
      </c>
      <c r="V188" s="18" t="s">
        <v>31</v>
      </c>
      <c r="W188" s="19">
        <v>5417.4561009999998</v>
      </c>
      <c r="X188" s="18" t="s">
        <v>31</v>
      </c>
      <c r="Y188" s="19">
        <v>-5453.2578270000004</v>
      </c>
      <c r="Z188" s="18" t="s">
        <v>31</v>
      </c>
      <c r="AA188" s="19" t="s">
        <v>43</v>
      </c>
      <c r="AB188" s="18" t="s">
        <v>31</v>
      </c>
      <c r="AC188" s="19">
        <v>226.86245199999999</v>
      </c>
      <c r="AD188" s="18" t="s">
        <v>31</v>
      </c>
      <c r="AE188" s="19">
        <v>409.55925300000001</v>
      </c>
      <c r="AF188" s="18" t="s">
        <v>31</v>
      </c>
      <c r="AG188" s="19">
        <v>182.69680099999999</v>
      </c>
      <c r="AH188" s="18" t="s">
        <v>31</v>
      </c>
      <c r="AI188" s="19">
        <v>690237.56854596501</v>
      </c>
      <c r="AJ188" s="18" t="s">
        <v>31</v>
      </c>
      <c r="AK188" s="19">
        <v>475213.22189554002</v>
      </c>
      <c r="AL188" s="18" t="s">
        <v>31</v>
      </c>
      <c r="AM188" s="19">
        <v>19201.66</v>
      </c>
      <c r="AN188" s="18" t="s">
        <v>31</v>
      </c>
      <c r="AO188" s="19">
        <v>8624.5</v>
      </c>
      <c r="AP188" s="18" t="s">
        <v>31</v>
      </c>
      <c r="AQ188" s="19">
        <v>7416.5</v>
      </c>
    </row>
    <row r="189" spans="1:43" ht="15" x14ac:dyDescent="0.3">
      <c r="A189" s="15"/>
      <c r="B189" s="17" t="s">
        <v>44</v>
      </c>
      <c r="C189" s="11" t="s">
        <v>31</v>
      </c>
      <c r="D189" s="18" t="s">
        <v>31</v>
      </c>
      <c r="E189" s="19" t="s">
        <v>43</v>
      </c>
      <c r="F189" s="18" t="s">
        <v>31</v>
      </c>
      <c r="G189" s="19" t="s">
        <v>43</v>
      </c>
      <c r="H189" s="18" t="s">
        <v>31</v>
      </c>
      <c r="I189" s="19" t="s">
        <v>43</v>
      </c>
      <c r="J189" s="18" t="s">
        <v>31</v>
      </c>
      <c r="K189" s="19" t="s">
        <v>43</v>
      </c>
      <c r="L189" s="18" t="s">
        <v>31</v>
      </c>
      <c r="M189" s="19" t="s">
        <v>43</v>
      </c>
      <c r="N189" s="18" t="s">
        <v>31</v>
      </c>
      <c r="O189" s="19" t="s">
        <v>43</v>
      </c>
      <c r="P189" s="18" t="s">
        <v>31</v>
      </c>
      <c r="Q189" s="19" t="s">
        <v>43</v>
      </c>
      <c r="R189" s="18" t="s">
        <v>31</v>
      </c>
      <c r="S189" s="19" t="s">
        <v>43</v>
      </c>
      <c r="T189" s="18" t="s">
        <v>31</v>
      </c>
      <c r="U189" s="19" t="s">
        <v>43</v>
      </c>
      <c r="V189" s="18" t="s">
        <v>31</v>
      </c>
      <c r="W189" s="19" t="s">
        <v>43</v>
      </c>
      <c r="X189" s="18" t="s">
        <v>31</v>
      </c>
      <c r="Y189" s="19" t="s">
        <v>43</v>
      </c>
      <c r="Z189" s="18" t="s">
        <v>31</v>
      </c>
      <c r="AA189" s="19" t="s">
        <v>43</v>
      </c>
      <c r="AB189" s="18" t="s">
        <v>31</v>
      </c>
      <c r="AC189" s="19" t="s">
        <v>43</v>
      </c>
      <c r="AD189" s="18" t="s">
        <v>31</v>
      </c>
      <c r="AE189" s="19" t="s">
        <v>43</v>
      </c>
      <c r="AF189" s="18" t="s">
        <v>31</v>
      </c>
      <c r="AG189" s="19" t="s">
        <v>43</v>
      </c>
      <c r="AH189" s="18" t="s">
        <v>40</v>
      </c>
      <c r="AI189" s="19">
        <v>785547.99872712605</v>
      </c>
      <c r="AJ189" s="18" t="s">
        <v>31</v>
      </c>
      <c r="AK189" s="19" t="s">
        <v>43</v>
      </c>
      <c r="AL189" s="18" t="s">
        <v>31</v>
      </c>
      <c r="AM189" s="19" t="s">
        <v>43</v>
      </c>
      <c r="AN189" s="18" t="s">
        <v>31</v>
      </c>
      <c r="AO189" s="19" t="s">
        <v>43</v>
      </c>
      <c r="AP189" s="18" t="s">
        <v>31</v>
      </c>
      <c r="AQ189" s="19" t="s">
        <v>43</v>
      </c>
    </row>
    <row r="190" spans="1:43" x14ac:dyDescent="0.25">
      <c r="A190" s="23" t="s">
        <v>74</v>
      </c>
    </row>
    <row r="191" spans="1:43" x14ac:dyDescent="0.25">
      <c r="A191" s="24" t="s">
        <v>75</v>
      </c>
    </row>
    <row r="192" spans="1:43" x14ac:dyDescent="0.25">
      <c r="A192" s="25" t="s">
        <v>76</v>
      </c>
      <c r="B192" s="24" t="s">
        <v>77</v>
      </c>
    </row>
    <row r="193" spans="1:2" x14ac:dyDescent="0.25">
      <c r="A193" s="25" t="s">
        <v>78</v>
      </c>
      <c r="B193" s="24" t="s">
        <v>79</v>
      </c>
    </row>
    <row r="194" spans="1:2" x14ac:dyDescent="0.25">
      <c r="A194" s="25" t="s">
        <v>80</v>
      </c>
      <c r="B194" s="24" t="s">
        <v>81</v>
      </c>
    </row>
    <row r="195" spans="1:2" x14ac:dyDescent="0.25">
      <c r="A195" s="25" t="s">
        <v>82</v>
      </c>
      <c r="B195" s="24" t="s">
        <v>83</v>
      </c>
    </row>
    <row r="196" spans="1:2" x14ac:dyDescent="0.25">
      <c r="A196" s="25" t="s">
        <v>84</v>
      </c>
      <c r="B196" s="24" t="s">
        <v>85</v>
      </c>
    </row>
  </sheetData>
  <mergeCells count="85">
    <mergeCell ref="A150:A157"/>
    <mergeCell ref="A158:A165"/>
    <mergeCell ref="A166:A173"/>
    <mergeCell ref="A174:A181"/>
    <mergeCell ref="A182:A189"/>
    <mergeCell ref="A102:A109"/>
    <mergeCell ref="A110:A117"/>
    <mergeCell ref="A118:A125"/>
    <mergeCell ref="A126:A133"/>
    <mergeCell ref="A134:A141"/>
    <mergeCell ref="A142:A149"/>
    <mergeCell ref="A54:A61"/>
    <mergeCell ref="A62:A69"/>
    <mergeCell ref="A70:A77"/>
    <mergeCell ref="A78:A85"/>
    <mergeCell ref="A86:A93"/>
    <mergeCell ref="A94:A101"/>
    <mergeCell ref="A6:A13"/>
    <mergeCell ref="A14:A21"/>
    <mergeCell ref="A22:A29"/>
    <mergeCell ref="A30:A37"/>
    <mergeCell ref="A38:A45"/>
    <mergeCell ref="A46:A53"/>
    <mergeCell ref="AF5:AG5"/>
    <mergeCell ref="AH5:AI5"/>
    <mergeCell ref="AJ5:AK5"/>
    <mergeCell ref="AL5:AM5"/>
    <mergeCell ref="AN5:AO5"/>
    <mergeCell ref="AP5:AQ5"/>
    <mergeCell ref="T5:U5"/>
    <mergeCell ref="V5:W5"/>
    <mergeCell ref="X5:Y5"/>
    <mergeCell ref="Z5:AA5"/>
    <mergeCell ref="AB5:AC5"/>
    <mergeCell ref="AD5:AE5"/>
    <mergeCell ref="AN4:AO4"/>
    <mergeCell ref="AP4:AQ4"/>
    <mergeCell ref="D5:E5"/>
    <mergeCell ref="F5:G5"/>
    <mergeCell ref="H5:I5"/>
    <mergeCell ref="J5:K5"/>
    <mergeCell ref="L5:M5"/>
    <mergeCell ref="N5:O5"/>
    <mergeCell ref="P5:Q5"/>
    <mergeCell ref="R5:S5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AL3:AM3"/>
    <mergeCell ref="AN3:AO3"/>
    <mergeCell ref="AP3:AQ3"/>
    <mergeCell ref="A4:C4"/>
    <mergeCell ref="D4:E4"/>
    <mergeCell ref="F4:G4"/>
    <mergeCell ref="H4:I4"/>
    <mergeCell ref="J4:K4"/>
    <mergeCell ref="L4:M4"/>
    <mergeCell ref="N4:O4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A3:C3"/>
    <mergeCell ref="D3:E3"/>
    <mergeCell ref="F3:G3"/>
    <mergeCell ref="H3:I3"/>
    <mergeCell ref="J3:K3"/>
    <mergeCell ref="L3:M3"/>
  </mergeCells>
  <hyperlinks>
    <hyperlink ref="A2" r:id="rId1" display="http://stats.oecd.org/OECDStat_Metadata/ShowMetadata.ashx?Dataset=MSTI_PUB&amp;ShowOnWeb=true&amp;Lang=en"/>
    <hyperlink ref="AJ3" r:id="rId2" display="http://stats.oecd.org/OECDStat_Metadata/ShowMetadata.ashx?Dataset=MSTI_PUB&amp;Coords=[MSTI_VAR].[VA_PPP]&amp;ShowOnWeb=true&amp;Lang=en"/>
    <hyperlink ref="AP3" r:id="rId3" display="http://stats.oecd.org/OECDStat_Metadata/ShowMetadata.ashx?Dataset=MSTI_PUB&amp;Coords=[MSTI_VAR].[INDEMP]&amp;ShowOnWeb=true&amp;Lang=en"/>
    <hyperlink ref="A6" r:id="rId4" display="http://stats.oecd.org/OECDStat_Metadata/ShowMetadata.ashx?Dataset=MSTI_PUB&amp;Coords=[COU].[AUT]&amp;ShowOnWeb=true&amp;Lang=en"/>
    <hyperlink ref="A14" r:id="rId5" display="http://stats.oecd.org/OECDStat_Metadata/ShowMetadata.ashx?Dataset=MSTI_PUB&amp;Coords=[COU].[BEL]&amp;ShowOnWeb=true&amp;Lang=en"/>
    <hyperlink ref="A22" r:id="rId6" display="http://stats.oecd.org/OECDStat_Metadata/ShowMetadata.ashx?Dataset=MSTI_PUB&amp;Coords=[COU].[CZE]&amp;ShowOnWeb=true&amp;Lang=en"/>
    <hyperlink ref="A30" r:id="rId7" display="http://stats.oecd.org/OECDStat_Metadata/ShowMetadata.ashx?Dataset=MSTI_PUB&amp;Coords=[COU].[DNK]&amp;ShowOnWeb=true&amp;Lang=en"/>
    <hyperlink ref="A38" r:id="rId8" display="http://stats.oecd.org/OECDStat_Metadata/ShowMetadata.ashx?Dataset=MSTI_PUB&amp;Coords=[COU].[EST]&amp;ShowOnWeb=true&amp;Lang=en"/>
    <hyperlink ref="A46" r:id="rId9" display="http://stats.oecd.org/OECDStat_Metadata/ShowMetadata.ashx?Dataset=MSTI_PUB&amp;Coords=[COU].[FIN]&amp;ShowOnWeb=true&amp;Lang=en"/>
    <hyperlink ref="A54" r:id="rId10" display="http://stats.oecd.org/OECDStat_Metadata/ShowMetadata.ashx?Dataset=MSTI_PUB&amp;Coords=[COU].[FRA]&amp;ShowOnWeb=true&amp;Lang=en"/>
    <hyperlink ref="A62" r:id="rId11" display="http://stats.oecd.org/OECDStat_Metadata/ShowMetadata.ashx?Dataset=MSTI_PUB&amp;Coords=[COU].[DEU]&amp;ShowOnWeb=true&amp;Lang=en"/>
    <hyperlink ref="A70" r:id="rId12" display="http://stats.oecd.org/OECDStat_Metadata/ShowMetadata.ashx?Dataset=MSTI_PUB&amp;Coords=[COU].[GRC]&amp;ShowOnWeb=true&amp;Lang=en"/>
    <hyperlink ref="A78" r:id="rId13" display="http://stats.oecd.org/OECDStat_Metadata/ShowMetadata.ashx?Dataset=MSTI_PUB&amp;Coords=[COU].[HUN]&amp;ShowOnWeb=true&amp;Lang=en"/>
    <hyperlink ref="A86" r:id="rId14" display="http://stats.oecd.org/OECDStat_Metadata/ShowMetadata.ashx?Dataset=MSTI_PUB&amp;Coords=[COU].[IRL]&amp;ShowOnWeb=true&amp;Lang=en"/>
    <hyperlink ref="A94" r:id="rId15" display="http://stats.oecd.org/OECDStat_Metadata/ShowMetadata.ashx?Dataset=MSTI_PUB&amp;Coords=[COU].[ITA]&amp;ShowOnWeb=true&amp;Lang=en"/>
    <hyperlink ref="A110" r:id="rId16" display="http://stats.oecd.org/OECDStat_Metadata/ShowMetadata.ashx?Dataset=MSTI_PUB&amp;Coords=[COU].[LTU]&amp;ShowOnWeb=true&amp;Lang=en"/>
    <hyperlink ref="A118" r:id="rId17" display="http://stats.oecd.org/OECDStat_Metadata/ShowMetadata.ashx?Dataset=MSTI_PUB&amp;Coords=[COU].[LUX]&amp;ShowOnWeb=true&amp;Lang=en"/>
    <hyperlink ref="A126" r:id="rId18" display="http://stats.oecd.org/OECDStat_Metadata/ShowMetadata.ashx?Dataset=MSTI_PUB&amp;Coords=[COU].[NLD]&amp;ShowOnWeb=true&amp;Lang=en"/>
    <hyperlink ref="A134" r:id="rId19" display="http://stats.oecd.org/OECDStat_Metadata/ShowMetadata.ashx?Dataset=MSTI_PUB&amp;Coords=[COU].[POL]&amp;ShowOnWeb=true&amp;Lang=en"/>
    <hyperlink ref="A142" r:id="rId20" display="http://stats.oecd.org/OECDStat_Metadata/ShowMetadata.ashx?Dataset=MSTI_PUB&amp;Coords=[COU].[PRT]&amp;ShowOnWeb=true&amp;Lang=en"/>
    <hyperlink ref="A150" r:id="rId21" display="http://stats.oecd.org/OECDStat_Metadata/ShowMetadata.ashx?Dataset=MSTI_PUB&amp;Coords=[COU].[SVK]&amp;ShowOnWeb=true&amp;Lang=en"/>
    <hyperlink ref="A158" r:id="rId22" display="http://stats.oecd.org/OECDStat_Metadata/ShowMetadata.ashx?Dataset=MSTI_PUB&amp;Coords=[COU].[SVN]&amp;ShowOnWeb=true&amp;Lang=en"/>
    <hyperlink ref="A166" r:id="rId23" display="http://stats.oecd.org/OECDStat_Metadata/ShowMetadata.ashx?Dataset=MSTI_PUB&amp;Coords=[COU].[ESP]&amp;ShowOnWeb=true&amp;Lang=en"/>
    <hyperlink ref="A174" r:id="rId24" display="http://stats.oecd.org/OECDStat_Metadata/ShowMetadata.ashx?Dataset=MSTI_PUB&amp;Coords=[COU].[SWE]&amp;ShowOnWeb=true&amp;Lang=en"/>
    <hyperlink ref="A182" r:id="rId25" display="http://stats.oecd.org/OECDStat_Metadata/ShowMetadata.ashx?Dataset=MSTI_PUB&amp;Coords=[COU].[ROU]&amp;ShowOnWeb=true&amp;Lang=en"/>
    <hyperlink ref="A190" r:id="rId26" display="https://stats-1.oecd.org/index.aspx?DatasetCode=MSTI_PUB"/>
  </hyperlinks>
  <pageMargins left="0.78740157499999996" right="0.78740157499999996" top="0.984251969" bottom="0.984251969" header="0.4921259845" footer="0.4921259845"/>
  <pageSetup orientation="portrait" horizontalDpi="0" verticalDpi="0"/>
  <legacyDrawing r:id="rId2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4"/>
  <sheetViews>
    <sheetView zoomScale="68" workbookViewId="0"/>
  </sheetViews>
  <sheetFormatPr baseColWidth="10" defaultRowHeight="13.2" x14ac:dyDescent="0.25"/>
  <sheetData>
    <row r="2" spans="1:43" x14ac:dyDescent="0.25">
      <c r="A2" s="30" t="s">
        <v>32</v>
      </c>
      <c r="B2" s="30" t="s">
        <v>33</v>
      </c>
      <c r="C2" s="30" t="s">
        <v>31</v>
      </c>
      <c r="D2" s="30" t="s">
        <v>34</v>
      </c>
      <c r="E2" s="30">
        <v>71396</v>
      </c>
      <c r="F2" s="30" t="s">
        <v>31</v>
      </c>
      <c r="G2" s="30">
        <v>150.92619999999999</v>
      </c>
      <c r="H2" s="30" t="s">
        <v>31</v>
      </c>
      <c r="I2" s="30">
        <v>77.551199999999994</v>
      </c>
      <c r="J2" s="30" t="s">
        <v>31</v>
      </c>
      <c r="K2" s="30">
        <v>1.8169027756091101</v>
      </c>
      <c r="L2" s="30" t="s">
        <v>31</v>
      </c>
      <c r="M2" s="30">
        <v>8778.4579969999995</v>
      </c>
      <c r="N2" s="30" t="s">
        <v>31</v>
      </c>
      <c r="O2" s="30">
        <v>9147.9558959999995</v>
      </c>
      <c r="P2" s="30" t="s">
        <v>31</v>
      </c>
      <c r="Q2" s="30">
        <v>369.49789900000002</v>
      </c>
      <c r="R2" s="30" t="s">
        <v>31</v>
      </c>
      <c r="S2" s="30">
        <v>0.40448448770181999</v>
      </c>
      <c r="T2" s="30" t="s">
        <v>31</v>
      </c>
      <c r="U2" s="30">
        <v>10938.807779999999</v>
      </c>
      <c r="V2" s="30" t="s">
        <v>31</v>
      </c>
      <c r="W2" s="30">
        <v>9699.7334599999995</v>
      </c>
      <c r="X2" s="30" t="s">
        <v>31</v>
      </c>
      <c r="Y2" s="30">
        <v>-1239.0743199999999</v>
      </c>
      <c r="Z2" s="30" t="s">
        <v>31</v>
      </c>
      <c r="AA2" s="30">
        <v>0.37183994552660998</v>
      </c>
      <c r="AB2" s="30" t="s">
        <v>31</v>
      </c>
      <c r="AC2" s="30">
        <v>897.91094199999998</v>
      </c>
      <c r="AD2" s="30" t="s">
        <v>31</v>
      </c>
      <c r="AE2" s="30">
        <v>1488.0281660000001</v>
      </c>
      <c r="AF2" s="30" t="s">
        <v>31</v>
      </c>
      <c r="AG2" s="30">
        <v>590.11722399999996</v>
      </c>
      <c r="AH2" s="30" t="s">
        <v>31</v>
      </c>
      <c r="AI2" s="30">
        <v>430975.92368341901</v>
      </c>
      <c r="AJ2" s="30" t="s">
        <v>31</v>
      </c>
      <c r="AK2" s="30">
        <v>279476.62523297197</v>
      </c>
      <c r="AL2" s="30" t="s">
        <v>31</v>
      </c>
      <c r="AM2" s="30">
        <v>8629.5190000000002</v>
      </c>
      <c r="AN2" s="30" t="s">
        <v>31</v>
      </c>
      <c r="AO2" s="30">
        <v>4285.54</v>
      </c>
      <c r="AP2" s="30" t="s">
        <v>31</v>
      </c>
      <c r="AQ2" s="30">
        <v>3212.38</v>
      </c>
    </row>
    <row r="3" spans="1:43" x14ac:dyDescent="0.25">
      <c r="A3" t="s">
        <v>1</v>
      </c>
      <c r="E3">
        <v>160</v>
      </c>
      <c r="G3">
        <v>138</v>
      </c>
      <c r="I3">
        <v>138</v>
      </c>
      <c r="K3">
        <v>138</v>
      </c>
      <c r="M3">
        <v>160</v>
      </c>
      <c r="O3">
        <v>160</v>
      </c>
      <c r="Q3">
        <v>160</v>
      </c>
      <c r="S3">
        <v>138</v>
      </c>
      <c r="U3">
        <v>160</v>
      </c>
      <c r="W3">
        <v>160</v>
      </c>
      <c r="Y3">
        <v>160</v>
      </c>
      <c r="AA3">
        <v>138</v>
      </c>
      <c r="AC3">
        <v>160</v>
      </c>
      <c r="AE3">
        <v>160</v>
      </c>
      <c r="AG3">
        <v>160</v>
      </c>
      <c r="AI3">
        <v>184</v>
      </c>
      <c r="AK3">
        <v>161</v>
      </c>
      <c r="AM3">
        <v>161</v>
      </c>
      <c r="AO3">
        <v>161</v>
      </c>
      <c r="AQ3">
        <v>161</v>
      </c>
    </row>
    <row r="4" spans="1:43" x14ac:dyDescent="0.25">
      <c r="A4" t="s">
        <v>2</v>
      </c>
      <c r="D4" t="s">
        <v>3</v>
      </c>
      <c r="E4" t="str">
        <f>D4</f>
        <v>Total R&amp;D personnel (FTE)</v>
      </c>
      <c r="F4" t="s">
        <v>4</v>
      </c>
      <c r="G4" t="str">
        <f>F4</f>
        <v>Number of  patents in the ICT sector - applications filed under the PCT (priority year)</v>
      </c>
      <c r="H4" t="s">
        <v>5</v>
      </c>
      <c r="I4" t="str">
        <f>H4</f>
        <v>Number of  patents in the biotechnology sector - applications filed under the PCT (priority year)</v>
      </c>
      <c r="J4" t="s">
        <v>6</v>
      </c>
      <c r="K4" t="str">
        <f>J4</f>
        <v>Export market share: Pharmaceutical industry</v>
      </c>
      <c r="L4" t="s">
        <v>7</v>
      </c>
      <c r="M4" t="str">
        <f>L4</f>
        <v>Total imports: Pharmaceutical industry (current prices)</v>
      </c>
      <c r="N4" t="s">
        <v>8</v>
      </c>
      <c r="O4" t="str">
        <f>N4</f>
        <v>Total exports: Pharmaceutical industry (current prices)</v>
      </c>
      <c r="P4" t="s">
        <v>9</v>
      </c>
      <c r="Q4" t="str">
        <f>P4</f>
        <v>Trade Balance: Pharmaceutical industry (current prices)</v>
      </c>
      <c r="R4" t="s">
        <v>10</v>
      </c>
      <c r="S4" t="str">
        <f>R4</f>
        <v>Export market share: Computer, electronic and optical industry</v>
      </c>
      <c r="T4" t="s">
        <v>11</v>
      </c>
      <c r="U4" t="str">
        <f>T4</f>
        <v>Total imports:  Computer, electronic and optical industry (current prices)</v>
      </c>
      <c r="V4" t="s">
        <v>12</v>
      </c>
      <c r="W4" t="str">
        <f>V4</f>
        <v>Total exports:  Computer, electronic and optical industry (current prices)</v>
      </c>
      <c r="X4" t="s">
        <v>13</v>
      </c>
      <c r="Y4" t="str">
        <f>X4</f>
        <v>Trade Balance:  Computer, electronic and optical industry (current prices)</v>
      </c>
      <c r="Z4" t="s">
        <v>14</v>
      </c>
      <c r="AA4" t="str">
        <f>Z4</f>
        <v>Export market share:  Aerospace industry</v>
      </c>
      <c r="AB4" t="s">
        <v>15</v>
      </c>
      <c r="AC4" t="str">
        <f>AB4</f>
        <v>Total imports:  Aerospace industry (current prices)</v>
      </c>
      <c r="AD4" t="s">
        <v>16</v>
      </c>
      <c r="AE4" t="str">
        <f>AD4</f>
        <v>Total exports:  Aerospace industry (current prices)</v>
      </c>
      <c r="AF4" t="s">
        <v>17</v>
      </c>
      <c r="AG4" t="str">
        <f>AF4</f>
        <v>Trade Balance:  Aerospace industry (current prices)</v>
      </c>
      <c r="AH4" t="s">
        <v>18</v>
      </c>
      <c r="AI4" t="str">
        <f>AH4</f>
        <v>Gross Domestic Product (current PPP$)</v>
      </c>
      <c r="AJ4" t="s">
        <v>19</v>
      </c>
      <c r="AK4" t="str">
        <f>AJ4</f>
        <v>Value Added of Industry (current PPP$)</v>
      </c>
      <c r="AL4" t="s">
        <v>20</v>
      </c>
      <c r="AM4" t="str">
        <f>AL4</f>
        <v>Population</v>
      </c>
      <c r="AN4" t="s">
        <v>21</v>
      </c>
      <c r="AO4" t="str">
        <f>AN4</f>
        <v>Total Employment</v>
      </c>
      <c r="AP4" t="s">
        <v>22</v>
      </c>
      <c r="AQ4" t="str">
        <f>AP4</f>
        <v>Industrial Employment</v>
      </c>
    </row>
    <row r="5" spans="1:43" x14ac:dyDescent="0.25">
      <c r="A5" t="s">
        <v>23</v>
      </c>
      <c r="D5" t="s">
        <v>24</v>
      </c>
      <c r="E5" t="str">
        <f>D5</f>
        <v>Full time equivalent</v>
      </c>
      <c r="F5" t="s">
        <v>25</v>
      </c>
      <c r="G5" t="str">
        <f>F5</f>
        <v>Number</v>
      </c>
      <c r="H5" t="s">
        <v>25</v>
      </c>
      <c r="I5" t="str">
        <f>H5</f>
        <v>Number</v>
      </c>
      <c r="J5" t="s">
        <v>26</v>
      </c>
      <c r="K5" t="str">
        <f>J5</f>
        <v>Percentage</v>
      </c>
      <c r="L5" t="s">
        <v>27</v>
      </c>
      <c r="M5" t="str">
        <f>L5</f>
        <v>US Dollar, Millions</v>
      </c>
      <c r="N5" t="s">
        <v>27</v>
      </c>
      <c r="O5" t="str">
        <f>N5</f>
        <v>US Dollar, Millions</v>
      </c>
      <c r="P5" t="s">
        <v>27</v>
      </c>
      <c r="Q5" t="str">
        <f>P5</f>
        <v>US Dollar, Millions</v>
      </c>
      <c r="R5" t="s">
        <v>26</v>
      </c>
      <c r="S5" t="str">
        <f>R5</f>
        <v>Percentage</v>
      </c>
      <c r="T5" t="s">
        <v>27</v>
      </c>
      <c r="U5" t="str">
        <f>T5</f>
        <v>US Dollar, Millions</v>
      </c>
      <c r="V5" t="s">
        <v>27</v>
      </c>
      <c r="W5" t="str">
        <f>V5</f>
        <v>US Dollar, Millions</v>
      </c>
      <c r="X5" t="s">
        <v>27</v>
      </c>
      <c r="Y5" t="str">
        <f>X5</f>
        <v>US Dollar, Millions</v>
      </c>
      <c r="Z5" t="s">
        <v>26</v>
      </c>
      <c r="AA5" t="str">
        <f>Z5</f>
        <v>Percentage</v>
      </c>
      <c r="AB5" t="s">
        <v>27</v>
      </c>
      <c r="AC5" t="str">
        <f>AB5</f>
        <v>US Dollar, Millions</v>
      </c>
      <c r="AD5" t="s">
        <v>27</v>
      </c>
      <c r="AE5" t="str">
        <f>AD5</f>
        <v>US Dollar, Millions</v>
      </c>
      <c r="AF5" t="s">
        <v>27</v>
      </c>
      <c r="AG5" t="str">
        <f>AF5</f>
        <v>US Dollar, Millions</v>
      </c>
      <c r="AH5" t="s">
        <v>27</v>
      </c>
      <c r="AI5" t="str">
        <f>AH5</f>
        <v>US Dollar, Millions</v>
      </c>
      <c r="AJ5" t="s">
        <v>27</v>
      </c>
      <c r="AK5" t="str">
        <f>AJ5</f>
        <v>US Dollar, Millions</v>
      </c>
      <c r="AL5" t="s">
        <v>28</v>
      </c>
      <c r="AM5" t="str">
        <f>AL5</f>
        <v>Persons, Thousands</v>
      </c>
      <c r="AN5" t="s">
        <v>28</v>
      </c>
      <c r="AO5" t="str">
        <f>AN5</f>
        <v>Persons, Thousands</v>
      </c>
      <c r="AP5" t="s">
        <v>28</v>
      </c>
      <c r="AQ5" t="str">
        <f>AP5</f>
        <v>Persons, Thousands</v>
      </c>
    </row>
    <row r="6" spans="1:43" x14ac:dyDescent="0.25">
      <c r="A6" t="s">
        <v>29</v>
      </c>
      <c r="B6" t="s">
        <v>30</v>
      </c>
      <c r="C6" t="s">
        <v>31</v>
      </c>
      <c r="D6" t="s">
        <v>31</v>
      </c>
      <c r="F6" t="s">
        <v>31</v>
      </c>
      <c r="H6" t="s">
        <v>31</v>
      </c>
      <c r="J6" t="s">
        <v>31</v>
      </c>
      <c r="L6" t="s">
        <v>31</v>
      </c>
      <c r="N6" t="s">
        <v>31</v>
      </c>
      <c r="P6" t="s">
        <v>31</v>
      </c>
      <c r="R6" t="s">
        <v>31</v>
      </c>
      <c r="T6" t="s">
        <v>31</v>
      </c>
      <c r="V6" t="s">
        <v>31</v>
      </c>
      <c r="X6" t="s">
        <v>31</v>
      </c>
      <c r="Z6" t="s">
        <v>31</v>
      </c>
      <c r="AB6" t="s">
        <v>31</v>
      </c>
      <c r="AD6" t="s">
        <v>31</v>
      </c>
      <c r="AF6" t="s">
        <v>31</v>
      </c>
      <c r="AH6" t="s">
        <v>31</v>
      </c>
      <c r="AJ6" t="s">
        <v>31</v>
      </c>
      <c r="AL6" t="s">
        <v>31</v>
      </c>
      <c r="AN6" t="s">
        <v>31</v>
      </c>
      <c r="AP6" t="s">
        <v>31</v>
      </c>
    </row>
    <row r="7" spans="1:43" x14ac:dyDescent="0.25">
      <c r="A7" t="s">
        <v>32</v>
      </c>
      <c r="B7" t="s">
        <v>33</v>
      </c>
      <c r="C7" t="s">
        <v>31</v>
      </c>
      <c r="D7" t="s">
        <v>34</v>
      </c>
      <c r="E7">
        <v>71396</v>
      </c>
      <c r="F7" t="s">
        <v>31</v>
      </c>
      <c r="G7">
        <v>150.92619999999999</v>
      </c>
      <c r="H7" t="s">
        <v>31</v>
      </c>
      <c r="I7">
        <v>77.551199999999994</v>
      </c>
      <c r="J7" t="s">
        <v>31</v>
      </c>
      <c r="K7">
        <v>1.8169027756091101</v>
      </c>
      <c r="L7" t="s">
        <v>31</v>
      </c>
      <c r="M7">
        <v>8778.4579969999995</v>
      </c>
      <c r="N7" t="s">
        <v>31</v>
      </c>
      <c r="O7">
        <v>9147.9558959999995</v>
      </c>
      <c r="P7" t="s">
        <v>31</v>
      </c>
      <c r="Q7">
        <v>369.49789900000002</v>
      </c>
      <c r="R7" t="s">
        <v>31</v>
      </c>
      <c r="S7">
        <v>0.40448448770181999</v>
      </c>
      <c r="T7" t="s">
        <v>31</v>
      </c>
      <c r="U7">
        <v>10938.807779999999</v>
      </c>
      <c r="V7" t="s">
        <v>31</v>
      </c>
      <c r="W7">
        <v>9699.7334599999995</v>
      </c>
      <c r="X7" t="s">
        <v>31</v>
      </c>
      <c r="Y7">
        <v>-1239.0743199999999</v>
      </c>
      <c r="Z7" t="s">
        <v>31</v>
      </c>
      <c r="AA7">
        <v>0.37183994552660998</v>
      </c>
      <c r="AB7" t="s">
        <v>31</v>
      </c>
      <c r="AC7">
        <v>897.91094199999998</v>
      </c>
      <c r="AD7" t="s">
        <v>31</v>
      </c>
      <c r="AE7">
        <v>1488.0281660000001</v>
      </c>
      <c r="AF7" t="s">
        <v>31</v>
      </c>
      <c r="AG7">
        <v>590.11722399999996</v>
      </c>
      <c r="AH7" t="s">
        <v>31</v>
      </c>
      <c r="AI7">
        <v>430975.92368341901</v>
      </c>
      <c r="AJ7" t="s">
        <v>31</v>
      </c>
      <c r="AK7">
        <v>279476.62523297197</v>
      </c>
      <c r="AL7" t="s">
        <v>31</v>
      </c>
      <c r="AM7">
        <v>8629.5190000000002</v>
      </c>
      <c r="AN7" t="s">
        <v>31</v>
      </c>
      <c r="AO7">
        <v>4285.54</v>
      </c>
      <c r="AP7" t="s">
        <v>31</v>
      </c>
      <c r="AQ7">
        <v>3212.38</v>
      </c>
    </row>
    <row r="8" spans="1:43" x14ac:dyDescent="0.25">
      <c r="B8" t="s">
        <v>35</v>
      </c>
      <c r="C8" t="s">
        <v>31</v>
      </c>
      <c r="D8" t="s">
        <v>36</v>
      </c>
      <c r="E8">
        <v>75164.899999999994</v>
      </c>
      <c r="F8" t="s">
        <v>31</v>
      </c>
      <c r="G8">
        <v>170.08690000000001</v>
      </c>
      <c r="H8" t="s">
        <v>31</v>
      </c>
      <c r="I8">
        <v>62.565199999999997</v>
      </c>
      <c r="J8" t="s">
        <v>31</v>
      </c>
      <c r="K8">
        <v>1.7397521790041099</v>
      </c>
      <c r="L8" t="s">
        <v>31</v>
      </c>
      <c r="M8">
        <v>9133.9917679999999</v>
      </c>
      <c r="N8" t="s">
        <v>31</v>
      </c>
      <c r="O8">
        <v>9072.1513250000007</v>
      </c>
      <c r="P8" t="s">
        <v>31</v>
      </c>
      <c r="Q8">
        <v>-61.840442999998999</v>
      </c>
      <c r="R8" t="s">
        <v>31</v>
      </c>
      <c r="S8">
        <v>0.39224660080529</v>
      </c>
      <c r="T8" t="s">
        <v>31</v>
      </c>
      <c r="U8">
        <v>11210.438429</v>
      </c>
      <c r="V8" t="s">
        <v>31</v>
      </c>
      <c r="W8">
        <v>9175.3864869999998</v>
      </c>
      <c r="X8" t="s">
        <v>31</v>
      </c>
      <c r="Y8">
        <v>-2035.0519420000001</v>
      </c>
      <c r="Z8" t="s">
        <v>31</v>
      </c>
      <c r="AA8">
        <v>0.40858009060815997</v>
      </c>
      <c r="AB8" t="s">
        <v>31</v>
      </c>
      <c r="AC8">
        <v>969.22527600000001</v>
      </c>
      <c r="AD8" t="s">
        <v>31</v>
      </c>
      <c r="AE8">
        <v>1688.202186</v>
      </c>
      <c r="AF8" t="s">
        <v>31</v>
      </c>
      <c r="AG8">
        <v>718.97690999999998</v>
      </c>
      <c r="AH8" t="s">
        <v>31</v>
      </c>
      <c r="AI8">
        <v>460282.64734344202</v>
      </c>
      <c r="AJ8" t="s">
        <v>31</v>
      </c>
      <c r="AK8">
        <v>298021.240107205</v>
      </c>
      <c r="AL8" t="s">
        <v>31</v>
      </c>
      <c r="AM8">
        <v>8739.8060000000005</v>
      </c>
      <c r="AN8" t="s">
        <v>31</v>
      </c>
      <c r="AO8">
        <v>4341.33</v>
      </c>
      <c r="AP8" t="s">
        <v>31</v>
      </c>
      <c r="AQ8">
        <v>3245.35</v>
      </c>
    </row>
    <row r="9" spans="1:43" x14ac:dyDescent="0.25">
      <c r="B9" t="s">
        <v>37</v>
      </c>
      <c r="C9" t="s">
        <v>31</v>
      </c>
      <c r="D9" t="s">
        <v>34</v>
      </c>
      <c r="E9">
        <v>76010</v>
      </c>
      <c r="F9" t="s">
        <v>31</v>
      </c>
      <c r="G9">
        <v>168.86670000000001</v>
      </c>
      <c r="H9" t="s">
        <v>31</v>
      </c>
      <c r="I9">
        <v>69.319900000000004</v>
      </c>
      <c r="J9" t="s">
        <v>31</v>
      </c>
      <c r="K9">
        <v>1.9820385617580001</v>
      </c>
      <c r="L9" t="s">
        <v>31</v>
      </c>
      <c r="M9">
        <v>10029.264714999999</v>
      </c>
      <c r="N9" t="s">
        <v>31</v>
      </c>
      <c r="O9">
        <v>10971.434819</v>
      </c>
      <c r="P9" t="s">
        <v>31</v>
      </c>
      <c r="Q9">
        <v>942.17010400000095</v>
      </c>
      <c r="R9" t="s">
        <v>31</v>
      </c>
      <c r="S9">
        <v>0.37316666621082001</v>
      </c>
      <c r="T9" t="s">
        <v>31</v>
      </c>
      <c r="U9">
        <v>12006.579659999999</v>
      </c>
      <c r="V9" t="s">
        <v>31</v>
      </c>
      <c r="W9">
        <v>9705.9203789999992</v>
      </c>
      <c r="X9" t="s">
        <v>31</v>
      </c>
      <c r="Y9">
        <v>-2300.6592810000002</v>
      </c>
      <c r="Z9" t="s">
        <v>31</v>
      </c>
      <c r="AA9">
        <v>0.45449823952048002</v>
      </c>
      <c r="AB9" t="s">
        <v>31</v>
      </c>
      <c r="AC9">
        <v>1419.336202</v>
      </c>
      <c r="AD9" t="s">
        <v>31</v>
      </c>
      <c r="AE9">
        <v>1918.0232109999999</v>
      </c>
      <c r="AF9" t="s">
        <v>31</v>
      </c>
      <c r="AG9">
        <v>498.68700899999999</v>
      </c>
      <c r="AH9" t="s">
        <v>31</v>
      </c>
      <c r="AI9">
        <v>476590.587808315</v>
      </c>
      <c r="AJ9" t="s">
        <v>31</v>
      </c>
      <c r="AK9">
        <v>309566.89677994302</v>
      </c>
      <c r="AL9" t="s">
        <v>31</v>
      </c>
      <c r="AM9">
        <v>8795.0730000000003</v>
      </c>
      <c r="AN9" t="s">
        <v>31</v>
      </c>
      <c r="AO9">
        <v>4413.17</v>
      </c>
      <c r="AP9" t="s">
        <v>31</v>
      </c>
      <c r="AQ9">
        <v>3298.91</v>
      </c>
    </row>
    <row r="10" spans="1:43" x14ac:dyDescent="0.25">
      <c r="B10" t="s">
        <v>38</v>
      </c>
      <c r="C10" t="s">
        <v>31</v>
      </c>
      <c r="D10" t="s">
        <v>36</v>
      </c>
      <c r="E10">
        <v>80198</v>
      </c>
      <c r="F10" t="s">
        <v>31</v>
      </c>
      <c r="G10">
        <v>160.8836</v>
      </c>
      <c r="H10" t="s">
        <v>31</v>
      </c>
      <c r="I10">
        <v>76.379400000000004</v>
      </c>
      <c r="J10" t="s">
        <v>31</v>
      </c>
      <c r="K10">
        <v>1.69549371307399</v>
      </c>
      <c r="L10" t="s">
        <v>31</v>
      </c>
      <c r="M10">
        <v>10292.395541</v>
      </c>
      <c r="N10" t="s">
        <v>31</v>
      </c>
      <c r="O10">
        <v>10464.710924000001</v>
      </c>
      <c r="P10" t="s">
        <v>31</v>
      </c>
      <c r="Q10">
        <v>172.31538300000099</v>
      </c>
      <c r="R10" t="s">
        <v>31</v>
      </c>
      <c r="S10">
        <v>0.37348067366124998</v>
      </c>
      <c r="T10" t="s">
        <v>31</v>
      </c>
      <c r="U10">
        <v>13265.270467</v>
      </c>
      <c r="V10" t="s">
        <v>31</v>
      </c>
      <c r="W10">
        <v>10567.294465999999</v>
      </c>
      <c r="X10" t="s">
        <v>31</v>
      </c>
      <c r="Y10">
        <v>-2697.976001</v>
      </c>
      <c r="Z10" t="s">
        <v>31</v>
      </c>
      <c r="AA10">
        <v>0.39523707187354001</v>
      </c>
      <c r="AB10" t="s">
        <v>31</v>
      </c>
      <c r="AC10">
        <v>820.43280500000003</v>
      </c>
      <c r="AD10" t="s">
        <v>31</v>
      </c>
      <c r="AE10">
        <v>1788.234312</v>
      </c>
      <c r="AF10" t="s">
        <v>31</v>
      </c>
      <c r="AG10">
        <v>967.80150700000002</v>
      </c>
      <c r="AH10" t="s">
        <v>31</v>
      </c>
      <c r="AI10">
        <v>503361.41700586502</v>
      </c>
      <c r="AJ10" t="s">
        <v>31</v>
      </c>
      <c r="AK10">
        <v>327881.99023743498</v>
      </c>
      <c r="AL10" t="s">
        <v>31</v>
      </c>
      <c r="AM10">
        <v>8837.7070000000003</v>
      </c>
      <c r="AN10" t="s">
        <v>31</v>
      </c>
      <c r="AO10">
        <v>4489.0200000000004</v>
      </c>
      <c r="AP10" t="s">
        <v>31</v>
      </c>
      <c r="AQ10">
        <v>3360</v>
      </c>
    </row>
    <row r="11" spans="1:43" x14ac:dyDescent="0.25">
      <c r="B11" t="s">
        <v>39</v>
      </c>
      <c r="C11" t="s">
        <v>31</v>
      </c>
      <c r="D11" t="s">
        <v>34</v>
      </c>
      <c r="E11">
        <v>83659.899999999994</v>
      </c>
      <c r="F11" t="s">
        <v>31</v>
      </c>
      <c r="G11">
        <v>148.33699999999999</v>
      </c>
      <c r="H11" t="s">
        <v>31</v>
      </c>
      <c r="I11">
        <v>67.125</v>
      </c>
      <c r="J11" t="s">
        <v>31</v>
      </c>
      <c r="K11">
        <v>1.8284587155979699</v>
      </c>
      <c r="L11" t="s">
        <v>31</v>
      </c>
      <c r="M11">
        <v>10734.503117</v>
      </c>
      <c r="N11" t="s">
        <v>31</v>
      </c>
      <c r="O11">
        <v>11894.672001000001</v>
      </c>
      <c r="P11" t="s">
        <v>31</v>
      </c>
      <c r="Q11">
        <v>1160.1688839999999</v>
      </c>
      <c r="R11" t="s">
        <v>31</v>
      </c>
      <c r="S11">
        <v>0.34998591492616998</v>
      </c>
      <c r="T11" t="s">
        <v>31</v>
      </c>
      <c r="U11">
        <v>12792.808106</v>
      </c>
      <c r="V11" t="s">
        <v>31</v>
      </c>
      <c r="W11">
        <v>9651.8622959999993</v>
      </c>
      <c r="X11" t="s">
        <v>31</v>
      </c>
      <c r="Y11">
        <v>-3140.9458100000002</v>
      </c>
      <c r="Z11" t="s">
        <v>31</v>
      </c>
      <c r="AA11">
        <v>0.36395728084807</v>
      </c>
      <c r="AB11" t="s">
        <v>31</v>
      </c>
      <c r="AC11">
        <v>1383.502696</v>
      </c>
      <c r="AD11" t="s">
        <v>31</v>
      </c>
      <c r="AE11">
        <v>1676.239511</v>
      </c>
      <c r="AF11" t="s">
        <v>31</v>
      </c>
      <c r="AG11">
        <v>292.73681499999998</v>
      </c>
      <c r="AH11" t="s">
        <v>31</v>
      </c>
      <c r="AI11">
        <v>530166.548242377</v>
      </c>
      <c r="AJ11" t="s">
        <v>40</v>
      </c>
      <c r="AK11">
        <v>345010.70988339098</v>
      </c>
      <c r="AL11" t="s">
        <v>31</v>
      </c>
      <c r="AM11">
        <v>8877.6370000000006</v>
      </c>
      <c r="AN11" t="s">
        <v>40</v>
      </c>
      <c r="AO11">
        <v>4537.0406458974503</v>
      </c>
      <c r="AP11" t="s">
        <v>40</v>
      </c>
      <c r="AQ11">
        <v>3405.5781935864602</v>
      </c>
    </row>
    <row r="12" spans="1:43" x14ac:dyDescent="0.25">
      <c r="B12" t="s">
        <v>41</v>
      </c>
      <c r="C12" t="s">
        <v>31</v>
      </c>
      <c r="D12" t="s">
        <v>36</v>
      </c>
      <c r="E12">
        <v>82052.600000000006</v>
      </c>
      <c r="F12" t="s">
        <v>31</v>
      </c>
      <c r="G12">
        <v>142.9024</v>
      </c>
      <c r="H12" t="s">
        <v>31</v>
      </c>
      <c r="I12">
        <v>84.74</v>
      </c>
      <c r="J12" t="s">
        <v>31</v>
      </c>
      <c r="K12">
        <v>1.8369546436056801</v>
      </c>
      <c r="L12" t="s">
        <v>31</v>
      </c>
      <c r="M12">
        <v>10621.319777999999</v>
      </c>
      <c r="N12" t="s">
        <v>31</v>
      </c>
      <c r="O12">
        <v>13143.668247</v>
      </c>
      <c r="P12" t="s">
        <v>31</v>
      </c>
      <c r="Q12">
        <v>2522.348469</v>
      </c>
      <c r="R12" t="s">
        <v>31</v>
      </c>
      <c r="S12">
        <v>0.31643410398902</v>
      </c>
      <c r="T12" t="s">
        <v>31</v>
      </c>
      <c r="U12">
        <v>12612.367488</v>
      </c>
      <c r="V12" t="s">
        <v>31</v>
      </c>
      <c r="W12">
        <v>9022.6945030000006</v>
      </c>
      <c r="X12" t="s">
        <v>31</v>
      </c>
      <c r="Y12">
        <v>-3589.6729850000002</v>
      </c>
      <c r="Z12" t="s">
        <v>31</v>
      </c>
      <c r="AA12">
        <v>0.38025291004077999</v>
      </c>
      <c r="AB12" t="s">
        <v>31</v>
      </c>
      <c r="AC12">
        <v>939.39689699999997</v>
      </c>
      <c r="AD12" t="s">
        <v>31</v>
      </c>
      <c r="AE12">
        <v>1170.441525</v>
      </c>
      <c r="AF12" t="s">
        <v>31</v>
      </c>
      <c r="AG12">
        <v>231.04462799999999</v>
      </c>
      <c r="AH12" t="s">
        <v>31</v>
      </c>
      <c r="AI12">
        <v>510518.80685907399</v>
      </c>
      <c r="AJ12" t="s">
        <v>40</v>
      </c>
      <c r="AK12">
        <v>325377.29111904697</v>
      </c>
      <c r="AL12" t="s">
        <v>31</v>
      </c>
      <c r="AM12">
        <v>8916.8449999999993</v>
      </c>
      <c r="AN12" t="s">
        <v>40</v>
      </c>
      <c r="AO12">
        <v>4462.8487479858904</v>
      </c>
      <c r="AP12" t="s">
        <v>40</v>
      </c>
      <c r="AQ12">
        <v>3319.93885049662</v>
      </c>
    </row>
    <row r="13" spans="1:43" x14ac:dyDescent="0.25">
      <c r="B13" t="s">
        <v>42</v>
      </c>
      <c r="C13" t="s">
        <v>31</v>
      </c>
      <c r="D13" t="s">
        <v>36</v>
      </c>
      <c r="E13">
        <v>87049</v>
      </c>
      <c r="F13" t="s">
        <v>31</v>
      </c>
      <c r="G13" t="s">
        <v>43</v>
      </c>
      <c r="H13" t="s">
        <v>31</v>
      </c>
      <c r="I13" t="s">
        <v>43</v>
      </c>
      <c r="J13" t="s">
        <v>31</v>
      </c>
      <c r="K13" t="s">
        <v>43</v>
      </c>
      <c r="L13" t="s">
        <v>31</v>
      </c>
      <c r="M13">
        <v>13898.859973000001</v>
      </c>
      <c r="N13" t="s">
        <v>31</v>
      </c>
      <c r="O13">
        <v>14349.17476</v>
      </c>
      <c r="P13" t="s">
        <v>31</v>
      </c>
      <c r="Q13">
        <v>450.314786999999</v>
      </c>
      <c r="R13" t="s">
        <v>31</v>
      </c>
      <c r="S13" t="s">
        <v>43</v>
      </c>
      <c r="T13" t="s">
        <v>31</v>
      </c>
      <c r="U13">
        <v>19310.838178999998</v>
      </c>
      <c r="V13" t="s">
        <v>31</v>
      </c>
      <c r="W13">
        <v>14879.61954</v>
      </c>
      <c r="X13" t="s">
        <v>31</v>
      </c>
      <c r="Y13">
        <v>-4431.2186389999997</v>
      </c>
      <c r="Z13" t="s">
        <v>31</v>
      </c>
      <c r="AA13" t="s">
        <v>43</v>
      </c>
      <c r="AB13" t="s">
        <v>31</v>
      </c>
      <c r="AC13">
        <v>832.01170400000001</v>
      </c>
      <c r="AD13" t="s">
        <v>31</v>
      </c>
      <c r="AE13">
        <v>1287.4369380000001</v>
      </c>
      <c r="AF13" t="s">
        <v>31</v>
      </c>
      <c r="AG13">
        <v>455.42523399999999</v>
      </c>
      <c r="AH13" t="s">
        <v>31</v>
      </c>
      <c r="AI13">
        <v>536878.73267598799</v>
      </c>
      <c r="AJ13" t="s">
        <v>40</v>
      </c>
      <c r="AK13">
        <v>343467.35452473699</v>
      </c>
      <c r="AL13" t="s">
        <v>31</v>
      </c>
      <c r="AM13">
        <v>8951.52</v>
      </c>
      <c r="AN13" t="s">
        <v>40</v>
      </c>
      <c r="AO13">
        <v>4552.9574891522097</v>
      </c>
      <c r="AP13" t="s">
        <v>40</v>
      </c>
      <c r="AQ13">
        <v>3385.0619988020399</v>
      </c>
    </row>
    <row r="14" spans="1:43" x14ac:dyDescent="0.25">
      <c r="B14" t="s">
        <v>44</v>
      </c>
      <c r="C14" t="s">
        <v>31</v>
      </c>
      <c r="D14" t="s">
        <v>31</v>
      </c>
      <c r="E14" t="s">
        <v>43</v>
      </c>
      <c r="F14" t="s">
        <v>31</v>
      </c>
      <c r="G14" t="s">
        <v>43</v>
      </c>
      <c r="H14" t="s">
        <v>31</v>
      </c>
      <c r="I14" t="s">
        <v>43</v>
      </c>
      <c r="J14" t="s">
        <v>31</v>
      </c>
      <c r="K14" t="s">
        <v>43</v>
      </c>
      <c r="L14" t="s">
        <v>31</v>
      </c>
      <c r="M14" t="s">
        <v>43</v>
      </c>
      <c r="N14" t="s">
        <v>31</v>
      </c>
      <c r="O14" t="s">
        <v>43</v>
      </c>
      <c r="P14" t="s">
        <v>31</v>
      </c>
      <c r="Q14" t="s">
        <v>43</v>
      </c>
      <c r="R14" t="s">
        <v>31</v>
      </c>
      <c r="S14" t="s">
        <v>43</v>
      </c>
      <c r="T14" t="s">
        <v>31</v>
      </c>
      <c r="U14" t="s">
        <v>43</v>
      </c>
      <c r="V14" t="s">
        <v>31</v>
      </c>
      <c r="W14" t="s">
        <v>43</v>
      </c>
      <c r="X14" t="s">
        <v>31</v>
      </c>
      <c r="Y14" t="s">
        <v>43</v>
      </c>
      <c r="Z14" t="s">
        <v>31</v>
      </c>
      <c r="AA14" t="s">
        <v>43</v>
      </c>
      <c r="AB14" t="s">
        <v>31</v>
      </c>
      <c r="AC14" t="s">
        <v>43</v>
      </c>
      <c r="AD14" t="s">
        <v>31</v>
      </c>
      <c r="AE14" t="s">
        <v>43</v>
      </c>
      <c r="AF14" t="s">
        <v>31</v>
      </c>
      <c r="AG14" t="s">
        <v>43</v>
      </c>
      <c r="AH14" t="s">
        <v>31</v>
      </c>
      <c r="AI14">
        <v>602648.52670125302</v>
      </c>
      <c r="AJ14" t="s">
        <v>31</v>
      </c>
      <c r="AK14" t="s">
        <v>43</v>
      </c>
      <c r="AL14" t="s">
        <v>31</v>
      </c>
      <c r="AM14" t="s">
        <v>43</v>
      </c>
      <c r="AN14" t="s">
        <v>31</v>
      </c>
      <c r="AO14" t="s">
        <v>43</v>
      </c>
      <c r="AP14" t="s">
        <v>31</v>
      </c>
      <c r="AQ14" t="s">
        <v>43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workbookViewId="0"/>
  </sheetViews>
  <sheetFormatPr baseColWidth="10" defaultRowHeight="13.2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info</vt:lpstr>
      <vt:lpstr>model</vt:lpstr>
      <vt:lpstr>OECD.Stat export (6)</vt:lpstr>
      <vt:lpstr>OECD.Stat export (5)</vt:lpstr>
      <vt:lpstr>OECD.Stat export (4)</vt:lpstr>
      <vt:lpstr>OECD.Stat export (3)</vt:lpstr>
      <vt:lpstr>OECD.Stat export (2)</vt:lpstr>
      <vt:lpstr>OECD.Stat export</vt:lpstr>
      <vt:lpstr>help</vt:lpstr>
      <vt:lpstr>screen shot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Lttd</cp:lastModifiedBy>
  <dcterms:created xsi:type="dcterms:W3CDTF">2023-04-14T13:02:29Z</dcterms:created>
  <dcterms:modified xsi:type="dcterms:W3CDTF">2023-04-14T11:39:36Z</dcterms:modified>
</cp:coreProperties>
</file>