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meta0" ContentType="application/binary"/>
  <Override PartName="/xl/commentsmeta3" ContentType="application/binary"/>
  <Override PartName="/xl/commentsmeta1" ContentType="application/binary"/>
  <Override PartName="/xl/commentsmeta2" ContentType="application/binary"/>
  <Override PartName="/xl/commentsmeta4" ContentType="application/binary"/>
  <Override PartName="/xl/commentsmeta5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Latitude\AppData\Local\Temp\scp12859\var\www\miau\data\miau\300\"/>
    </mc:Choice>
  </mc:AlternateContent>
  <xr:revisionPtr revIDLastSave="0" documentId="13_ncr:1_{D448F759-14A0-410F-8EF3-D9D4864FDB50}" xr6:coauthVersionLast="47" xr6:coauthVersionMax="47" xr10:uidLastSave="{00000000-0000-0000-0000-000000000000}"/>
  <bookViews>
    <workbookView xWindow="-108" yWindow="-108" windowWidth="23256" windowHeight="12720" tabRatio="1000" firstSheet="1" activeTab="6" xr2:uid="{00000000-000D-0000-FFFF-FFFF00000000}"/>
  </bookViews>
  <sheets>
    <sheet name="Kukorica" sheetId="1" r:id="rId1"/>
    <sheet name="Búza" sheetId="16" r:id="rId2"/>
    <sheet name="Árpa" sheetId="21" r:id="rId3"/>
    <sheet name="Rozs" sheetId="24" r:id="rId4"/>
    <sheet name="Zab" sheetId="25" r:id="rId5"/>
    <sheet name="tanulassal" sheetId="43" r:id="rId6"/>
    <sheet name="grafikon" sheetId="42" r:id="rId7"/>
    <sheet name="konklúzió" sheetId="30" r:id="rId8"/>
    <sheet name="konklúzió 2" sheetId="31" r:id="rId9"/>
    <sheet name="konklúzió 3" sheetId="35" r:id="rId10"/>
    <sheet name="konklúzió 3b" sheetId="36" r:id="rId11"/>
    <sheet name="konklúzió 3c" sheetId="37" r:id="rId12"/>
    <sheet name="konklúzió 3d" sheetId="38" r:id="rId13"/>
    <sheet name="konklúzió 3e" sheetId="39" r:id="rId14"/>
    <sheet name="konklúzió 3f" sheetId="40" r:id="rId15"/>
    <sheet name="konklúzió 3g" sheetId="41" r:id="rId16"/>
    <sheet name="y0" sheetId="32" r:id="rId17"/>
    <sheet name="Y0_2" sheetId="33" r:id="rId18"/>
    <sheet name="y0_3" sheetId="34" r:id="rId19"/>
    <sheet name="K 22" sheetId="5" r:id="rId20"/>
    <sheet name="K 21" sheetId="6" r:id="rId21"/>
    <sheet name="B 22" sheetId="17" r:id="rId22"/>
    <sheet name="B 21" sheetId="18" r:id="rId23"/>
    <sheet name="Á 22" sheetId="22" r:id="rId24"/>
    <sheet name="Á 21" sheetId="23" r:id="rId25"/>
    <sheet name="R 22" sheetId="26" r:id="rId26"/>
    <sheet name="R 21" sheetId="27" r:id="rId27"/>
    <sheet name="Z 22" sheetId="28" r:id="rId28"/>
    <sheet name="Z 21" sheetId="29" r:id="rId29"/>
    <sheet name="b,á,r,z termésátlg" sheetId="11" r:id="rId30"/>
    <sheet name="b,á,r,z betak.ter" sheetId="15" r:id="rId31"/>
    <sheet name="átlagárak" sheetId="10" r:id="rId32"/>
    <sheet name="kukorica termelés" sheetId="8" r:id="rId33"/>
    <sheet name="időjárás" sheetId="9" r:id="rId34"/>
    <sheet name="műtrágya" sheetId="12" r:id="rId35"/>
    <sheet name="munkaerő" sheetId="13" r:id="rId3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0" i="42" l="1"/>
  <c r="Z9" i="42"/>
  <c r="Z8" i="42"/>
  <c r="Z7" i="42"/>
  <c r="Z6" i="42"/>
  <c r="Z5" i="42"/>
  <c r="Z4" i="42"/>
  <c r="Z3" i="42"/>
  <c r="Y10" i="42"/>
  <c r="Y9" i="42"/>
  <c r="Y8" i="42"/>
  <c r="Y7" i="42"/>
  <c r="Y6" i="42"/>
  <c r="Y5" i="42"/>
  <c r="Y4" i="42"/>
  <c r="Y3" i="42"/>
  <c r="X10" i="42"/>
  <c r="X9" i="42"/>
  <c r="X8" i="42"/>
  <c r="X7" i="42"/>
  <c r="X6" i="42"/>
  <c r="X5" i="42"/>
  <c r="X4" i="42"/>
  <c r="X3" i="42"/>
  <c r="DV84" i="43"/>
  <c r="DF84" i="43"/>
  <c r="CP84" i="43"/>
  <c r="BZ84" i="43"/>
  <c r="BJ84" i="43"/>
  <c r="AT84" i="43"/>
  <c r="AD84" i="43"/>
  <c r="N84" i="43"/>
  <c r="B1" i="41"/>
  <c r="A1" i="41"/>
  <c r="B1" i="40"/>
  <c r="A1" i="40"/>
  <c r="B1" i="39"/>
  <c r="A1" i="39"/>
  <c r="B1" i="38"/>
  <c r="A1" i="38"/>
  <c r="B1" i="37"/>
  <c r="A1" i="37"/>
  <c r="B1" i="36"/>
  <c r="A1" i="36"/>
  <c r="B1" i="35"/>
  <c r="A1" i="35"/>
  <c r="A1" i="31"/>
  <c r="AR1" i="31"/>
  <c r="A5" i="42"/>
  <c r="B10" i="42"/>
  <c r="A10" i="42" s="1"/>
  <c r="B9" i="42"/>
  <c r="A9" i="42" s="1"/>
  <c r="B8" i="42"/>
  <c r="A8" i="42" s="1"/>
  <c r="B7" i="42"/>
  <c r="A7" i="42" s="1"/>
  <c r="B6" i="42"/>
  <c r="A6" i="42" s="1"/>
  <c r="B5" i="42"/>
  <c r="AQ27" i="41"/>
  <c r="AP27" i="41"/>
  <c r="AN27" i="41"/>
  <c r="AM27" i="41"/>
  <c r="T27" i="41"/>
  <c r="P27" i="41"/>
  <c r="N27" i="41"/>
  <c r="Z27" i="41" s="1"/>
  <c r="AL27" i="41" s="1"/>
  <c r="F27" i="41"/>
  <c r="E27" i="41"/>
  <c r="D27" i="41"/>
  <c r="W27" i="41" s="1"/>
  <c r="C27" i="41"/>
  <c r="B27" i="41"/>
  <c r="AQ26" i="41"/>
  <c r="AP26" i="41"/>
  <c r="AN26" i="41"/>
  <c r="AM26" i="41"/>
  <c r="N26" i="41"/>
  <c r="Z26" i="41" s="1"/>
  <c r="AL26" i="41" s="1"/>
  <c r="F26" i="41"/>
  <c r="E26" i="41"/>
  <c r="Y26" i="41" s="1"/>
  <c r="D26" i="41"/>
  <c r="C26" i="41"/>
  <c r="V26" i="41" s="1"/>
  <c r="B26" i="41"/>
  <c r="R26" i="41" s="1"/>
  <c r="AQ25" i="41"/>
  <c r="AP25" i="41"/>
  <c r="AN25" i="41"/>
  <c r="AM25" i="41"/>
  <c r="R25" i="41"/>
  <c r="N25" i="41"/>
  <c r="Z25" i="41" s="1"/>
  <c r="AL25" i="41" s="1"/>
  <c r="F25" i="41"/>
  <c r="E25" i="41"/>
  <c r="D25" i="41"/>
  <c r="C25" i="41"/>
  <c r="B25" i="41"/>
  <c r="Q25" i="41" s="1"/>
  <c r="AQ24" i="41"/>
  <c r="AP24" i="41"/>
  <c r="AN24" i="41"/>
  <c r="AR24" i="41" s="1"/>
  <c r="AM24" i="41"/>
  <c r="N24" i="41"/>
  <c r="Z24" i="41" s="1"/>
  <c r="AL24" i="41" s="1"/>
  <c r="F24" i="41"/>
  <c r="E24" i="41"/>
  <c r="Y24" i="41" s="1"/>
  <c r="D24" i="41"/>
  <c r="C24" i="41"/>
  <c r="U24" i="41" s="1"/>
  <c r="B24" i="41"/>
  <c r="AQ23" i="41"/>
  <c r="AP23" i="41"/>
  <c r="AN23" i="41"/>
  <c r="AR23" i="41" s="1"/>
  <c r="AM23" i="41"/>
  <c r="T23" i="41"/>
  <c r="N23" i="41"/>
  <c r="Z23" i="41" s="1"/>
  <c r="AL23" i="41" s="1"/>
  <c r="F23" i="41"/>
  <c r="E23" i="41"/>
  <c r="D23" i="41"/>
  <c r="X23" i="41" s="1"/>
  <c r="C23" i="41"/>
  <c r="B23" i="41"/>
  <c r="AQ22" i="41"/>
  <c r="AP22" i="41"/>
  <c r="AN22" i="41"/>
  <c r="AM22" i="41"/>
  <c r="W22" i="41"/>
  <c r="N22" i="41"/>
  <c r="Z22" i="41" s="1"/>
  <c r="AL22" i="41" s="1"/>
  <c r="F22" i="41"/>
  <c r="E22" i="41"/>
  <c r="Y22" i="41" s="1"/>
  <c r="D22" i="41"/>
  <c r="C22" i="41"/>
  <c r="V22" i="41" s="1"/>
  <c r="B22" i="41"/>
  <c r="S22" i="41" s="1"/>
  <c r="AQ21" i="41"/>
  <c r="AP21" i="41"/>
  <c r="AN21" i="41"/>
  <c r="AM21" i="41"/>
  <c r="N21" i="41"/>
  <c r="Z21" i="41" s="1"/>
  <c r="AL21" i="41" s="1"/>
  <c r="F21" i="41"/>
  <c r="Y21" i="41" s="1"/>
  <c r="E21" i="41"/>
  <c r="D21" i="41"/>
  <c r="C21" i="41"/>
  <c r="B21" i="41"/>
  <c r="Q21" i="41" s="1"/>
  <c r="AQ20" i="41"/>
  <c r="AP20" i="41"/>
  <c r="AN20" i="41"/>
  <c r="AR20" i="41" s="1"/>
  <c r="AM20" i="41"/>
  <c r="U20" i="41"/>
  <c r="N20" i="41"/>
  <c r="Z20" i="41" s="1"/>
  <c r="AL20" i="41" s="1"/>
  <c r="F20" i="41"/>
  <c r="E20" i="41"/>
  <c r="D20" i="41"/>
  <c r="W20" i="41" s="1"/>
  <c r="C20" i="41"/>
  <c r="T20" i="41" s="1"/>
  <c r="B20" i="41"/>
  <c r="AQ19" i="41"/>
  <c r="AP19" i="41"/>
  <c r="AN19" i="41"/>
  <c r="AR19" i="41" s="1"/>
  <c r="AM19" i="41"/>
  <c r="N19" i="41"/>
  <c r="Z19" i="41" s="1"/>
  <c r="AL19" i="41" s="1"/>
  <c r="F19" i="41"/>
  <c r="E19" i="41"/>
  <c r="D19" i="41"/>
  <c r="C19" i="41"/>
  <c r="V19" i="41" s="1"/>
  <c r="B19" i="41"/>
  <c r="S19" i="41" s="1"/>
  <c r="AQ18" i="41"/>
  <c r="AP18" i="41"/>
  <c r="AN18" i="41"/>
  <c r="AM18" i="41"/>
  <c r="Z18" i="41"/>
  <c r="AL18" i="41" s="1"/>
  <c r="R18" i="41"/>
  <c r="N18" i="41"/>
  <c r="F18" i="41"/>
  <c r="E18" i="41"/>
  <c r="Y18" i="41" s="1"/>
  <c r="D18" i="41"/>
  <c r="C18" i="41"/>
  <c r="B18" i="41"/>
  <c r="S18" i="41" s="1"/>
  <c r="AQ17" i="41"/>
  <c r="AP17" i="41"/>
  <c r="AN17" i="41"/>
  <c r="AM17" i="41"/>
  <c r="Y17" i="41"/>
  <c r="N17" i="41"/>
  <c r="Z17" i="41" s="1"/>
  <c r="AL17" i="41" s="1"/>
  <c r="F17" i="41"/>
  <c r="E17" i="41"/>
  <c r="D17" i="41"/>
  <c r="X17" i="41" s="1"/>
  <c r="C17" i="41"/>
  <c r="U17" i="41" s="1"/>
  <c r="B17" i="41"/>
  <c r="R17" i="41" s="1"/>
  <c r="AQ16" i="41"/>
  <c r="AP16" i="41"/>
  <c r="AN16" i="41"/>
  <c r="AR16" i="41" s="1"/>
  <c r="AM16" i="41"/>
  <c r="Q16" i="41"/>
  <c r="P16" i="41"/>
  <c r="N16" i="41"/>
  <c r="Z16" i="41" s="1"/>
  <c r="AL16" i="41" s="1"/>
  <c r="F16" i="41"/>
  <c r="E16" i="41"/>
  <c r="Y16" i="41" s="1"/>
  <c r="D16" i="41"/>
  <c r="C16" i="41"/>
  <c r="B16" i="41"/>
  <c r="AQ15" i="41"/>
  <c r="AP15" i="41"/>
  <c r="AN15" i="41"/>
  <c r="AM15" i="41"/>
  <c r="V15" i="41"/>
  <c r="S15" i="41"/>
  <c r="N15" i="41"/>
  <c r="Z15" i="41" s="1"/>
  <c r="AL15" i="41" s="1"/>
  <c r="F15" i="41"/>
  <c r="E15" i="41"/>
  <c r="D15" i="41"/>
  <c r="C15" i="41"/>
  <c r="B15" i="41"/>
  <c r="P15" i="41" s="1"/>
  <c r="AQ14" i="41"/>
  <c r="AR14" i="41" s="1"/>
  <c r="AP14" i="41"/>
  <c r="AN14" i="41"/>
  <c r="AM14" i="41"/>
  <c r="N14" i="41"/>
  <c r="Z14" i="41" s="1"/>
  <c r="AL14" i="41" s="1"/>
  <c r="F14" i="41"/>
  <c r="E14" i="41"/>
  <c r="U14" i="41" s="1"/>
  <c r="D14" i="41"/>
  <c r="C14" i="41"/>
  <c r="B14" i="41"/>
  <c r="AQ13" i="41"/>
  <c r="AP13" i="41"/>
  <c r="AN13" i="41"/>
  <c r="AR13" i="41" s="1"/>
  <c r="AM13" i="41"/>
  <c r="Z13" i="41"/>
  <c r="AL13" i="41" s="1"/>
  <c r="Y13" i="41"/>
  <c r="N13" i="41"/>
  <c r="F13" i="41"/>
  <c r="E13" i="41"/>
  <c r="D13" i="41"/>
  <c r="W13" i="41" s="1"/>
  <c r="C13" i="41"/>
  <c r="T13" i="41" s="1"/>
  <c r="B13" i="41"/>
  <c r="S13" i="41" s="1"/>
  <c r="AQ12" i="41"/>
  <c r="AP12" i="41"/>
  <c r="AN12" i="41"/>
  <c r="AM12" i="41"/>
  <c r="U12" i="41"/>
  <c r="N12" i="41"/>
  <c r="Z12" i="41" s="1"/>
  <c r="AL12" i="41" s="1"/>
  <c r="F12" i="41"/>
  <c r="E12" i="41"/>
  <c r="D12" i="41"/>
  <c r="C12" i="41"/>
  <c r="B12" i="41"/>
  <c r="AQ11" i="41"/>
  <c r="AP11" i="41"/>
  <c r="AN11" i="41"/>
  <c r="AR11" i="41" s="1"/>
  <c r="AM11" i="41"/>
  <c r="N11" i="41"/>
  <c r="Z11" i="41" s="1"/>
  <c r="AL11" i="41" s="1"/>
  <c r="F11" i="41"/>
  <c r="E11" i="41"/>
  <c r="D11" i="41"/>
  <c r="C11" i="41"/>
  <c r="T11" i="41" s="1"/>
  <c r="B11" i="41"/>
  <c r="AQ10" i="41"/>
  <c r="AP10" i="41"/>
  <c r="AN10" i="41"/>
  <c r="AR10" i="41" s="1"/>
  <c r="AM10" i="41"/>
  <c r="N10" i="41"/>
  <c r="Z10" i="41" s="1"/>
  <c r="AL10" i="41" s="1"/>
  <c r="F10" i="41"/>
  <c r="Y10" i="41" s="1"/>
  <c r="E10" i="41"/>
  <c r="W10" i="41" s="1"/>
  <c r="D10" i="41"/>
  <c r="C10" i="41"/>
  <c r="T10" i="41" s="1"/>
  <c r="B10" i="41"/>
  <c r="AQ9" i="41"/>
  <c r="AP9" i="41"/>
  <c r="AN9" i="41"/>
  <c r="AM9" i="41"/>
  <c r="X9" i="41"/>
  <c r="P9" i="41"/>
  <c r="N9" i="41"/>
  <c r="Z9" i="41" s="1"/>
  <c r="AL9" i="41" s="1"/>
  <c r="F9" i="41"/>
  <c r="E9" i="41"/>
  <c r="D9" i="41"/>
  <c r="C9" i="41"/>
  <c r="B9" i="41"/>
  <c r="S9" i="41" s="1"/>
  <c r="AQ8" i="41"/>
  <c r="AR8" i="41" s="1"/>
  <c r="AP8" i="41"/>
  <c r="AN8" i="41"/>
  <c r="AM8" i="41"/>
  <c r="N8" i="41"/>
  <c r="Z8" i="41" s="1"/>
  <c r="AL8" i="41" s="1"/>
  <c r="F8" i="41"/>
  <c r="E8" i="41"/>
  <c r="D8" i="41"/>
  <c r="W8" i="41" s="1"/>
  <c r="C8" i="41"/>
  <c r="B8" i="41"/>
  <c r="S8" i="41" s="1"/>
  <c r="AQ7" i="41"/>
  <c r="AP7" i="41"/>
  <c r="AN7" i="41"/>
  <c r="AM7" i="41"/>
  <c r="R7" i="41"/>
  <c r="N7" i="41"/>
  <c r="Z7" i="41" s="1"/>
  <c r="AL7" i="41" s="1"/>
  <c r="F7" i="41"/>
  <c r="Y7" i="41" s="1"/>
  <c r="E7" i="41"/>
  <c r="D7" i="41"/>
  <c r="X7" i="41" s="1"/>
  <c r="C7" i="41"/>
  <c r="B7" i="41"/>
  <c r="Q7" i="41" s="1"/>
  <c r="AQ6" i="41"/>
  <c r="AP6" i="41"/>
  <c r="AN6" i="41"/>
  <c r="AR6" i="41" s="1"/>
  <c r="AM6" i="41"/>
  <c r="N6" i="41"/>
  <c r="Z6" i="41" s="1"/>
  <c r="AL6" i="41" s="1"/>
  <c r="F6" i="41"/>
  <c r="E6" i="41"/>
  <c r="U6" i="41" s="1"/>
  <c r="D6" i="41"/>
  <c r="C6" i="41"/>
  <c r="B6" i="41"/>
  <c r="AQ5" i="41"/>
  <c r="AP5" i="41"/>
  <c r="AN5" i="41"/>
  <c r="AM5" i="41"/>
  <c r="N5" i="41"/>
  <c r="Z5" i="41" s="1"/>
  <c r="AL5" i="41" s="1"/>
  <c r="A5" i="41"/>
  <c r="AN4" i="41"/>
  <c r="AM4" i="41"/>
  <c r="N4" i="41"/>
  <c r="Z4" i="41" s="1"/>
  <c r="AL4" i="41" s="1"/>
  <c r="A4" i="41"/>
  <c r="AQ3" i="41"/>
  <c r="AP3" i="41"/>
  <c r="AN3" i="41"/>
  <c r="AM3" i="41"/>
  <c r="AL3" i="41"/>
  <c r="AK3" i="41"/>
  <c r="AJ3" i="41"/>
  <c r="AI3" i="41"/>
  <c r="AH3" i="41"/>
  <c r="AG3" i="41"/>
  <c r="AF3" i="41"/>
  <c r="AE3" i="41"/>
  <c r="AD3" i="41"/>
  <c r="AC3" i="41"/>
  <c r="AB3" i="41"/>
  <c r="N3" i="41"/>
  <c r="M3" i="41"/>
  <c r="L3" i="41"/>
  <c r="K3" i="41"/>
  <c r="J3" i="41"/>
  <c r="I3" i="41"/>
  <c r="AQ27" i="40"/>
  <c r="AP27" i="40"/>
  <c r="AN27" i="40"/>
  <c r="AM27" i="40"/>
  <c r="T27" i="40"/>
  <c r="P27" i="40"/>
  <c r="N27" i="40"/>
  <c r="Z27" i="40" s="1"/>
  <c r="AL27" i="40" s="1"/>
  <c r="F27" i="40"/>
  <c r="X27" i="40" s="1"/>
  <c r="E27" i="40"/>
  <c r="D27" i="40"/>
  <c r="C27" i="40"/>
  <c r="B27" i="40"/>
  <c r="AR26" i="40"/>
  <c r="AQ26" i="40"/>
  <c r="AP26" i="40"/>
  <c r="AN26" i="40"/>
  <c r="AM26" i="40"/>
  <c r="N26" i="40"/>
  <c r="Z26" i="40" s="1"/>
  <c r="AL26" i="40" s="1"/>
  <c r="F26" i="40"/>
  <c r="S26" i="40" s="1"/>
  <c r="E26" i="40"/>
  <c r="U26" i="40" s="1"/>
  <c r="D26" i="40"/>
  <c r="C26" i="40"/>
  <c r="B26" i="40"/>
  <c r="AQ25" i="40"/>
  <c r="AP25" i="40"/>
  <c r="AN25" i="40"/>
  <c r="AM25" i="40"/>
  <c r="Z25" i="40"/>
  <c r="AL25" i="40" s="1"/>
  <c r="X25" i="40"/>
  <c r="N25" i="40"/>
  <c r="F25" i="40"/>
  <c r="E25" i="40"/>
  <c r="D25" i="40"/>
  <c r="W25" i="40" s="1"/>
  <c r="C25" i="40"/>
  <c r="B25" i="40"/>
  <c r="AQ24" i="40"/>
  <c r="AP24" i="40"/>
  <c r="AN24" i="40"/>
  <c r="AM24" i="40"/>
  <c r="N24" i="40"/>
  <c r="Z24" i="40" s="1"/>
  <c r="AL24" i="40" s="1"/>
  <c r="F24" i="40"/>
  <c r="E24" i="40"/>
  <c r="U24" i="40" s="1"/>
  <c r="D24" i="40"/>
  <c r="C24" i="40"/>
  <c r="T24" i="40" s="1"/>
  <c r="B24" i="40"/>
  <c r="AQ23" i="40"/>
  <c r="AP23" i="40"/>
  <c r="AN23" i="40"/>
  <c r="AR23" i="40" s="1"/>
  <c r="AM23" i="40"/>
  <c r="S23" i="40"/>
  <c r="P23" i="40"/>
  <c r="N23" i="40"/>
  <c r="Z23" i="40" s="1"/>
  <c r="AL23" i="40" s="1"/>
  <c r="F23" i="40"/>
  <c r="E23" i="40"/>
  <c r="D23" i="40"/>
  <c r="C23" i="40"/>
  <c r="B23" i="40"/>
  <c r="AQ22" i="40"/>
  <c r="AP22" i="40"/>
  <c r="AN22" i="40"/>
  <c r="AM22" i="40"/>
  <c r="U22" i="40"/>
  <c r="N22" i="40"/>
  <c r="Z22" i="40" s="1"/>
  <c r="AL22" i="40" s="1"/>
  <c r="F22" i="40"/>
  <c r="E22" i="40"/>
  <c r="D22" i="40"/>
  <c r="C22" i="40"/>
  <c r="B22" i="40"/>
  <c r="AQ21" i="40"/>
  <c r="AP21" i="40"/>
  <c r="AN21" i="40"/>
  <c r="AM21" i="40"/>
  <c r="P21" i="40"/>
  <c r="N21" i="40"/>
  <c r="Z21" i="40" s="1"/>
  <c r="AL21" i="40" s="1"/>
  <c r="F21" i="40"/>
  <c r="E21" i="40"/>
  <c r="R21" i="40" s="1"/>
  <c r="D21" i="40"/>
  <c r="X21" i="40" s="1"/>
  <c r="C21" i="40"/>
  <c r="B21" i="40"/>
  <c r="AQ20" i="40"/>
  <c r="AP20" i="40"/>
  <c r="AN20" i="40"/>
  <c r="AR20" i="40" s="1"/>
  <c r="AM20" i="40"/>
  <c r="N20" i="40"/>
  <c r="Z20" i="40" s="1"/>
  <c r="AL20" i="40" s="1"/>
  <c r="F20" i="40"/>
  <c r="E20" i="40"/>
  <c r="D20" i="40"/>
  <c r="W20" i="40" s="1"/>
  <c r="C20" i="40"/>
  <c r="B20" i="40"/>
  <c r="S20" i="40" s="1"/>
  <c r="AQ19" i="40"/>
  <c r="AP19" i="40"/>
  <c r="AN19" i="40"/>
  <c r="AM19" i="40"/>
  <c r="X19" i="40"/>
  <c r="S19" i="40"/>
  <c r="N19" i="40"/>
  <c r="Z19" i="40" s="1"/>
  <c r="AL19" i="40" s="1"/>
  <c r="F19" i="40"/>
  <c r="E19" i="40"/>
  <c r="D19" i="40"/>
  <c r="C19" i="40"/>
  <c r="B19" i="40"/>
  <c r="Q19" i="40" s="1"/>
  <c r="AR18" i="40"/>
  <c r="AQ18" i="40"/>
  <c r="AP18" i="40"/>
  <c r="AN18" i="40"/>
  <c r="AM18" i="40"/>
  <c r="N18" i="40"/>
  <c r="Z18" i="40" s="1"/>
  <c r="AL18" i="40" s="1"/>
  <c r="F18" i="40"/>
  <c r="E18" i="40"/>
  <c r="U18" i="40" s="1"/>
  <c r="D18" i="40"/>
  <c r="C18" i="40"/>
  <c r="B18" i="40"/>
  <c r="S18" i="40" s="1"/>
  <c r="AQ17" i="40"/>
  <c r="AP17" i="40"/>
  <c r="AN17" i="40"/>
  <c r="AM17" i="40"/>
  <c r="Z17" i="40"/>
  <c r="AL17" i="40" s="1"/>
  <c r="R17" i="40"/>
  <c r="N17" i="40"/>
  <c r="F17" i="40"/>
  <c r="E17" i="40"/>
  <c r="D17" i="40"/>
  <c r="C17" i="40"/>
  <c r="V17" i="40" s="1"/>
  <c r="B17" i="40"/>
  <c r="AQ16" i="40"/>
  <c r="AP16" i="40"/>
  <c r="AN16" i="40"/>
  <c r="AM16" i="40"/>
  <c r="AL16" i="40"/>
  <c r="Q16" i="40"/>
  <c r="N16" i="40"/>
  <c r="Z16" i="40" s="1"/>
  <c r="F16" i="40"/>
  <c r="E16" i="40"/>
  <c r="D16" i="40"/>
  <c r="C16" i="40"/>
  <c r="U16" i="40" s="1"/>
  <c r="B16" i="40"/>
  <c r="AQ15" i="40"/>
  <c r="AP15" i="40"/>
  <c r="AN15" i="40"/>
  <c r="AM15" i="40"/>
  <c r="AL15" i="40"/>
  <c r="N15" i="40"/>
  <c r="Z15" i="40" s="1"/>
  <c r="F15" i="40"/>
  <c r="E15" i="40"/>
  <c r="U15" i="40" s="1"/>
  <c r="D15" i="40"/>
  <c r="W15" i="40" s="1"/>
  <c r="C15" i="40"/>
  <c r="B15" i="40"/>
  <c r="AQ14" i="40"/>
  <c r="AP14" i="40"/>
  <c r="AN14" i="40"/>
  <c r="AM14" i="40"/>
  <c r="Z14" i="40"/>
  <c r="AL14" i="40" s="1"/>
  <c r="N14" i="40"/>
  <c r="F14" i="40"/>
  <c r="E14" i="40"/>
  <c r="D14" i="40"/>
  <c r="X14" i="40" s="1"/>
  <c r="C14" i="40"/>
  <c r="B14" i="40"/>
  <c r="AQ13" i="40"/>
  <c r="AP13" i="40"/>
  <c r="AN13" i="40"/>
  <c r="AR13" i="40" s="1"/>
  <c r="AM13" i="40"/>
  <c r="W13" i="40"/>
  <c r="U13" i="40"/>
  <c r="N13" i="40"/>
  <c r="Z13" i="40" s="1"/>
  <c r="AL13" i="40" s="1"/>
  <c r="F13" i="40"/>
  <c r="E13" i="40"/>
  <c r="D13" i="40"/>
  <c r="C13" i="40"/>
  <c r="B13" i="40"/>
  <c r="S13" i="40" s="1"/>
  <c r="AQ12" i="40"/>
  <c r="AP12" i="40"/>
  <c r="AN12" i="40"/>
  <c r="AM12" i="40"/>
  <c r="R12" i="40"/>
  <c r="N12" i="40"/>
  <c r="Z12" i="40" s="1"/>
  <c r="AL12" i="40" s="1"/>
  <c r="F12" i="40"/>
  <c r="V12" i="40" s="1"/>
  <c r="E12" i="40"/>
  <c r="D12" i="40"/>
  <c r="C12" i="40"/>
  <c r="B12" i="40"/>
  <c r="AQ11" i="40"/>
  <c r="AP11" i="40"/>
  <c r="AN11" i="40"/>
  <c r="AM11" i="40"/>
  <c r="AL11" i="40"/>
  <c r="N11" i="40"/>
  <c r="Z11" i="40" s="1"/>
  <c r="F11" i="40"/>
  <c r="E11" i="40"/>
  <c r="D11" i="40"/>
  <c r="C11" i="40"/>
  <c r="U11" i="40" s="1"/>
  <c r="B11" i="40"/>
  <c r="S11" i="40" s="1"/>
  <c r="AQ10" i="40"/>
  <c r="AP10" i="40"/>
  <c r="AN10" i="40"/>
  <c r="AM10" i="40"/>
  <c r="N10" i="40"/>
  <c r="Z10" i="40" s="1"/>
  <c r="AL10" i="40" s="1"/>
  <c r="F10" i="40"/>
  <c r="X10" i="40" s="1"/>
  <c r="E10" i="40"/>
  <c r="R10" i="40" s="1"/>
  <c r="D10" i="40"/>
  <c r="C10" i="40"/>
  <c r="T10" i="40" s="1"/>
  <c r="B10" i="40"/>
  <c r="Q10" i="40" s="1"/>
  <c r="AQ9" i="40"/>
  <c r="AP9" i="40"/>
  <c r="AN9" i="40"/>
  <c r="AR9" i="40" s="1"/>
  <c r="AM9" i="40"/>
  <c r="N9" i="40"/>
  <c r="Z9" i="40" s="1"/>
  <c r="AL9" i="40" s="1"/>
  <c r="F9" i="40"/>
  <c r="E9" i="40"/>
  <c r="D9" i="40"/>
  <c r="X9" i="40" s="1"/>
  <c r="C9" i="40"/>
  <c r="B9" i="40"/>
  <c r="AQ8" i="40"/>
  <c r="AP8" i="40"/>
  <c r="AN8" i="40"/>
  <c r="AR8" i="40" s="1"/>
  <c r="AM8" i="40"/>
  <c r="N8" i="40"/>
  <c r="Z8" i="40" s="1"/>
  <c r="AL8" i="40" s="1"/>
  <c r="F8" i="40"/>
  <c r="E8" i="40"/>
  <c r="Y8" i="40" s="1"/>
  <c r="D8" i="40"/>
  <c r="W8" i="40" s="1"/>
  <c r="C8" i="40"/>
  <c r="U8" i="40" s="1"/>
  <c r="B8" i="40"/>
  <c r="R8" i="40" s="1"/>
  <c r="AQ7" i="40"/>
  <c r="AP7" i="40"/>
  <c r="AN7" i="40"/>
  <c r="AM7" i="40"/>
  <c r="N7" i="40"/>
  <c r="Z7" i="40" s="1"/>
  <c r="AL7" i="40" s="1"/>
  <c r="F7" i="40"/>
  <c r="E7" i="40"/>
  <c r="D7" i="40"/>
  <c r="C7" i="40"/>
  <c r="B7" i="40"/>
  <c r="P7" i="40" s="1"/>
  <c r="AQ6" i="40"/>
  <c r="AP6" i="40"/>
  <c r="AN6" i="40"/>
  <c r="AR6" i="40" s="1"/>
  <c r="AM6" i="40"/>
  <c r="Z6" i="40"/>
  <c r="AL6" i="40" s="1"/>
  <c r="N6" i="40"/>
  <c r="F6" i="40"/>
  <c r="E6" i="40"/>
  <c r="D6" i="40"/>
  <c r="C6" i="40"/>
  <c r="B6" i="40"/>
  <c r="S6" i="40" s="1"/>
  <c r="AQ5" i="40"/>
  <c r="AP5" i="40"/>
  <c r="AN5" i="40"/>
  <c r="AM5" i="40"/>
  <c r="N5" i="40"/>
  <c r="Z5" i="40" s="1"/>
  <c r="AL5" i="40" s="1"/>
  <c r="A5" i="40"/>
  <c r="AN4" i="40"/>
  <c r="AO12" i="40" s="1"/>
  <c r="AM4" i="40"/>
  <c r="N4" i="40"/>
  <c r="Z4" i="40" s="1"/>
  <c r="AL4" i="40" s="1"/>
  <c r="A4" i="40"/>
  <c r="AQ3" i="40"/>
  <c r="AP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N3" i="40"/>
  <c r="M3" i="40"/>
  <c r="L3" i="40"/>
  <c r="K3" i="40"/>
  <c r="J3" i="40"/>
  <c r="I3" i="40"/>
  <c r="AQ27" i="39"/>
  <c r="AP27" i="39"/>
  <c r="AN27" i="39"/>
  <c r="AR27" i="39" s="1"/>
  <c r="AM27" i="39"/>
  <c r="P27" i="39"/>
  <c r="N27" i="39"/>
  <c r="Z27" i="39" s="1"/>
  <c r="AL27" i="39" s="1"/>
  <c r="F27" i="39"/>
  <c r="E27" i="39"/>
  <c r="D27" i="39"/>
  <c r="C27" i="39"/>
  <c r="B27" i="39"/>
  <c r="AQ26" i="39"/>
  <c r="AP26" i="39"/>
  <c r="AN26" i="39"/>
  <c r="AR26" i="39" s="1"/>
  <c r="AM26" i="39"/>
  <c r="S26" i="39"/>
  <c r="N26" i="39"/>
  <c r="Z26" i="39" s="1"/>
  <c r="AL26" i="39" s="1"/>
  <c r="F26" i="39"/>
  <c r="E26" i="39"/>
  <c r="Y26" i="39" s="1"/>
  <c r="D26" i="39"/>
  <c r="W26" i="39" s="1"/>
  <c r="C26" i="39"/>
  <c r="V26" i="39" s="1"/>
  <c r="B26" i="39"/>
  <c r="R26" i="39" s="1"/>
  <c r="AQ25" i="39"/>
  <c r="AP25" i="39"/>
  <c r="AN25" i="39"/>
  <c r="AM25" i="39"/>
  <c r="N25" i="39"/>
  <c r="Z25" i="39" s="1"/>
  <c r="AL25" i="39" s="1"/>
  <c r="F25" i="39"/>
  <c r="E25" i="39"/>
  <c r="R25" i="39" s="1"/>
  <c r="D25" i="39"/>
  <c r="C25" i="39"/>
  <c r="B25" i="39"/>
  <c r="AQ24" i="39"/>
  <c r="AP24" i="39"/>
  <c r="AN24" i="39"/>
  <c r="AR24" i="39" s="1"/>
  <c r="AM24" i="39"/>
  <c r="Y24" i="39"/>
  <c r="Q24" i="39"/>
  <c r="N24" i="39"/>
  <c r="Z24" i="39" s="1"/>
  <c r="AL24" i="39" s="1"/>
  <c r="F24" i="39"/>
  <c r="E24" i="39"/>
  <c r="D24" i="39"/>
  <c r="C24" i="39"/>
  <c r="T24" i="39" s="1"/>
  <c r="B24" i="39"/>
  <c r="AQ23" i="39"/>
  <c r="AP23" i="39"/>
  <c r="AN23" i="39"/>
  <c r="AM23" i="39"/>
  <c r="T23" i="39"/>
  <c r="P23" i="39"/>
  <c r="N23" i="39"/>
  <c r="Z23" i="39" s="1"/>
  <c r="AL23" i="39" s="1"/>
  <c r="F23" i="39"/>
  <c r="E23" i="39"/>
  <c r="D23" i="39"/>
  <c r="C23" i="39"/>
  <c r="B23" i="39"/>
  <c r="S23" i="39" s="1"/>
  <c r="AQ22" i="39"/>
  <c r="AP22" i="39"/>
  <c r="AN22" i="39"/>
  <c r="AR22" i="39" s="1"/>
  <c r="AM22" i="39"/>
  <c r="N22" i="39"/>
  <c r="Z22" i="39" s="1"/>
  <c r="AL22" i="39" s="1"/>
  <c r="F22" i="39"/>
  <c r="S22" i="39" s="1"/>
  <c r="E22" i="39"/>
  <c r="D22" i="39"/>
  <c r="C22" i="39"/>
  <c r="B22" i="39"/>
  <c r="R22" i="39" s="1"/>
  <c r="AQ21" i="39"/>
  <c r="AP21" i="39"/>
  <c r="AN21" i="39"/>
  <c r="AM21" i="39"/>
  <c r="N21" i="39"/>
  <c r="Z21" i="39" s="1"/>
  <c r="AL21" i="39" s="1"/>
  <c r="F21" i="39"/>
  <c r="Y21" i="39" s="1"/>
  <c r="E21" i="39"/>
  <c r="D21" i="39"/>
  <c r="C21" i="39"/>
  <c r="B21" i="39"/>
  <c r="R21" i="39" s="1"/>
  <c r="AQ20" i="39"/>
  <c r="AP20" i="39"/>
  <c r="AN20" i="39"/>
  <c r="AR20" i="39" s="1"/>
  <c r="AM20" i="39"/>
  <c r="N20" i="39"/>
  <c r="Z20" i="39" s="1"/>
  <c r="AL20" i="39" s="1"/>
  <c r="F20" i="39"/>
  <c r="E20" i="39"/>
  <c r="D20" i="39"/>
  <c r="C20" i="39"/>
  <c r="T20" i="39" s="1"/>
  <c r="B20" i="39"/>
  <c r="Q20" i="39" s="1"/>
  <c r="AQ19" i="39"/>
  <c r="AP19" i="39"/>
  <c r="AN19" i="39"/>
  <c r="AR19" i="39" s="1"/>
  <c r="AM19" i="39"/>
  <c r="N19" i="39"/>
  <c r="Z19" i="39" s="1"/>
  <c r="AL19" i="39" s="1"/>
  <c r="F19" i="39"/>
  <c r="E19" i="39"/>
  <c r="D19" i="39"/>
  <c r="W19" i="39" s="1"/>
  <c r="C19" i="39"/>
  <c r="V19" i="39" s="1"/>
  <c r="B19" i="39"/>
  <c r="R19" i="39" s="1"/>
  <c r="AQ18" i="39"/>
  <c r="AP18" i="39"/>
  <c r="AN18" i="39"/>
  <c r="AM18" i="39"/>
  <c r="V18" i="39"/>
  <c r="R18" i="39"/>
  <c r="N18" i="39"/>
  <c r="Z18" i="39" s="1"/>
  <c r="AL18" i="39" s="1"/>
  <c r="F18" i="39"/>
  <c r="E18" i="39"/>
  <c r="Y18" i="39" s="1"/>
  <c r="D18" i="39"/>
  <c r="W18" i="39" s="1"/>
  <c r="C18" i="39"/>
  <c r="B18" i="39"/>
  <c r="Q18" i="39" s="1"/>
  <c r="AQ17" i="39"/>
  <c r="AP17" i="39"/>
  <c r="AN17" i="39"/>
  <c r="AM17" i="39"/>
  <c r="N17" i="39"/>
  <c r="Z17" i="39" s="1"/>
  <c r="AL17" i="39" s="1"/>
  <c r="F17" i="39"/>
  <c r="E17" i="39"/>
  <c r="D17" i="39"/>
  <c r="C17" i="39"/>
  <c r="U17" i="39" s="1"/>
  <c r="B17" i="39"/>
  <c r="AQ16" i="39"/>
  <c r="AP16" i="39"/>
  <c r="AN16" i="39"/>
  <c r="AR16" i="39" s="1"/>
  <c r="AM16" i="39"/>
  <c r="AL16" i="39"/>
  <c r="Y16" i="39"/>
  <c r="S16" i="39"/>
  <c r="N16" i="39"/>
  <c r="Z16" i="39" s="1"/>
  <c r="F16" i="39"/>
  <c r="E16" i="39"/>
  <c r="D16" i="39"/>
  <c r="C16" i="39"/>
  <c r="B16" i="39"/>
  <c r="R16" i="39" s="1"/>
  <c r="AQ15" i="39"/>
  <c r="AP15" i="39"/>
  <c r="AN15" i="39"/>
  <c r="AM15" i="39"/>
  <c r="N15" i="39"/>
  <c r="Z15" i="39" s="1"/>
  <c r="AL15" i="39" s="1"/>
  <c r="F15" i="39"/>
  <c r="E15" i="39"/>
  <c r="D15" i="39"/>
  <c r="X15" i="39" s="1"/>
  <c r="C15" i="39"/>
  <c r="B15" i="39"/>
  <c r="AQ14" i="39"/>
  <c r="AP14" i="39"/>
  <c r="AN14" i="39"/>
  <c r="AR14" i="39" s="1"/>
  <c r="AM14" i="39"/>
  <c r="X14" i="39"/>
  <c r="T14" i="39"/>
  <c r="S14" i="39"/>
  <c r="N14" i="39"/>
  <c r="Z14" i="39" s="1"/>
  <c r="AL14" i="39" s="1"/>
  <c r="F14" i="39"/>
  <c r="E14" i="39"/>
  <c r="D14" i="39"/>
  <c r="W14" i="39" s="1"/>
  <c r="C14" i="39"/>
  <c r="B14" i="39"/>
  <c r="AQ13" i="39"/>
  <c r="AP13" i="39"/>
  <c r="AN13" i="39"/>
  <c r="AM13" i="39"/>
  <c r="S13" i="39"/>
  <c r="N13" i="39"/>
  <c r="Z13" i="39" s="1"/>
  <c r="AL13" i="39" s="1"/>
  <c r="F13" i="39"/>
  <c r="E13" i="39"/>
  <c r="D13" i="39"/>
  <c r="C13" i="39"/>
  <c r="B13" i="39"/>
  <c r="AQ12" i="39"/>
  <c r="AP12" i="39"/>
  <c r="AN12" i="39"/>
  <c r="AM12" i="39"/>
  <c r="Z12" i="39"/>
  <c r="AL12" i="39" s="1"/>
  <c r="R12" i="39"/>
  <c r="N12" i="39"/>
  <c r="F12" i="39"/>
  <c r="E12" i="39"/>
  <c r="Y12" i="39" s="1"/>
  <c r="D12" i="39"/>
  <c r="W12" i="39" s="1"/>
  <c r="C12" i="39"/>
  <c r="B12" i="39"/>
  <c r="Q12" i="39" s="1"/>
  <c r="AQ11" i="39"/>
  <c r="AP11" i="39"/>
  <c r="AN11" i="39"/>
  <c r="AM11" i="39"/>
  <c r="U11" i="39"/>
  <c r="N11" i="39"/>
  <c r="Z11" i="39" s="1"/>
  <c r="AL11" i="39" s="1"/>
  <c r="F11" i="39"/>
  <c r="Y11" i="39" s="1"/>
  <c r="E11" i="39"/>
  <c r="D11" i="39"/>
  <c r="C11" i="39"/>
  <c r="B11" i="39"/>
  <c r="Q11" i="39" s="1"/>
  <c r="AQ10" i="39"/>
  <c r="AP10" i="39"/>
  <c r="AN10" i="39"/>
  <c r="AR10" i="39" s="1"/>
  <c r="AM10" i="39"/>
  <c r="N10" i="39"/>
  <c r="Z10" i="39" s="1"/>
  <c r="AL10" i="39" s="1"/>
  <c r="F10" i="39"/>
  <c r="E10" i="39"/>
  <c r="D10" i="39"/>
  <c r="W10" i="39" s="1"/>
  <c r="C10" i="39"/>
  <c r="B10" i="39"/>
  <c r="S10" i="39" s="1"/>
  <c r="AQ9" i="39"/>
  <c r="AP9" i="39"/>
  <c r="AN9" i="39"/>
  <c r="AM9" i="39"/>
  <c r="U9" i="39"/>
  <c r="T9" i="39"/>
  <c r="N9" i="39"/>
  <c r="Z9" i="39" s="1"/>
  <c r="AL9" i="39" s="1"/>
  <c r="F9" i="39"/>
  <c r="Y9" i="39" s="1"/>
  <c r="E9" i="39"/>
  <c r="D9" i="39"/>
  <c r="W9" i="39" s="1"/>
  <c r="C9" i="39"/>
  <c r="B9" i="39"/>
  <c r="Q9" i="39" s="1"/>
  <c r="AQ8" i="39"/>
  <c r="AP8" i="39"/>
  <c r="AN8" i="39"/>
  <c r="AR8" i="39" s="1"/>
  <c r="AM8" i="39"/>
  <c r="T8" i="39"/>
  <c r="N8" i="39"/>
  <c r="Z8" i="39" s="1"/>
  <c r="AL8" i="39" s="1"/>
  <c r="F8" i="39"/>
  <c r="E8" i="39"/>
  <c r="D8" i="39"/>
  <c r="X8" i="39" s="1"/>
  <c r="C8" i="39"/>
  <c r="B8" i="39"/>
  <c r="R8" i="39" s="1"/>
  <c r="AQ7" i="39"/>
  <c r="AP7" i="39"/>
  <c r="AN7" i="39"/>
  <c r="AM7" i="39"/>
  <c r="N7" i="39"/>
  <c r="Z7" i="39" s="1"/>
  <c r="AL7" i="39" s="1"/>
  <c r="F7" i="39"/>
  <c r="E7" i="39"/>
  <c r="D7" i="39"/>
  <c r="C7" i="39"/>
  <c r="B7" i="39"/>
  <c r="R7" i="39" s="1"/>
  <c r="AQ6" i="39"/>
  <c r="AP6" i="39"/>
  <c r="AN6" i="39"/>
  <c r="AM6" i="39"/>
  <c r="N6" i="39"/>
  <c r="Z6" i="39" s="1"/>
  <c r="AL6" i="39" s="1"/>
  <c r="F6" i="39"/>
  <c r="Y6" i="39" s="1"/>
  <c r="E6" i="39"/>
  <c r="D6" i="39"/>
  <c r="C6" i="39"/>
  <c r="B6" i="39"/>
  <c r="Q6" i="39" s="1"/>
  <c r="AQ5" i="39"/>
  <c r="AP5" i="39"/>
  <c r="AN5" i="39"/>
  <c r="AR5" i="39" s="1"/>
  <c r="AM5" i="39"/>
  <c r="N5" i="39"/>
  <c r="Z5" i="39" s="1"/>
  <c r="AL5" i="39" s="1"/>
  <c r="A5" i="39"/>
  <c r="AN4" i="39"/>
  <c r="AM4" i="39"/>
  <c r="N4" i="39"/>
  <c r="Z4" i="39" s="1"/>
  <c r="AL4" i="39" s="1"/>
  <c r="A4" i="39"/>
  <c r="AQ3" i="39"/>
  <c r="AP3" i="39"/>
  <c r="AN3" i="39"/>
  <c r="AM3" i="39"/>
  <c r="AL3" i="39"/>
  <c r="AK3" i="39"/>
  <c r="AJ3" i="39"/>
  <c r="AI3" i="39"/>
  <c r="AH3" i="39"/>
  <c r="AG3" i="39"/>
  <c r="AF3" i="39"/>
  <c r="AE3" i="39"/>
  <c r="AD3" i="39"/>
  <c r="AC3" i="39"/>
  <c r="AB3" i="39"/>
  <c r="N3" i="39"/>
  <c r="M3" i="39"/>
  <c r="L3" i="39"/>
  <c r="K3" i="39"/>
  <c r="J3" i="39"/>
  <c r="I3" i="39"/>
  <c r="AQ27" i="38"/>
  <c r="AP27" i="38"/>
  <c r="AN27" i="38"/>
  <c r="AR27" i="38" s="1"/>
  <c r="AM27" i="38"/>
  <c r="Q27" i="38"/>
  <c r="N27" i="38"/>
  <c r="Z27" i="38" s="1"/>
  <c r="AL27" i="38" s="1"/>
  <c r="F27" i="38"/>
  <c r="E27" i="38"/>
  <c r="D27" i="38"/>
  <c r="C27" i="38"/>
  <c r="B27" i="38"/>
  <c r="AQ26" i="38"/>
  <c r="AP26" i="38"/>
  <c r="AN26" i="38"/>
  <c r="AR26" i="38" s="1"/>
  <c r="AM26" i="38"/>
  <c r="T26" i="38"/>
  <c r="N26" i="38"/>
  <c r="Z26" i="38" s="1"/>
  <c r="AL26" i="38" s="1"/>
  <c r="F26" i="38"/>
  <c r="E26" i="38"/>
  <c r="D26" i="38"/>
  <c r="X26" i="38" s="1"/>
  <c r="C26" i="38"/>
  <c r="V26" i="38" s="1"/>
  <c r="B26" i="38"/>
  <c r="S26" i="38" s="1"/>
  <c r="AQ25" i="38"/>
  <c r="AR25" i="38" s="1"/>
  <c r="AP25" i="38"/>
  <c r="AN25" i="38"/>
  <c r="AM25" i="38"/>
  <c r="Z25" i="38"/>
  <c r="AL25" i="38" s="1"/>
  <c r="R25" i="38"/>
  <c r="N25" i="38"/>
  <c r="F25" i="38"/>
  <c r="Y25" i="38" s="1"/>
  <c r="E25" i="38"/>
  <c r="D25" i="38"/>
  <c r="C25" i="38"/>
  <c r="V25" i="38" s="1"/>
  <c r="B25" i="38"/>
  <c r="S25" i="38" s="1"/>
  <c r="AQ24" i="38"/>
  <c r="AP24" i="38"/>
  <c r="AN24" i="38"/>
  <c r="AM24" i="38"/>
  <c r="Y24" i="38"/>
  <c r="R24" i="38"/>
  <c r="N24" i="38"/>
  <c r="Z24" i="38" s="1"/>
  <c r="AL24" i="38" s="1"/>
  <c r="F24" i="38"/>
  <c r="X24" i="38" s="1"/>
  <c r="E24" i="38"/>
  <c r="D24" i="38"/>
  <c r="C24" i="38"/>
  <c r="V24" i="38" s="1"/>
  <c r="B24" i="38"/>
  <c r="Q24" i="38" s="1"/>
  <c r="AQ23" i="38"/>
  <c r="AP23" i="38"/>
  <c r="AN23" i="38"/>
  <c r="AM23" i="38"/>
  <c r="N23" i="38"/>
  <c r="Z23" i="38" s="1"/>
  <c r="AL23" i="38" s="1"/>
  <c r="F23" i="38"/>
  <c r="E23" i="38"/>
  <c r="U23" i="38" s="1"/>
  <c r="D23" i="38"/>
  <c r="C23" i="38"/>
  <c r="P23" i="38" s="1"/>
  <c r="B23" i="38"/>
  <c r="AQ22" i="38"/>
  <c r="AP22" i="38"/>
  <c r="AN22" i="38"/>
  <c r="AR22" i="38" s="1"/>
  <c r="AM22" i="38"/>
  <c r="S22" i="38"/>
  <c r="N22" i="38"/>
  <c r="Z22" i="38" s="1"/>
  <c r="AL22" i="38" s="1"/>
  <c r="F22" i="38"/>
  <c r="E22" i="38"/>
  <c r="D22" i="38"/>
  <c r="W22" i="38" s="1"/>
  <c r="C22" i="38"/>
  <c r="V22" i="38" s="1"/>
  <c r="B22" i="38"/>
  <c r="AQ21" i="38"/>
  <c r="AP21" i="38"/>
  <c r="AN21" i="38"/>
  <c r="AM21" i="38"/>
  <c r="R21" i="38"/>
  <c r="N21" i="38"/>
  <c r="Z21" i="38" s="1"/>
  <c r="AL21" i="38" s="1"/>
  <c r="F21" i="38"/>
  <c r="Y21" i="38" s="1"/>
  <c r="E21" i="38"/>
  <c r="W21" i="38" s="1"/>
  <c r="D21" i="38"/>
  <c r="C21" i="38"/>
  <c r="B21" i="38"/>
  <c r="Q21" i="38" s="1"/>
  <c r="AQ20" i="38"/>
  <c r="AP20" i="38"/>
  <c r="AN20" i="38"/>
  <c r="AR20" i="38" s="1"/>
  <c r="AM20" i="38"/>
  <c r="Z20" i="38"/>
  <c r="AL20" i="38" s="1"/>
  <c r="N20" i="38"/>
  <c r="F20" i="38"/>
  <c r="E20" i="38"/>
  <c r="D20" i="38"/>
  <c r="W20" i="38" s="1"/>
  <c r="C20" i="38"/>
  <c r="B20" i="38"/>
  <c r="AQ19" i="38"/>
  <c r="AP19" i="38"/>
  <c r="AN19" i="38"/>
  <c r="AM19" i="38"/>
  <c r="T19" i="38"/>
  <c r="Q19" i="38"/>
  <c r="N19" i="38"/>
  <c r="Z19" i="38" s="1"/>
  <c r="AL19" i="38" s="1"/>
  <c r="F19" i="38"/>
  <c r="Y19" i="38" s="1"/>
  <c r="E19" i="38"/>
  <c r="D19" i="38"/>
  <c r="W19" i="38" s="1"/>
  <c r="C19" i="38"/>
  <c r="B19" i="38"/>
  <c r="AQ18" i="38"/>
  <c r="AP18" i="38"/>
  <c r="AN18" i="38"/>
  <c r="AR18" i="38" s="1"/>
  <c r="AM18" i="38"/>
  <c r="N18" i="38"/>
  <c r="Z18" i="38" s="1"/>
  <c r="AL18" i="38" s="1"/>
  <c r="F18" i="38"/>
  <c r="E18" i="38"/>
  <c r="D18" i="38"/>
  <c r="X18" i="38" s="1"/>
  <c r="C18" i="38"/>
  <c r="B18" i="38"/>
  <c r="S18" i="38" s="1"/>
  <c r="AQ17" i="38"/>
  <c r="AP17" i="38"/>
  <c r="AN17" i="38"/>
  <c r="AM17" i="38"/>
  <c r="Z17" i="38"/>
  <c r="AL17" i="38" s="1"/>
  <c r="N17" i="38"/>
  <c r="F17" i="38"/>
  <c r="Y17" i="38" s="1"/>
  <c r="E17" i="38"/>
  <c r="D17" i="38"/>
  <c r="C17" i="38"/>
  <c r="B17" i="38"/>
  <c r="R17" i="38" s="1"/>
  <c r="AQ16" i="38"/>
  <c r="AP16" i="38"/>
  <c r="AN16" i="38"/>
  <c r="AM16" i="38"/>
  <c r="N16" i="38"/>
  <c r="Z16" i="38" s="1"/>
  <c r="AL16" i="38" s="1"/>
  <c r="F16" i="38"/>
  <c r="Y16" i="38" s="1"/>
  <c r="E16" i="38"/>
  <c r="D16" i="38"/>
  <c r="W16" i="38" s="1"/>
  <c r="C16" i="38"/>
  <c r="B16" i="38"/>
  <c r="S16" i="38" s="1"/>
  <c r="AQ15" i="38"/>
  <c r="AP15" i="38"/>
  <c r="AN15" i="38"/>
  <c r="AR15" i="38" s="1"/>
  <c r="AM15" i="38"/>
  <c r="R15" i="38"/>
  <c r="Q15" i="38"/>
  <c r="N15" i="38"/>
  <c r="Z15" i="38" s="1"/>
  <c r="AL15" i="38" s="1"/>
  <c r="F15" i="38"/>
  <c r="E15" i="38"/>
  <c r="Y15" i="38" s="1"/>
  <c r="D15" i="38"/>
  <c r="X15" i="38" s="1"/>
  <c r="C15" i="38"/>
  <c r="B15" i="38"/>
  <c r="AQ14" i="38"/>
  <c r="AP14" i="38"/>
  <c r="AN14" i="38"/>
  <c r="AR14" i="38" s="1"/>
  <c r="AM14" i="38"/>
  <c r="N14" i="38"/>
  <c r="Z14" i="38" s="1"/>
  <c r="AL14" i="38" s="1"/>
  <c r="F14" i="38"/>
  <c r="E14" i="38"/>
  <c r="Y14" i="38" s="1"/>
  <c r="D14" i="38"/>
  <c r="W14" i="38" s="1"/>
  <c r="C14" i="38"/>
  <c r="T14" i="38" s="1"/>
  <c r="B14" i="38"/>
  <c r="AQ13" i="38"/>
  <c r="AP13" i="38"/>
  <c r="AN13" i="38"/>
  <c r="AM13" i="38"/>
  <c r="P13" i="38"/>
  <c r="N13" i="38"/>
  <c r="Z13" i="38" s="1"/>
  <c r="AL13" i="38" s="1"/>
  <c r="F13" i="38"/>
  <c r="S13" i="38" s="1"/>
  <c r="E13" i="38"/>
  <c r="D13" i="38"/>
  <c r="C13" i="38"/>
  <c r="B13" i="38"/>
  <c r="AQ12" i="38"/>
  <c r="AP12" i="38"/>
  <c r="AN12" i="38"/>
  <c r="AR12" i="38" s="1"/>
  <c r="AM12" i="38"/>
  <c r="N12" i="38"/>
  <c r="Z12" i="38" s="1"/>
  <c r="AL12" i="38" s="1"/>
  <c r="F12" i="38"/>
  <c r="S12" i="38" s="1"/>
  <c r="E12" i="38"/>
  <c r="Y12" i="38" s="1"/>
  <c r="D12" i="38"/>
  <c r="W12" i="38" s="1"/>
  <c r="C12" i="38"/>
  <c r="V12" i="38" s="1"/>
  <c r="B12" i="38"/>
  <c r="AQ11" i="38"/>
  <c r="AP11" i="38"/>
  <c r="AN11" i="38"/>
  <c r="AM11" i="38"/>
  <c r="AL11" i="38"/>
  <c r="Z11" i="38"/>
  <c r="U11" i="38"/>
  <c r="N11" i="38"/>
  <c r="F11" i="38"/>
  <c r="E11" i="38"/>
  <c r="D11" i="38"/>
  <c r="C11" i="38"/>
  <c r="B11" i="38"/>
  <c r="Q11" i="38" s="1"/>
  <c r="AQ10" i="38"/>
  <c r="AP10" i="38"/>
  <c r="AN10" i="38"/>
  <c r="AM10" i="38"/>
  <c r="P10" i="38"/>
  <c r="N10" i="38"/>
  <c r="Z10" i="38" s="1"/>
  <c r="AL10" i="38" s="1"/>
  <c r="F10" i="38"/>
  <c r="S10" i="38" s="1"/>
  <c r="E10" i="38"/>
  <c r="D10" i="38"/>
  <c r="C10" i="38"/>
  <c r="B10" i="38"/>
  <c r="AQ9" i="38"/>
  <c r="AP9" i="38"/>
  <c r="AN9" i="38"/>
  <c r="AM9" i="38"/>
  <c r="Z9" i="38"/>
  <c r="AL9" i="38" s="1"/>
  <c r="S9" i="38"/>
  <c r="N9" i="38"/>
  <c r="F9" i="38"/>
  <c r="E9" i="38"/>
  <c r="D9" i="38"/>
  <c r="C9" i="38"/>
  <c r="B9" i="38"/>
  <c r="AQ8" i="38"/>
  <c r="AP8" i="38"/>
  <c r="AN8" i="38"/>
  <c r="AM8" i="38"/>
  <c r="Z8" i="38"/>
  <c r="AL8" i="38" s="1"/>
  <c r="U8" i="38"/>
  <c r="N8" i="38"/>
  <c r="F8" i="38"/>
  <c r="E8" i="38"/>
  <c r="D8" i="38"/>
  <c r="X8" i="38" s="1"/>
  <c r="C8" i="38"/>
  <c r="B8" i="38"/>
  <c r="AQ7" i="38"/>
  <c r="AP7" i="38"/>
  <c r="AN7" i="38"/>
  <c r="AM7" i="38"/>
  <c r="T7" i="38"/>
  <c r="P7" i="38"/>
  <c r="N7" i="38"/>
  <c r="Z7" i="38" s="1"/>
  <c r="AL7" i="38" s="1"/>
  <c r="F7" i="38"/>
  <c r="E7" i="38"/>
  <c r="D7" i="38"/>
  <c r="C7" i="38"/>
  <c r="B7" i="38"/>
  <c r="AQ6" i="38"/>
  <c r="AP6" i="38"/>
  <c r="AN6" i="38"/>
  <c r="AM6" i="38"/>
  <c r="S6" i="38"/>
  <c r="N6" i="38"/>
  <c r="Z6" i="38" s="1"/>
  <c r="AL6" i="38" s="1"/>
  <c r="F6" i="38"/>
  <c r="E6" i="38"/>
  <c r="D6" i="38"/>
  <c r="C6" i="38"/>
  <c r="V6" i="38" s="1"/>
  <c r="B6" i="38"/>
  <c r="AQ5" i="38"/>
  <c r="AP5" i="38"/>
  <c r="AN5" i="38"/>
  <c r="AM5" i="38"/>
  <c r="N5" i="38"/>
  <c r="Z5" i="38" s="1"/>
  <c r="AL5" i="38" s="1"/>
  <c r="A5" i="38"/>
  <c r="AN4" i="38"/>
  <c r="AM4" i="38"/>
  <c r="N4" i="38"/>
  <c r="Z4" i="38" s="1"/>
  <c r="AL4" i="38" s="1"/>
  <c r="A4" i="38"/>
  <c r="AQ3" i="38"/>
  <c r="AP3" i="38"/>
  <c r="AN3" i="38"/>
  <c r="AM3" i="38"/>
  <c r="AL3" i="38"/>
  <c r="AK3" i="38"/>
  <c r="AJ3" i="38"/>
  <c r="AI3" i="38"/>
  <c r="AH3" i="38"/>
  <c r="AG3" i="38"/>
  <c r="AF3" i="38"/>
  <c r="AE3" i="38"/>
  <c r="AD3" i="38"/>
  <c r="AC3" i="38"/>
  <c r="AB3" i="38"/>
  <c r="N3" i="38"/>
  <c r="M3" i="38"/>
  <c r="L3" i="38"/>
  <c r="K3" i="38"/>
  <c r="J3" i="38"/>
  <c r="I3" i="38"/>
  <c r="AQ27" i="37"/>
  <c r="AP27" i="37"/>
  <c r="AN27" i="37"/>
  <c r="AR27" i="37" s="1"/>
  <c r="AM27" i="37"/>
  <c r="N27" i="37"/>
  <c r="Z27" i="37" s="1"/>
  <c r="AL27" i="37" s="1"/>
  <c r="F27" i="37"/>
  <c r="E27" i="37"/>
  <c r="D27" i="37"/>
  <c r="W27" i="37" s="1"/>
  <c r="C27" i="37"/>
  <c r="T27" i="37" s="1"/>
  <c r="B27" i="37"/>
  <c r="AQ26" i="37"/>
  <c r="AP26" i="37"/>
  <c r="AN26" i="37"/>
  <c r="AR26" i="37" s="1"/>
  <c r="AM26" i="37"/>
  <c r="W26" i="37"/>
  <c r="N26" i="37"/>
  <c r="Z26" i="37" s="1"/>
  <c r="AL26" i="37" s="1"/>
  <c r="F26" i="37"/>
  <c r="S26" i="37" s="1"/>
  <c r="E26" i="37"/>
  <c r="D26" i="37"/>
  <c r="C26" i="37"/>
  <c r="V26" i="37" s="1"/>
  <c r="B26" i="37"/>
  <c r="R26" i="37" s="1"/>
  <c r="AQ25" i="37"/>
  <c r="AP25" i="37"/>
  <c r="AN25" i="37"/>
  <c r="AM25" i="37"/>
  <c r="R25" i="37"/>
  <c r="N25" i="37"/>
  <c r="Z25" i="37" s="1"/>
  <c r="AL25" i="37" s="1"/>
  <c r="F25" i="37"/>
  <c r="V25" i="37" s="1"/>
  <c r="E25" i="37"/>
  <c r="D25" i="37"/>
  <c r="X25" i="37" s="1"/>
  <c r="C25" i="37"/>
  <c r="B25" i="37"/>
  <c r="AQ24" i="37"/>
  <c r="AP24" i="37"/>
  <c r="AN24" i="37"/>
  <c r="AM24" i="37"/>
  <c r="N24" i="37"/>
  <c r="Z24" i="37" s="1"/>
  <c r="AL24" i="37" s="1"/>
  <c r="F24" i="37"/>
  <c r="E24" i="37"/>
  <c r="D24" i="37"/>
  <c r="X24" i="37" s="1"/>
  <c r="C24" i="37"/>
  <c r="T24" i="37" s="1"/>
  <c r="B24" i="37"/>
  <c r="Q24" i="37" s="1"/>
  <c r="AQ23" i="37"/>
  <c r="AP23" i="37"/>
  <c r="AN23" i="37"/>
  <c r="AM23" i="37"/>
  <c r="T23" i="37"/>
  <c r="N23" i="37"/>
  <c r="Z23" i="37" s="1"/>
  <c r="AL23" i="37" s="1"/>
  <c r="F23" i="37"/>
  <c r="X23" i="37" s="1"/>
  <c r="E23" i="37"/>
  <c r="D23" i="37"/>
  <c r="C23" i="37"/>
  <c r="B23" i="37"/>
  <c r="S23" i="37" s="1"/>
  <c r="AR22" i="37"/>
  <c r="AQ22" i="37"/>
  <c r="AP22" i="37"/>
  <c r="AN22" i="37"/>
  <c r="AM22" i="37"/>
  <c r="U22" i="37"/>
  <c r="N22" i="37"/>
  <c r="Z22" i="37" s="1"/>
  <c r="AL22" i="37" s="1"/>
  <c r="F22" i="37"/>
  <c r="S22" i="37" s="1"/>
  <c r="E22" i="37"/>
  <c r="D22" i="37"/>
  <c r="W22" i="37" s="1"/>
  <c r="C22" i="37"/>
  <c r="B22" i="37"/>
  <c r="AQ21" i="37"/>
  <c r="AP21" i="37"/>
  <c r="AN21" i="37"/>
  <c r="AM21" i="37"/>
  <c r="X21" i="37"/>
  <c r="N21" i="37"/>
  <c r="Z21" i="37" s="1"/>
  <c r="AL21" i="37" s="1"/>
  <c r="F21" i="37"/>
  <c r="E21" i="37"/>
  <c r="D21" i="37"/>
  <c r="W21" i="37" s="1"/>
  <c r="C21" i="37"/>
  <c r="V21" i="37" s="1"/>
  <c r="B21" i="37"/>
  <c r="AQ20" i="37"/>
  <c r="AP20" i="37"/>
  <c r="AN20" i="37"/>
  <c r="AM20" i="37"/>
  <c r="N20" i="37"/>
  <c r="Z20" i="37" s="1"/>
  <c r="AL20" i="37" s="1"/>
  <c r="F20" i="37"/>
  <c r="E20" i="37"/>
  <c r="U20" i="37" s="1"/>
  <c r="D20" i="37"/>
  <c r="X20" i="37" s="1"/>
  <c r="C20" i="37"/>
  <c r="B20" i="37"/>
  <c r="AQ19" i="37"/>
  <c r="AP19" i="37"/>
  <c r="AN19" i="37"/>
  <c r="AM19" i="37"/>
  <c r="Z19" i="37"/>
  <c r="AL19" i="37" s="1"/>
  <c r="X19" i="37"/>
  <c r="N19" i="37"/>
  <c r="F19" i="37"/>
  <c r="E19" i="37"/>
  <c r="D19" i="37"/>
  <c r="C19" i="37"/>
  <c r="T19" i="37" s="1"/>
  <c r="B19" i="37"/>
  <c r="AQ18" i="37"/>
  <c r="AP18" i="37"/>
  <c r="AN18" i="37"/>
  <c r="AM18" i="37"/>
  <c r="N18" i="37"/>
  <c r="Z18" i="37" s="1"/>
  <c r="AL18" i="37" s="1"/>
  <c r="F18" i="37"/>
  <c r="S18" i="37" s="1"/>
  <c r="E18" i="37"/>
  <c r="D18" i="37"/>
  <c r="W18" i="37" s="1"/>
  <c r="C18" i="37"/>
  <c r="U18" i="37" s="1"/>
  <c r="B18" i="37"/>
  <c r="R18" i="37" s="1"/>
  <c r="AQ17" i="37"/>
  <c r="AP17" i="37"/>
  <c r="AN17" i="37"/>
  <c r="AM17" i="37"/>
  <c r="N17" i="37"/>
  <c r="Z17" i="37" s="1"/>
  <c r="AL17" i="37" s="1"/>
  <c r="F17" i="37"/>
  <c r="X17" i="37" s="1"/>
  <c r="E17" i="37"/>
  <c r="D17" i="37"/>
  <c r="C17" i="37"/>
  <c r="V17" i="37" s="1"/>
  <c r="B17" i="37"/>
  <c r="Q17" i="37" s="1"/>
  <c r="AQ16" i="37"/>
  <c r="AP16" i="37"/>
  <c r="AN16" i="37"/>
  <c r="AR16" i="37" s="1"/>
  <c r="AM16" i="37"/>
  <c r="N16" i="37"/>
  <c r="Z16" i="37" s="1"/>
  <c r="AL16" i="37" s="1"/>
  <c r="F16" i="37"/>
  <c r="E16" i="37"/>
  <c r="D16" i="37"/>
  <c r="C16" i="37"/>
  <c r="B16" i="37"/>
  <c r="S16" i="37" s="1"/>
  <c r="AQ15" i="37"/>
  <c r="AP15" i="37"/>
  <c r="AN15" i="37"/>
  <c r="AR15" i="37" s="1"/>
  <c r="AM15" i="37"/>
  <c r="U15" i="37"/>
  <c r="N15" i="37"/>
  <c r="Z15" i="37" s="1"/>
  <c r="AL15" i="37" s="1"/>
  <c r="F15" i="37"/>
  <c r="S15" i="37" s="1"/>
  <c r="E15" i="37"/>
  <c r="D15" i="37"/>
  <c r="W15" i="37" s="1"/>
  <c r="C15" i="37"/>
  <c r="B15" i="37"/>
  <c r="AQ14" i="37"/>
  <c r="AP14" i="37"/>
  <c r="AN14" i="37"/>
  <c r="AM14" i="37"/>
  <c r="Z14" i="37"/>
  <c r="AL14" i="37" s="1"/>
  <c r="X14" i="37"/>
  <c r="N14" i="37"/>
  <c r="F14" i="37"/>
  <c r="E14" i="37"/>
  <c r="D14" i="37"/>
  <c r="C14" i="37"/>
  <c r="B14" i="37"/>
  <c r="Q14" i="37" s="1"/>
  <c r="AQ13" i="37"/>
  <c r="AP13" i="37"/>
  <c r="AN13" i="37"/>
  <c r="AM13" i="37"/>
  <c r="N13" i="37"/>
  <c r="Z13" i="37" s="1"/>
  <c r="AL13" i="37" s="1"/>
  <c r="F13" i="37"/>
  <c r="E13" i="37"/>
  <c r="D13" i="37"/>
  <c r="C13" i="37"/>
  <c r="B13" i="37"/>
  <c r="Q13" i="37" s="1"/>
  <c r="AQ12" i="37"/>
  <c r="AP12" i="37"/>
  <c r="AN12" i="37"/>
  <c r="AR12" i="37" s="1"/>
  <c r="AM12" i="37"/>
  <c r="Z12" i="37"/>
  <c r="AL12" i="37" s="1"/>
  <c r="N12" i="37"/>
  <c r="F12" i="37"/>
  <c r="E12" i="37"/>
  <c r="D12" i="37"/>
  <c r="C12" i="37"/>
  <c r="T12" i="37" s="1"/>
  <c r="B12" i="37"/>
  <c r="AQ11" i="37"/>
  <c r="AP11" i="37"/>
  <c r="AN11" i="37"/>
  <c r="AR11" i="37" s="1"/>
  <c r="AM11" i="37"/>
  <c r="U11" i="37"/>
  <c r="N11" i="37"/>
  <c r="Z11" i="37" s="1"/>
  <c r="AL11" i="37" s="1"/>
  <c r="F11" i="37"/>
  <c r="E11" i="37"/>
  <c r="D11" i="37"/>
  <c r="C11" i="37"/>
  <c r="B11" i="37"/>
  <c r="S11" i="37" s="1"/>
  <c r="AQ10" i="37"/>
  <c r="AP10" i="37"/>
  <c r="AN10" i="37"/>
  <c r="AR10" i="37" s="1"/>
  <c r="AM10" i="37"/>
  <c r="Z10" i="37"/>
  <c r="AL10" i="37" s="1"/>
  <c r="X10" i="37"/>
  <c r="N10" i="37"/>
  <c r="F10" i="37"/>
  <c r="E10" i="37"/>
  <c r="R10" i="37" s="1"/>
  <c r="D10" i="37"/>
  <c r="C10" i="37"/>
  <c r="T10" i="37" s="1"/>
  <c r="B10" i="37"/>
  <c r="AQ9" i="37"/>
  <c r="AP9" i="37"/>
  <c r="AN9" i="37"/>
  <c r="AR9" i="37" s="1"/>
  <c r="AM9" i="37"/>
  <c r="S9" i="37"/>
  <c r="N9" i="37"/>
  <c r="Z9" i="37" s="1"/>
  <c r="AL9" i="37" s="1"/>
  <c r="F9" i="37"/>
  <c r="E9" i="37"/>
  <c r="D9" i="37"/>
  <c r="C9" i="37"/>
  <c r="T9" i="37" s="1"/>
  <c r="B9" i="37"/>
  <c r="AQ8" i="37"/>
  <c r="AP8" i="37"/>
  <c r="AN8" i="37"/>
  <c r="AM8" i="37"/>
  <c r="S8" i="37"/>
  <c r="N8" i="37"/>
  <c r="Z8" i="37" s="1"/>
  <c r="AL8" i="37" s="1"/>
  <c r="F8" i="37"/>
  <c r="E8" i="37"/>
  <c r="D8" i="37"/>
  <c r="C8" i="37"/>
  <c r="U8" i="37" s="1"/>
  <c r="B8" i="37"/>
  <c r="AQ7" i="37"/>
  <c r="AP7" i="37"/>
  <c r="AN7" i="37"/>
  <c r="AM7" i="37"/>
  <c r="AL7" i="37"/>
  <c r="Z7" i="37"/>
  <c r="U7" i="37"/>
  <c r="N7" i="37"/>
  <c r="F7" i="37"/>
  <c r="E7" i="37"/>
  <c r="D7" i="37"/>
  <c r="X7" i="37" s="1"/>
  <c r="C7" i="37"/>
  <c r="B7" i="37"/>
  <c r="P7" i="37" s="1"/>
  <c r="AQ6" i="37"/>
  <c r="AP6" i="37"/>
  <c r="AN6" i="37"/>
  <c r="AM6" i="37"/>
  <c r="P6" i="37"/>
  <c r="N6" i="37"/>
  <c r="Z6" i="37" s="1"/>
  <c r="AL6" i="37" s="1"/>
  <c r="F6" i="37"/>
  <c r="E6" i="37"/>
  <c r="D6" i="37"/>
  <c r="C6" i="37"/>
  <c r="B6" i="37"/>
  <c r="AQ5" i="37"/>
  <c r="AP5" i="37"/>
  <c r="AN5" i="37"/>
  <c r="AM5" i="37"/>
  <c r="N5" i="37"/>
  <c r="Z5" i="37" s="1"/>
  <c r="AL5" i="37" s="1"/>
  <c r="A5" i="37"/>
  <c r="AN4" i="37"/>
  <c r="AM4" i="37"/>
  <c r="N4" i="37"/>
  <c r="Z4" i="37" s="1"/>
  <c r="AL4" i="37" s="1"/>
  <c r="A4" i="37"/>
  <c r="AQ3" i="37"/>
  <c r="AP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N3" i="37"/>
  <c r="M3" i="37"/>
  <c r="L3" i="37"/>
  <c r="K3" i="37"/>
  <c r="J3" i="37"/>
  <c r="I3" i="37"/>
  <c r="AQ27" i="36"/>
  <c r="AP27" i="36"/>
  <c r="AN27" i="36"/>
  <c r="AR27" i="36" s="1"/>
  <c r="AM27" i="36"/>
  <c r="P27" i="36"/>
  <c r="N27" i="36"/>
  <c r="Z27" i="36" s="1"/>
  <c r="AL27" i="36" s="1"/>
  <c r="F27" i="36"/>
  <c r="E27" i="36"/>
  <c r="D27" i="36"/>
  <c r="W27" i="36" s="1"/>
  <c r="C27" i="36"/>
  <c r="B27" i="36"/>
  <c r="AQ26" i="36"/>
  <c r="AP26" i="36"/>
  <c r="AN26" i="36"/>
  <c r="AM26" i="36"/>
  <c r="N26" i="36"/>
  <c r="Z26" i="36" s="1"/>
  <c r="AL26" i="36" s="1"/>
  <c r="F26" i="36"/>
  <c r="E26" i="36"/>
  <c r="D26" i="36"/>
  <c r="W26" i="36" s="1"/>
  <c r="C26" i="36"/>
  <c r="B26" i="36"/>
  <c r="AQ25" i="36"/>
  <c r="AP25" i="36"/>
  <c r="AN25" i="36"/>
  <c r="AM25" i="36"/>
  <c r="N25" i="36"/>
  <c r="Z25" i="36" s="1"/>
  <c r="AL25" i="36" s="1"/>
  <c r="F25" i="36"/>
  <c r="E25" i="36"/>
  <c r="Y25" i="36" s="1"/>
  <c r="D25" i="36"/>
  <c r="C25" i="36"/>
  <c r="B25" i="36"/>
  <c r="Q25" i="36" s="1"/>
  <c r="AQ24" i="36"/>
  <c r="AP24" i="36"/>
  <c r="AN24" i="36"/>
  <c r="AM24" i="36"/>
  <c r="AL24" i="36"/>
  <c r="U24" i="36"/>
  <c r="N24" i="36"/>
  <c r="Z24" i="36" s="1"/>
  <c r="F24" i="36"/>
  <c r="E24" i="36"/>
  <c r="D24" i="36"/>
  <c r="C24" i="36"/>
  <c r="T24" i="36" s="1"/>
  <c r="B24" i="36"/>
  <c r="Q24" i="36" s="1"/>
  <c r="AQ23" i="36"/>
  <c r="AP23" i="36"/>
  <c r="AN23" i="36"/>
  <c r="AR23" i="36" s="1"/>
  <c r="AM23" i="36"/>
  <c r="N23" i="36"/>
  <c r="Z23" i="36" s="1"/>
  <c r="AL23" i="36" s="1"/>
  <c r="F23" i="36"/>
  <c r="E23" i="36"/>
  <c r="D23" i="36"/>
  <c r="C23" i="36"/>
  <c r="T23" i="36" s="1"/>
  <c r="B23" i="36"/>
  <c r="S23" i="36" s="1"/>
  <c r="AQ22" i="36"/>
  <c r="AP22" i="36"/>
  <c r="AN22" i="36"/>
  <c r="AM22" i="36"/>
  <c r="S22" i="36"/>
  <c r="N22" i="36"/>
  <c r="Z22" i="36" s="1"/>
  <c r="AL22" i="36" s="1"/>
  <c r="F22" i="36"/>
  <c r="E22" i="36"/>
  <c r="Y22" i="36" s="1"/>
  <c r="D22" i="36"/>
  <c r="C22" i="36"/>
  <c r="V22" i="36" s="1"/>
  <c r="B22" i="36"/>
  <c r="AQ21" i="36"/>
  <c r="AP21" i="36"/>
  <c r="AN21" i="36"/>
  <c r="AM21" i="36"/>
  <c r="V21" i="36"/>
  <c r="N21" i="36"/>
  <c r="Z21" i="36" s="1"/>
  <c r="AL21" i="36" s="1"/>
  <c r="F21" i="36"/>
  <c r="E21" i="36"/>
  <c r="Y21" i="36" s="1"/>
  <c r="D21" i="36"/>
  <c r="X21" i="36" s="1"/>
  <c r="C21" i="36"/>
  <c r="B21" i="36"/>
  <c r="Q21" i="36" s="1"/>
  <c r="AQ20" i="36"/>
  <c r="AP20" i="36"/>
  <c r="AN20" i="36"/>
  <c r="AM20" i="36"/>
  <c r="N20" i="36"/>
  <c r="Z20" i="36" s="1"/>
  <c r="AL20" i="36" s="1"/>
  <c r="F20" i="36"/>
  <c r="E20" i="36"/>
  <c r="D20" i="36"/>
  <c r="X20" i="36" s="1"/>
  <c r="C20" i="36"/>
  <c r="B20" i="36"/>
  <c r="Q20" i="36" s="1"/>
  <c r="AQ19" i="36"/>
  <c r="AP19" i="36"/>
  <c r="AN19" i="36"/>
  <c r="AR19" i="36" s="1"/>
  <c r="AM19" i="36"/>
  <c r="T19" i="36"/>
  <c r="N19" i="36"/>
  <c r="Z19" i="36" s="1"/>
  <c r="AL19" i="36" s="1"/>
  <c r="F19" i="36"/>
  <c r="E19" i="36"/>
  <c r="D19" i="36"/>
  <c r="W19" i="36" s="1"/>
  <c r="C19" i="36"/>
  <c r="B19" i="36"/>
  <c r="S19" i="36" s="1"/>
  <c r="AQ18" i="36"/>
  <c r="AP18" i="36"/>
  <c r="AN18" i="36"/>
  <c r="AM18" i="36"/>
  <c r="S18" i="36"/>
  <c r="N18" i="36"/>
  <c r="Z18" i="36" s="1"/>
  <c r="AL18" i="36" s="1"/>
  <c r="F18" i="36"/>
  <c r="E18" i="36"/>
  <c r="Y18" i="36" s="1"/>
  <c r="D18" i="36"/>
  <c r="W18" i="36" s="1"/>
  <c r="C18" i="36"/>
  <c r="V18" i="36" s="1"/>
  <c r="B18" i="36"/>
  <c r="AQ17" i="36"/>
  <c r="AP17" i="36"/>
  <c r="AN17" i="36"/>
  <c r="AM17" i="36"/>
  <c r="N17" i="36"/>
  <c r="Z17" i="36" s="1"/>
  <c r="AL17" i="36" s="1"/>
  <c r="F17" i="36"/>
  <c r="E17" i="36"/>
  <c r="Y17" i="36" s="1"/>
  <c r="D17" i="36"/>
  <c r="X17" i="36" s="1"/>
  <c r="C17" i="36"/>
  <c r="B17" i="36"/>
  <c r="R17" i="36" s="1"/>
  <c r="AQ16" i="36"/>
  <c r="AP16" i="36"/>
  <c r="AN16" i="36"/>
  <c r="AM16" i="36"/>
  <c r="N16" i="36"/>
  <c r="Z16" i="36" s="1"/>
  <c r="AL16" i="36" s="1"/>
  <c r="F16" i="36"/>
  <c r="S16" i="36" s="1"/>
  <c r="E16" i="36"/>
  <c r="D16" i="36"/>
  <c r="C16" i="36"/>
  <c r="T16" i="36" s="1"/>
  <c r="B16" i="36"/>
  <c r="Q16" i="36" s="1"/>
  <c r="AQ15" i="36"/>
  <c r="AR15" i="36" s="1"/>
  <c r="AP15" i="36"/>
  <c r="AN15" i="36"/>
  <c r="AM15" i="36"/>
  <c r="U15" i="36"/>
  <c r="N15" i="36"/>
  <c r="Z15" i="36" s="1"/>
  <c r="AL15" i="36" s="1"/>
  <c r="F15" i="36"/>
  <c r="E15" i="36"/>
  <c r="D15" i="36"/>
  <c r="W15" i="36" s="1"/>
  <c r="C15" i="36"/>
  <c r="V15" i="36" s="1"/>
  <c r="B15" i="36"/>
  <c r="R15" i="36" s="1"/>
  <c r="AQ14" i="36"/>
  <c r="AP14" i="36"/>
  <c r="AN14" i="36"/>
  <c r="AM14" i="36"/>
  <c r="R14" i="36"/>
  <c r="N14" i="36"/>
  <c r="Z14" i="36" s="1"/>
  <c r="AL14" i="36" s="1"/>
  <c r="F14" i="36"/>
  <c r="E14" i="36"/>
  <c r="D14" i="36"/>
  <c r="W14" i="36" s="1"/>
  <c r="C14" i="36"/>
  <c r="B14" i="36"/>
  <c r="AQ13" i="36"/>
  <c r="AP13" i="36"/>
  <c r="AN13" i="36"/>
  <c r="AM13" i="36"/>
  <c r="U13" i="36"/>
  <c r="N13" i="36"/>
  <c r="Z13" i="36" s="1"/>
  <c r="AL13" i="36" s="1"/>
  <c r="F13" i="36"/>
  <c r="E13" i="36"/>
  <c r="D13" i="36"/>
  <c r="C13" i="36"/>
  <c r="B13" i="36"/>
  <c r="AQ12" i="36"/>
  <c r="AP12" i="36"/>
  <c r="AN12" i="36"/>
  <c r="AR12" i="36" s="1"/>
  <c r="AM12" i="36"/>
  <c r="N12" i="36"/>
  <c r="Z12" i="36" s="1"/>
  <c r="AL12" i="36" s="1"/>
  <c r="F12" i="36"/>
  <c r="E12" i="36"/>
  <c r="D12" i="36"/>
  <c r="W12" i="36" s="1"/>
  <c r="C12" i="36"/>
  <c r="T12" i="36" s="1"/>
  <c r="B12" i="36"/>
  <c r="Q12" i="36" s="1"/>
  <c r="AQ11" i="36"/>
  <c r="AP11" i="36"/>
  <c r="AN11" i="36"/>
  <c r="AR11" i="36" s="1"/>
  <c r="AM11" i="36"/>
  <c r="N11" i="36"/>
  <c r="Z11" i="36" s="1"/>
  <c r="AL11" i="36" s="1"/>
  <c r="F11" i="36"/>
  <c r="E11" i="36"/>
  <c r="Y11" i="36" s="1"/>
  <c r="D11" i="36"/>
  <c r="C11" i="36"/>
  <c r="B11" i="36"/>
  <c r="AQ10" i="36"/>
  <c r="AP10" i="36"/>
  <c r="AN10" i="36"/>
  <c r="AR10" i="36" s="1"/>
  <c r="AM10" i="36"/>
  <c r="Z10" i="36"/>
  <c r="AL10" i="36" s="1"/>
  <c r="R10" i="36"/>
  <c r="N10" i="36"/>
  <c r="F10" i="36"/>
  <c r="Y10" i="36" s="1"/>
  <c r="E10" i="36"/>
  <c r="D10" i="36"/>
  <c r="W10" i="36" s="1"/>
  <c r="C10" i="36"/>
  <c r="U10" i="36" s="1"/>
  <c r="B10" i="36"/>
  <c r="AQ9" i="36"/>
  <c r="AP9" i="36"/>
  <c r="AN9" i="36"/>
  <c r="AR9" i="36" s="1"/>
  <c r="AM9" i="36"/>
  <c r="U9" i="36"/>
  <c r="N9" i="36"/>
  <c r="Z9" i="36" s="1"/>
  <c r="AL9" i="36" s="1"/>
  <c r="F9" i="36"/>
  <c r="E9" i="36"/>
  <c r="D9" i="36"/>
  <c r="C9" i="36"/>
  <c r="T9" i="36" s="1"/>
  <c r="B9" i="36"/>
  <c r="AQ8" i="36"/>
  <c r="AP8" i="36"/>
  <c r="AN8" i="36"/>
  <c r="AO8" i="36" s="1"/>
  <c r="AM8" i="36"/>
  <c r="N8" i="36"/>
  <c r="Z8" i="36" s="1"/>
  <c r="AL8" i="36" s="1"/>
  <c r="F8" i="36"/>
  <c r="S8" i="36" s="1"/>
  <c r="E8" i="36"/>
  <c r="D8" i="36"/>
  <c r="W8" i="36" s="1"/>
  <c r="C8" i="36"/>
  <c r="U8" i="36" s="1"/>
  <c r="B8" i="36"/>
  <c r="R8" i="36" s="1"/>
  <c r="AQ7" i="36"/>
  <c r="AP7" i="36"/>
  <c r="AN7" i="36"/>
  <c r="AM7" i="36"/>
  <c r="N7" i="36"/>
  <c r="Z7" i="36" s="1"/>
  <c r="AL7" i="36" s="1"/>
  <c r="F7" i="36"/>
  <c r="E7" i="36"/>
  <c r="D7" i="36"/>
  <c r="W7" i="36" s="1"/>
  <c r="C7" i="36"/>
  <c r="V7" i="36" s="1"/>
  <c r="B7" i="36"/>
  <c r="Q7" i="36" s="1"/>
  <c r="AQ6" i="36"/>
  <c r="AP6" i="36"/>
  <c r="AN6" i="36"/>
  <c r="AM6" i="36"/>
  <c r="N6" i="36"/>
  <c r="Z6" i="36" s="1"/>
  <c r="AL6" i="36" s="1"/>
  <c r="F6" i="36"/>
  <c r="E6" i="36"/>
  <c r="D6" i="36"/>
  <c r="C6" i="36"/>
  <c r="B6" i="36"/>
  <c r="Q6" i="36" s="1"/>
  <c r="AQ5" i="36"/>
  <c r="AP5" i="36"/>
  <c r="AN5" i="36"/>
  <c r="AR5" i="36" s="1"/>
  <c r="AM5" i="36"/>
  <c r="Z5" i="36"/>
  <c r="AL5" i="36" s="1"/>
  <c r="N5" i="36"/>
  <c r="A5" i="36"/>
  <c r="AN4" i="36"/>
  <c r="AM4" i="36"/>
  <c r="N4" i="36"/>
  <c r="Z4" i="36" s="1"/>
  <c r="AL4" i="36" s="1"/>
  <c r="A4" i="36"/>
  <c r="AQ3" i="36"/>
  <c r="AP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N3" i="36"/>
  <c r="M3" i="36"/>
  <c r="L3" i="36"/>
  <c r="K3" i="36"/>
  <c r="J3" i="36"/>
  <c r="I3" i="36"/>
  <c r="V15" i="39" l="1"/>
  <c r="U15" i="39"/>
  <c r="V8" i="41"/>
  <c r="Q11" i="41"/>
  <c r="S11" i="41"/>
  <c r="T6" i="36"/>
  <c r="AO6" i="36"/>
  <c r="V11" i="36"/>
  <c r="P19" i="36"/>
  <c r="T20" i="36"/>
  <c r="P22" i="36"/>
  <c r="W23" i="36"/>
  <c r="W8" i="37"/>
  <c r="U9" i="37"/>
  <c r="W10" i="37"/>
  <c r="W12" i="37"/>
  <c r="P16" i="37"/>
  <c r="S19" i="37"/>
  <c r="Q21" i="37"/>
  <c r="R21" i="37"/>
  <c r="P23" i="37"/>
  <c r="Q8" i="38"/>
  <c r="Q9" i="38"/>
  <c r="R9" i="38"/>
  <c r="Y10" i="38"/>
  <c r="Q20" i="38"/>
  <c r="Q22" i="38"/>
  <c r="X22" i="38"/>
  <c r="U24" i="38"/>
  <c r="W13" i="39"/>
  <c r="S18" i="39"/>
  <c r="W27" i="39"/>
  <c r="X27" i="39"/>
  <c r="W6" i="40"/>
  <c r="V20" i="40"/>
  <c r="U20" i="40"/>
  <c r="W26" i="40"/>
  <c r="R7" i="36"/>
  <c r="X9" i="36"/>
  <c r="AO9" i="36"/>
  <c r="X14" i="36"/>
  <c r="Q17" i="36"/>
  <c r="X19" i="36"/>
  <c r="R21" i="36"/>
  <c r="AR26" i="36"/>
  <c r="AO5" i="37"/>
  <c r="T7" i="37"/>
  <c r="AR19" i="37"/>
  <c r="R6" i="38"/>
  <c r="P6" i="38"/>
  <c r="X9" i="38"/>
  <c r="V17" i="38"/>
  <c r="S21" i="38"/>
  <c r="P26" i="38"/>
  <c r="V27" i="38"/>
  <c r="T27" i="38"/>
  <c r="S7" i="39"/>
  <c r="V17" i="39"/>
  <c r="X25" i="39"/>
  <c r="X12" i="40"/>
  <c r="Q25" i="40"/>
  <c r="R25" i="40"/>
  <c r="Q14" i="39"/>
  <c r="P14" i="39"/>
  <c r="S7" i="36"/>
  <c r="Q14" i="36"/>
  <c r="S21" i="36"/>
  <c r="R26" i="36"/>
  <c r="S26" i="36"/>
  <c r="AO7" i="37"/>
  <c r="Y14" i="37"/>
  <c r="Y21" i="37"/>
  <c r="Q25" i="37"/>
  <c r="T8" i="38"/>
  <c r="Y9" i="38"/>
  <c r="W27" i="38"/>
  <c r="AO7" i="40"/>
  <c r="R9" i="40"/>
  <c r="S9" i="40"/>
  <c r="S12" i="40"/>
  <c r="W17" i="40"/>
  <c r="X17" i="40"/>
  <c r="T23" i="40"/>
  <c r="AR25" i="40"/>
  <c r="W6" i="41"/>
  <c r="T6" i="41"/>
  <c r="R23" i="41"/>
  <c r="S23" i="41"/>
  <c r="P23" i="41"/>
  <c r="S17" i="38"/>
  <c r="AO5" i="36"/>
  <c r="P16" i="36"/>
  <c r="P23" i="36"/>
  <c r="P12" i="37"/>
  <c r="R12" i="38"/>
  <c r="R16" i="38"/>
  <c r="V19" i="38"/>
  <c r="U27" i="38"/>
  <c r="Y27" i="38"/>
  <c r="V7" i="39"/>
  <c r="AO10" i="39"/>
  <c r="Q15" i="39"/>
  <c r="P19" i="39"/>
  <c r="V22" i="39"/>
  <c r="Y25" i="39"/>
  <c r="P6" i="40"/>
  <c r="V9" i="40"/>
  <c r="U9" i="40"/>
  <c r="W18" i="40"/>
  <c r="AR21" i="40"/>
  <c r="W23" i="40"/>
  <c r="X23" i="40"/>
  <c r="W6" i="37"/>
  <c r="X6" i="37"/>
  <c r="X12" i="36"/>
  <c r="V18" i="38"/>
  <c r="T18" i="38"/>
  <c r="AO7" i="36"/>
  <c r="V8" i="36"/>
  <c r="V18" i="37"/>
  <c r="X27" i="37"/>
  <c r="AO4" i="36"/>
  <c r="X7" i="36"/>
  <c r="AR14" i="36"/>
  <c r="U20" i="36"/>
  <c r="X24" i="36"/>
  <c r="R25" i="36"/>
  <c r="S27" i="36"/>
  <c r="X27" i="36"/>
  <c r="T13" i="37"/>
  <c r="U13" i="37"/>
  <c r="R15" i="37"/>
  <c r="AR18" i="37"/>
  <c r="Q20" i="37"/>
  <c r="AR23" i="37"/>
  <c r="W25" i="37"/>
  <c r="S27" i="37"/>
  <c r="P27" i="37"/>
  <c r="S7" i="38"/>
  <c r="X7" i="38"/>
  <c r="T13" i="38"/>
  <c r="X13" i="38"/>
  <c r="AR23" i="38"/>
  <c r="R6" i="39"/>
  <c r="P8" i="39"/>
  <c r="V11" i="39"/>
  <c r="S19" i="39"/>
  <c r="T27" i="39"/>
  <c r="T6" i="40"/>
  <c r="T7" i="40"/>
  <c r="U7" i="40"/>
  <c r="X8" i="40"/>
  <c r="Q14" i="40"/>
  <c r="S12" i="36"/>
  <c r="AR8" i="36"/>
  <c r="V26" i="36"/>
  <c r="T27" i="36"/>
  <c r="T6" i="37"/>
  <c r="T17" i="37"/>
  <c r="U6" i="36"/>
  <c r="Y7" i="36"/>
  <c r="X10" i="36"/>
  <c r="R12" i="36"/>
  <c r="Y14" i="36"/>
  <c r="S15" i="36"/>
  <c r="R18" i="36"/>
  <c r="X23" i="36"/>
  <c r="Y26" i="36"/>
  <c r="AR6" i="37"/>
  <c r="Q8" i="37"/>
  <c r="R8" i="37"/>
  <c r="Q10" i="37"/>
  <c r="S12" i="37"/>
  <c r="X12" i="37"/>
  <c r="R14" i="37"/>
  <c r="V15" i="37"/>
  <c r="P19" i="37"/>
  <c r="V22" i="37"/>
  <c r="U24" i="37"/>
  <c r="Y25" i="37"/>
  <c r="P18" i="38"/>
  <c r="P22" i="38"/>
  <c r="T23" i="38"/>
  <c r="Y7" i="39"/>
  <c r="S8" i="39"/>
  <c r="AR15" i="39"/>
  <c r="X19" i="39"/>
  <c r="Y22" i="39"/>
  <c r="R23" i="39"/>
  <c r="U24" i="39"/>
  <c r="X6" i="40"/>
  <c r="X7" i="40"/>
  <c r="Q8" i="40"/>
  <c r="V14" i="40"/>
  <c r="T14" i="40"/>
  <c r="AR14" i="40"/>
  <c r="AR5" i="41"/>
  <c r="AO5" i="41"/>
  <c r="AO13" i="41"/>
  <c r="S12" i="41"/>
  <c r="R10" i="38"/>
  <c r="V11" i="38"/>
  <c r="AR17" i="38"/>
  <c r="AR19" i="38"/>
  <c r="W24" i="38"/>
  <c r="X6" i="39"/>
  <c r="V8" i="39"/>
  <c r="AR9" i="39"/>
  <c r="X12" i="39"/>
  <c r="R13" i="39"/>
  <c r="AR13" i="39"/>
  <c r="V21" i="39"/>
  <c r="V23" i="39"/>
  <c r="S27" i="39"/>
  <c r="AR10" i="40"/>
  <c r="V18" i="40"/>
  <c r="Q21" i="40"/>
  <c r="Q23" i="40"/>
  <c r="R26" i="40"/>
  <c r="AO4" i="41"/>
  <c r="V12" i="41"/>
  <c r="X13" i="41"/>
  <c r="AO23" i="41"/>
  <c r="S27" i="41"/>
  <c r="X27" i="41"/>
  <c r="R22" i="36"/>
  <c r="X25" i="36"/>
  <c r="S6" i="37"/>
  <c r="W14" i="37"/>
  <c r="AR14" i="37"/>
  <c r="T20" i="37"/>
  <c r="R22" i="37"/>
  <c r="Y26" i="37"/>
  <c r="W7" i="38"/>
  <c r="AR7" i="38"/>
  <c r="V10" i="38"/>
  <c r="AR10" i="38"/>
  <c r="Q12" i="38"/>
  <c r="V13" i="38"/>
  <c r="U15" i="38"/>
  <c r="U19" i="38"/>
  <c r="V13" i="39"/>
  <c r="X16" i="39"/>
  <c r="X21" i="39"/>
  <c r="Q25" i="39"/>
  <c r="AR5" i="40"/>
  <c r="W12" i="40"/>
  <c r="AR15" i="40"/>
  <c r="Q17" i="40"/>
  <c r="V26" i="40"/>
  <c r="AR27" i="40"/>
  <c r="R8" i="41"/>
  <c r="T12" i="41"/>
  <c r="AR12" i="41"/>
  <c r="R14" i="41"/>
  <c r="P19" i="41"/>
  <c r="R21" i="41"/>
  <c r="V9" i="41"/>
  <c r="T9" i="41"/>
  <c r="AR18" i="41"/>
  <c r="T24" i="41"/>
  <c r="AR27" i="41"/>
  <c r="X25" i="41"/>
  <c r="S26" i="41"/>
  <c r="Y8" i="41"/>
  <c r="AR9" i="41"/>
  <c r="X11" i="41"/>
  <c r="P12" i="41"/>
  <c r="Y14" i="41"/>
  <c r="Q17" i="41"/>
  <c r="X21" i="41"/>
  <c r="R22" i="41"/>
  <c r="V23" i="41"/>
  <c r="W24" i="41"/>
  <c r="Y25" i="41"/>
  <c r="T13" i="40"/>
  <c r="T19" i="40"/>
  <c r="Y25" i="40"/>
  <c r="S27" i="40"/>
  <c r="S6" i="41"/>
  <c r="R6" i="41"/>
  <c r="Q6" i="41"/>
  <c r="Y6" i="41"/>
  <c r="U7" i="41"/>
  <c r="T7" i="41"/>
  <c r="V7" i="41"/>
  <c r="Q8" i="41"/>
  <c r="W9" i="41"/>
  <c r="U11" i="41"/>
  <c r="V11" i="41"/>
  <c r="P11" i="41"/>
  <c r="V13" i="41"/>
  <c r="U13" i="41"/>
  <c r="P13" i="41"/>
  <c r="AO15" i="41"/>
  <c r="P20" i="41"/>
  <c r="S20" i="41"/>
  <c r="R20" i="41"/>
  <c r="Q20" i="41"/>
  <c r="X20" i="41"/>
  <c r="Y20" i="41"/>
  <c r="X26" i="41"/>
  <c r="W26" i="41"/>
  <c r="X6" i="41"/>
  <c r="P10" i="41"/>
  <c r="R10" i="41"/>
  <c r="Q10" i="41"/>
  <c r="X19" i="41"/>
  <c r="W19" i="41"/>
  <c r="AO7" i="41"/>
  <c r="Y9" i="41"/>
  <c r="U9" i="41"/>
  <c r="T14" i="41"/>
  <c r="V14" i="41"/>
  <c r="X15" i="41"/>
  <c r="W15" i="41"/>
  <c r="W16" i="41"/>
  <c r="X16" i="41"/>
  <c r="T16" i="41"/>
  <c r="AO21" i="41"/>
  <c r="P6" i="41"/>
  <c r="AO22" i="41"/>
  <c r="AR22" i="41"/>
  <c r="AO24" i="41"/>
  <c r="AO20" i="41"/>
  <c r="AO27" i="41"/>
  <c r="AO16" i="41"/>
  <c r="AO12" i="41"/>
  <c r="AO11" i="41"/>
  <c r="AO6" i="41"/>
  <c r="AO19" i="41"/>
  <c r="AO9" i="41"/>
  <c r="X8" i="41"/>
  <c r="AO8" i="41"/>
  <c r="R9" i="41"/>
  <c r="S10" i="41"/>
  <c r="T19" i="41"/>
  <c r="V6" i="41"/>
  <c r="S7" i="41"/>
  <c r="W7" i="41"/>
  <c r="AR7" i="41"/>
  <c r="P8" i="41"/>
  <c r="T8" i="41"/>
  <c r="Q9" i="41"/>
  <c r="U10" i="41"/>
  <c r="Q12" i="41"/>
  <c r="W12" i="41"/>
  <c r="X14" i="41"/>
  <c r="Q14" i="41"/>
  <c r="Y15" i="41"/>
  <c r="R15" i="41"/>
  <c r="AR15" i="41"/>
  <c r="AO17" i="41"/>
  <c r="U18" i="41"/>
  <c r="T18" i="41"/>
  <c r="Y19" i="41"/>
  <c r="X22" i="41"/>
  <c r="P7" i="41"/>
  <c r="U8" i="41"/>
  <c r="X10" i="41"/>
  <c r="V10" i="41"/>
  <c r="Y11" i="41"/>
  <c r="R11" i="41"/>
  <c r="W11" i="41"/>
  <c r="X12" i="41"/>
  <c r="Q13" i="41"/>
  <c r="W14" i="41"/>
  <c r="AO14" i="41"/>
  <c r="Q15" i="41"/>
  <c r="R16" i="41"/>
  <c r="S16" i="41"/>
  <c r="U16" i="41"/>
  <c r="X18" i="41"/>
  <c r="W18" i="41"/>
  <c r="AO26" i="41"/>
  <c r="AR26" i="41"/>
  <c r="AO10" i="41"/>
  <c r="R12" i="41"/>
  <c r="Y12" i="41"/>
  <c r="R13" i="41"/>
  <c r="P14" i="41"/>
  <c r="S14" i="41"/>
  <c r="U15" i="41"/>
  <c r="T15" i="41"/>
  <c r="T17" i="41"/>
  <c r="V17" i="41"/>
  <c r="V18" i="41"/>
  <c r="Y23" i="41"/>
  <c r="P24" i="41"/>
  <c r="S24" i="41"/>
  <c r="R24" i="41"/>
  <c r="Q24" i="41"/>
  <c r="X24" i="41"/>
  <c r="AO25" i="41"/>
  <c r="V16" i="41"/>
  <c r="P17" i="41"/>
  <c r="S17" i="41"/>
  <c r="Q18" i="41"/>
  <c r="AO18" i="41"/>
  <c r="R19" i="41"/>
  <c r="U21" i="41"/>
  <c r="T21" i="41"/>
  <c r="V21" i="41"/>
  <c r="Q22" i="41"/>
  <c r="W23" i="41"/>
  <c r="U25" i="41"/>
  <c r="T25" i="41"/>
  <c r="V25" i="41"/>
  <c r="Y27" i="41"/>
  <c r="W17" i="41"/>
  <c r="AR17" i="41"/>
  <c r="P18" i="41"/>
  <c r="Q19" i="41"/>
  <c r="U19" i="41"/>
  <c r="V20" i="41"/>
  <c r="S21" i="41"/>
  <c r="W21" i="41"/>
  <c r="AR21" i="41"/>
  <c r="P22" i="41"/>
  <c r="T22" i="41"/>
  <c r="Q23" i="41"/>
  <c r="U23" i="41"/>
  <c r="V24" i="41"/>
  <c r="S25" i="41"/>
  <c r="W25" i="41"/>
  <c r="AR25" i="41"/>
  <c r="P26" i="41"/>
  <c r="T26" i="41"/>
  <c r="Q27" i="41"/>
  <c r="U27" i="41"/>
  <c r="P21" i="41"/>
  <c r="U22" i="41"/>
  <c r="P25" i="41"/>
  <c r="Q26" i="41"/>
  <c r="U26" i="41"/>
  <c r="R27" i="41"/>
  <c r="V27" i="41"/>
  <c r="Q7" i="40"/>
  <c r="Y7" i="40"/>
  <c r="V8" i="40"/>
  <c r="W9" i="40"/>
  <c r="P10" i="40"/>
  <c r="Y11" i="40"/>
  <c r="R22" i="40"/>
  <c r="P22" i="40"/>
  <c r="S22" i="40"/>
  <c r="AO4" i="40"/>
  <c r="AO5" i="40"/>
  <c r="Q6" i="40"/>
  <c r="U6" i="40"/>
  <c r="Y6" i="40"/>
  <c r="R7" i="40"/>
  <c r="V7" i="40"/>
  <c r="S8" i="40"/>
  <c r="P9" i="40"/>
  <c r="T9" i="40"/>
  <c r="W10" i="40"/>
  <c r="AO10" i="40"/>
  <c r="V11" i="40"/>
  <c r="U12" i="40"/>
  <c r="P12" i="40"/>
  <c r="AR12" i="40"/>
  <c r="P13" i="40"/>
  <c r="R13" i="40"/>
  <c r="Q13" i="40"/>
  <c r="Y13" i="40"/>
  <c r="AO13" i="40"/>
  <c r="Y16" i="40"/>
  <c r="AO19" i="40"/>
  <c r="P24" i="40"/>
  <c r="S24" i="40"/>
  <c r="R24" i="40"/>
  <c r="Q24" i="40"/>
  <c r="Y24" i="40"/>
  <c r="Y27" i="40"/>
  <c r="R6" i="40"/>
  <c r="V6" i="40"/>
  <c r="S7" i="40"/>
  <c r="W7" i="40"/>
  <c r="AR7" i="40"/>
  <c r="P8" i="40"/>
  <c r="T8" i="40"/>
  <c r="AO8" i="40"/>
  <c r="Q9" i="40"/>
  <c r="Y9" i="40"/>
  <c r="Y10" i="40"/>
  <c r="X11" i="40"/>
  <c r="U14" i="40"/>
  <c r="P14" i="40"/>
  <c r="R15" i="40"/>
  <c r="P15" i="40"/>
  <c r="Q15" i="40"/>
  <c r="Y15" i="40"/>
  <c r="AO15" i="40"/>
  <c r="AO16" i="40"/>
  <c r="AR16" i="40"/>
  <c r="U21" i="40"/>
  <c r="V21" i="40"/>
  <c r="T21" i="40"/>
  <c r="Q22" i="40"/>
  <c r="AO22" i="40"/>
  <c r="AR22" i="40"/>
  <c r="AO25" i="40"/>
  <c r="AO17" i="40"/>
  <c r="AO27" i="40"/>
  <c r="AO23" i="40"/>
  <c r="AO21" i="40"/>
  <c r="AO6" i="40"/>
  <c r="U10" i="40"/>
  <c r="R11" i="40"/>
  <c r="P11" i="40"/>
  <c r="Q11" i="40"/>
  <c r="AO11" i="40"/>
  <c r="Y14" i="40"/>
  <c r="X15" i="40"/>
  <c r="Y22" i="40"/>
  <c r="AO9" i="40"/>
  <c r="V10" i="40"/>
  <c r="W11" i="40"/>
  <c r="AR11" i="40"/>
  <c r="Y12" i="40"/>
  <c r="T12" i="40"/>
  <c r="X13" i="40"/>
  <c r="W14" i="40"/>
  <c r="R14" i="40"/>
  <c r="AO14" i="40"/>
  <c r="V15" i="40"/>
  <c r="S15" i="40"/>
  <c r="T16" i="40"/>
  <c r="V16" i="40"/>
  <c r="Y19" i="40"/>
  <c r="R19" i="40"/>
  <c r="S10" i="40"/>
  <c r="T11" i="40"/>
  <c r="Q12" i="40"/>
  <c r="V13" i="40"/>
  <c r="S14" i="40"/>
  <c r="T15" i="40"/>
  <c r="P16" i="40"/>
  <c r="R16" i="40"/>
  <c r="S16" i="40"/>
  <c r="U17" i="40"/>
  <c r="P17" i="40"/>
  <c r="AR17" i="40"/>
  <c r="R18" i="40"/>
  <c r="P18" i="40"/>
  <c r="Q18" i="40"/>
  <c r="Y18" i="40"/>
  <c r="AO18" i="40"/>
  <c r="X20" i="40"/>
  <c r="T20" i="40"/>
  <c r="W21" i="40"/>
  <c r="V22" i="40"/>
  <c r="X26" i="40"/>
  <c r="AO26" i="40"/>
  <c r="U19" i="40"/>
  <c r="P19" i="40"/>
  <c r="V19" i="40"/>
  <c r="Y21" i="40"/>
  <c r="X22" i="40"/>
  <c r="X24" i="40"/>
  <c r="AO24" i="40"/>
  <c r="U25" i="40"/>
  <c r="T25" i="40"/>
  <c r="P25" i="40"/>
  <c r="V25" i="40"/>
  <c r="X16" i="40"/>
  <c r="W16" i="40"/>
  <c r="Y17" i="40"/>
  <c r="T17" i="40"/>
  <c r="X18" i="40"/>
  <c r="W19" i="40"/>
  <c r="AR19" i="40"/>
  <c r="P20" i="40"/>
  <c r="R20" i="40"/>
  <c r="Q20" i="40"/>
  <c r="Y20" i="40"/>
  <c r="AO20" i="40"/>
  <c r="W22" i="40"/>
  <c r="R23" i="40"/>
  <c r="Y23" i="40"/>
  <c r="W27" i="40"/>
  <c r="S17" i="40"/>
  <c r="T18" i="40"/>
  <c r="S21" i="40"/>
  <c r="T22" i="40"/>
  <c r="U23" i="40"/>
  <c r="V24" i="40"/>
  <c r="S25" i="40"/>
  <c r="P26" i="40"/>
  <c r="T26" i="40"/>
  <c r="Q27" i="40"/>
  <c r="U27" i="40"/>
  <c r="V23" i="40"/>
  <c r="W24" i="40"/>
  <c r="AR24" i="40"/>
  <c r="Q26" i="40"/>
  <c r="Y26" i="40"/>
  <c r="R27" i="40"/>
  <c r="V27" i="40"/>
  <c r="X7" i="39"/>
  <c r="AO5" i="39"/>
  <c r="AO4" i="39"/>
  <c r="AO7" i="39"/>
  <c r="AO8" i="39"/>
  <c r="U6" i="39"/>
  <c r="T6" i="39"/>
  <c r="V6" i="39"/>
  <c r="Q7" i="39"/>
  <c r="W8" i="39"/>
  <c r="V10" i="39"/>
  <c r="U10" i="39"/>
  <c r="T10" i="39"/>
  <c r="AO6" i="39"/>
  <c r="W7" i="39"/>
  <c r="AR7" i="39"/>
  <c r="Y8" i="39"/>
  <c r="P9" i="39"/>
  <c r="S9" i="39"/>
  <c r="R9" i="39"/>
  <c r="X9" i="39"/>
  <c r="S6" i="39"/>
  <c r="W6" i="39"/>
  <c r="AR6" i="39"/>
  <c r="P7" i="39"/>
  <c r="T7" i="39"/>
  <c r="Q8" i="39"/>
  <c r="U8" i="39"/>
  <c r="V9" i="39"/>
  <c r="P10" i="39"/>
  <c r="X10" i="39"/>
  <c r="X11" i="39"/>
  <c r="AO11" i="39"/>
  <c r="U12" i="39"/>
  <c r="T12" i="39"/>
  <c r="V12" i="39"/>
  <c r="R14" i="39"/>
  <c r="Y14" i="39"/>
  <c r="P15" i="39"/>
  <c r="S15" i="39"/>
  <c r="R15" i="39"/>
  <c r="AO18" i="39"/>
  <c r="AR18" i="39"/>
  <c r="X23" i="39"/>
  <c r="W23" i="39"/>
  <c r="AO23" i="39"/>
  <c r="AO24" i="39"/>
  <c r="AO20" i="39"/>
  <c r="AO15" i="39"/>
  <c r="AO12" i="39"/>
  <c r="AO27" i="39"/>
  <c r="AO16" i="39"/>
  <c r="P6" i="39"/>
  <c r="U7" i="39"/>
  <c r="Y10" i="39"/>
  <c r="AR12" i="39"/>
  <c r="AO13" i="39"/>
  <c r="AO14" i="39"/>
  <c r="Y15" i="39"/>
  <c r="P17" i="39"/>
  <c r="S17" i="39"/>
  <c r="R17" i="39"/>
  <c r="Q17" i="39"/>
  <c r="Y17" i="39"/>
  <c r="Y20" i="39"/>
  <c r="X22" i="39"/>
  <c r="W22" i="39"/>
  <c r="AO9" i="39"/>
  <c r="R10" i="39"/>
  <c r="Q10" i="39"/>
  <c r="P11" i="39"/>
  <c r="S11" i="39"/>
  <c r="R11" i="39"/>
  <c r="X13" i="39"/>
  <c r="V16" i="39"/>
  <c r="U16" i="39"/>
  <c r="T16" i="39"/>
  <c r="AO19" i="39"/>
  <c r="U20" i="39"/>
  <c r="S12" i="39"/>
  <c r="P13" i="39"/>
  <c r="T13" i="39"/>
  <c r="U14" i="39"/>
  <c r="W16" i="39"/>
  <c r="T17" i="39"/>
  <c r="AO17" i="39"/>
  <c r="U18" i="39"/>
  <c r="T18" i="39"/>
  <c r="S20" i="39"/>
  <c r="R20" i="39"/>
  <c r="P20" i="39"/>
  <c r="X20" i="39"/>
  <c r="U21" i="39"/>
  <c r="Y23" i="39"/>
  <c r="W24" i="39"/>
  <c r="U25" i="39"/>
  <c r="T25" i="39"/>
  <c r="V25" i="39"/>
  <c r="Y27" i="39"/>
  <c r="W11" i="39"/>
  <c r="AR11" i="39"/>
  <c r="P12" i="39"/>
  <c r="Q13" i="39"/>
  <c r="U13" i="39"/>
  <c r="Y13" i="39"/>
  <c r="V14" i="39"/>
  <c r="W15" i="39"/>
  <c r="P16" i="39"/>
  <c r="X17" i="39"/>
  <c r="X18" i="39"/>
  <c r="T19" i="39"/>
  <c r="P21" i="39"/>
  <c r="S21" i="39"/>
  <c r="Q22" i="39"/>
  <c r="AO22" i="39"/>
  <c r="AR23" i="39"/>
  <c r="AO25" i="39"/>
  <c r="AO26" i="39"/>
  <c r="T11" i="39"/>
  <c r="T15" i="39"/>
  <c r="Q16" i="39"/>
  <c r="Y19" i="39"/>
  <c r="W20" i="39"/>
  <c r="T21" i="39"/>
  <c r="Q21" i="39"/>
  <c r="AO21" i="39"/>
  <c r="U22" i="39"/>
  <c r="T22" i="39"/>
  <c r="S24" i="39"/>
  <c r="R24" i="39"/>
  <c r="P24" i="39"/>
  <c r="X24" i="39"/>
  <c r="X26" i="39"/>
  <c r="W17" i="39"/>
  <c r="AR17" i="39"/>
  <c r="P18" i="39"/>
  <c r="Q19" i="39"/>
  <c r="U19" i="39"/>
  <c r="V20" i="39"/>
  <c r="W21" i="39"/>
  <c r="AR21" i="39"/>
  <c r="P22" i="39"/>
  <c r="Q23" i="39"/>
  <c r="U23" i="39"/>
  <c r="V24" i="39"/>
  <c r="S25" i="39"/>
  <c r="W25" i="39"/>
  <c r="AR25" i="39"/>
  <c r="P26" i="39"/>
  <c r="T26" i="39"/>
  <c r="Q27" i="39"/>
  <c r="U27" i="39"/>
  <c r="P25" i="39"/>
  <c r="Q26" i="39"/>
  <c r="U26" i="39"/>
  <c r="R27" i="39"/>
  <c r="V27" i="39"/>
  <c r="X6" i="38"/>
  <c r="T6" i="38"/>
  <c r="T10" i="38"/>
  <c r="X10" i="38"/>
  <c r="AO13" i="38"/>
  <c r="Y13" i="38"/>
  <c r="W13" i="38"/>
  <c r="AO6" i="38"/>
  <c r="AO14" i="38"/>
  <c r="AO19" i="38"/>
  <c r="AO8" i="38"/>
  <c r="U9" i="38"/>
  <c r="T9" i="38"/>
  <c r="P8" i="38"/>
  <c r="S8" i="38"/>
  <c r="R8" i="38"/>
  <c r="V9" i="38"/>
  <c r="AR5" i="38"/>
  <c r="W6" i="38"/>
  <c r="AR6" i="38"/>
  <c r="U7" i="38"/>
  <c r="Y7" i="38"/>
  <c r="AO7" i="38"/>
  <c r="Y8" i="38"/>
  <c r="AR9" i="38"/>
  <c r="W10" i="38"/>
  <c r="W9" i="38"/>
  <c r="AR13" i="38"/>
  <c r="U14" i="38"/>
  <c r="X20" i="38"/>
  <c r="V20" i="38"/>
  <c r="W26" i="38"/>
  <c r="AO27" i="38"/>
  <c r="AO4" i="38"/>
  <c r="AO5" i="38"/>
  <c r="Q6" i="38"/>
  <c r="U6" i="38"/>
  <c r="Y6" i="38"/>
  <c r="R7" i="38"/>
  <c r="V7" i="38"/>
  <c r="W8" i="38"/>
  <c r="AR8" i="38"/>
  <c r="P9" i="38"/>
  <c r="AO9" i="38"/>
  <c r="Q10" i="38"/>
  <c r="U10" i="38"/>
  <c r="AO10" i="38"/>
  <c r="T11" i="38"/>
  <c r="Y11" i="38"/>
  <c r="AO11" i="38"/>
  <c r="U12" i="38"/>
  <c r="T12" i="38"/>
  <c r="S14" i="38"/>
  <c r="R14" i="38"/>
  <c r="P14" i="38"/>
  <c r="X14" i="38"/>
  <c r="X17" i="38"/>
  <c r="W17" i="38"/>
  <c r="W18" i="38"/>
  <c r="T20" i="38"/>
  <c r="U20" i="38"/>
  <c r="Y20" i="38"/>
  <c r="AO22" i="38"/>
  <c r="S23" i="38"/>
  <c r="R23" i="38"/>
  <c r="Q23" i="38"/>
  <c r="R26" i="38"/>
  <c r="Y26" i="38"/>
  <c r="T15" i="38"/>
  <c r="T16" i="38"/>
  <c r="V16" i="38"/>
  <c r="U16" i="38"/>
  <c r="AO21" i="38"/>
  <c r="AR21" i="38"/>
  <c r="AO24" i="38"/>
  <c r="AO20" i="38"/>
  <c r="AO26" i="38"/>
  <c r="AO23" i="38"/>
  <c r="AO18" i="38"/>
  <c r="AO15" i="38"/>
  <c r="Q7" i="38"/>
  <c r="V8" i="38"/>
  <c r="P11" i="38"/>
  <c r="S11" i="38"/>
  <c r="AO12" i="38"/>
  <c r="R13" i="38"/>
  <c r="X16" i="38"/>
  <c r="P20" i="38"/>
  <c r="S20" i="38"/>
  <c r="R20" i="38"/>
  <c r="Y23" i="38"/>
  <c r="X25" i="38"/>
  <c r="W25" i="38"/>
  <c r="X11" i="38"/>
  <c r="R11" i="38"/>
  <c r="X12" i="38"/>
  <c r="Q14" i="38"/>
  <c r="P15" i="38"/>
  <c r="S15" i="38"/>
  <c r="V15" i="38"/>
  <c r="Q16" i="38"/>
  <c r="R18" i="38"/>
  <c r="Y18" i="38"/>
  <c r="U21" i="38"/>
  <c r="T21" i="38"/>
  <c r="V21" i="38"/>
  <c r="X23" i="38"/>
  <c r="W11" i="38"/>
  <c r="AR11" i="38"/>
  <c r="P12" i="38"/>
  <c r="Q13" i="38"/>
  <c r="U13" i="38"/>
  <c r="V14" i="38"/>
  <c r="W15" i="38"/>
  <c r="P16" i="38"/>
  <c r="Q17" i="38"/>
  <c r="AO17" i="38"/>
  <c r="Q18" i="38"/>
  <c r="X21" i="38"/>
  <c r="T22" i="38"/>
  <c r="V23" i="38"/>
  <c r="P24" i="38"/>
  <c r="S24" i="38"/>
  <c r="Q25" i="38"/>
  <c r="AO25" i="38"/>
  <c r="Q26" i="38"/>
  <c r="AO16" i="38"/>
  <c r="U17" i="38"/>
  <c r="T17" i="38"/>
  <c r="S19" i="38"/>
  <c r="R19" i="38"/>
  <c r="P19" i="38"/>
  <c r="X19" i="38"/>
  <c r="R22" i="38"/>
  <c r="Y22" i="38"/>
  <c r="W23" i="38"/>
  <c r="T24" i="38"/>
  <c r="AR24" i="38"/>
  <c r="U25" i="38"/>
  <c r="T25" i="38"/>
  <c r="S27" i="38"/>
  <c r="R27" i="38"/>
  <c r="P27" i="38"/>
  <c r="X27" i="38"/>
  <c r="AR16" i="38"/>
  <c r="P17" i="38"/>
  <c r="U18" i="38"/>
  <c r="P21" i="38"/>
  <c r="U22" i="38"/>
  <c r="P25" i="38"/>
  <c r="U26" i="38"/>
  <c r="AO25" i="37"/>
  <c r="AO21" i="37"/>
  <c r="AO17" i="37"/>
  <c r="AO23" i="37"/>
  <c r="AO19" i="37"/>
  <c r="AO14" i="37"/>
  <c r="AO27" i="37"/>
  <c r="AR5" i="37"/>
  <c r="AO6" i="37"/>
  <c r="Q7" i="37"/>
  <c r="V8" i="37"/>
  <c r="AO8" i="37"/>
  <c r="Y11" i="37"/>
  <c r="AO4" i="37"/>
  <c r="Q6" i="37"/>
  <c r="U6" i="37"/>
  <c r="Y6" i="37"/>
  <c r="R7" i="37"/>
  <c r="V7" i="37"/>
  <c r="X8" i="37"/>
  <c r="X9" i="37"/>
  <c r="AO10" i="37"/>
  <c r="V11" i="37"/>
  <c r="R12" i="37"/>
  <c r="Y12" i="37"/>
  <c r="P13" i="37"/>
  <c r="S13" i="37"/>
  <c r="R13" i="37"/>
  <c r="Y16" i="37"/>
  <c r="Y17" i="37"/>
  <c r="R17" i="37"/>
  <c r="AO24" i="37"/>
  <c r="U25" i="37"/>
  <c r="T25" i="37"/>
  <c r="P25" i="37"/>
  <c r="R6" i="37"/>
  <c r="V6" i="37"/>
  <c r="S7" i="37"/>
  <c r="W7" i="37"/>
  <c r="AR7" i="37"/>
  <c r="P8" i="37"/>
  <c r="T8" i="37"/>
  <c r="Y8" i="37"/>
  <c r="W9" i="37"/>
  <c r="Y10" i="37"/>
  <c r="X11" i="37"/>
  <c r="AO11" i="37"/>
  <c r="AO12" i="37"/>
  <c r="Y13" i="37"/>
  <c r="X15" i="37"/>
  <c r="T15" i="37"/>
  <c r="AO15" i="37"/>
  <c r="AO20" i="37"/>
  <c r="U21" i="37"/>
  <c r="T21" i="37"/>
  <c r="P21" i="37"/>
  <c r="Y7" i="37"/>
  <c r="U10" i="37"/>
  <c r="P10" i="37"/>
  <c r="R11" i="37"/>
  <c r="P11" i="37"/>
  <c r="Q11" i="37"/>
  <c r="AR8" i="37"/>
  <c r="P9" i="37"/>
  <c r="R9" i="37"/>
  <c r="Q9" i="37"/>
  <c r="Y9" i="37"/>
  <c r="AO9" i="37"/>
  <c r="V10" i="37"/>
  <c r="W11" i="37"/>
  <c r="X13" i="37"/>
  <c r="AO13" i="37"/>
  <c r="U14" i="37"/>
  <c r="T14" i="37"/>
  <c r="P14" i="37"/>
  <c r="V14" i="37"/>
  <c r="W16" i="37"/>
  <c r="V9" i="37"/>
  <c r="S10" i="37"/>
  <c r="T11" i="37"/>
  <c r="Q12" i="37"/>
  <c r="U12" i="37"/>
  <c r="V13" i="37"/>
  <c r="S14" i="37"/>
  <c r="P15" i="37"/>
  <c r="R16" i="37"/>
  <c r="Q16" i="37"/>
  <c r="AO16" i="37"/>
  <c r="W19" i="37"/>
  <c r="W23" i="37"/>
  <c r="Y27" i="37"/>
  <c r="V12" i="37"/>
  <c r="W13" i="37"/>
  <c r="AR13" i="37"/>
  <c r="Q15" i="37"/>
  <c r="Y15" i="37"/>
  <c r="T16" i="37"/>
  <c r="V16" i="37"/>
  <c r="U17" i="37"/>
  <c r="P17" i="37"/>
  <c r="AR17" i="37"/>
  <c r="R19" i="37"/>
  <c r="Y19" i="37"/>
  <c r="P20" i="37"/>
  <c r="S20" i="37"/>
  <c r="R20" i="37"/>
  <c r="AR21" i="37"/>
  <c r="R23" i="37"/>
  <c r="Y23" i="37"/>
  <c r="P24" i="37"/>
  <c r="S24" i="37"/>
  <c r="R24" i="37"/>
  <c r="AR25" i="37"/>
  <c r="AO26" i="37"/>
  <c r="X16" i="37"/>
  <c r="U16" i="37"/>
  <c r="W17" i="37"/>
  <c r="X18" i="37"/>
  <c r="AO18" i="37"/>
  <c r="Y20" i="37"/>
  <c r="X22" i="37"/>
  <c r="AO22" i="37"/>
  <c r="Y24" i="37"/>
  <c r="X26" i="37"/>
  <c r="S17" i="37"/>
  <c r="P18" i="37"/>
  <c r="T18" i="37"/>
  <c r="Q19" i="37"/>
  <c r="U19" i="37"/>
  <c r="V20" i="37"/>
  <c r="S21" i="37"/>
  <c r="P22" i="37"/>
  <c r="T22" i="37"/>
  <c r="Q23" i="37"/>
  <c r="U23" i="37"/>
  <c r="V24" i="37"/>
  <c r="S25" i="37"/>
  <c r="P26" i="37"/>
  <c r="T26" i="37"/>
  <c r="Q27" i="37"/>
  <c r="U27" i="37"/>
  <c r="Q18" i="37"/>
  <c r="Y18" i="37"/>
  <c r="V19" i="37"/>
  <c r="W20" i="37"/>
  <c r="AR20" i="37"/>
  <c r="Q22" i="37"/>
  <c r="Y22" i="37"/>
  <c r="V23" i="37"/>
  <c r="W24" i="37"/>
  <c r="AR24" i="37"/>
  <c r="Q26" i="37"/>
  <c r="U26" i="37"/>
  <c r="R27" i="37"/>
  <c r="V27" i="37"/>
  <c r="P11" i="36"/>
  <c r="R11" i="36"/>
  <c r="Q11" i="36"/>
  <c r="P13" i="36"/>
  <c r="S13" i="36"/>
  <c r="R13" i="36"/>
  <c r="Q13" i="36"/>
  <c r="P6" i="36"/>
  <c r="S6" i="36"/>
  <c r="R6" i="36"/>
  <c r="AO18" i="36"/>
  <c r="AR18" i="36"/>
  <c r="Y13" i="36"/>
  <c r="Y6" i="36"/>
  <c r="AR7" i="36"/>
  <c r="X6" i="36"/>
  <c r="U7" i="36"/>
  <c r="T7" i="36"/>
  <c r="P7" i="36"/>
  <c r="X8" i="36"/>
  <c r="T8" i="36"/>
  <c r="R9" i="36"/>
  <c r="S9" i="36"/>
  <c r="Q9" i="36"/>
  <c r="P9" i="36"/>
  <c r="Y9" i="36"/>
  <c r="S10" i="36"/>
  <c r="Q10" i="36"/>
  <c r="P10" i="36"/>
  <c r="S11" i="36"/>
  <c r="Y16" i="36"/>
  <c r="R16" i="36"/>
  <c r="U16" i="36"/>
  <c r="V6" i="36"/>
  <c r="P8" i="36"/>
  <c r="V9" i="36"/>
  <c r="T10" i="36"/>
  <c r="AO10" i="36"/>
  <c r="T11" i="36"/>
  <c r="U11" i="36"/>
  <c r="Y12" i="36"/>
  <c r="AO12" i="36"/>
  <c r="V13" i="36"/>
  <c r="X15" i="36"/>
  <c r="AO15" i="36"/>
  <c r="W6" i="36"/>
  <c r="AR6" i="36"/>
  <c r="Q8" i="36"/>
  <c r="Y8" i="36"/>
  <c r="W9" i="36"/>
  <c r="X11" i="36"/>
  <c r="AO11" i="36"/>
  <c r="X13" i="36"/>
  <c r="AO13" i="36"/>
  <c r="U14" i="36"/>
  <c r="T14" i="36"/>
  <c r="P14" i="36"/>
  <c r="V14" i="36"/>
  <c r="AO17" i="36"/>
  <c r="AO23" i="36"/>
  <c r="AO19" i="36"/>
  <c r="AO14" i="36"/>
  <c r="AO27" i="36"/>
  <c r="V10" i="36"/>
  <c r="W11" i="36"/>
  <c r="U12" i="36"/>
  <c r="P12" i="36"/>
  <c r="V12" i="36"/>
  <c r="X22" i="36"/>
  <c r="T22" i="36"/>
  <c r="W22" i="36"/>
  <c r="AO22" i="36"/>
  <c r="AR22" i="36"/>
  <c r="S14" i="36"/>
  <c r="P15" i="36"/>
  <c r="T15" i="36"/>
  <c r="V16" i="36"/>
  <c r="X18" i="36"/>
  <c r="AO20" i="36"/>
  <c r="U21" i="36"/>
  <c r="T21" i="36"/>
  <c r="AO24" i="36"/>
  <c r="U25" i="36"/>
  <c r="T25" i="36"/>
  <c r="V25" i="36"/>
  <c r="Y27" i="36"/>
  <c r="W13" i="36"/>
  <c r="AR13" i="36"/>
  <c r="Q15" i="36"/>
  <c r="Y15" i="36"/>
  <c r="P20" i="36"/>
  <c r="S20" i="36"/>
  <c r="R20" i="36"/>
  <c r="P24" i="36"/>
  <c r="S24" i="36"/>
  <c r="R24" i="36"/>
  <c r="AO25" i="36"/>
  <c r="AO26" i="36"/>
  <c r="T13" i="36"/>
  <c r="X16" i="36"/>
  <c r="W16" i="36"/>
  <c r="AO16" i="36"/>
  <c r="U17" i="36"/>
  <c r="T17" i="36"/>
  <c r="V17" i="36"/>
  <c r="Y19" i="36"/>
  <c r="Y20" i="36"/>
  <c r="AO21" i="36"/>
  <c r="Y23" i="36"/>
  <c r="Y24" i="36"/>
  <c r="X26" i="36"/>
  <c r="S17" i="36"/>
  <c r="W17" i="36"/>
  <c r="AR17" i="36"/>
  <c r="P18" i="36"/>
  <c r="T18" i="36"/>
  <c r="Q19" i="36"/>
  <c r="U19" i="36"/>
  <c r="V20" i="36"/>
  <c r="W21" i="36"/>
  <c r="AR21" i="36"/>
  <c r="Q23" i="36"/>
  <c r="U23" i="36"/>
  <c r="V24" i="36"/>
  <c r="S25" i="36"/>
  <c r="W25" i="36"/>
  <c r="AR25" i="36"/>
  <c r="P26" i="36"/>
  <c r="T26" i="36"/>
  <c r="Q27" i="36"/>
  <c r="U27" i="36"/>
  <c r="AR16" i="36"/>
  <c r="P17" i="36"/>
  <c r="Q18" i="36"/>
  <c r="U18" i="36"/>
  <c r="R19" i="36"/>
  <c r="V19" i="36"/>
  <c r="W20" i="36"/>
  <c r="AR20" i="36"/>
  <c r="P21" i="36"/>
  <c r="Q22" i="36"/>
  <c r="U22" i="36"/>
  <c r="R23" i="36"/>
  <c r="V23" i="36"/>
  <c r="W24" i="36"/>
  <c r="AR24" i="36"/>
  <c r="P25" i="36"/>
  <c r="Q26" i="36"/>
  <c r="U26" i="36"/>
  <c r="R27" i="36"/>
  <c r="V27" i="36"/>
  <c r="B4" i="35"/>
  <c r="B4" i="42" s="1"/>
  <c r="A4" i="42" s="1"/>
  <c r="AQ27" i="35"/>
  <c r="AP27" i="35"/>
  <c r="AN27" i="35"/>
  <c r="AR27" i="35" s="1"/>
  <c r="AM27" i="35"/>
  <c r="S27" i="35"/>
  <c r="P27" i="35"/>
  <c r="N27" i="35"/>
  <c r="Z27" i="35" s="1"/>
  <c r="AL27" i="35" s="1"/>
  <c r="F27" i="35"/>
  <c r="E27" i="35"/>
  <c r="D27" i="35"/>
  <c r="C27" i="35"/>
  <c r="T27" i="35" s="1"/>
  <c r="B27" i="35"/>
  <c r="AQ26" i="35"/>
  <c r="AR26" i="35" s="1"/>
  <c r="AP26" i="35"/>
  <c r="AN26" i="35"/>
  <c r="AM26" i="35"/>
  <c r="N26" i="35"/>
  <c r="Z26" i="35" s="1"/>
  <c r="AL26" i="35" s="1"/>
  <c r="F26" i="35"/>
  <c r="E26" i="35"/>
  <c r="D26" i="35"/>
  <c r="C26" i="35"/>
  <c r="V26" i="35" s="1"/>
  <c r="B26" i="35"/>
  <c r="S26" i="35" s="1"/>
  <c r="AQ25" i="35"/>
  <c r="AP25" i="35"/>
  <c r="AN25" i="35"/>
  <c r="AM25" i="35"/>
  <c r="Z25" i="35"/>
  <c r="AL25" i="35" s="1"/>
  <c r="U25" i="35"/>
  <c r="N25" i="35"/>
  <c r="F25" i="35"/>
  <c r="E25" i="35"/>
  <c r="D25" i="35"/>
  <c r="C25" i="35"/>
  <c r="B25" i="35"/>
  <c r="AQ24" i="35"/>
  <c r="AP24" i="35"/>
  <c r="AN24" i="35"/>
  <c r="AM24" i="35"/>
  <c r="N24" i="35"/>
  <c r="Z24" i="35" s="1"/>
  <c r="AL24" i="35" s="1"/>
  <c r="F24" i="35"/>
  <c r="E24" i="35"/>
  <c r="D24" i="35"/>
  <c r="C24" i="35"/>
  <c r="B24" i="35"/>
  <c r="AQ23" i="35"/>
  <c r="AP23" i="35"/>
  <c r="AN23" i="35"/>
  <c r="AM23" i="35"/>
  <c r="N23" i="35"/>
  <c r="Z23" i="35" s="1"/>
  <c r="AL23" i="35" s="1"/>
  <c r="F23" i="35"/>
  <c r="S23" i="35" s="1"/>
  <c r="E23" i="35"/>
  <c r="D23" i="35"/>
  <c r="C23" i="35"/>
  <c r="B23" i="35"/>
  <c r="P23" i="35" s="1"/>
  <c r="AQ22" i="35"/>
  <c r="AP22" i="35"/>
  <c r="AN22" i="35"/>
  <c r="AM22" i="35"/>
  <c r="Z22" i="35"/>
  <c r="AL22" i="35" s="1"/>
  <c r="N22" i="35"/>
  <c r="F22" i="35"/>
  <c r="E22" i="35"/>
  <c r="Y22" i="35" s="1"/>
  <c r="D22" i="35"/>
  <c r="C22" i="35"/>
  <c r="B22" i="35"/>
  <c r="AQ21" i="35"/>
  <c r="AP21" i="35"/>
  <c r="AN21" i="35"/>
  <c r="AM21" i="35"/>
  <c r="N21" i="35"/>
  <c r="Z21" i="35" s="1"/>
  <c r="AL21" i="35" s="1"/>
  <c r="F21" i="35"/>
  <c r="E21" i="35"/>
  <c r="Y21" i="35" s="1"/>
  <c r="D21" i="35"/>
  <c r="X21" i="35" s="1"/>
  <c r="C21" i="35"/>
  <c r="B21" i="35"/>
  <c r="AQ20" i="35"/>
  <c r="AP20" i="35"/>
  <c r="AN20" i="35"/>
  <c r="AM20" i="35"/>
  <c r="N20" i="35"/>
  <c r="Z20" i="35" s="1"/>
  <c r="AL20" i="35" s="1"/>
  <c r="F20" i="35"/>
  <c r="E20" i="35"/>
  <c r="D20" i="35"/>
  <c r="C20" i="35"/>
  <c r="T20" i="35" s="1"/>
  <c r="B20" i="35"/>
  <c r="AQ19" i="35"/>
  <c r="AP19" i="35"/>
  <c r="AN19" i="35"/>
  <c r="AR19" i="35" s="1"/>
  <c r="AM19" i="35"/>
  <c r="N19" i="35"/>
  <c r="Z19" i="35" s="1"/>
  <c r="AL19" i="35" s="1"/>
  <c r="F19" i="35"/>
  <c r="E19" i="35"/>
  <c r="D19" i="35"/>
  <c r="C19" i="35"/>
  <c r="V19" i="35" s="1"/>
  <c r="B19" i="35"/>
  <c r="AQ18" i="35"/>
  <c r="AR18" i="35" s="1"/>
  <c r="AP18" i="35"/>
  <c r="AN18" i="35"/>
  <c r="AM18" i="35"/>
  <c r="R18" i="35"/>
  <c r="N18" i="35"/>
  <c r="Z18" i="35" s="1"/>
  <c r="AL18" i="35" s="1"/>
  <c r="F18" i="35"/>
  <c r="E18" i="35"/>
  <c r="D18" i="35"/>
  <c r="W18" i="35" s="1"/>
  <c r="C18" i="35"/>
  <c r="B18" i="35"/>
  <c r="S18" i="35" s="1"/>
  <c r="AQ17" i="35"/>
  <c r="AP17" i="35"/>
  <c r="AN17" i="35"/>
  <c r="AM17" i="35"/>
  <c r="N17" i="35"/>
  <c r="Z17" i="35" s="1"/>
  <c r="AL17" i="35" s="1"/>
  <c r="F17" i="35"/>
  <c r="E17" i="35"/>
  <c r="Y17" i="35" s="1"/>
  <c r="D17" i="35"/>
  <c r="C17" i="35"/>
  <c r="B17" i="35"/>
  <c r="AQ16" i="35"/>
  <c r="AP16" i="35"/>
  <c r="AN16" i="35"/>
  <c r="AM16" i="35"/>
  <c r="R16" i="35"/>
  <c r="N16" i="35"/>
  <c r="Z16" i="35" s="1"/>
  <c r="AL16" i="35" s="1"/>
  <c r="F16" i="35"/>
  <c r="E16" i="35"/>
  <c r="D16" i="35"/>
  <c r="C16" i="35"/>
  <c r="B16" i="35"/>
  <c r="S16" i="35" s="1"/>
  <c r="AQ15" i="35"/>
  <c r="AP15" i="35"/>
  <c r="AN15" i="35"/>
  <c r="AM15" i="35"/>
  <c r="N15" i="35"/>
  <c r="Z15" i="35" s="1"/>
  <c r="AL15" i="35" s="1"/>
  <c r="F15" i="35"/>
  <c r="E15" i="35"/>
  <c r="D15" i="35"/>
  <c r="C15" i="35"/>
  <c r="T15" i="35" s="1"/>
  <c r="B15" i="35"/>
  <c r="Q15" i="35" s="1"/>
  <c r="AQ14" i="35"/>
  <c r="AP14" i="35"/>
  <c r="AN14" i="35"/>
  <c r="AM14" i="35"/>
  <c r="N14" i="35"/>
  <c r="Z14" i="35" s="1"/>
  <c r="AL14" i="35" s="1"/>
  <c r="F14" i="35"/>
  <c r="E14" i="35"/>
  <c r="D14" i="35"/>
  <c r="C14" i="35"/>
  <c r="B14" i="35"/>
  <c r="S14" i="35" s="1"/>
  <c r="AQ13" i="35"/>
  <c r="AP13" i="35"/>
  <c r="AN13" i="35"/>
  <c r="AM13" i="35"/>
  <c r="AL13" i="35"/>
  <c r="N13" i="35"/>
  <c r="Z13" i="35" s="1"/>
  <c r="F13" i="35"/>
  <c r="E13" i="35"/>
  <c r="D13" i="35"/>
  <c r="C13" i="35"/>
  <c r="B13" i="35"/>
  <c r="AQ12" i="35"/>
  <c r="AP12" i="35"/>
  <c r="AN12" i="35"/>
  <c r="AM12" i="35"/>
  <c r="S12" i="35"/>
  <c r="N12" i="35"/>
  <c r="Z12" i="35" s="1"/>
  <c r="AL12" i="35" s="1"/>
  <c r="F12" i="35"/>
  <c r="E12" i="35"/>
  <c r="D12" i="35"/>
  <c r="X12" i="35" s="1"/>
  <c r="C12" i="35"/>
  <c r="B12" i="35"/>
  <c r="AQ11" i="35"/>
  <c r="AP11" i="35"/>
  <c r="AN11" i="35"/>
  <c r="AM11" i="35"/>
  <c r="N11" i="35"/>
  <c r="Z11" i="35" s="1"/>
  <c r="AL11" i="35" s="1"/>
  <c r="F11" i="35"/>
  <c r="E11" i="35"/>
  <c r="R11" i="35" s="1"/>
  <c r="D11" i="35"/>
  <c r="C11" i="35"/>
  <c r="V11" i="35" s="1"/>
  <c r="B11" i="35"/>
  <c r="AQ10" i="35"/>
  <c r="AP10" i="35"/>
  <c r="AN10" i="35"/>
  <c r="AM10" i="35"/>
  <c r="T10" i="35"/>
  <c r="N10" i="35"/>
  <c r="Z10" i="35" s="1"/>
  <c r="AL10" i="35" s="1"/>
  <c r="F10" i="35"/>
  <c r="X10" i="35" s="1"/>
  <c r="E10" i="35"/>
  <c r="D10" i="35"/>
  <c r="C10" i="35"/>
  <c r="B10" i="35"/>
  <c r="S10" i="35" s="1"/>
  <c r="AQ9" i="35"/>
  <c r="AP9" i="35"/>
  <c r="AN9" i="35"/>
  <c r="AR9" i="35" s="1"/>
  <c r="AM9" i="35"/>
  <c r="N9" i="35"/>
  <c r="Z9" i="35" s="1"/>
  <c r="AL9" i="35" s="1"/>
  <c r="F9" i="35"/>
  <c r="E9" i="35"/>
  <c r="Y9" i="35" s="1"/>
  <c r="D9" i="35"/>
  <c r="W9" i="35" s="1"/>
  <c r="C9" i="35"/>
  <c r="B9" i="35"/>
  <c r="AQ8" i="35"/>
  <c r="AP8" i="35"/>
  <c r="AN8" i="35"/>
  <c r="AM8" i="35"/>
  <c r="N8" i="35"/>
  <c r="Z8" i="35" s="1"/>
  <c r="AL8" i="35" s="1"/>
  <c r="F8" i="35"/>
  <c r="E8" i="35"/>
  <c r="D8" i="35"/>
  <c r="C8" i="35"/>
  <c r="B8" i="35"/>
  <c r="AQ7" i="35"/>
  <c r="AP7" i="35"/>
  <c r="AN7" i="35"/>
  <c r="AR7" i="35" s="1"/>
  <c r="AM7" i="35"/>
  <c r="T7" i="35"/>
  <c r="N7" i="35"/>
  <c r="Z7" i="35" s="1"/>
  <c r="AL7" i="35" s="1"/>
  <c r="F7" i="35"/>
  <c r="E7" i="35"/>
  <c r="D7" i="35"/>
  <c r="C7" i="35"/>
  <c r="B7" i="35"/>
  <c r="Q7" i="35" s="1"/>
  <c r="AQ6" i="35"/>
  <c r="AP6" i="35"/>
  <c r="AN6" i="35"/>
  <c r="AM6" i="35"/>
  <c r="N6" i="35"/>
  <c r="Z6" i="35" s="1"/>
  <c r="AL6" i="35" s="1"/>
  <c r="F6" i="35"/>
  <c r="E6" i="35"/>
  <c r="D6" i="35"/>
  <c r="C6" i="35"/>
  <c r="V6" i="35" s="1"/>
  <c r="B6" i="35"/>
  <c r="AQ5" i="35"/>
  <c r="AP5" i="35"/>
  <c r="AN5" i="35"/>
  <c r="AM5" i="35"/>
  <c r="N5" i="35"/>
  <c r="Z5" i="35" s="1"/>
  <c r="AL5" i="35" s="1"/>
  <c r="A5" i="35"/>
  <c r="AN4" i="35"/>
  <c r="AM4" i="35"/>
  <c r="N4" i="35"/>
  <c r="Z4" i="35" s="1"/>
  <c r="AL4" i="35" s="1"/>
  <c r="A4" i="35"/>
  <c r="AQ3" i="35"/>
  <c r="AP3" i="35"/>
  <c r="AN3" i="35"/>
  <c r="AM3" i="35"/>
  <c r="AL3" i="35"/>
  <c r="AK3" i="35"/>
  <c r="AJ3" i="35"/>
  <c r="AI3" i="35"/>
  <c r="AH3" i="35"/>
  <c r="AG3" i="35"/>
  <c r="AF3" i="35"/>
  <c r="AE3" i="35"/>
  <c r="AD3" i="35"/>
  <c r="AC3" i="35"/>
  <c r="AB3" i="35"/>
  <c r="N3" i="35"/>
  <c r="M3" i="35"/>
  <c r="L3" i="35"/>
  <c r="K3" i="35"/>
  <c r="J3" i="35"/>
  <c r="I3" i="35"/>
  <c r="W26" i="35" l="1"/>
  <c r="S19" i="35"/>
  <c r="P19" i="35"/>
  <c r="S6" i="35"/>
  <c r="P6" i="35"/>
  <c r="Y26" i="35"/>
  <c r="R26" i="35"/>
  <c r="W11" i="35"/>
  <c r="R22" i="35"/>
  <c r="S22" i="35"/>
  <c r="Q9" i="35"/>
  <c r="X6" i="35"/>
  <c r="Y8" i="35"/>
  <c r="AR12" i="35"/>
  <c r="V17" i="35"/>
  <c r="T19" i="35"/>
  <c r="W24" i="35"/>
  <c r="U24" i="35"/>
  <c r="V18" i="35"/>
  <c r="Q17" i="35"/>
  <c r="AR22" i="35"/>
  <c r="S13" i="35"/>
  <c r="V23" i="35"/>
  <c r="Q8" i="35"/>
  <c r="P11" i="35"/>
  <c r="Y15" i="35"/>
  <c r="AR16" i="35"/>
  <c r="Y18" i="35"/>
  <c r="W20" i="35"/>
  <c r="X23" i="35"/>
  <c r="X16" i="35"/>
  <c r="AO5" i="35"/>
  <c r="R9" i="35"/>
  <c r="U15" i="35"/>
  <c r="Q21" i="35"/>
  <c r="T24" i="35"/>
  <c r="U7" i="35"/>
  <c r="S9" i="35"/>
  <c r="V10" i="35"/>
  <c r="V13" i="35"/>
  <c r="R21" i="35"/>
  <c r="X24" i="35"/>
  <c r="AR6" i="35"/>
  <c r="X8" i="35"/>
  <c r="V9" i="35"/>
  <c r="P10" i="35"/>
  <c r="Y11" i="35"/>
  <c r="AR13" i="35"/>
  <c r="AR14" i="35"/>
  <c r="Q16" i="35"/>
  <c r="U17" i="35"/>
  <c r="Q18" i="35"/>
  <c r="X19" i="35"/>
  <c r="Y20" i="35"/>
  <c r="Y25" i="35"/>
  <c r="R6" i="35"/>
  <c r="T6" i="35"/>
  <c r="W7" i="35"/>
  <c r="R8" i="35"/>
  <c r="Q12" i="35"/>
  <c r="U13" i="35"/>
  <c r="W14" i="35"/>
  <c r="X14" i="35"/>
  <c r="X15" i="35"/>
  <c r="AR20" i="35"/>
  <c r="AR23" i="35"/>
  <c r="AR24" i="35"/>
  <c r="V25" i="35"/>
  <c r="Q26" i="35"/>
  <c r="V27" i="35"/>
  <c r="AO8" i="35"/>
  <c r="Y10" i="35"/>
  <c r="U10" i="35"/>
  <c r="Y7" i="35"/>
  <c r="X9" i="35"/>
  <c r="AO9" i="35"/>
  <c r="R10" i="35"/>
  <c r="AO6" i="35"/>
  <c r="W6" i="35"/>
  <c r="S24" i="35"/>
  <c r="R24" i="35"/>
  <c r="Q24" i="35"/>
  <c r="P24" i="35"/>
  <c r="Y24" i="35"/>
  <c r="AO24" i="35"/>
  <c r="AO19" i="35"/>
  <c r="AO16" i="35"/>
  <c r="AO27" i="35"/>
  <c r="AO14" i="35"/>
  <c r="AO7" i="35"/>
  <c r="AO10" i="35"/>
  <c r="AO23" i="35"/>
  <c r="AO20" i="35"/>
  <c r="AO4" i="35"/>
  <c r="AR5" i="35"/>
  <c r="Y6" i="35"/>
  <c r="U6" i="35"/>
  <c r="P7" i="35"/>
  <c r="S7" i="35"/>
  <c r="R7" i="35"/>
  <c r="X7" i="35"/>
  <c r="U8" i="35"/>
  <c r="T8" i="35"/>
  <c r="V8" i="35"/>
  <c r="W10" i="35"/>
  <c r="AO11" i="35"/>
  <c r="AR11" i="35"/>
  <c r="AO12" i="35"/>
  <c r="V14" i="35"/>
  <c r="U14" i="35"/>
  <c r="T14" i="35"/>
  <c r="P14" i="35"/>
  <c r="AO15" i="35"/>
  <c r="V16" i="35"/>
  <c r="U16" i="35"/>
  <c r="T16" i="35"/>
  <c r="P16" i="35"/>
  <c r="Q6" i="35"/>
  <c r="V7" i="35"/>
  <c r="S8" i="35"/>
  <c r="W8" i="35"/>
  <c r="AR8" i="35"/>
  <c r="P9" i="35"/>
  <c r="T9" i="35"/>
  <c r="Q10" i="35"/>
  <c r="AR10" i="35"/>
  <c r="S11" i="35"/>
  <c r="U12" i="35"/>
  <c r="T12" i="35"/>
  <c r="X13" i="35"/>
  <c r="T13" i="35"/>
  <c r="Y19" i="35"/>
  <c r="T21" i="35"/>
  <c r="V21" i="35"/>
  <c r="U21" i="35"/>
  <c r="Y27" i="35"/>
  <c r="P8" i="35"/>
  <c r="U9" i="35"/>
  <c r="T11" i="35"/>
  <c r="U11" i="35"/>
  <c r="W12" i="35"/>
  <c r="P12" i="35"/>
  <c r="V12" i="35"/>
  <c r="W13" i="35"/>
  <c r="R14" i="35"/>
  <c r="Y14" i="35"/>
  <c r="P15" i="35"/>
  <c r="S15" i="35"/>
  <c r="R15" i="35"/>
  <c r="W19" i="35"/>
  <c r="AO21" i="35"/>
  <c r="U22" i="35"/>
  <c r="T22" i="35"/>
  <c r="V22" i="35"/>
  <c r="X11" i="35"/>
  <c r="Q11" i="35"/>
  <c r="Y12" i="35"/>
  <c r="R12" i="35"/>
  <c r="R13" i="35"/>
  <c r="P13" i="35"/>
  <c r="Q13" i="35"/>
  <c r="Y13" i="35"/>
  <c r="AO13" i="35"/>
  <c r="Q14" i="35"/>
  <c r="V15" i="35"/>
  <c r="W16" i="35"/>
  <c r="Y16" i="35"/>
  <c r="P17" i="35"/>
  <c r="S17" i="35"/>
  <c r="AO18" i="35"/>
  <c r="R19" i="35"/>
  <c r="U20" i="35"/>
  <c r="X22" i="35"/>
  <c r="T23" i="35"/>
  <c r="P25" i="35"/>
  <c r="S25" i="35"/>
  <c r="AO26" i="35"/>
  <c r="R27" i="35"/>
  <c r="W15" i="35"/>
  <c r="AR15" i="35"/>
  <c r="T17" i="35"/>
  <c r="AO17" i="35"/>
  <c r="U18" i="35"/>
  <c r="T18" i="35"/>
  <c r="S20" i="35"/>
  <c r="R20" i="35"/>
  <c r="P20" i="35"/>
  <c r="X20" i="35"/>
  <c r="Y23" i="35"/>
  <c r="W23" i="35"/>
  <c r="T25" i="35"/>
  <c r="Q25" i="35"/>
  <c r="AO25" i="35"/>
  <c r="U26" i="35"/>
  <c r="T26" i="35"/>
  <c r="X17" i="35"/>
  <c r="R17" i="35"/>
  <c r="X18" i="35"/>
  <c r="Q20" i="35"/>
  <c r="P21" i="35"/>
  <c r="S21" i="35"/>
  <c r="Q22" i="35"/>
  <c r="W22" i="35"/>
  <c r="AO22" i="35"/>
  <c r="R23" i="35"/>
  <c r="X25" i="35"/>
  <c r="R25" i="35"/>
  <c r="X26" i="35"/>
  <c r="W27" i="35"/>
  <c r="X27" i="35"/>
  <c r="W17" i="35"/>
  <c r="AR17" i="35"/>
  <c r="P18" i="35"/>
  <c r="Q19" i="35"/>
  <c r="U19" i="35"/>
  <c r="V20" i="35"/>
  <c r="W21" i="35"/>
  <c r="AR21" i="35"/>
  <c r="P22" i="35"/>
  <c r="Q23" i="35"/>
  <c r="U23" i="35"/>
  <c r="V24" i="35"/>
  <c r="W25" i="35"/>
  <c r="AR25" i="35"/>
  <c r="P26" i="35"/>
  <c r="Q27" i="35"/>
  <c r="U27" i="35"/>
  <c r="AQ27" i="31"/>
  <c r="AQ26" i="31"/>
  <c r="AQ25" i="31"/>
  <c r="AQ24" i="31"/>
  <c r="AQ23" i="31"/>
  <c r="AQ22" i="31"/>
  <c r="AQ21" i="31"/>
  <c r="AQ20" i="31"/>
  <c r="AQ19" i="31"/>
  <c r="AQ18" i="31"/>
  <c r="AQ17" i="31"/>
  <c r="AQ16" i="31"/>
  <c r="AQ15" i="31"/>
  <c r="AQ14" i="31"/>
  <c r="AQ13" i="31"/>
  <c r="AQ12" i="31"/>
  <c r="AQ11" i="31"/>
  <c r="AQ10" i="31"/>
  <c r="AQ9" i="31"/>
  <c r="AQ8" i="31"/>
  <c r="AQ7" i="31"/>
  <c r="AQ6" i="31"/>
  <c r="AQ5" i="31"/>
  <c r="AQ3" i="31"/>
  <c r="AP6" i="31"/>
  <c r="AP7" i="31"/>
  <c r="AP8" i="31"/>
  <c r="AP9" i="31"/>
  <c r="AP10" i="31"/>
  <c r="AP11" i="31"/>
  <c r="AP12" i="31"/>
  <c r="AP13" i="31"/>
  <c r="AP14" i="31"/>
  <c r="AP15" i="31"/>
  <c r="AP16" i="31"/>
  <c r="AP17" i="31"/>
  <c r="AP18" i="31"/>
  <c r="AP19" i="31"/>
  <c r="AP20" i="31"/>
  <c r="AP21" i="31"/>
  <c r="AP22" i="31"/>
  <c r="AP23" i="31"/>
  <c r="AP24" i="31"/>
  <c r="AP25" i="31"/>
  <c r="AP26" i="31"/>
  <c r="AP27" i="31"/>
  <c r="AP5" i="31"/>
  <c r="AP3" i="31"/>
  <c r="AN27" i="31"/>
  <c r="AN26" i="31"/>
  <c r="AN25" i="31"/>
  <c r="AN24" i="31"/>
  <c r="AN23" i="31"/>
  <c r="AR23" i="31" s="1"/>
  <c r="AN22" i="31"/>
  <c r="AN21" i="31"/>
  <c r="AN20" i="31"/>
  <c r="AN19" i="31"/>
  <c r="AN18" i="31"/>
  <c r="AN17" i="31"/>
  <c r="AN16" i="31"/>
  <c r="AN15" i="31"/>
  <c r="AR15" i="31" s="1"/>
  <c r="AN14" i="31"/>
  <c r="AR14" i="31" s="1"/>
  <c r="AN13" i="31"/>
  <c r="AN12" i="31"/>
  <c r="AN11" i="31"/>
  <c r="AN10" i="31"/>
  <c r="AN9" i="31"/>
  <c r="AN8" i="31"/>
  <c r="AN7" i="31"/>
  <c r="AR7" i="31" s="1"/>
  <c r="AN6" i="31"/>
  <c r="AR6" i="31" s="1"/>
  <c r="AN5" i="31"/>
  <c r="AN4" i="31"/>
  <c r="AN3" i="31"/>
  <c r="AM5" i="31"/>
  <c r="AM6" i="31"/>
  <c r="AM7" i="31"/>
  <c r="AM8" i="31"/>
  <c r="AM9" i="31"/>
  <c r="AM10" i="31"/>
  <c r="AM11" i="31"/>
  <c r="AM12" i="31"/>
  <c r="AM13" i="31"/>
  <c r="AM14" i="31"/>
  <c r="AM15" i="31"/>
  <c r="AM16" i="31"/>
  <c r="AM17" i="31"/>
  <c r="AM18" i="31"/>
  <c r="AM19" i="31"/>
  <c r="AM20" i="31"/>
  <c r="AM21" i="31"/>
  <c r="AM22" i="31"/>
  <c r="AM23" i="31"/>
  <c r="AM24" i="31"/>
  <c r="AM25" i="31"/>
  <c r="AM26" i="31"/>
  <c r="AM27" i="31"/>
  <c r="AM3" i="31"/>
  <c r="AM4" i="31"/>
  <c r="AL3" i="31"/>
  <c r="AK3" i="31"/>
  <c r="AJ3" i="31"/>
  <c r="AI3" i="31"/>
  <c r="AH3" i="31"/>
  <c r="AG3" i="31"/>
  <c r="AF3" i="31"/>
  <c r="AE3" i="31"/>
  <c r="AD3" i="31"/>
  <c r="AC3" i="31"/>
  <c r="AB3" i="31"/>
  <c r="N27" i="31"/>
  <c r="Z27" i="31" s="1"/>
  <c r="AL27" i="31" s="1"/>
  <c r="N26" i="31"/>
  <c r="Z26" i="31" s="1"/>
  <c r="AL26" i="31" s="1"/>
  <c r="N25" i="31"/>
  <c r="Z25" i="31" s="1"/>
  <c r="AL25" i="31" s="1"/>
  <c r="N24" i="31"/>
  <c r="Z24" i="31" s="1"/>
  <c r="AL24" i="31" s="1"/>
  <c r="N23" i="31"/>
  <c r="Z23" i="31" s="1"/>
  <c r="AL23" i="31" s="1"/>
  <c r="N22" i="31"/>
  <c r="Z22" i="31" s="1"/>
  <c r="AL22" i="31" s="1"/>
  <c r="N21" i="31"/>
  <c r="Z21" i="31" s="1"/>
  <c r="AL21" i="31" s="1"/>
  <c r="N20" i="31"/>
  <c r="Z20" i="31" s="1"/>
  <c r="AL20" i="31" s="1"/>
  <c r="N19" i="31"/>
  <c r="Z19" i="31" s="1"/>
  <c r="AL19" i="31" s="1"/>
  <c r="N18" i="31"/>
  <c r="Z18" i="31" s="1"/>
  <c r="AL18" i="31" s="1"/>
  <c r="N17" i="31"/>
  <c r="Z17" i="31" s="1"/>
  <c r="AL17" i="31" s="1"/>
  <c r="N16" i="31"/>
  <c r="Z16" i="31" s="1"/>
  <c r="AL16" i="31" s="1"/>
  <c r="N15" i="31"/>
  <c r="Z15" i="31" s="1"/>
  <c r="AL15" i="31" s="1"/>
  <c r="N14" i="31"/>
  <c r="Z14" i="31" s="1"/>
  <c r="AL14" i="31" s="1"/>
  <c r="N13" i="31"/>
  <c r="Z13" i="31" s="1"/>
  <c r="AL13" i="31" s="1"/>
  <c r="N12" i="31"/>
  <c r="Z12" i="31" s="1"/>
  <c r="AL12" i="31" s="1"/>
  <c r="N11" i="31"/>
  <c r="Z11" i="31" s="1"/>
  <c r="AL11" i="31" s="1"/>
  <c r="N10" i="31"/>
  <c r="Z10" i="31" s="1"/>
  <c r="AL10" i="31" s="1"/>
  <c r="N9" i="31"/>
  <c r="Z9" i="31" s="1"/>
  <c r="AL9" i="31" s="1"/>
  <c r="N8" i="31"/>
  <c r="Z8" i="31" s="1"/>
  <c r="AL8" i="31" s="1"/>
  <c r="N7" i="31"/>
  <c r="Z7" i="31" s="1"/>
  <c r="AL7" i="31" s="1"/>
  <c r="N6" i="31"/>
  <c r="Z6" i="31" s="1"/>
  <c r="AL6" i="31" s="1"/>
  <c r="N5" i="31"/>
  <c r="Z5" i="31" s="1"/>
  <c r="AL5" i="31" s="1"/>
  <c r="N4" i="31"/>
  <c r="Z4" i="31" s="1"/>
  <c r="AL4" i="31" s="1"/>
  <c r="N3" i="31"/>
  <c r="M3" i="31"/>
  <c r="L3" i="31"/>
  <c r="K3" i="31"/>
  <c r="J3" i="31"/>
  <c r="I3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6" i="31"/>
  <c r="E7" i="31"/>
  <c r="Y7" i="31" s="1"/>
  <c r="E8" i="31"/>
  <c r="E9" i="31"/>
  <c r="E10" i="31"/>
  <c r="E11" i="31"/>
  <c r="E12" i="31"/>
  <c r="E13" i="31"/>
  <c r="E14" i="31"/>
  <c r="E15" i="31"/>
  <c r="Y15" i="31" s="1"/>
  <c r="E16" i="31"/>
  <c r="E17" i="31"/>
  <c r="E18" i="31"/>
  <c r="E19" i="31"/>
  <c r="E20" i="31"/>
  <c r="E21" i="31"/>
  <c r="E22" i="31"/>
  <c r="E23" i="31"/>
  <c r="Y23" i="31" s="1"/>
  <c r="E24" i="31"/>
  <c r="E25" i="31"/>
  <c r="E26" i="31"/>
  <c r="E27" i="31"/>
  <c r="E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6" i="31"/>
  <c r="C11" i="31"/>
  <c r="C12" i="31"/>
  <c r="C13" i="31"/>
  <c r="C14" i="31"/>
  <c r="C15" i="31"/>
  <c r="C16" i="31"/>
  <c r="C17" i="31"/>
  <c r="C18" i="31"/>
  <c r="C19" i="31"/>
  <c r="C20" i="31"/>
  <c r="C21" i="31"/>
  <c r="P21" i="31" s="1"/>
  <c r="C22" i="31"/>
  <c r="C23" i="31"/>
  <c r="C24" i="31"/>
  <c r="C25" i="31"/>
  <c r="C26" i="31"/>
  <c r="C27" i="31"/>
  <c r="T27" i="31" s="1"/>
  <c r="C7" i="31"/>
  <c r="C8" i="31"/>
  <c r="C9" i="31"/>
  <c r="C10" i="31"/>
  <c r="C6" i="31"/>
  <c r="A4" i="31"/>
  <c r="A5" i="31"/>
  <c r="C6" i="30"/>
  <c r="C5" i="31" s="1"/>
  <c r="E6" i="30"/>
  <c r="F6" i="30"/>
  <c r="D6" i="30"/>
  <c r="B6" i="30"/>
  <c r="D55" i="6"/>
  <c r="D54" i="6" s="1"/>
  <c r="E5" i="35" l="1"/>
  <c r="E5" i="39"/>
  <c r="E5" i="37"/>
  <c r="E5" i="40"/>
  <c r="E5" i="41"/>
  <c r="E5" i="36"/>
  <c r="E5" i="38"/>
  <c r="V18" i="31"/>
  <c r="D5" i="35"/>
  <c r="D5" i="40"/>
  <c r="D5" i="38"/>
  <c r="D5" i="39"/>
  <c r="D5" i="37"/>
  <c r="D5" i="36"/>
  <c r="D5" i="41"/>
  <c r="AO23" i="31"/>
  <c r="C5" i="35"/>
  <c r="T5" i="35" s="1"/>
  <c r="C5" i="39"/>
  <c r="C5" i="40"/>
  <c r="C5" i="38"/>
  <c r="C5" i="37"/>
  <c r="C5" i="41"/>
  <c r="C5" i="36"/>
  <c r="B5" i="41"/>
  <c r="B5" i="39"/>
  <c r="B5" i="36"/>
  <c r="B5" i="38"/>
  <c r="B5" i="40"/>
  <c r="B5" i="37"/>
  <c r="R24" i="31"/>
  <c r="F5" i="41"/>
  <c r="F5" i="37"/>
  <c r="F5" i="40"/>
  <c r="F5" i="36"/>
  <c r="F5" i="38"/>
  <c r="F5" i="39"/>
  <c r="AO8" i="31"/>
  <c r="AO20" i="31"/>
  <c r="AO5" i="31"/>
  <c r="AO13" i="31"/>
  <c r="AO21" i="31"/>
  <c r="AO15" i="31"/>
  <c r="U5" i="35"/>
  <c r="AO12" i="31"/>
  <c r="AO24" i="31"/>
  <c r="B5" i="31"/>
  <c r="B5" i="35"/>
  <c r="E5" i="31"/>
  <c r="Y5" i="31" s="1"/>
  <c r="P9" i="31"/>
  <c r="AO6" i="31"/>
  <c r="AO10" i="31"/>
  <c r="AO14" i="31"/>
  <c r="AO18" i="31"/>
  <c r="AO22" i="31"/>
  <c r="AO26" i="31"/>
  <c r="AO7" i="31"/>
  <c r="AO16" i="31"/>
  <c r="F5" i="31"/>
  <c r="F5" i="35"/>
  <c r="D5" i="31"/>
  <c r="W5" i="31" s="1"/>
  <c r="R12" i="31"/>
  <c r="AO11" i="31"/>
  <c r="AO19" i="31"/>
  <c r="AO27" i="31"/>
  <c r="AR22" i="31"/>
  <c r="V5" i="31"/>
  <c r="U5" i="31"/>
  <c r="T5" i="31"/>
  <c r="V11" i="31"/>
  <c r="U11" i="31"/>
  <c r="W21" i="31"/>
  <c r="Y27" i="31"/>
  <c r="Y11" i="31"/>
  <c r="X6" i="31"/>
  <c r="W6" i="31"/>
  <c r="V23" i="31"/>
  <c r="U23" i="31"/>
  <c r="W25" i="31"/>
  <c r="W17" i="31"/>
  <c r="W9" i="31"/>
  <c r="U22" i="31"/>
  <c r="T22" i="31"/>
  <c r="U14" i="31"/>
  <c r="T14" i="31"/>
  <c r="X24" i="31"/>
  <c r="W24" i="31"/>
  <c r="X16" i="31"/>
  <c r="W16" i="31"/>
  <c r="X8" i="31"/>
  <c r="W8" i="31"/>
  <c r="Y22" i="31"/>
  <c r="Y14" i="31"/>
  <c r="S26" i="31"/>
  <c r="R26" i="31"/>
  <c r="Q26" i="31"/>
  <c r="P26" i="31"/>
  <c r="S18" i="31"/>
  <c r="R18" i="31"/>
  <c r="Q18" i="31"/>
  <c r="P18" i="31"/>
  <c r="S10" i="31"/>
  <c r="R10" i="31"/>
  <c r="Q10" i="31"/>
  <c r="P10" i="31"/>
  <c r="R8" i="31"/>
  <c r="V14" i="31"/>
  <c r="S17" i="31"/>
  <c r="R17" i="31"/>
  <c r="Q17" i="31"/>
  <c r="U10" i="31"/>
  <c r="T10" i="31"/>
  <c r="V15" i="31"/>
  <c r="U15" i="31"/>
  <c r="V9" i="31"/>
  <c r="U9" i="31"/>
  <c r="T9" i="31"/>
  <c r="V8" i="31"/>
  <c r="U8" i="31"/>
  <c r="T8" i="31"/>
  <c r="V21" i="31"/>
  <c r="U21" i="31"/>
  <c r="T21" i="31"/>
  <c r="V13" i="31"/>
  <c r="U13" i="31"/>
  <c r="T13" i="31"/>
  <c r="X23" i="31"/>
  <c r="W23" i="31"/>
  <c r="X15" i="31"/>
  <c r="W15" i="31"/>
  <c r="X7" i="31"/>
  <c r="W7" i="31"/>
  <c r="Y21" i="31"/>
  <c r="Y13" i="31"/>
  <c r="S25" i="31"/>
  <c r="R25" i="31"/>
  <c r="Q25" i="31"/>
  <c r="S9" i="31"/>
  <c r="R9" i="31"/>
  <c r="Q9" i="31"/>
  <c r="T15" i="31"/>
  <c r="X21" i="31"/>
  <c r="V7" i="31"/>
  <c r="U7" i="31"/>
  <c r="V20" i="31"/>
  <c r="U20" i="31"/>
  <c r="T20" i="31"/>
  <c r="V12" i="31"/>
  <c r="U12" i="31"/>
  <c r="T12" i="31"/>
  <c r="X22" i="31"/>
  <c r="W22" i="31"/>
  <c r="X14" i="31"/>
  <c r="W14" i="31"/>
  <c r="Y6" i="31"/>
  <c r="Y20" i="31"/>
  <c r="Y12" i="31"/>
  <c r="Q24" i="31"/>
  <c r="P24" i="31"/>
  <c r="S24" i="31"/>
  <c r="Q16" i="31"/>
  <c r="P16" i="31"/>
  <c r="S16" i="31"/>
  <c r="Q8" i="31"/>
  <c r="P8" i="31"/>
  <c r="S8" i="31"/>
  <c r="X9" i="31"/>
  <c r="R16" i="31"/>
  <c r="V22" i="31"/>
  <c r="S23" i="31"/>
  <c r="R23" i="31"/>
  <c r="Q23" i="31"/>
  <c r="P23" i="31"/>
  <c r="S15" i="31"/>
  <c r="R15" i="31"/>
  <c r="Q15" i="31"/>
  <c r="P15" i="31"/>
  <c r="S7" i="31"/>
  <c r="R7" i="31"/>
  <c r="Q7" i="31"/>
  <c r="P7" i="31"/>
  <c r="V10" i="31"/>
  <c r="P17" i="31"/>
  <c r="T23" i="31"/>
  <c r="T11" i="31"/>
  <c r="X17" i="31"/>
  <c r="U26" i="31"/>
  <c r="T26" i="31"/>
  <c r="X20" i="31"/>
  <c r="W20" i="31"/>
  <c r="X12" i="31"/>
  <c r="W12" i="31"/>
  <c r="Y26" i="31"/>
  <c r="Y18" i="31"/>
  <c r="Y10" i="31"/>
  <c r="S22" i="31"/>
  <c r="R22" i="31"/>
  <c r="Q22" i="31"/>
  <c r="P22" i="31"/>
  <c r="S14" i="31"/>
  <c r="R14" i="31"/>
  <c r="Q14" i="31"/>
  <c r="P14" i="31"/>
  <c r="V25" i="31"/>
  <c r="U25" i="31"/>
  <c r="T25" i="31"/>
  <c r="V17" i="31"/>
  <c r="U17" i="31"/>
  <c r="T17" i="31"/>
  <c r="X27" i="31"/>
  <c r="W27" i="31"/>
  <c r="X19" i="31"/>
  <c r="W19" i="31"/>
  <c r="X11" i="31"/>
  <c r="W11" i="31"/>
  <c r="Y25" i="31"/>
  <c r="Y17" i="31"/>
  <c r="Y9" i="31"/>
  <c r="S21" i="31"/>
  <c r="R21" i="31"/>
  <c r="Q21" i="31"/>
  <c r="S13" i="31"/>
  <c r="R13" i="31"/>
  <c r="Q13" i="31"/>
  <c r="P25" i="31"/>
  <c r="V27" i="31"/>
  <c r="U27" i="31"/>
  <c r="V19" i="31"/>
  <c r="U19" i="31"/>
  <c r="W13" i="31"/>
  <c r="Y19" i="31"/>
  <c r="S5" i="31"/>
  <c r="U18" i="31"/>
  <c r="T18" i="31"/>
  <c r="U6" i="31"/>
  <c r="T6" i="31"/>
  <c r="V24" i="31"/>
  <c r="U24" i="31"/>
  <c r="T24" i="31"/>
  <c r="V16" i="31"/>
  <c r="U16" i="31"/>
  <c r="T16" i="31"/>
  <c r="X26" i="31"/>
  <c r="W26" i="31"/>
  <c r="X18" i="31"/>
  <c r="W18" i="31"/>
  <c r="X10" i="31"/>
  <c r="W10" i="31"/>
  <c r="Y24" i="31"/>
  <c r="Y16" i="31"/>
  <c r="Y8" i="31"/>
  <c r="S6" i="31"/>
  <c r="R6" i="31"/>
  <c r="Q6" i="31"/>
  <c r="P6" i="31"/>
  <c r="Q20" i="31"/>
  <c r="P20" i="31"/>
  <c r="S20" i="31"/>
  <c r="Q12" i="31"/>
  <c r="P12" i="31"/>
  <c r="S12" i="31"/>
  <c r="V6" i="31"/>
  <c r="P13" i="31"/>
  <c r="T19" i="31"/>
  <c r="X25" i="31"/>
  <c r="S27" i="31"/>
  <c r="R27" i="31"/>
  <c r="Q27" i="31"/>
  <c r="P27" i="31"/>
  <c r="S19" i="31"/>
  <c r="R19" i="31"/>
  <c r="Q19" i="31"/>
  <c r="P19" i="31"/>
  <c r="S11" i="31"/>
  <c r="R11" i="31"/>
  <c r="Q11" i="31"/>
  <c r="P11" i="31"/>
  <c r="T7" i="31"/>
  <c r="X13" i="31"/>
  <c r="R20" i="31"/>
  <c r="V26" i="31"/>
  <c r="AO9" i="31"/>
  <c r="AR9" i="31"/>
  <c r="AO17" i="31"/>
  <c r="AR17" i="31"/>
  <c r="AO25" i="31"/>
  <c r="AR25" i="31"/>
  <c r="AR21" i="31"/>
  <c r="AR13" i="31"/>
  <c r="AR5" i="31"/>
  <c r="C2" i="42" s="1"/>
  <c r="AR20" i="31"/>
  <c r="AR12" i="31"/>
  <c r="AO4" i="31"/>
  <c r="AR27" i="31"/>
  <c r="AR19" i="31"/>
  <c r="AR11" i="31"/>
  <c r="AR26" i="31"/>
  <c r="AR18" i="31"/>
  <c r="AR10" i="31"/>
  <c r="AR24" i="31"/>
  <c r="AR16" i="31"/>
  <c r="AR8" i="31"/>
  <c r="B56" i="27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B56" i="23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B56" i="18"/>
  <c r="S5" i="41" l="1"/>
  <c r="I14" i="41"/>
  <c r="P5" i="41"/>
  <c r="I21" i="41"/>
  <c r="I23" i="41"/>
  <c r="I6" i="41"/>
  <c r="I13" i="41"/>
  <c r="I17" i="41"/>
  <c r="I24" i="41"/>
  <c r="I7" i="41"/>
  <c r="I15" i="41"/>
  <c r="R5" i="41"/>
  <c r="I9" i="41"/>
  <c r="I26" i="41"/>
  <c r="I4" i="41"/>
  <c r="I16" i="41"/>
  <c r="I12" i="41"/>
  <c r="I11" i="41"/>
  <c r="I20" i="41"/>
  <c r="I22" i="41"/>
  <c r="I10" i="41"/>
  <c r="I25" i="41"/>
  <c r="Q5" i="41"/>
  <c r="I18" i="41"/>
  <c r="I27" i="41"/>
  <c r="I19" i="41"/>
  <c r="I8" i="41"/>
  <c r="I5" i="41"/>
  <c r="T5" i="36"/>
  <c r="V5" i="36"/>
  <c r="U5" i="36"/>
  <c r="Y5" i="38"/>
  <c r="X5" i="31"/>
  <c r="V5" i="41"/>
  <c r="U5" i="41"/>
  <c r="W5" i="36"/>
  <c r="X5" i="36"/>
  <c r="Y5" i="36"/>
  <c r="T5" i="41"/>
  <c r="X5" i="41"/>
  <c r="W5" i="41"/>
  <c r="R5" i="37"/>
  <c r="S5" i="37"/>
  <c r="I16" i="37"/>
  <c r="I5" i="37"/>
  <c r="I25" i="37"/>
  <c r="I10" i="37"/>
  <c r="Q5" i="37"/>
  <c r="I8" i="37"/>
  <c r="I21" i="37"/>
  <c r="I22" i="37"/>
  <c r="I7" i="37"/>
  <c r="I6" i="37"/>
  <c r="P5" i="37"/>
  <c r="I13" i="37"/>
  <c r="I23" i="37"/>
  <c r="I14" i="37"/>
  <c r="I27" i="37"/>
  <c r="I19" i="37"/>
  <c r="I11" i="37"/>
  <c r="I4" i="37"/>
  <c r="I9" i="37"/>
  <c r="I20" i="37"/>
  <c r="I26" i="37"/>
  <c r="I17" i="37"/>
  <c r="I15" i="37"/>
  <c r="I24" i="37"/>
  <c r="I12" i="37"/>
  <c r="I18" i="37"/>
  <c r="V5" i="37"/>
  <c r="U5" i="37"/>
  <c r="T5" i="37"/>
  <c r="W5" i="37"/>
  <c r="X5" i="37"/>
  <c r="Y5" i="41"/>
  <c r="W5" i="39"/>
  <c r="X5" i="39"/>
  <c r="Q5" i="38"/>
  <c r="I5" i="38"/>
  <c r="S5" i="38"/>
  <c r="R5" i="38"/>
  <c r="I12" i="38"/>
  <c r="I8" i="38"/>
  <c r="I14" i="38"/>
  <c r="I23" i="38"/>
  <c r="I15" i="38"/>
  <c r="I22" i="38"/>
  <c r="I10" i="38"/>
  <c r="P5" i="38"/>
  <c r="I18" i="38"/>
  <c r="I26" i="38"/>
  <c r="I25" i="38"/>
  <c r="I6" i="38"/>
  <c r="I20" i="38"/>
  <c r="I7" i="38"/>
  <c r="I24" i="38"/>
  <c r="I9" i="38"/>
  <c r="I16" i="38"/>
  <c r="I17" i="38"/>
  <c r="I4" i="38"/>
  <c r="I11" i="38"/>
  <c r="I19" i="38"/>
  <c r="I21" i="38"/>
  <c r="I27" i="38"/>
  <c r="I13" i="38"/>
  <c r="V5" i="40"/>
  <c r="U5" i="40"/>
  <c r="T5" i="40"/>
  <c r="X5" i="38"/>
  <c r="W5" i="38"/>
  <c r="Y5" i="37"/>
  <c r="T5" i="38"/>
  <c r="V5" i="38"/>
  <c r="U5" i="38"/>
  <c r="P5" i="31"/>
  <c r="B2" i="42"/>
  <c r="A2" i="42" s="1"/>
  <c r="S5" i="36"/>
  <c r="P5" i="36"/>
  <c r="I17" i="36"/>
  <c r="I8" i="36"/>
  <c r="I19" i="36"/>
  <c r="I26" i="36"/>
  <c r="I11" i="36"/>
  <c r="I9" i="36"/>
  <c r="I16" i="36"/>
  <c r="Q5" i="36"/>
  <c r="I20" i="36"/>
  <c r="I10" i="36"/>
  <c r="I25" i="36"/>
  <c r="I24" i="36"/>
  <c r="I15" i="36"/>
  <c r="I18" i="36"/>
  <c r="I21" i="36"/>
  <c r="I23" i="36"/>
  <c r="I5" i="36"/>
  <c r="I7" i="36"/>
  <c r="I13" i="36"/>
  <c r="I4" i="36"/>
  <c r="I14" i="36"/>
  <c r="I12" i="36"/>
  <c r="I22" i="36"/>
  <c r="I6" i="36"/>
  <c r="I27" i="36"/>
  <c r="R5" i="36"/>
  <c r="U5" i="39"/>
  <c r="T5" i="39"/>
  <c r="V5" i="39"/>
  <c r="W5" i="40"/>
  <c r="X5" i="40"/>
  <c r="Y5" i="39"/>
  <c r="R5" i="40"/>
  <c r="S5" i="40"/>
  <c r="I12" i="40"/>
  <c r="I13" i="40"/>
  <c r="I11" i="40"/>
  <c r="Q5" i="40"/>
  <c r="I5" i="40"/>
  <c r="I16" i="40"/>
  <c r="I26" i="40"/>
  <c r="I23" i="40"/>
  <c r="I14" i="40"/>
  <c r="I9" i="40"/>
  <c r="P5" i="40"/>
  <c r="I7" i="40"/>
  <c r="I24" i="40"/>
  <c r="I25" i="40"/>
  <c r="I4" i="40"/>
  <c r="I6" i="40"/>
  <c r="I21" i="40"/>
  <c r="I22" i="40"/>
  <c r="I27" i="40"/>
  <c r="I19" i="40"/>
  <c r="I17" i="40"/>
  <c r="I10" i="40"/>
  <c r="I8" i="40"/>
  <c r="I20" i="40"/>
  <c r="I18" i="40"/>
  <c r="I15" i="40"/>
  <c r="Y5" i="40"/>
  <c r="Q5" i="39"/>
  <c r="I7" i="39"/>
  <c r="P5" i="39"/>
  <c r="S5" i="39"/>
  <c r="I22" i="39"/>
  <c r="I12" i="39"/>
  <c r="I5" i="39"/>
  <c r="I15" i="39"/>
  <c r="I24" i="39"/>
  <c r="I14" i="39"/>
  <c r="I21" i="39"/>
  <c r="I6" i="39"/>
  <c r="I10" i="39"/>
  <c r="I26" i="39"/>
  <c r="I25" i="39"/>
  <c r="R5" i="39"/>
  <c r="I27" i="39"/>
  <c r="I18" i="39"/>
  <c r="I8" i="39"/>
  <c r="I19" i="39"/>
  <c r="I16" i="39"/>
  <c r="I9" i="39"/>
  <c r="I13" i="39"/>
  <c r="I20" i="39"/>
  <c r="I23" i="39"/>
  <c r="I11" i="39"/>
  <c r="I17" i="39"/>
  <c r="I4" i="39"/>
  <c r="W5" i="35"/>
  <c r="Q5" i="31"/>
  <c r="X5" i="35"/>
  <c r="V5" i="35"/>
  <c r="R5" i="31"/>
  <c r="R5" i="35"/>
  <c r="S5" i="35"/>
  <c r="I7" i="35"/>
  <c r="I8" i="35"/>
  <c r="I12" i="35"/>
  <c r="I18" i="35"/>
  <c r="I10" i="35"/>
  <c r="I27" i="35"/>
  <c r="I15" i="35"/>
  <c r="I25" i="35"/>
  <c r="Q5" i="35"/>
  <c r="I5" i="35"/>
  <c r="I16" i="35"/>
  <c r="I17" i="35"/>
  <c r="I22" i="35"/>
  <c r="I9" i="35"/>
  <c r="I20" i="35"/>
  <c r="I23" i="35"/>
  <c r="I4" i="35"/>
  <c r="I6" i="35"/>
  <c r="I21" i="35"/>
  <c r="I24" i="35"/>
  <c r="P5" i="35"/>
  <c r="I14" i="35"/>
  <c r="I11" i="35"/>
  <c r="I13" i="35"/>
  <c r="I19" i="35"/>
  <c r="I26" i="35"/>
  <c r="Y5" i="35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B56" i="6"/>
  <c r="C104" i="29"/>
  <c r="F2" i="30" s="1"/>
  <c r="R80" i="29"/>
  <c r="F4" i="30" s="1"/>
  <c r="P55" i="29"/>
  <c r="P54" i="29" s="1"/>
  <c r="O55" i="29"/>
  <c r="O54" i="29" s="1"/>
  <c r="N55" i="29"/>
  <c r="N54" i="29" s="1"/>
  <c r="M55" i="29"/>
  <c r="M54" i="29" s="1"/>
  <c r="L55" i="29"/>
  <c r="L54" i="29" s="1"/>
  <c r="K55" i="29"/>
  <c r="K54" i="29" s="1"/>
  <c r="J55" i="29"/>
  <c r="J54" i="29" s="1"/>
  <c r="I55" i="29"/>
  <c r="I54" i="29" s="1"/>
  <c r="H55" i="29"/>
  <c r="H54" i="29" s="1"/>
  <c r="G55" i="29"/>
  <c r="G54" i="29" s="1"/>
  <c r="F55" i="29"/>
  <c r="F54" i="29" s="1"/>
  <c r="E55" i="29"/>
  <c r="E54" i="29" s="1"/>
  <c r="D55" i="29"/>
  <c r="D54" i="29" s="1"/>
  <c r="C55" i="29"/>
  <c r="C54" i="29" s="1"/>
  <c r="B55" i="29"/>
  <c r="B54" i="29" s="1"/>
  <c r="C104" i="27"/>
  <c r="E2" i="30" s="1"/>
  <c r="R80" i="27"/>
  <c r="E4" i="30" s="1"/>
  <c r="P55" i="27"/>
  <c r="P54" i="27" s="1"/>
  <c r="O55" i="27"/>
  <c r="O54" i="27" s="1"/>
  <c r="N55" i="27"/>
  <c r="N54" i="27" s="1"/>
  <c r="M55" i="27"/>
  <c r="M54" i="27" s="1"/>
  <c r="L55" i="27"/>
  <c r="L54" i="27" s="1"/>
  <c r="K55" i="27"/>
  <c r="K54" i="27" s="1"/>
  <c r="J55" i="27"/>
  <c r="J54" i="27" s="1"/>
  <c r="I55" i="27"/>
  <c r="I54" i="27" s="1"/>
  <c r="H55" i="27"/>
  <c r="H54" i="27" s="1"/>
  <c r="G55" i="27"/>
  <c r="G54" i="27" s="1"/>
  <c r="F55" i="27"/>
  <c r="F54" i="27" s="1"/>
  <c r="E55" i="27"/>
  <c r="E54" i="27" s="1"/>
  <c r="D55" i="27"/>
  <c r="D54" i="27" s="1"/>
  <c r="C55" i="27"/>
  <c r="C54" i="27" s="1"/>
  <c r="B55" i="27"/>
  <c r="B54" i="27" s="1"/>
  <c r="N8" i="25"/>
  <c r="N9" i="25"/>
  <c r="N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7" i="25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7" i="24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7" i="25"/>
  <c r="B8" i="25"/>
  <c r="B34" i="25" s="1"/>
  <c r="B9" i="25"/>
  <c r="B35" i="25" s="1"/>
  <c r="B10" i="25"/>
  <c r="B36" i="25" s="1"/>
  <c r="B11" i="25"/>
  <c r="B37" i="25" s="1"/>
  <c r="B12" i="25"/>
  <c r="B38" i="25" s="1"/>
  <c r="B13" i="25"/>
  <c r="B39" i="25" s="1"/>
  <c r="B14" i="25"/>
  <c r="B40" i="25" s="1"/>
  <c r="B15" i="25"/>
  <c r="B41" i="25" s="1"/>
  <c r="B16" i="25"/>
  <c r="B42" i="25" s="1"/>
  <c r="B17" i="25"/>
  <c r="B43" i="25" s="1"/>
  <c r="B18" i="25"/>
  <c r="B19" i="25"/>
  <c r="B45" i="25" s="1"/>
  <c r="B20" i="25"/>
  <c r="B46" i="25" s="1"/>
  <c r="B21" i="25"/>
  <c r="B47" i="25" s="1"/>
  <c r="B22" i="25"/>
  <c r="B48" i="25" s="1"/>
  <c r="B23" i="25"/>
  <c r="B49" i="25" s="1"/>
  <c r="B24" i="25"/>
  <c r="B50" i="25" s="1"/>
  <c r="B25" i="25"/>
  <c r="B51" i="25" s="1"/>
  <c r="B26" i="25"/>
  <c r="B52" i="25" s="1"/>
  <c r="B27" i="25"/>
  <c r="B53" i="25" s="1"/>
  <c r="B28" i="25"/>
  <c r="B54" i="25" s="1"/>
  <c r="B7" i="25"/>
  <c r="B33" i="25" s="1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A32" i="25"/>
  <c r="Q28" i="25"/>
  <c r="P28" i="25"/>
  <c r="O28" i="25"/>
  <c r="M28" i="25"/>
  <c r="L28" i="25"/>
  <c r="K28" i="25"/>
  <c r="J28" i="25"/>
  <c r="I28" i="25"/>
  <c r="H28" i="25"/>
  <c r="G28" i="25"/>
  <c r="F28" i="25"/>
  <c r="E28" i="25"/>
  <c r="Q27" i="25"/>
  <c r="P27" i="25"/>
  <c r="O27" i="25"/>
  <c r="M27" i="25"/>
  <c r="L27" i="25"/>
  <c r="K27" i="25"/>
  <c r="J27" i="25"/>
  <c r="I27" i="25"/>
  <c r="H27" i="25"/>
  <c r="G27" i="25"/>
  <c r="F27" i="25"/>
  <c r="E27" i="25"/>
  <c r="Q26" i="25"/>
  <c r="P26" i="25"/>
  <c r="O26" i="25"/>
  <c r="M26" i="25"/>
  <c r="L26" i="25"/>
  <c r="K26" i="25"/>
  <c r="J26" i="25"/>
  <c r="I26" i="25"/>
  <c r="H26" i="25"/>
  <c r="G26" i="25"/>
  <c r="F26" i="25"/>
  <c r="E26" i="25"/>
  <c r="Q25" i="25"/>
  <c r="P25" i="25"/>
  <c r="O25" i="25"/>
  <c r="M25" i="25"/>
  <c r="L25" i="25"/>
  <c r="K25" i="25"/>
  <c r="J25" i="25"/>
  <c r="I25" i="25"/>
  <c r="H25" i="25"/>
  <c r="G25" i="25"/>
  <c r="F25" i="25"/>
  <c r="E25" i="25"/>
  <c r="Q24" i="25"/>
  <c r="P24" i="25"/>
  <c r="O24" i="25"/>
  <c r="M24" i="25"/>
  <c r="L24" i="25"/>
  <c r="K24" i="25"/>
  <c r="J24" i="25"/>
  <c r="I24" i="25"/>
  <c r="H24" i="25"/>
  <c r="G24" i="25"/>
  <c r="F24" i="25"/>
  <c r="E24" i="25"/>
  <c r="Q23" i="25"/>
  <c r="P23" i="25"/>
  <c r="O23" i="25"/>
  <c r="M23" i="25"/>
  <c r="L23" i="25"/>
  <c r="K23" i="25"/>
  <c r="J23" i="25"/>
  <c r="I23" i="25"/>
  <c r="H23" i="25"/>
  <c r="G23" i="25"/>
  <c r="F23" i="25"/>
  <c r="E23" i="25"/>
  <c r="Q22" i="25"/>
  <c r="P22" i="25"/>
  <c r="O22" i="25"/>
  <c r="M22" i="25"/>
  <c r="L22" i="25"/>
  <c r="K22" i="25"/>
  <c r="J22" i="25"/>
  <c r="I22" i="25"/>
  <c r="H22" i="25"/>
  <c r="G22" i="25"/>
  <c r="F22" i="25"/>
  <c r="E22" i="25"/>
  <c r="Q21" i="25"/>
  <c r="P21" i="25"/>
  <c r="O21" i="25"/>
  <c r="M21" i="25"/>
  <c r="L21" i="25"/>
  <c r="K21" i="25"/>
  <c r="J21" i="25"/>
  <c r="I21" i="25"/>
  <c r="H21" i="25"/>
  <c r="G21" i="25"/>
  <c r="F21" i="25"/>
  <c r="E21" i="25"/>
  <c r="Q20" i="25"/>
  <c r="P20" i="25"/>
  <c r="O20" i="25"/>
  <c r="M20" i="25"/>
  <c r="L20" i="25"/>
  <c r="K20" i="25"/>
  <c r="J20" i="25"/>
  <c r="I20" i="25"/>
  <c r="H20" i="25"/>
  <c r="G20" i="25"/>
  <c r="F20" i="25"/>
  <c r="E20" i="25"/>
  <c r="Q19" i="25"/>
  <c r="P19" i="25"/>
  <c r="O19" i="25"/>
  <c r="M19" i="25"/>
  <c r="L19" i="25"/>
  <c r="K19" i="25"/>
  <c r="J19" i="25"/>
  <c r="I19" i="25"/>
  <c r="H19" i="25"/>
  <c r="G19" i="25"/>
  <c r="F19" i="25"/>
  <c r="E19" i="25"/>
  <c r="Q18" i="25"/>
  <c r="P18" i="25"/>
  <c r="O18" i="25"/>
  <c r="M18" i="25"/>
  <c r="L18" i="25"/>
  <c r="K18" i="25"/>
  <c r="J18" i="25"/>
  <c r="I18" i="25"/>
  <c r="H18" i="25"/>
  <c r="G18" i="25"/>
  <c r="F18" i="25"/>
  <c r="E18" i="25"/>
  <c r="B44" i="25"/>
  <c r="Q17" i="25"/>
  <c r="P17" i="25"/>
  <c r="O17" i="25"/>
  <c r="M17" i="25"/>
  <c r="L17" i="25"/>
  <c r="K17" i="25"/>
  <c r="J17" i="25"/>
  <c r="I17" i="25"/>
  <c r="H17" i="25"/>
  <c r="G17" i="25"/>
  <c r="F17" i="25"/>
  <c r="E17" i="25"/>
  <c r="Q16" i="25"/>
  <c r="P16" i="25"/>
  <c r="O16" i="25"/>
  <c r="M16" i="25"/>
  <c r="L16" i="25"/>
  <c r="K16" i="25"/>
  <c r="J16" i="25"/>
  <c r="I16" i="25"/>
  <c r="H16" i="25"/>
  <c r="G16" i="25"/>
  <c r="F16" i="25"/>
  <c r="E16" i="25"/>
  <c r="Q15" i="25"/>
  <c r="P15" i="25"/>
  <c r="O15" i="25"/>
  <c r="M15" i="25"/>
  <c r="L15" i="25"/>
  <c r="K15" i="25"/>
  <c r="J15" i="25"/>
  <c r="I15" i="25"/>
  <c r="H15" i="25"/>
  <c r="G15" i="25"/>
  <c r="F15" i="25"/>
  <c r="E15" i="25"/>
  <c r="Q14" i="25"/>
  <c r="P14" i="25"/>
  <c r="O14" i="25"/>
  <c r="M14" i="25"/>
  <c r="L14" i="25"/>
  <c r="K14" i="25"/>
  <c r="J14" i="25"/>
  <c r="I14" i="25"/>
  <c r="H14" i="25"/>
  <c r="G14" i="25"/>
  <c r="F14" i="25"/>
  <c r="E14" i="25"/>
  <c r="Q13" i="25"/>
  <c r="P13" i="25"/>
  <c r="O13" i="25"/>
  <c r="M13" i="25"/>
  <c r="L13" i="25"/>
  <c r="K13" i="25"/>
  <c r="J13" i="25"/>
  <c r="I13" i="25"/>
  <c r="H13" i="25"/>
  <c r="G13" i="25"/>
  <c r="F13" i="25"/>
  <c r="E13" i="25"/>
  <c r="Q12" i="25"/>
  <c r="P12" i="25"/>
  <c r="O12" i="25"/>
  <c r="M12" i="25"/>
  <c r="L12" i="25"/>
  <c r="K12" i="25"/>
  <c r="J12" i="25"/>
  <c r="I12" i="25"/>
  <c r="H12" i="25"/>
  <c r="G12" i="25"/>
  <c r="F12" i="25"/>
  <c r="E12" i="25"/>
  <c r="Q11" i="25"/>
  <c r="P11" i="25"/>
  <c r="O11" i="25"/>
  <c r="M11" i="25"/>
  <c r="L11" i="25"/>
  <c r="K11" i="25"/>
  <c r="J11" i="25"/>
  <c r="I11" i="25"/>
  <c r="H11" i="25"/>
  <c r="G11" i="25"/>
  <c r="F11" i="25"/>
  <c r="E11" i="25"/>
  <c r="Q10" i="25"/>
  <c r="P10" i="25"/>
  <c r="O10" i="25"/>
  <c r="M10" i="25"/>
  <c r="L10" i="25"/>
  <c r="K10" i="25"/>
  <c r="J10" i="25"/>
  <c r="I10" i="25"/>
  <c r="H10" i="25"/>
  <c r="G10" i="25"/>
  <c r="F10" i="25"/>
  <c r="E10" i="25"/>
  <c r="Q9" i="25"/>
  <c r="P9" i="25"/>
  <c r="O9" i="25"/>
  <c r="M9" i="25"/>
  <c r="L9" i="25"/>
  <c r="K9" i="25"/>
  <c r="J9" i="25"/>
  <c r="I9" i="25"/>
  <c r="H9" i="25"/>
  <c r="G9" i="25"/>
  <c r="F9" i="25"/>
  <c r="E9" i="25"/>
  <c r="Q8" i="25"/>
  <c r="P8" i="25"/>
  <c r="O8" i="25"/>
  <c r="M8" i="25"/>
  <c r="L8" i="25"/>
  <c r="K8" i="25"/>
  <c r="J8" i="25"/>
  <c r="I8" i="25"/>
  <c r="H8" i="25"/>
  <c r="G8" i="25"/>
  <c r="F8" i="25"/>
  <c r="E8" i="25"/>
  <c r="Q7" i="25"/>
  <c r="P7" i="25"/>
  <c r="O7" i="25"/>
  <c r="M7" i="25"/>
  <c r="L7" i="25"/>
  <c r="K7" i="25"/>
  <c r="J7" i="25"/>
  <c r="I7" i="25"/>
  <c r="H7" i="25"/>
  <c r="G7" i="25"/>
  <c r="F7" i="25"/>
  <c r="E7" i="25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7" i="24"/>
  <c r="B8" i="24"/>
  <c r="B34" i="24" s="1"/>
  <c r="B9" i="24"/>
  <c r="B35" i="24" s="1"/>
  <c r="B10" i="24"/>
  <c r="B36" i="24" s="1"/>
  <c r="B11" i="24"/>
  <c r="B37" i="24" s="1"/>
  <c r="B12" i="24"/>
  <c r="B13" i="24"/>
  <c r="B39" i="24" s="1"/>
  <c r="B14" i="24"/>
  <c r="B40" i="24" s="1"/>
  <c r="B15" i="24"/>
  <c r="B16" i="24"/>
  <c r="B42" i="24" s="1"/>
  <c r="B17" i="24"/>
  <c r="B43" i="24" s="1"/>
  <c r="B18" i="24"/>
  <c r="B44" i="24" s="1"/>
  <c r="B19" i="24"/>
  <c r="B45" i="24" s="1"/>
  <c r="B20" i="24"/>
  <c r="B46" i="24" s="1"/>
  <c r="B21" i="24"/>
  <c r="B47" i="24" s="1"/>
  <c r="B22" i="24"/>
  <c r="B48" i="24" s="1"/>
  <c r="B23" i="24"/>
  <c r="B49" i="24" s="1"/>
  <c r="B24" i="24"/>
  <c r="B50" i="24" s="1"/>
  <c r="B25" i="24"/>
  <c r="B51" i="24" s="1"/>
  <c r="B26" i="24"/>
  <c r="B52" i="24" s="1"/>
  <c r="B27" i="24"/>
  <c r="B53" i="24" s="1"/>
  <c r="B28" i="24"/>
  <c r="B54" i="24" s="1"/>
  <c r="B7" i="24"/>
  <c r="B33" i="24" s="1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A32" i="24"/>
  <c r="Q28" i="24"/>
  <c r="P28" i="24"/>
  <c r="O28" i="24"/>
  <c r="N28" i="24"/>
  <c r="L28" i="24"/>
  <c r="K28" i="24"/>
  <c r="J28" i="24"/>
  <c r="I28" i="24"/>
  <c r="H28" i="24"/>
  <c r="G28" i="24"/>
  <c r="F28" i="24"/>
  <c r="E28" i="24"/>
  <c r="Q27" i="24"/>
  <c r="P27" i="24"/>
  <c r="O27" i="24"/>
  <c r="N27" i="24"/>
  <c r="L27" i="24"/>
  <c r="K27" i="24"/>
  <c r="J27" i="24"/>
  <c r="I27" i="24"/>
  <c r="H27" i="24"/>
  <c r="G27" i="24"/>
  <c r="F27" i="24"/>
  <c r="E27" i="24"/>
  <c r="Q26" i="24"/>
  <c r="P26" i="24"/>
  <c r="O26" i="24"/>
  <c r="N26" i="24"/>
  <c r="L26" i="24"/>
  <c r="K26" i="24"/>
  <c r="J26" i="24"/>
  <c r="I26" i="24"/>
  <c r="H26" i="24"/>
  <c r="G26" i="24"/>
  <c r="F26" i="24"/>
  <c r="E26" i="24"/>
  <c r="Q25" i="24"/>
  <c r="P25" i="24"/>
  <c r="O25" i="24"/>
  <c r="N25" i="24"/>
  <c r="L25" i="24"/>
  <c r="K25" i="24"/>
  <c r="J25" i="24"/>
  <c r="I25" i="24"/>
  <c r="H25" i="24"/>
  <c r="G25" i="24"/>
  <c r="F25" i="24"/>
  <c r="E25" i="24"/>
  <c r="Q24" i="24"/>
  <c r="P24" i="24"/>
  <c r="O24" i="24"/>
  <c r="N24" i="24"/>
  <c r="L24" i="24"/>
  <c r="K24" i="24"/>
  <c r="J24" i="24"/>
  <c r="I24" i="24"/>
  <c r="H24" i="24"/>
  <c r="G24" i="24"/>
  <c r="F24" i="24"/>
  <c r="E24" i="24"/>
  <c r="Q23" i="24"/>
  <c r="P23" i="24"/>
  <c r="O23" i="24"/>
  <c r="N23" i="24"/>
  <c r="L23" i="24"/>
  <c r="K23" i="24"/>
  <c r="J23" i="24"/>
  <c r="I23" i="24"/>
  <c r="H23" i="24"/>
  <c r="G23" i="24"/>
  <c r="F23" i="24"/>
  <c r="E23" i="24"/>
  <c r="Q22" i="24"/>
  <c r="P22" i="24"/>
  <c r="O22" i="24"/>
  <c r="N22" i="24"/>
  <c r="L22" i="24"/>
  <c r="K22" i="24"/>
  <c r="J22" i="24"/>
  <c r="I22" i="24"/>
  <c r="H22" i="24"/>
  <c r="G22" i="24"/>
  <c r="F22" i="24"/>
  <c r="E22" i="24"/>
  <c r="Q21" i="24"/>
  <c r="P21" i="24"/>
  <c r="O21" i="24"/>
  <c r="N21" i="24"/>
  <c r="L21" i="24"/>
  <c r="K21" i="24"/>
  <c r="J21" i="24"/>
  <c r="I21" i="24"/>
  <c r="H21" i="24"/>
  <c r="G21" i="24"/>
  <c r="F21" i="24"/>
  <c r="E21" i="24"/>
  <c r="Q20" i="24"/>
  <c r="P20" i="24"/>
  <c r="O20" i="24"/>
  <c r="N20" i="24"/>
  <c r="L20" i="24"/>
  <c r="K20" i="24"/>
  <c r="J20" i="24"/>
  <c r="I20" i="24"/>
  <c r="H20" i="24"/>
  <c r="G20" i="24"/>
  <c r="F20" i="24"/>
  <c r="E20" i="24"/>
  <c r="Q19" i="24"/>
  <c r="P19" i="24"/>
  <c r="O19" i="24"/>
  <c r="N19" i="24"/>
  <c r="L19" i="24"/>
  <c r="K19" i="24"/>
  <c r="J19" i="24"/>
  <c r="I19" i="24"/>
  <c r="H19" i="24"/>
  <c r="G19" i="24"/>
  <c r="F19" i="24"/>
  <c r="E19" i="24"/>
  <c r="Q18" i="24"/>
  <c r="P18" i="24"/>
  <c r="O18" i="24"/>
  <c r="N18" i="24"/>
  <c r="L18" i="24"/>
  <c r="K18" i="24"/>
  <c r="J18" i="24"/>
  <c r="I18" i="24"/>
  <c r="H18" i="24"/>
  <c r="G18" i="24"/>
  <c r="F18" i="24"/>
  <c r="E18" i="24"/>
  <c r="Q17" i="24"/>
  <c r="P17" i="24"/>
  <c r="O17" i="24"/>
  <c r="N17" i="24"/>
  <c r="L17" i="24"/>
  <c r="K17" i="24"/>
  <c r="J17" i="24"/>
  <c r="I17" i="24"/>
  <c r="H17" i="24"/>
  <c r="G17" i="24"/>
  <c r="F17" i="24"/>
  <c r="E17" i="24"/>
  <c r="Q16" i="24"/>
  <c r="P16" i="24"/>
  <c r="O16" i="24"/>
  <c r="N16" i="24"/>
  <c r="L16" i="24"/>
  <c r="K16" i="24"/>
  <c r="J16" i="24"/>
  <c r="I16" i="24"/>
  <c r="H16" i="24"/>
  <c r="G16" i="24"/>
  <c r="F16" i="24"/>
  <c r="E16" i="24"/>
  <c r="Q15" i="24"/>
  <c r="P15" i="24"/>
  <c r="O15" i="24"/>
  <c r="N15" i="24"/>
  <c r="L15" i="24"/>
  <c r="K15" i="24"/>
  <c r="J15" i="24"/>
  <c r="I15" i="24"/>
  <c r="H15" i="24"/>
  <c r="G15" i="24"/>
  <c r="F15" i="24"/>
  <c r="E15" i="24"/>
  <c r="Q14" i="24"/>
  <c r="P14" i="24"/>
  <c r="O14" i="24"/>
  <c r="N14" i="24"/>
  <c r="L14" i="24"/>
  <c r="K14" i="24"/>
  <c r="J14" i="24"/>
  <c r="I14" i="24"/>
  <c r="H14" i="24"/>
  <c r="G14" i="24"/>
  <c r="F14" i="24"/>
  <c r="E14" i="24"/>
  <c r="Q13" i="24"/>
  <c r="P13" i="24"/>
  <c r="O13" i="24"/>
  <c r="N13" i="24"/>
  <c r="L13" i="24"/>
  <c r="K13" i="24"/>
  <c r="J13" i="24"/>
  <c r="I13" i="24"/>
  <c r="H13" i="24"/>
  <c r="G13" i="24"/>
  <c r="F13" i="24"/>
  <c r="E13" i="24"/>
  <c r="Q12" i="24"/>
  <c r="P12" i="24"/>
  <c r="O12" i="24"/>
  <c r="N12" i="24"/>
  <c r="L12" i="24"/>
  <c r="K12" i="24"/>
  <c r="J12" i="24"/>
  <c r="I12" i="24"/>
  <c r="H12" i="24"/>
  <c r="G12" i="24"/>
  <c r="F12" i="24"/>
  <c r="E12" i="24"/>
  <c r="Q11" i="24"/>
  <c r="P11" i="24"/>
  <c r="O11" i="24"/>
  <c r="N11" i="24"/>
  <c r="L11" i="24"/>
  <c r="K11" i="24"/>
  <c r="J11" i="24"/>
  <c r="I11" i="24"/>
  <c r="H11" i="24"/>
  <c r="G11" i="24"/>
  <c r="F11" i="24"/>
  <c r="E11" i="24"/>
  <c r="Q10" i="24"/>
  <c r="P10" i="24"/>
  <c r="O10" i="24"/>
  <c r="N10" i="24"/>
  <c r="L10" i="24"/>
  <c r="K10" i="24"/>
  <c r="J10" i="24"/>
  <c r="I10" i="24"/>
  <c r="H10" i="24"/>
  <c r="G10" i="24"/>
  <c r="F10" i="24"/>
  <c r="E10" i="24"/>
  <c r="Q9" i="24"/>
  <c r="P9" i="24"/>
  <c r="O9" i="24"/>
  <c r="N9" i="24"/>
  <c r="L9" i="24"/>
  <c r="K9" i="24"/>
  <c r="J9" i="24"/>
  <c r="I9" i="24"/>
  <c r="H9" i="24"/>
  <c r="G9" i="24"/>
  <c r="F9" i="24"/>
  <c r="E9" i="24"/>
  <c r="Q8" i="24"/>
  <c r="P8" i="24"/>
  <c r="O8" i="24"/>
  <c r="N8" i="24"/>
  <c r="L8" i="24"/>
  <c r="K8" i="24"/>
  <c r="J8" i="24"/>
  <c r="I8" i="24"/>
  <c r="H8" i="24"/>
  <c r="G8" i="24"/>
  <c r="F8" i="24"/>
  <c r="E8" i="24"/>
  <c r="Q7" i="24"/>
  <c r="P7" i="24"/>
  <c r="O7" i="24"/>
  <c r="N7" i="24"/>
  <c r="L7" i="24"/>
  <c r="K7" i="24"/>
  <c r="J7" i="24"/>
  <c r="I7" i="24"/>
  <c r="H7" i="24"/>
  <c r="G7" i="24"/>
  <c r="F7" i="24"/>
  <c r="E7" i="24"/>
  <c r="C104" i="23"/>
  <c r="R80" i="23"/>
  <c r="D4" i="30" s="1"/>
  <c r="R80" i="18"/>
  <c r="C4" i="30" s="1"/>
  <c r="R80" i="6"/>
  <c r="B4" i="30" s="1"/>
  <c r="P55" i="23"/>
  <c r="P54" i="23" s="1"/>
  <c r="O55" i="23"/>
  <c r="O54" i="23" s="1"/>
  <c r="N55" i="23"/>
  <c r="N54" i="23" s="1"/>
  <c r="M55" i="23"/>
  <c r="L55" i="23"/>
  <c r="K55" i="23"/>
  <c r="K54" i="23" s="1"/>
  <c r="J55" i="23"/>
  <c r="J54" i="23" s="1"/>
  <c r="I55" i="23"/>
  <c r="I54" i="23" s="1"/>
  <c r="H55" i="23"/>
  <c r="H54" i="23" s="1"/>
  <c r="G55" i="23"/>
  <c r="G54" i="23" s="1"/>
  <c r="F55" i="23"/>
  <c r="F54" i="23" s="1"/>
  <c r="E55" i="23"/>
  <c r="D55" i="23"/>
  <c r="D54" i="23" s="1"/>
  <c r="C55" i="23"/>
  <c r="C54" i="23" s="1"/>
  <c r="B55" i="23"/>
  <c r="B54" i="23" s="1"/>
  <c r="M54" i="23"/>
  <c r="L54" i="23"/>
  <c r="E54" i="23"/>
  <c r="P55" i="18"/>
  <c r="P54" i="18" s="1"/>
  <c r="O55" i="18"/>
  <c r="O54" i="18" s="1"/>
  <c r="N55" i="18"/>
  <c r="N54" i="18" s="1"/>
  <c r="M55" i="18"/>
  <c r="M54" i="18" s="1"/>
  <c r="L55" i="18"/>
  <c r="L54" i="18" s="1"/>
  <c r="K55" i="18"/>
  <c r="K54" i="18" s="1"/>
  <c r="J55" i="18"/>
  <c r="J54" i="18" s="1"/>
  <c r="I55" i="18"/>
  <c r="I54" i="18" s="1"/>
  <c r="H55" i="18"/>
  <c r="H54" i="18" s="1"/>
  <c r="G55" i="18"/>
  <c r="F55" i="18"/>
  <c r="F54" i="18" s="1"/>
  <c r="E55" i="18"/>
  <c r="E54" i="18" s="1"/>
  <c r="D55" i="18"/>
  <c r="D54" i="18" s="1"/>
  <c r="C55" i="18"/>
  <c r="C54" i="18" s="1"/>
  <c r="B55" i="18"/>
  <c r="B54" i="18" s="1"/>
  <c r="G54" i="18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7" i="21"/>
  <c r="B8" i="21"/>
  <c r="B34" i="21" s="1"/>
  <c r="B9" i="21"/>
  <c r="B35" i="21" s="1"/>
  <c r="B10" i="21"/>
  <c r="B36" i="21" s="1"/>
  <c r="B11" i="21"/>
  <c r="B37" i="21" s="1"/>
  <c r="B12" i="21"/>
  <c r="B38" i="21" s="1"/>
  <c r="B13" i="21"/>
  <c r="B39" i="21" s="1"/>
  <c r="B14" i="21"/>
  <c r="B15" i="21"/>
  <c r="B16" i="21"/>
  <c r="B42" i="21" s="1"/>
  <c r="B17" i="21"/>
  <c r="B43" i="21" s="1"/>
  <c r="B18" i="21"/>
  <c r="B44" i="21" s="1"/>
  <c r="B19" i="21"/>
  <c r="B45" i="21" s="1"/>
  <c r="B20" i="21"/>
  <c r="B46" i="21" s="1"/>
  <c r="B21" i="21"/>
  <c r="B47" i="21" s="1"/>
  <c r="B22" i="21"/>
  <c r="B48" i="21" s="1"/>
  <c r="B23" i="21"/>
  <c r="B49" i="21" s="1"/>
  <c r="B24" i="21"/>
  <c r="B50" i="21" s="1"/>
  <c r="B25" i="21"/>
  <c r="B51" i="21" s="1"/>
  <c r="B26" i="21"/>
  <c r="B52" i="21" s="1"/>
  <c r="B27" i="21"/>
  <c r="B53" i="21" s="1"/>
  <c r="B28" i="21"/>
  <c r="B54" i="21" s="1"/>
  <c r="B7" i="21"/>
  <c r="B33" i="21" s="1"/>
  <c r="B32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A32" i="21"/>
  <c r="Q28" i="21"/>
  <c r="P28" i="21"/>
  <c r="O28" i="21"/>
  <c r="N28" i="21"/>
  <c r="M28" i="21"/>
  <c r="K28" i="21"/>
  <c r="J28" i="21"/>
  <c r="I28" i="21"/>
  <c r="H28" i="21"/>
  <c r="G28" i="21"/>
  <c r="F28" i="21"/>
  <c r="E28" i="21"/>
  <c r="Q27" i="21"/>
  <c r="P27" i="21"/>
  <c r="O27" i="21"/>
  <c r="N27" i="21"/>
  <c r="M27" i="21"/>
  <c r="K27" i="21"/>
  <c r="J27" i="21"/>
  <c r="I27" i="21"/>
  <c r="H27" i="21"/>
  <c r="G27" i="21"/>
  <c r="F27" i="21"/>
  <c r="E27" i="21"/>
  <c r="Q26" i="21"/>
  <c r="P26" i="21"/>
  <c r="O26" i="21"/>
  <c r="N26" i="21"/>
  <c r="M26" i="21"/>
  <c r="K26" i="21"/>
  <c r="J26" i="21"/>
  <c r="I26" i="21"/>
  <c r="H26" i="21"/>
  <c r="G26" i="21"/>
  <c r="F26" i="21"/>
  <c r="E26" i="21"/>
  <c r="Q25" i="21"/>
  <c r="P25" i="21"/>
  <c r="O25" i="21"/>
  <c r="N25" i="21"/>
  <c r="M25" i="21"/>
  <c r="K25" i="21"/>
  <c r="J25" i="21"/>
  <c r="I25" i="21"/>
  <c r="H25" i="21"/>
  <c r="G25" i="21"/>
  <c r="F25" i="21"/>
  <c r="E25" i="21"/>
  <c r="Q24" i="21"/>
  <c r="P24" i="21"/>
  <c r="O24" i="21"/>
  <c r="N24" i="21"/>
  <c r="M24" i="21"/>
  <c r="K24" i="21"/>
  <c r="J24" i="21"/>
  <c r="I24" i="21"/>
  <c r="H24" i="21"/>
  <c r="G24" i="21"/>
  <c r="F24" i="21"/>
  <c r="E24" i="21"/>
  <c r="Q23" i="21"/>
  <c r="P23" i="21"/>
  <c r="O23" i="21"/>
  <c r="N23" i="21"/>
  <c r="M23" i="21"/>
  <c r="K23" i="21"/>
  <c r="J23" i="21"/>
  <c r="I23" i="21"/>
  <c r="H23" i="21"/>
  <c r="G23" i="21"/>
  <c r="F23" i="21"/>
  <c r="E23" i="21"/>
  <c r="Q22" i="21"/>
  <c r="P22" i="21"/>
  <c r="O22" i="21"/>
  <c r="N22" i="21"/>
  <c r="M22" i="21"/>
  <c r="K22" i="21"/>
  <c r="J22" i="21"/>
  <c r="I22" i="21"/>
  <c r="H22" i="21"/>
  <c r="G22" i="21"/>
  <c r="F22" i="21"/>
  <c r="E22" i="21"/>
  <c r="Q21" i="21"/>
  <c r="P21" i="21"/>
  <c r="O21" i="21"/>
  <c r="N21" i="21"/>
  <c r="M21" i="21"/>
  <c r="K21" i="21"/>
  <c r="J21" i="21"/>
  <c r="I21" i="21"/>
  <c r="H21" i="21"/>
  <c r="G21" i="21"/>
  <c r="F21" i="21"/>
  <c r="E21" i="21"/>
  <c r="Q20" i="21"/>
  <c r="P20" i="21"/>
  <c r="O20" i="21"/>
  <c r="N20" i="21"/>
  <c r="M20" i="21"/>
  <c r="K20" i="21"/>
  <c r="J20" i="21"/>
  <c r="I20" i="21"/>
  <c r="H20" i="21"/>
  <c r="G20" i="21"/>
  <c r="F20" i="21"/>
  <c r="E20" i="21"/>
  <c r="Q19" i="21"/>
  <c r="P19" i="21"/>
  <c r="O19" i="21"/>
  <c r="N19" i="21"/>
  <c r="M19" i="21"/>
  <c r="K19" i="21"/>
  <c r="J19" i="21"/>
  <c r="I19" i="21"/>
  <c r="H19" i="21"/>
  <c r="G19" i="21"/>
  <c r="F19" i="21"/>
  <c r="E19" i="21"/>
  <c r="Q18" i="21"/>
  <c r="P18" i="21"/>
  <c r="O18" i="21"/>
  <c r="N18" i="21"/>
  <c r="M18" i="21"/>
  <c r="K18" i="21"/>
  <c r="J18" i="21"/>
  <c r="I18" i="21"/>
  <c r="H18" i="21"/>
  <c r="G18" i="21"/>
  <c r="F18" i="21"/>
  <c r="E18" i="21"/>
  <c r="Q17" i="21"/>
  <c r="P17" i="21"/>
  <c r="O17" i="21"/>
  <c r="N17" i="21"/>
  <c r="M17" i="21"/>
  <c r="K17" i="21"/>
  <c r="J17" i="21"/>
  <c r="I17" i="21"/>
  <c r="H17" i="21"/>
  <c r="G17" i="21"/>
  <c r="F17" i="21"/>
  <c r="E17" i="21"/>
  <c r="Q16" i="21"/>
  <c r="P16" i="21"/>
  <c r="O16" i="21"/>
  <c r="N16" i="21"/>
  <c r="M16" i="21"/>
  <c r="K16" i="21"/>
  <c r="J16" i="21"/>
  <c r="I16" i="21"/>
  <c r="H16" i="21"/>
  <c r="G16" i="21"/>
  <c r="F16" i="21"/>
  <c r="E16" i="21"/>
  <c r="Q15" i="21"/>
  <c r="P15" i="21"/>
  <c r="O15" i="21"/>
  <c r="N15" i="21"/>
  <c r="M15" i="21"/>
  <c r="K15" i="21"/>
  <c r="J15" i="21"/>
  <c r="I15" i="21"/>
  <c r="H15" i="21"/>
  <c r="G15" i="21"/>
  <c r="F15" i="21"/>
  <c r="E15" i="21"/>
  <c r="Q14" i="21"/>
  <c r="P14" i="21"/>
  <c r="O14" i="21"/>
  <c r="N14" i="21"/>
  <c r="M14" i="21"/>
  <c r="K14" i="21"/>
  <c r="J14" i="21"/>
  <c r="I14" i="21"/>
  <c r="H14" i="21"/>
  <c r="G14" i="21"/>
  <c r="F14" i="21"/>
  <c r="E14" i="21"/>
  <c r="Q13" i="21"/>
  <c r="P13" i="21"/>
  <c r="O13" i="21"/>
  <c r="N13" i="21"/>
  <c r="M13" i="21"/>
  <c r="K13" i="21"/>
  <c r="J13" i="21"/>
  <c r="I13" i="21"/>
  <c r="H13" i="21"/>
  <c r="G13" i="21"/>
  <c r="F13" i="21"/>
  <c r="E13" i="21"/>
  <c r="Q12" i="21"/>
  <c r="P12" i="21"/>
  <c r="O12" i="21"/>
  <c r="N12" i="21"/>
  <c r="M12" i="21"/>
  <c r="K12" i="21"/>
  <c r="J12" i="21"/>
  <c r="I12" i="21"/>
  <c r="H12" i="21"/>
  <c r="G12" i="21"/>
  <c r="F12" i="21"/>
  <c r="E12" i="21"/>
  <c r="Q11" i="21"/>
  <c r="P11" i="21"/>
  <c r="O11" i="21"/>
  <c r="N11" i="21"/>
  <c r="M11" i="21"/>
  <c r="K11" i="21"/>
  <c r="J11" i="21"/>
  <c r="I11" i="21"/>
  <c r="H11" i="21"/>
  <c r="G11" i="21"/>
  <c r="F11" i="21"/>
  <c r="E11" i="21"/>
  <c r="Q10" i="21"/>
  <c r="P10" i="21"/>
  <c r="O10" i="21"/>
  <c r="N10" i="21"/>
  <c r="M10" i="21"/>
  <c r="K10" i="21"/>
  <c r="J10" i="21"/>
  <c r="I10" i="21"/>
  <c r="H10" i="21"/>
  <c r="G10" i="21"/>
  <c r="F10" i="21"/>
  <c r="E10" i="21"/>
  <c r="Q9" i="21"/>
  <c r="P9" i="21"/>
  <c r="O9" i="21"/>
  <c r="N9" i="21"/>
  <c r="M9" i="21"/>
  <c r="K9" i="21"/>
  <c r="J9" i="21"/>
  <c r="I9" i="21"/>
  <c r="H9" i="21"/>
  <c r="G9" i="21"/>
  <c r="F9" i="21"/>
  <c r="E9" i="21"/>
  <c r="Q8" i="21"/>
  <c r="P8" i="21"/>
  <c r="O8" i="21"/>
  <c r="N8" i="21"/>
  <c r="M8" i="21"/>
  <c r="K8" i="21"/>
  <c r="J8" i="21"/>
  <c r="I8" i="21"/>
  <c r="H8" i="21"/>
  <c r="G8" i="21"/>
  <c r="F8" i="21"/>
  <c r="E8" i="21"/>
  <c r="Q7" i="21"/>
  <c r="P7" i="21"/>
  <c r="O7" i="21"/>
  <c r="N7" i="21"/>
  <c r="M7" i="21"/>
  <c r="K7" i="21"/>
  <c r="J7" i="21"/>
  <c r="I7" i="21"/>
  <c r="H7" i="21"/>
  <c r="G7" i="21"/>
  <c r="F7" i="21"/>
  <c r="E7" i="21"/>
  <c r="C104" i="18"/>
  <c r="C104" i="6"/>
  <c r="B2" i="30" s="1"/>
  <c r="K4" i="24" l="1"/>
  <c r="K3" i="24" s="1"/>
  <c r="D104" i="29"/>
  <c r="F3" i="30" s="1"/>
  <c r="Q54" i="27"/>
  <c r="E5" i="30" s="1"/>
  <c r="Q54" i="29"/>
  <c r="F5" i="30" s="1"/>
  <c r="G4" i="21"/>
  <c r="G3" i="21" s="1"/>
  <c r="G36" i="21" s="1"/>
  <c r="B4" i="24"/>
  <c r="J4" i="25"/>
  <c r="J3" i="25" s="1"/>
  <c r="J34" i="25" s="1"/>
  <c r="D104" i="18"/>
  <c r="C3" i="30" s="1"/>
  <c r="C2" i="30"/>
  <c r="O4" i="21"/>
  <c r="O3" i="21" s="1"/>
  <c r="O43" i="21" s="1"/>
  <c r="D104" i="6"/>
  <c r="B3" i="30" s="1"/>
  <c r="D104" i="23"/>
  <c r="D3" i="30" s="1"/>
  <c r="D2" i="30"/>
  <c r="D104" i="27"/>
  <c r="E3" i="30" s="1"/>
  <c r="Q54" i="18"/>
  <c r="C5" i="30" s="1"/>
  <c r="Q54" i="23"/>
  <c r="D5" i="30" s="1"/>
  <c r="J4" i="24"/>
  <c r="J3" i="24" s="1"/>
  <c r="J33" i="24" s="1"/>
  <c r="B4" i="25"/>
  <c r="H4" i="21"/>
  <c r="H3" i="21" s="1"/>
  <c r="H33" i="21" s="1"/>
  <c r="N4" i="21"/>
  <c r="N3" i="21" s="1"/>
  <c r="N44" i="21" s="1"/>
  <c r="E4" i="24"/>
  <c r="E3" i="24" s="1"/>
  <c r="E47" i="24" s="1"/>
  <c r="D4" i="25"/>
  <c r="D3" i="25" s="1"/>
  <c r="D35" i="25" s="1"/>
  <c r="L4" i="25"/>
  <c r="L3" i="25" s="1"/>
  <c r="L35" i="25" s="1"/>
  <c r="E4" i="25"/>
  <c r="E3" i="25" s="1"/>
  <c r="E50" i="25" s="1"/>
  <c r="M4" i="25"/>
  <c r="M3" i="25" s="1"/>
  <c r="M48" i="25" s="1"/>
  <c r="C4" i="25"/>
  <c r="C3" i="25" s="1"/>
  <c r="C50" i="25" s="1"/>
  <c r="F4" i="25"/>
  <c r="F3" i="25" s="1"/>
  <c r="F41" i="25" s="1"/>
  <c r="N4" i="25"/>
  <c r="N3" i="25" s="1"/>
  <c r="K4" i="25"/>
  <c r="K3" i="25" s="1"/>
  <c r="K41" i="25" s="1"/>
  <c r="G4" i="25"/>
  <c r="G3" i="25" s="1"/>
  <c r="G49" i="25" s="1"/>
  <c r="O4" i="25"/>
  <c r="O3" i="25" s="1"/>
  <c r="O54" i="25" s="1"/>
  <c r="H4" i="25"/>
  <c r="H3" i="25" s="1"/>
  <c r="H40" i="25" s="1"/>
  <c r="P4" i="25"/>
  <c r="P83" i="25" s="1"/>
  <c r="P84" i="25" s="1"/>
  <c r="I4" i="25"/>
  <c r="I3" i="25" s="1"/>
  <c r="I42" i="25" s="1"/>
  <c r="Q4" i="25"/>
  <c r="Q3" i="25" s="1"/>
  <c r="Q54" i="25" s="1"/>
  <c r="L44" i="25"/>
  <c r="E38" i="25"/>
  <c r="E43" i="25"/>
  <c r="M34" i="25"/>
  <c r="J39" i="25"/>
  <c r="J52" i="25"/>
  <c r="H37" i="25"/>
  <c r="H38" i="25"/>
  <c r="H54" i="25"/>
  <c r="I83" i="25"/>
  <c r="I84" i="25" s="1"/>
  <c r="L4" i="24"/>
  <c r="L3" i="24" s="1"/>
  <c r="L45" i="24" s="1"/>
  <c r="D4" i="24"/>
  <c r="D3" i="24" s="1"/>
  <c r="D44" i="24" s="1"/>
  <c r="M4" i="24"/>
  <c r="M3" i="24" s="1"/>
  <c r="M35" i="24" s="1"/>
  <c r="Q4" i="24"/>
  <c r="Q3" i="24" s="1"/>
  <c r="Q35" i="24" s="1"/>
  <c r="F4" i="24"/>
  <c r="F3" i="24" s="1"/>
  <c r="F34" i="24" s="1"/>
  <c r="O4" i="24"/>
  <c r="O3" i="24" s="1"/>
  <c r="O33" i="24" s="1"/>
  <c r="B38" i="24"/>
  <c r="N4" i="24"/>
  <c r="N3" i="24" s="1"/>
  <c r="N40" i="24" s="1"/>
  <c r="G4" i="24"/>
  <c r="G3" i="24" s="1"/>
  <c r="G44" i="24" s="1"/>
  <c r="P4" i="24"/>
  <c r="N83" i="24" s="1"/>
  <c r="N84" i="24" s="1"/>
  <c r="B41" i="24"/>
  <c r="C4" i="24"/>
  <c r="C3" i="24" s="1"/>
  <c r="C34" i="24" s="1"/>
  <c r="H4" i="24"/>
  <c r="H3" i="24" s="1"/>
  <c r="H40" i="24" s="1"/>
  <c r="K37" i="24"/>
  <c r="K45" i="24"/>
  <c r="K53" i="24"/>
  <c r="L42" i="24"/>
  <c r="E44" i="24"/>
  <c r="F49" i="24"/>
  <c r="G48" i="24"/>
  <c r="N38" i="24"/>
  <c r="N44" i="24"/>
  <c r="N46" i="24"/>
  <c r="N39" i="24"/>
  <c r="F54" i="24"/>
  <c r="I4" i="24"/>
  <c r="I3" i="24" s="1"/>
  <c r="I34" i="24" s="1"/>
  <c r="K33" i="24"/>
  <c r="K34" i="24"/>
  <c r="K35" i="24"/>
  <c r="K36" i="24"/>
  <c r="K38" i="24"/>
  <c r="K39" i="24"/>
  <c r="K40" i="24"/>
  <c r="K41" i="24"/>
  <c r="K42" i="24"/>
  <c r="K43" i="24"/>
  <c r="K44" i="24"/>
  <c r="K46" i="24"/>
  <c r="K47" i="24"/>
  <c r="K48" i="24"/>
  <c r="K49" i="24"/>
  <c r="K50" i="24"/>
  <c r="K51" i="24"/>
  <c r="K52" i="24"/>
  <c r="K54" i="24"/>
  <c r="Q33" i="24"/>
  <c r="Q34" i="24"/>
  <c r="Q36" i="24"/>
  <c r="Q42" i="24"/>
  <c r="Q44" i="24"/>
  <c r="Q45" i="24"/>
  <c r="Q52" i="24"/>
  <c r="Q53" i="24"/>
  <c r="Q54" i="24"/>
  <c r="K83" i="24"/>
  <c r="K84" i="24" s="1"/>
  <c r="L4" i="21"/>
  <c r="L3" i="21" s="1"/>
  <c r="L44" i="21" s="1"/>
  <c r="P4" i="21"/>
  <c r="P83" i="21" s="1"/>
  <c r="P84" i="21" s="1"/>
  <c r="I4" i="21"/>
  <c r="I3" i="21" s="1"/>
  <c r="I33" i="21" s="1"/>
  <c r="Q4" i="21"/>
  <c r="Q3" i="21" s="1"/>
  <c r="Q33" i="21" s="1"/>
  <c r="B40" i="21"/>
  <c r="B41" i="21"/>
  <c r="B4" i="21"/>
  <c r="J4" i="21"/>
  <c r="J3" i="21" s="1"/>
  <c r="J42" i="21" s="1"/>
  <c r="C4" i="21"/>
  <c r="C3" i="21" s="1"/>
  <c r="C37" i="21" s="1"/>
  <c r="K4" i="21"/>
  <c r="K3" i="21" s="1"/>
  <c r="K40" i="21" s="1"/>
  <c r="D4" i="21"/>
  <c r="D3" i="21" s="1"/>
  <c r="D44" i="21" s="1"/>
  <c r="E4" i="21"/>
  <c r="E3" i="21" s="1"/>
  <c r="E33" i="21" s="1"/>
  <c r="M4" i="21"/>
  <c r="M3" i="21" s="1"/>
  <c r="M52" i="21" s="1"/>
  <c r="F4" i="21"/>
  <c r="F3" i="21" s="1"/>
  <c r="F39" i="21" s="1"/>
  <c r="N50" i="21"/>
  <c r="N34" i="21"/>
  <c r="K45" i="21"/>
  <c r="K53" i="21"/>
  <c r="J41" i="21"/>
  <c r="L37" i="21"/>
  <c r="J34" i="21"/>
  <c r="E46" i="21"/>
  <c r="G34" i="21"/>
  <c r="G43" i="21"/>
  <c r="G52" i="21"/>
  <c r="N46" i="21"/>
  <c r="N41" i="21"/>
  <c r="N43" i="21"/>
  <c r="J39" i="21"/>
  <c r="J47" i="21"/>
  <c r="J50" i="21"/>
  <c r="J53" i="21"/>
  <c r="K35" i="21"/>
  <c r="K36" i="21"/>
  <c r="K43" i="21"/>
  <c r="K51" i="21"/>
  <c r="K52" i="21"/>
  <c r="Q41" i="21"/>
  <c r="D83" i="21"/>
  <c r="D84" i="21" s="1"/>
  <c r="M83" i="21"/>
  <c r="M84" i="21" s="1"/>
  <c r="F83" i="21"/>
  <c r="F84" i="21" s="1"/>
  <c r="J50" i="25" l="1"/>
  <c r="O53" i="25"/>
  <c r="E83" i="21"/>
  <c r="E84" i="21" s="1"/>
  <c r="K48" i="21"/>
  <c r="K37" i="21"/>
  <c r="J41" i="25"/>
  <c r="O50" i="25"/>
  <c r="L49" i="25"/>
  <c r="E4" i="38"/>
  <c r="E4" i="39"/>
  <c r="E4" i="40"/>
  <c r="E4" i="36"/>
  <c r="E4" i="37"/>
  <c r="E4" i="41"/>
  <c r="B83" i="21"/>
  <c r="B84" i="21" s="1"/>
  <c r="L83" i="21"/>
  <c r="L84" i="21" s="1"/>
  <c r="K47" i="21"/>
  <c r="H49" i="21"/>
  <c r="F83" i="24"/>
  <c r="F84" i="24" s="1"/>
  <c r="O52" i="25"/>
  <c r="J40" i="25"/>
  <c r="O49" i="25"/>
  <c r="L45" i="25"/>
  <c r="D4" i="41"/>
  <c r="D4" i="38"/>
  <c r="D4" i="39"/>
  <c r="D4" i="40"/>
  <c r="D4" i="36"/>
  <c r="D4" i="37"/>
  <c r="K83" i="21"/>
  <c r="K84" i="21" s="1"/>
  <c r="K42" i="21"/>
  <c r="H43" i="21"/>
  <c r="J36" i="25"/>
  <c r="O37" i="25"/>
  <c r="L42" i="25"/>
  <c r="H47" i="21"/>
  <c r="C4" i="41"/>
  <c r="C4" i="39"/>
  <c r="C4" i="40"/>
  <c r="C4" i="36"/>
  <c r="C4" i="38"/>
  <c r="C4" i="37"/>
  <c r="H83" i="21"/>
  <c r="H84" i="21" s="1"/>
  <c r="K39" i="21"/>
  <c r="J83" i="21"/>
  <c r="J84" i="21" s="1"/>
  <c r="H42" i="21"/>
  <c r="Q48" i="25"/>
  <c r="O33" i="25"/>
  <c r="F33" i="25"/>
  <c r="O39" i="25"/>
  <c r="O83" i="21"/>
  <c r="O84" i="21" s="1"/>
  <c r="K54" i="21"/>
  <c r="K38" i="21"/>
  <c r="P3" i="21"/>
  <c r="P34" i="21" s="1"/>
  <c r="Q39" i="25"/>
  <c r="O48" i="25"/>
  <c r="F4" i="41"/>
  <c r="F4" i="36"/>
  <c r="F4" i="39"/>
  <c r="F4" i="40"/>
  <c r="F4" i="37"/>
  <c r="F4" i="38"/>
  <c r="G51" i="21"/>
  <c r="G42" i="21"/>
  <c r="G41" i="24"/>
  <c r="M38" i="25"/>
  <c r="D4" i="31"/>
  <c r="K17" i="31" s="1"/>
  <c r="D4" i="35"/>
  <c r="F4" i="31"/>
  <c r="F4" i="35"/>
  <c r="G47" i="21"/>
  <c r="G38" i="21"/>
  <c r="C4" i="31"/>
  <c r="J22" i="31" s="1"/>
  <c r="C4" i="35"/>
  <c r="E4" i="31"/>
  <c r="L11" i="31" s="1"/>
  <c r="E4" i="35"/>
  <c r="G53" i="21"/>
  <c r="G44" i="21"/>
  <c r="G35" i="21"/>
  <c r="L54" i="21"/>
  <c r="E45" i="24"/>
  <c r="K53" i="25"/>
  <c r="X4" i="31"/>
  <c r="K23" i="31"/>
  <c r="K10" i="31"/>
  <c r="K8" i="31"/>
  <c r="K26" i="31"/>
  <c r="K13" i="31"/>
  <c r="K15" i="31"/>
  <c r="K11" i="31"/>
  <c r="K14" i="31"/>
  <c r="K24" i="31"/>
  <c r="T4" i="31"/>
  <c r="J4" i="31"/>
  <c r="J25" i="31"/>
  <c r="J5" i="31"/>
  <c r="J13" i="31"/>
  <c r="J11" i="31"/>
  <c r="J7" i="31"/>
  <c r="J20" i="31"/>
  <c r="J21" i="31"/>
  <c r="J19" i="31"/>
  <c r="J15" i="31"/>
  <c r="J24" i="31"/>
  <c r="J18" i="31"/>
  <c r="M4" i="31"/>
  <c r="M10" i="31"/>
  <c r="M26" i="31"/>
  <c r="M20" i="31"/>
  <c r="M22" i="31"/>
  <c r="M25" i="31"/>
  <c r="M24" i="31"/>
  <c r="M5" i="31"/>
  <c r="M18" i="31"/>
  <c r="M12" i="31"/>
  <c r="M14" i="31"/>
  <c r="M8" i="31"/>
  <c r="M23" i="31"/>
  <c r="M27" i="31"/>
  <c r="M15" i="31"/>
  <c r="M7" i="31"/>
  <c r="M17" i="31"/>
  <c r="M13" i="31"/>
  <c r="M6" i="31"/>
  <c r="M9" i="31"/>
  <c r="M21" i="31"/>
  <c r="M11" i="31"/>
  <c r="M19" i="31"/>
  <c r="M16" i="31"/>
  <c r="Y4" i="31"/>
  <c r="L4" i="31"/>
  <c r="L21" i="31"/>
  <c r="L17" i="31"/>
  <c r="L18" i="31"/>
  <c r="L9" i="31"/>
  <c r="L26" i="31"/>
  <c r="L8" i="31"/>
  <c r="L7" i="31"/>
  <c r="L10" i="31"/>
  <c r="L24" i="31"/>
  <c r="L25" i="31"/>
  <c r="L16" i="31"/>
  <c r="O51" i="24"/>
  <c r="O34" i="24"/>
  <c r="O49" i="24"/>
  <c r="O48" i="21"/>
  <c r="O39" i="21"/>
  <c r="E42" i="21"/>
  <c r="H53" i="25"/>
  <c r="G48" i="21"/>
  <c r="G39" i="21"/>
  <c r="Q49" i="24"/>
  <c r="Q40" i="24"/>
  <c r="H42" i="24"/>
  <c r="G43" i="24"/>
  <c r="L43" i="24"/>
  <c r="H47" i="25"/>
  <c r="J49" i="25"/>
  <c r="J33" i="25"/>
  <c r="O46" i="25"/>
  <c r="M49" i="25"/>
  <c r="E33" i="25"/>
  <c r="L41" i="25"/>
  <c r="E34" i="25"/>
  <c r="O43" i="24"/>
  <c r="E37" i="25"/>
  <c r="E42" i="25"/>
  <c r="Q39" i="24"/>
  <c r="E49" i="25"/>
  <c r="L54" i="25"/>
  <c r="J53" i="25"/>
  <c r="Q45" i="21"/>
  <c r="K46" i="21"/>
  <c r="K34" i="21"/>
  <c r="G46" i="21"/>
  <c r="G37" i="21"/>
  <c r="L45" i="21"/>
  <c r="Q47" i="24"/>
  <c r="Q38" i="24"/>
  <c r="J51" i="24"/>
  <c r="O36" i="24"/>
  <c r="L41" i="24"/>
  <c r="G33" i="24"/>
  <c r="M54" i="25"/>
  <c r="H45" i="25"/>
  <c r="J46" i="25"/>
  <c r="I41" i="25"/>
  <c r="O42" i="25"/>
  <c r="E44" i="25"/>
  <c r="L53" i="25"/>
  <c r="L34" i="25"/>
  <c r="J37" i="25"/>
  <c r="O50" i="24"/>
  <c r="O41" i="24"/>
  <c r="F50" i="24"/>
  <c r="Q50" i="24"/>
  <c r="Q41" i="24"/>
  <c r="H49" i="24"/>
  <c r="Q48" i="24"/>
  <c r="O42" i="24"/>
  <c r="H46" i="25"/>
  <c r="J48" i="25"/>
  <c r="O43" i="25"/>
  <c r="L38" i="25"/>
  <c r="Q44" i="21"/>
  <c r="K44" i="21"/>
  <c r="K33" i="21"/>
  <c r="O53" i="21"/>
  <c r="O44" i="21"/>
  <c r="O35" i="21"/>
  <c r="L38" i="21"/>
  <c r="G41" i="21"/>
  <c r="Q46" i="24"/>
  <c r="Q37" i="24"/>
  <c r="J48" i="24"/>
  <c r="G35" i="24"/>
  <c r="J35" i="24"/>
  <c r="G49" i="24"/>
  <c r="E54" i="25"/>
  <c r="H39" i="25"/>
  <c r="J42" i="25"/>
  <c r="O41" i="25"/>
  <c r="M43" i="25"/>
  <c r="L52" i="25"/>
  <c r="L33" i="25"/>
  <c r="O33" i="21"/>
  <c r="I40" i="25"/>
  <c r="M42" i="25"/>
  <c r="E48" i="25"/>
  <c r="I83" i="24"/>
  <c r="I84" i="24" s="1"/>
  <c r="J50" i="24"/>
  <c r="O47" i="24"/>
  <c r="O40" i="24"/>
  <c r="G34" i="24"/>
  <c r="L54" i="24"/>
  <c r="L35" i="24"/>
  <c r="J38" i="24"/>
  <c r="G83" i="25"/>
  <c r="G84" i="25" s="1"/>
  <c r="P3" i="25"/>
  <c r="P35" i="25" s="1"/>
  <c r="H52" i="25"/>
  <c r="H44" i="25"/>
  <c r="H36" i="25"/>
  <c r="I39" i="25"/>
  <c r="M53" i="25"/>
  <c r="E47" i="25"/>
  <c r="E41" i="25"/>
  <c r="M36" i="25"/>
  <c r="K51" i="25"/>
  <c r="I46" i="25"/>
  <c r="J45" i="24"/>
  <c r="I53" i="25"/>
  <c r="M47" i="25"/>
  <c r="Q54" i="21"/>
  <c r="Q40" i="21"/>
  <c r="L52" i="21"/>
  <c r="E37" i="21"/>
  <c r="O41" i="21"/>
  <c r="Q53" i="21"/>
  <c r="I40" i="21"/>
  <c r="O51" i="21"/>
  <c r="O46" i="21"/>
  <c r="O42" i="21"/>
  <c r="O37" i="21"/>
  <c r="F36" i="21"/>
  <c r="G49" i="21"/>
  <c r="J43" i="24"/>
  <c r="O54" i="24"/>
  <c r="G47" i="24"/>
  <c r="G39" i="24"/>
  <c r="N53" i="24"/>
  <c r="L53" i="24"/>
  <c r="L34" i="24"/>
  <c r="N50" i="24"/>
  <c r="J54" i="24"/>
  <c r="N83" i="25"/>
  <c r="N84" i="25" s="1"/>
  <c r="L83" i="25"/>
  <c r="L84" i="25" s="1"/>
  <c r="H51" i="25"/>
  <c r="H43" i="25"/>
  <c r="H35" i="25"/>
  <c r="J47" i="25"/>
  <c r="J38" i="25"/>
  <c r="I48" i="25"/>
  <c r="I37" i="25"/>
  <c r="O47" i="25"/>
  <c r="O38" i="25"/>
  <c r="E53" i="25"/>
  <c r="E46" i="25"/>
  <c r="M40" i="25"/>
  <c r="E36" i="25"/>
  <c r="L50" i="25"/>
  <c r="L40" i="25"/>
  <c r="K33" i="25"/>
  <c r="J45" i="25"/>
  <c r="O52" i="21"/>
  <c r="O47" i="21"/>
  <c r="O38" i="21"/>
  <c r="O34" i="21"/>
  <c r="O49" i="21"/>
  <c r="B83" i="24"/>
  <c r="B84" i="24" s="1"/>
  <c r="Q52" i="21"/>
  <c r="Q34" i="21"/>
  <c r="J41" i="24"/>
  <c r="G53" i="24"/>
  <c r="O46" i="24"/>
  <c r="O38" i="24"/>
  <c r="L51" i="24"/>
  <c r="L33" i="24"/>
  <c r="J46" i="24"/>
  <c r="F83" i="25"/>
  <c r="F84" i="25" s="1"/>
  <c r="H50" i="25"/>
  <c r="H34" i="25"/>
  <c r="I47" i="25"/>
  <c r="I34" i="25"/>
  <c r="E52" i="25"/>
  <c r="M45" i="25"/>
  <c r="E40" i="25"/>
  <c r="M35" i="25"/>
  <c r="I52" i="21"/>
  <c r="O54" i="21"/>
  <c r="O50" i="21"/>
  <c r="O45" i="21"/>
  <c r="O40" i="21"/>
  <c r="O36" i="21"/>
  <c r="E52" i="21"/>
  <c r="L51" i="21"/>
  <c r="G33" i="21"/>
  <c r="G83" i="24"/>
  <c r="G84" i="24" s="1"/>
  <c r="J36" i="24"/>
  <c r="N36" i="24"/>
  <c r="O52" i="24"/>
  <c r="O45" i="24"/>
  <c r="G38" i="24"/>
  <c r="N48" i="24"/>
  <c r="L50" i="24"/>
  <c r="J44" i="24"/>
  <c r="M83" i="25"/>
  <c r="M84" i="25" s="1"/>
  <c r="K83" i="25"/>
  <c r="K84" i="25" s="1"/>
  <c r="H49" i="25"/>
  <c r="H41" i="25"/>
  <c r="H33" i="25"/>
  <c r="J44" i="25"/>
  <c r="J35" i="25"/>
  <c r="I45" i="25"/>
  <c r="I33" i="25"/>
  <c r="O45" i="25"/>
  <c r="O35" i="25"/>
  <c r="M51" i="25"/>
  <c r="E45" i="25"/>
  <c r="M39" i="25"/>
  <c r="E35" i="25"/>
  <c r="L47" i="25"/>
  <c r="L37" i="25"/>
  <c r="J51" i="25"/>
  <c r="M37" i="21"/>
  <c r="C83" i="24"/>
  <c r="C84" i="24" s="1"/>
  <c r="J52" i="24"/>
  <c r="E51" i="21"/>
  <c r="D83" i="25"/>
  <c r="D84" i="25" s="1"/>
  <c r="H42" i="25"/>
  <c r="I48" i="21"/>
  <c r="G54" i="21"/>
  <c r="G50" i="21"/>
  <c r="G45" i="21"/>
  <c r="G40" i="21"/>
  <c r="M46" i="21"/>
  <c r="L46" i="21"/>
  <c r="F34" i="21"/>
  <c r="J53" i="24"/>
  <c r="G52" i="24"/>
  <c r="O37" i="24"/>
  <c r="N37" i="24"/>
  <c r="J39" i="24"/>
  <c r="E83" i="25"/>
  <c r="E84" i="25" s="1"/>
  <c r="C83" i="25"/>
  <c r="C84" i="25" s="1"/>
  <c r="H48" i="25"/>
  <c r="J54" i="25"/>
  <c r="J43" i="25"/>
  <c r="I44" i="25"/>
  <c r="O40" i="25"/>
  <c r="O44" i="25"/>
  <c r="O34" i="25"/>
  <c r="E51" i="25"/>
  <c r="M44" i="25"/>
  <c r="E39" i="25"/>
  <c r="M33" i="25"/>
  <c r="L46" i="25"/>
  <c r="L36" i="25"/>
  <c r="G39" i="25"/>
  <c r="K48" i="25"/>
  <c r="H40" i="21"/>
  <c r="H35" i="21"/>
  <c r="H44" i="21"/>
  <c r="H53" i="21"/>
  <c r="H46" i="21"/>
  <c r="H36" i="21"/>
  <c r="H45" i="21"/>
  <c r="H54" i="21"/>
  <c r="H37" i="21"/>
  <c r="E54" i="24"/>
  <c r="P34" i="25"/>
  <c r="P41" i="25"/>
  <c r="K34" i="25"/>
  <c r="K43" i="25"/>
  <c r="K54" i="25"/>
  <c r="K47" i="25"/>
  <c r="K35" i="25"/>
  <c r="K45" i="25"/>
  <c r="K37" i="25"/>
  <c r="K46" i="25"/>
  <c r="K38" i="25"/>
  <c r="K52" i="25"/>
  <c r="M35" i="21"/>
  <c r="M45" i="21"/>
  <c r="M54" i="21"/>
  <c r="M34" i="21"/>
  <c r="M39" i="21"/>
  <c r="M44" i="21"/>
  <c r="M48" i="21"/>
  <c r="M53" i="21"/>
  <c r="M43" i="21"/>
  <c r="M36" i="21"/>
  <c r="M40" i="21"/>
  <c r="M49" i="21"/>
  <c r="K49" i="25"/>
  <c r="N51" i="25"/>
  <c r="N54" i="25"/>
  <c r="N33" i="21"/>
  <c r="Q42" i="21"/>
  <c r="Q48" i="21"/>
  <c r="Q36" i="21"/>
  <c r="Q43" i="21"/>
  <c r="Q49" i="21"/>
  <c r="Q37" i="21"/>
  <c r="Q50" i="21"/>
  <c r="F34" i="25"/>
  <c r="F50" i="25"/>
  <c r="F54" i="25"/>
  <c r="N53" i="21"/>
  <c r="M41" i="21"/>
  <c r="F45" i="25"/>
  <c r="Q39" i="21"/>
  <c r="H52" i="21"/>
  <c r="N52" i="21"/>
  <c r="H48" i="21"/>
  <c r="E53" i="24"/>
  <c r="E34" i="24"/>
  <c r="D83" i="24"/>
  <c r="D84" i="24" s="1"/>
  <c r="H83" i="24"/>
  <c r="H84" i="24" s="1"/>
  <c r="E83" i="24"/>
  <c r="E84" i="24" s="1"/>
  <c r="L83" i="24"/>
  <c r="L84" i="24" s="1"/>
  <c r="M83" i="24"/>
  <c r="M84" i="24" s="1"/>
  <c r="F40" i="25"/>
  <c r="Q47" i="21"/>
  <c r="Q38" i="21"/>
  <c r="H51" i="21"/>
  <c r="H38" i="21"/>
  <c r="M47" i="21"/>
  <c r="M38" i="21"/>
  <c r="P3" i="24"/>
  <c r="P33" i="24" s="1"/>
  <c r="G37" i="24"/>
  <c r="G42" i="24"/>
  <c r="G51" i="24"/>
  <c r="G36" i="24"/>
  <c r="G40" i="24"/>
  <c r="G45" i="24"/>
  <c r="G50" i="24"/>
  <c r="G54" i="24"/>
  <c r="G46" i="24"/>
  <c r="L37" i="24"/>
  <c r="L46" i="24"/>
  <c r="L40" i="24"/>
  <c r="L49" i="24"/>
  <c r="L38" i="24"/>
  <c r="L47" i="24"/>
  <c r="L39" i="24"/>
  <c r="L48" i="24"/>
  <c r="N36" i="25"/>
  <c r="K44" i="25"/>
  <c r="K40" i="25"/>
  <c r="G54" i="25"/>
  <c r="G48" i="25"/>
  <c r="G40" i="25"/>
  <c r="G44" i="25"/>
  <c r="F48" i="21"/>
  <c r="F47" i="21"/>
  <c r="E39" i="24"/>
  <c r="E48" i="24"/>
  <c r="E41" i="24"/>
  <c r="E50" i="24"/>
  <c r="E35" i="24"/>
  <c r="E42" i="24"/>
  <c r="E52" i="24"/>
  <c r="E40" i="24"/>
  <c r="E49" i="24"/>
  <c r="E43" i="24"/>
  <c r="E33" i="24"/>
  <c r="F43" i="21"/>
  <c r="M51" i="21"/>
  <c r="M42" i="21"/>
  <c r="M33" i="21"/>
  <c r="E38" i="24"/>
  <c r="N42" i="21"/>
  <c r="N35" i="21"/>
  <c r="N45" i="21"/>
  <c r="N48" i="21"/>
  <c r="N40" i="21"/>
  <c r="N47" i="21"/>
  <c r="N37" i="21"/>
  <c r="N51" i="21"/>
  <c r="N39" i="21"/>
  <c r="N49" i="21"/>
  <c r="N36" i="21"/>
  <c r="N54" i="21"/>
  <c r="E35" i="21"/>
  <c r="E34" i="21"/>
  <c r="E39" i="21"/>
  <c r="E44" i="21"/>
  <c r="E48" i="21"/>
  <c r="E53" i="21"/>
  <c r="E45" i="21"/>
  <c r="E43" i="21"/>
  <c r="E36" i="21"/>
  <c r="E40" i="21"/>
  <c r="E49" i="21"/>
  <c r="E54" i="21"/>
  <c r="E37" i="24"/>
  <c r="Q52" i="25"/>
  <c r="Q34" i="25"/>
  <c r="Q43" i="25"/>
  <c r="Q51" i="21"/>
  <c r="H41" i="21"/>
  <c r="M50" i="21"/>
  <c r="E36" i="24"/>
  <c r="K42" i="25"/>
  <c r="H39" i="21"/>
  <c r="E50" i="21"/>
  <c r="E41" i="21"/>
  <c r="Q46" i="21"/>
  <c r="Q35" i="21"/>
  <c r="H50" i="21"/>
  <c r="H34" i="21"/>
  <c r="N38" i="21"/>
  <c r="E47" i="21"/>
  <c r="E38" i="21"/>
  <c r="O83" i="24"/>
  <c r="O84" i="24" s="1"/>
  <c r="E46" i="24"/>
  <c r="N34" i="24"/>
  <c r="N33" i="24"/>
  <c r="N52" i="24"/>
  <c r="N41" i="24"/>
  <c r="N47" i="24"/>
  <c r="N43" i="24"/>
  <c r="N54" i="24"/>
  <c r="N45" i="24"/>
  <c r="N42" i="24"/>
  <c r="N51" i="24"/>
  <c r="N35" i="24"/>
  <c r="N49" i="24"/>
  <c r="E51" i="24"/>
  <c r="G35" i="25"/>
  <c r="F36" i="25"/>
  <c r="K39" i="25"/>
  <c r="I38" i="25"/>
  <c r="G83" i="21"/>
  <c r="G84" i="21" s="1"/>
  <c r="C83" i="21"/>
  <c r="C84" i="21" s="1"/>
  <c r="K50" i="21"/>
  <c r="K41" i="21"/>
  <c r="J43" i="21"/>
  <c r="J38" i="21"/>
  <c r="Q51" i="24"/>
  <c r="Q43" i="24"/>
  <c r="J49" i="24"/>
  <c r="J42" i="24"/>
  <c r="J40" i="24"/>
  <c r="J34" i="24"/>
  <c r="H83" i="25"/>
  <c r="H84" i="25" s="1"/>
  <c r="J83" i="25"/>
  <c r="J84" i="25" s="1"/>
  <c r="I50" i="25"/>
  <c r="I43" i="25"/>
  <c r="I35" i="25"/>
  <c r="O51" i="25"/>
  <c r="O36" i="25"/>
  <c r="L48" i="25"/>
  <c r="L39" i="25"/>
  <c r="I44" i="21"/>
  <c r="I51" i="25"/>
  <c r="I36" i="25"/>
  <c r="N83" i="21"/>
  <c r="N84" i="21" s="1"/>
  <c r="I83" i="21"/>
  <c r="I84" i="21" s="1"/>
  <c r="I36" i="21"/>
  <c r="K49" i="21"/>
  <c r="J47" i="24"/>
  <c r="J37" i="24"/>
  <c r="O53" i="24"/>
  <c r="O48" i="24"/>
  <c r="O44" i="24"/>
  <c r="O39" i="24"/>
  <c r="O35" i="24"/>
  <c r="O83" i="25"/>
  <c r="O84" i="25" s="1"/>
  <c r="B83" i="25"/>
  <c r="B84" i="25" s="1"/>
  <c r="I49" i="25"/>
  <c r="M52" i="25"/>
  <c r="M46" i="25"/>
  <c r="M41" i="25"/>
  <c r="M37" i="25"/>
  <c r="M50" i="25"/>
  <c r="N50" i="25"/>
  <c r="N45" i="25"/>
  <c r="N40" i="25"/>
  <c r="D54" i="25"/>
  <c r="D36" i="25"/>
  <c r="D53" i="25"/>
  <c r="D40" i="25"/>
  <c r="D34" i="25"/>
  <c r="D45" i="25"/>
  <c r="D39" i="25"/>
  <c r="D51" i="25"/>
  <c r="D49" i="25"/>
  <c r="D44" i="25"/>
  <c r="D48" i="25"/>
  <c r="C38" i="25"/>
  <c r="C42" i="25"/>
  <c r="C44" i="25"/>
  <c r="C51" i="25"/>
  <c r="C46" i="25"/>
  <c r="C41" i="25"/>
  <c r="C37" i="25"/>
  <c r="C45" i="25"/>
  <c r="C40" i="25"/>
  <c r="C35" i="25"/>
  <c r="C52" i="25"/>
  <c r="C49" i="25"/>
  <c r="C54" i="25"/>
  <c r="C48" i="25"/>
  <c r="C43" i="25"/>
  <c r="C39" i="25"/>
  <c r="C34" i="25"/>
  <c r="C36" i="25"/>
  <c r="C53" i="25"/>
  <c r="C47" i="25"/>
  <c r="C33" i="25"/>
  <c r="N46" i="25"/>
  <c r="N42" i="25"/>
  <c r="N37" i="25"/>
  <c r="Q49" i="25"/>
  <c r="Q44" i="25"/>
  <c r="Q40" i="25"/>
  <c r="Q35" i="25"/>
  <c r="G50" i="25"/>
  <c r="G45" i="25"/>
  <c r="G41" i="25"/>
  <c r="G36" i="25"/>
  <c r="F51" i="25"/>
  <c r="F46" i="25"/>
  <c r="F42" i="25"/>
  <c r="F37" i="25"/>
  <c r="F49" i="25"/>
  <c r="K50" i="25"/>
  <c r="K36" i="25"/>
  <c r="Q53" i="25"/>
  <c r="N53" i="25"/>
  <c r="N48" i="25"/>
  <c r="N44" i="25"/>
  <c r="N39" i="25"/>
  <c r="N35" i="25"/>
  <c r="D52" i="25"/>
  <c r="D47" i="25"/>
  <c r="D42" i="25"/>
  <c r="D38" i="25"/>
  <c r="D33" i="25"/>
  <c r="I52" i="25"/>
  <c r="I54" i="25"/>
  <c r="P51" i="25"/>
  <c r="Q47" i="25"/>
  <c r="Q42" i="25"/>
  <c r="Q37" i="25"/>
  <c r="Q33" i="25"/>
  <c r="G53" i="25"/>
  <c r="G47" i="25"/>
  <c r="G43" i="25"/>
  <c r="G38" i="25"/>
  <c r="G34" i="25"/>
  <c r="F53" i="25"/>
  <c r="F48" i="25"/>
  <c r="F44" i="25"/>
  <c r="F39" i="25"/>
  <c r="F35" i="25"/>
  <c r="N41" i="25"/>
  <c r="G52" i="25"/>
  <c r="Q51" i="25"/>
  <c r="N52" i="25"/>
  <c r="N47" i="25"/>
  <c r="N43" i="25"/>
  <c r="N38" i="25"/>
  <c r="N34" i="25"/>
  <c r="Q38" i="25"/>
  <c r="D50" i="25"/>
  <c r="D46" i="25"/>
  <c r="D41" i="25"/>
  <c r="D37" i="25"/>
  <c r="N33" i="25"/>
  <c r="Q50" i="25"/>
  <c r="P37" i="25"/>
  <c r="Q46" i="25"/>
  <c r="Q45" i="25"/>
  <c r="Q41" i="25"/>
  <c r="Q36" i="25"/>
  <c r="D43" i="25"/>
  <c r="G51" i="25"/>
  <c r="G46" i="25"/>
  <c r="G42" i="25"/>
  <c r="G37" i="25"/>
  <c r="G33" i="25"/>
  <c r="F52" i="25"/>
  <c r="F47" i="25"/>
  <c r="F43" i="25"/>
  <c r="F38" i="25"/>
  <c r="N49" i="25"/>
  <c r="L43" i="25"/>
  <c r="L51" i="25"/>
  <c r="P33" i="25"/>
  <c r="P45" i="25"/>
  <c r="P36" i="25"/>
  <c r="P48" i="25"/>
  <c r="P50" i="25"/>
  <c r="P46" i="25"/>
  <c r="P42" i="25"/>
  <c r="M51" i="24"/>
  <c r="M34" i="24"/>
  <c r="M52" i="24"/>
  <c r="M42" i="24"/>
  <c r="M33" i="24"/>
  <c r="M43" i="24"/>
  <c r="M41" i="24"/>
  <c r="M53" i="24"/>
  <c r="M39" i="24"/>
  <c r="M47" i="24"/>
  <c r="M38" i="24"/>
  <c r="M50" i="24"/>
  <c r="M46" i="24"/>
  <c r="M37" i="24"/>
  <c r="M54" i="24"/>
  <c r="M49" i="24"/>
  <c r="M45" i="24"/>
  <c r="M40" i="24"/>
  <c r="M36" i="24"/>
  <c r="M44" i="24"/>
  <c r="M48" i="24"/>
  <c r="D46" i="24"/>
  <c r="D52" i="24"/>
  <c r="D37" i="24"/>
  <c r="D50" i="24"/>
  <c r="D41" i="24"/>
  <c r="C51" i="24"/>
  <c r="C47" i="24"/>
  <c r="C42" i="24"/>
  <c r="C38" i="24"/>
  <c r="C33" i="24"/>
  <c r="C50" i="24"/>
  <c r="C46" i="24"/>
  <c r="C41" i="24"/>
  <c r="C36" i="24"/>
  <c r="C53" i="24"/>
  <c r="C45" i="24"/>
  <c r="C54" i="24"/>
  <c r="C49" i="24"/>
  <c r="C44" i="24"/>
  <c r="C40" i="24"/>
  <c r="C35" i="24"/>
  <c r="C37" i="24"/>
  <c r="C52" i="24"/>
  <c r="C48" i="24"/>
  <c r="C43" i="24"/>
  <c r="C39" i="24"/>
  <c r="F52" i="24"/>
  <c r="F35" i="24"/>
  <c r="H41" i="24"/>
  <c r="H34" i="24"/>
  <c r="F43" i="24"/>
  <c r="F47" i="24"/>
  <c r="F53" i="24"/>
  <c r="H54" i="24"/>
  <c r="H47" i="24"/>
  <c r="H39" i="24"/>
  <c r="H33" i="24"/>
  <c r="F45" i="24"/>
  <c r="D54" i="24"/>
  <c r="D49" i="24"/>
  <c r="D45" i="24"/>
  <c r="D40" i="24"/>
  <c r="D35" i="24"/>
  <c r="H53" i="24"/>
  <c r="F46" i="24"/>
  <c r="P83" i="24"/>
  <c r="P84" i="24" s="1"/>
  <c r="J83" i="24"/>
  <c r="J84" i="24" s="1"/>
  <c r="P52" i="24"/>
  <c r="H45" i="24"/>
  <c r="H38" i="24"/>
  <c r="F37" i="24"/>
  <c r="F41" i="24"/>
  <c r="F40" i="24"/>
  <c r="D53" i="24"/>
  <c r="D48" i="24"/>
  <c r="D43" i="24"/>
  <c r="D39" i="24"/>
  <c r="D34" i="24"/>
  <c r="L44" i="24"/>
  <c r="L52" i="24"/>
  <c r="L36" i="24"/>
  <c r="F44" i="24"/>
  <c r="H52" i="24"/>
  <c r="H44" i="24"/>
  <c r="H37" i="24"/>
  <c r="F51" i="24"/>
  <c r="F39" i="24"/>
  <c r="H46" i="24"/>
  <c r="H51" i="24"/>
  <c r="H36" i="24"/>
  <c r="F48" i="24"/>
  <c r="F33" i="24"/>
  <c r="F38" i="24"/>
  <c r="H48" i="24"/>
  <c r="D51" i="24"/>
  <c r="D47" i="24"/>
  <c r="D42" i="24"/>
  <c r="D38" i="24"/>
  <c r="D33" i="24"/>
  <c r="F42" i="24"/>
  <c r="H50" i="24"/>
  <c r="H43" i="24"/>
  <c r="H35" i="24"/>
  <c r="F36" i="24"/>
  <c r="D36" i="24"/>
  <c r="I46" i="24"/>
  <c r="P40" i="24"/>
  <c r="I50" i="24"/>
  <c r="I42" i="24"/>
  <c r="I53" i="24"/>
  <c r="I49" i="24"/>
  <c r="I45" i="24"/>
  <c r="I41" i="24"/>
  <c r="I37" i="24"/>
  <c r="I33" i="24"/>
  <c r="P51" i="24"/>
  <c r="I52" i="24"/>
  <c r="I48" i="24"/>
  <c r="I44" i="24"/>
  <c r="I40" i="24"/>
  <c r="I36" i="24"/>
  <c r="P54" i="24"/>
  <c r="P45" i="24"/>
  <c r="I54" i="24"/>
  <c r="I38" i="24"/>
  <c r="I51" i="24"/>
  <c r="I47" i="24"/>
  <c r="I43" i="24"/>
  <c r="I39" i="24"/>
  <c r="I35" i="24"/>
  <c r="P49" i="24"/>
  <c r="L49" i="21"/>
  <c r="L35" i="21"/>
  <c r="L47" i="21"/>
  <c r="L33" i="21"/>
  <c r="L42" i="21"/>
  <c r="L36" i="21"/>
  <c r="L40" i="21"/>
  <c r="L53" i="21"/>
  <c r="L43" i="21"/>
  <c r="L34" i="21"/>
  <c r="L50" i="21"/>
  <c r="L41" i="21"/>
  <c r="L48" i="21"/>
  <c r="L39" i="21"/>
  <c r="C50" i="21"/>
  <c r="C46" i="21"/>
  <c r="C41" i="21"/>
  <c r="C36" i="21"/>
  <c r="C33" i="21"/>
  <c r="C47" i="21"/>
  <c r="C38" i="21"/>
  <c r="C54" i="21"/>
  <c r="C49" i="21"/>
  <c r="C44" i="21"/>
  <c r="C40" i="21"/>
  <c r="C35" i="21"/>
  <c r="C42" i="21"/>
  <c r="C53" i="21"/>
  <c r="C51" i="21"/>
  <c r="C52" i="21"/>
  <c r="C48" i="21"/>
  <c r="C43" i="21"/>
  <c r="C39" i="21"/>
  <c r="C34" i="21"/>
  <c r="C45" i="21"/>
  <c r="I51" i="21"/>
  <c r="I47" i="21"/>
  <c r="I43" i="21"/>
  <c r="I39" i="21"/>
  <c r="I35" i="21"/>
  <c r="J51" i="21"/>
  <c r="F51" i="21"/>
  <c r="F44" i="21"/>
  <c r="F54" i="21"/>
  <c r="J37" i="21"/>
  <c r="F42" i="21"/>
  <c r="D51" i="21"/>
  <c r="D47" i="21"/>
  <c r="D42" i="21"/>
  <c r="D38" i="21"/>
  <c r="D33" i="21"/>
  <c r="I54" i="21"/>
  <c r="I50" i="21"/>
  <c r="I46" i="21"/>
  <c r="I42" i="21"/>
  <c r="I38" i="21"/>
  <c r="I34" i="21"/>
  <c r="J48" i="21"/>
  <c r="D52" i="21"/>
  <c r="F45" i="21"/>
  <c r="F53" i="21"/>
  <c r="F46" i="21"/>
  <c r="J49" i="21"/>
  <c r="F50" i="21"/>
  <c r="D36" i="21"/>
  <c r="D46" i="21"/>
  <c r="D37" i="21"/>
  <c r="I53" i="21"/>
  <c r="I49" i="21"/>
  <c r="I45" i="21"/>
  <c r="I41" i="21"/>
  <c r="I37" i="21"/>
  <c r="J40" i="21"/>
  <c r="J45" i="21"/>
  <c r="F40" i="21"/>
  <c r="F52" i="21"/>
  <c r="F41" i="21"/>
  <c r="J35" i="21"/>
  <c r="J54" i="21"/>
  <c r="D50" i="21"/>
  <c r="D41" i="21"/>
  <c r="J36" i="21"/>
  <c r="J44" i="21"/>
  <c r="F38" i="21"/>
  <c r="F33" i="21"/>
  <c r="D54" i="21"/>
  <c r="D49" i="21"/>
  <c r="D45" i="21"/>
  <c r="D40" i="21"/>
  <c r="D35" i="21"/>
  <c r="J33" i="21"/>
  <c r="J46" i="21"/>
  <c r="J52" i="21"/>
  <c r="F37" i="21"/>
  <c r="F35" i="21"/>
  <c r="F49" i="21"/>
  <c r="D53" i="21"/>
  <c r="D48" i="21"/>
  <c r="D43" i="21"/>
  <c r="D39" i="21"/>
  <c r="D34" i="21"/>
  <c r="P52" i="21"/>
  <c r="P47" i="21"/>
  <c r="P43" i="21"/>
  <c r="P38" i="21"/>
  <c r="P40" i="21"/>
  <c r="P48" i="21"/>
  <c r="P51" i="21"/>
  <c r="P46" i="21"/>
  <c r="P42" i="21"/>
  <c r="P37" i="21"/>
  <c r="P33" i="21"/>
  <c r="P54" i="21"/>
  <c r="P50" i="21"/>
  <c r="P45" i="21"/>
  <c r="P41" i="21"/>
  <c r="P36" i="21"/>
  <c r="P53" i="21"/>
  <c r="P49" i="21"/>
  <c r="P44" i="21"/>
  <c r="P39" i="21"/>
  <c r="P35" i="21"/>
  <c r="H55" i="6"/>
  <c r="H54" i="6" s="1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7" i="16"/>
  <c r="B7" i="1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7" i="16"/>
  <c r="B8" i="16"/>
  <c r="B34" i="16" s="1"/>
  <c r="B9" i="16"/>
  <c r="B35" i="16" s="1"/>
  <c r="B10" i="16"/>
  <c r="B36" i="16" s="1"/>
  <c r="B11" i="16"/>
  <c r="B37" i="16" s="1"/>
  <c r="B12" i="16"/>
  <c r="B38" i="16" s="1"/>
  <c r="B13" i="16"/>
  <c r="B39" i="16" s="1"/>
  <c r="B14" i="16"/>
  <c r="B40" i="16" s="1"/>
  <c r="B15" i="16"/>
  <c r="B41" i="16" s="1"/>
  <c r="B16" i="16"/>
  <c r="B42" i="16" s="1"/>
  <c r="B17" i="16"/>
  <c r="B43" i="16" s="1"/>
  <c r="B18" i="16"/>
  <c r="B44" i="16" s="1"/>
  <c r="B19" i="16"/>
  <c r="B45" i="16" s="1"/>
  <c r="B20" i="16"/>
  <c r="B46" i="16" s="1"/>
  <c r="B21" i="16"/>
  <c r="B47" i="16" s="1"/>
  <c r="B22" i="16"/>
  <c r="B48" i="16" s="1"/>
  <c r="B23" i="16"/>
  <c r="B49" i="16" s="1"/>
  <c r="B24" i="16"/>
  <c r="B50" i="16" s="1"/>
  <c r="B25" i="16"/>
  <c r="B51" i="16" s="1"/>
  <c r="B26" i="16"/>
  <c r="B52" i="16" s="1"/>
  <c r="B27" i="16"/>
  <c r="B53" i="16" s="1"/>
  <c r="B28" i="16"/>
  <c r="B54" i="16" s="1"/>
  <c r="B7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P28" i="16"/>
  <c r="O28" i="16"/>
  <c r="N28" i="16"/>
  <c r="M28" i="16"/>
  <c r="L28" i="16"/>
  <c r="J28" i="16"/>
  <c r="I28" i="16"/>
  <c r="H28" i="16"/>
  <c r="G28" i="16"/>
  <c r="F28" i="16"/>
  <c r="E28" i="16"/>
  <c r="Q27" i="16"/>
  <c r="P27" i="16"/>
  <c r="O27" i="16"/>
  <c r="N27" i="16"/>
  <c r="M27" i="16"/>
  <c r="L27" i="16"/>
  <c r="J27" i="16"/>
  <c r="I27" i="16"/>
  <c r="H27" i="16"/>
  <c r="G27" i="16"/>
  <c r="F27" i="16"/>
  <c r="E27" i="16"/>
  <c r="Q26" i="16"/>
  <c r="P26" i="16"/>
  <c r="O26" i="16"/>
  <c r="N26" i="16"/>
  <c r="M26" i="16"/>
  <c r="L26" i="16"/>
  <c r="J26" i="16"/>
  <c r="I26" i="16"/>
  <c r="H26" i="16"/>
  <c r="G26" i="16"/>
  <c r="F26" i="16"/>
  <c r="E26" i="16"/>
  <c r="Q25" i="16"/>
  <c r="P25" i="16"/>
  <c r="O25" i="16"/>
  <c r="N25" i="16"/>
  <c r="M25" i="16"/>
  <c r="L25" i="16"/>
  <c r="J25" i="16"/>
  <c r="I25" i="16"/>
  <c r="H25" i="16"/>
  <c r="G25" i="16"/>
  <c r="F25" i="16"/>
  <c r="E25" i="16"/>
  <c r="Q24" i="16"/>
  <c r="P24" i="16"/>
  <c r="O24" i="16"/>
  <c r="N24" i="16"/>
  <c r="M24" i="16"/>
  <c r="L24" i="16"/>
  <c r="J24" i="16"/>
  <c r="I24" i="16"/>
  <c r="H24" i="16"/>
  <c r="G24" i="16"/>
  <c r="F24" i="16"/>
  <c r="E24" i="16"/>
  <c r="Q23" i="16"/>
  <c r="P23" i="16"/>
  <c r="O23" i="16"/>
  <c r="N23" i="16"/>
  <c r="M23" i="16"/>
  <c r="L23" i="16"/>
  <c r="J23" i="16"/>
  <c r="I23" i="16"/>
  <c r="H23" i="16"/>
  <c r="G23" i="16"/>
  <c r="F23" i="16"/>
  <c r="E23" i="16"/>
  <c r="Q22" i="16"/>
  <c r="P22" i="16"/>
  <c r="O22" i="16"/>
  <c r="N22" i="16"/>
  <c r="M22" i="16"/>
  <c r="L22" i="16"/>
  <c r="J22" i="16"/>
  <c r="I22" i="16"/>
  <c r="H22" i="16"/>
  <c r="G22" i="16"/>
  <c r="F22" i="16"/>
  <c r="E22" i="16"/>
  <c r="Q21" i="16"/>
  <c r="P21" i="16"/>
  <c r="O21" i="16"/>
  <c r="N21" i="16"/>
  <c r="M21" i="16"/>
  <c r="L21" i="16"/>
  <c r="J21" i="16"/>
  <c r="I21" i="16"/>
  <c r="H21" i="16"/>
  <c r="G21" i="16"/>
  <c r="F21" i="16"/>
  <c r="E21" i="16"/>
  <c r="Q20" i="16"/>
  <c r="P20" i="16"/>
  <c r="O20" i="16"/>
  <c r="N20" i="16"/>
  <c r="M20" i="16"/>
  <c r="L20" i="16"/>
  <c r="J20" i="16"/>
  <c r="I20" i="16"/>
  <c r="H20" i="16"/>
  <c r="G20" i="16"/>
  <c r="F20" i="16"/>
  <c r="E20" i="16"/>
  <c r="Q19" i="16"/>
  <c r="P19" i="16"/>
  <c r="O19" i="16"/>
  <c r="N19" i="16"/>
  <c r="M19" i="16"/>
  <c r="L19" i="16"/>
  <c r="J19" i="16"/>
  <c r="I19" i="16"/>
  <c r="H19" i="16"/>
  <c r="G19" i="16"/>
  <c r="F19" i="16"/>
  <c r="E19" i="16"/>
  <c r="Q18" i="16"/>
  <c r="P18" i="16"/>
  <c r="O18" i="16"/>
  <c r="N18" i="16"/>
  <c r="M18" i="16"/>
  <c r="L18" i="16"/>
  <c r="J18" i="16"/>
  <c r="I18" i="16"/>
  <c r="H18" i="16"/>
  <c r="G18" i="16"/>
  <c r="F18" i="16"/>
  <c r="E18" i="16"/>
  <c r="Q17" i="16"/>
  <c r="P17" i="16"/>
  <c r="O17" i="16"/>
  <c r="N17" i="16"/>
  <c r="M17" i="16"/>
  <c r="L17" i="16"/>
  <c r="J17" i="16"/>
  <c r="I17" i="16"/>
  <c r="H17" i="16"/>
  <c r="G17" i="16"/>
  <c r="F17" i="16"/>
  <c r="E17" i="16"/>
  <c r="Q16" i="16"/>
  <c r="P16" i="16"/>
  <c r="O16" i="16"/>
  <c r="N16" i="16"/>
  <c r="M16" i="16"/>
  <c r="L16" i="16"/>
  <c r="J16" i="16"/>
  <c r="I16" i="16"/>
  <c r="H16" i="16"/>
  <c r="G16" i="16"/>
  <c r="F16" i="16"/>
  <c r="E16" i="16"/>
  <c r="Q15" i="16"/>
  <c r="P15" i="16"/>
  <c r="O15" i="16"/>
  <c r="N15" i="16"/>
  <c r="M15" i="16"/>
  <c r="L15" i="16"/>
  <c r="J15" i="16"/>
  <c r="I15" i="16"/>
  <c r="H15" i="16"/>
  <c r="G15" i="16"/>
  <c r="F15" i="16"/>
  <c r="E15" i="16"/>
  <c r="Q14" i="16"/>
  <c r="P14" i="16"/>
  <c r="O14" i="16"/>
  <c r="N14" i="16"/>
  <c r="M14" i="16"/>
  <c r="L14" i="16"/>
  <c r="J14" i="16"/>
  <c r="I14" i="16"/>
  <c r="H14" i="16"/>
  <c r="G14" i="16"/>
  <c r="F14" i="16"/>
  <c r="E14" i="16"/>
  <c r="Q13" i="16"/>
  <c r="P13" i="16"/>
  <c r="O13" i="16"/>
  <c r="N13" i="16"/>
  <c r="M13" i="16"/>
  <c r="L13" i="16"/>
  <c r="J13" i="16"/>
  <c r="I13" i="16"/>
  <c r="H13" i="16"/>
  <c r="G13" i="16"/>
  <c r="F13" i="16"/>
  <c r="E13" i="16"/>
  <c r="Q12" i="16"/>
  <c r="P12" i="16"/>
  <c r="O12" i="16"/>
  <c r="N12" i="16"/>
  <c r="M12" i="16"/>
  <c r="L12" i="16"/>
  <c r="J12" i="16"/>
  <c r="I12" i="16"/>
  <c r="H12" i="16"/>
  <c r="G12" i="16"/>
  <c r="F12" i="16"/>
  <c r="E12" i="16"/>
  <c r="Q11" i="16"/>
  <c r="P11" i="16"/>
  <c r="O11" i="16"/>
  <c r="N11" i="16"/>
  <c r="M11" i="16"/>
  <c r="L11" i="16"/>
  <c r="J11" i="16"/>
  <c r="I11" i="16"/>
  <c r="H11" i="16"/>
  <c r="G11" i="16"/>
  <c r="F11" i="16"/>
  <c r="E11" i="16"/>
  <c r="Q10" i="16"/>
  <c r="P10" i="16"/>
  <c r="O10" i="16"/>
  <c r="N10" i="16"/>
  <c r="M10" i="16"/>
  <c r="L10" i="16"/>
  <c r="J10" i="16"/>
  <c r="I10" i="16"/>
  <c r="H10" i="16"/>
  <c r="G10" i="16"/>
  <c r="F10" i="16"/>
  <c r="E10" i="16"/>
  <c r="Q9" i="16"/>
  <c r="P9" i="16"/>
  <c r="O9" i="16"/>
  <c r="N9" i="16"/>
  <c r="M9" i="16"/>
  <c r="L9" i="16"/>
  <c r="J9" i="16"/>
  <c r="I9" i="16"/>
  <c r="H9" i="16"/>
  <c r="G9" i="16"/>
  <c r="F9" i="16"/>
  <c r="E9" i="16"/>
  <c r="Q8" i="16"/>
  <c r="P8" i="16"/>
  <c r="O8" i="16"/>
  <c r="N8" i="16"/>
  <c r="M8" i="16"/>
  <c r="L8" i="16"/>
  <c r="J8" i="16"/>
  <c r="I8" i="16"/>
  <c r="H8" i="16"/>
  <c r="G8" i="16"/>
  <c r="F8" i="16"/>
  <c r="E8" i="16"/>
  <c r="Q7" i="16"/>
  <c r="P7" i="16"/>
  <c r="O7" i="16"/>
  <c r="N7" i="16"/>
  <c r="M7" i="16"/>
  <c r="L7" i="16"/>
  <c r="J7" i="16"/>
  <c r="I7" i="16"/>
  <c r="H7" i="16"/>
  <c r="G7" i="16"/>
  <c r="F7" i="16"/>
  <c r="E7" i="16"/>
  <c r="P55" i="6"/>
  <c r="P54" i="6" s="1"/>
  <c r="O55" i="6"/>
  <c r="O54" i="6" s="1"/>
  <c r="N55" i="6"/>
  <c r="N54" i="6" s="1"/>
  <c r="M55" i="6"/>
  <c r="M54" i="6" s="1"/>
  <c r="L55" i="6"/>
  <c r="L54" i="6" s="1"/>
  <c r="K55" i="6"/>
  <c r="K54" i="6" s="1"/>
  <c r="J55" i="6"/>
  <c r="J54" i="6" s="1"/>
  <c r="I55" i="6"/>
  <c r="I54" i="6" s="1"/>
  <c r="G55" i="6"/>
  <c r="G54" i="6" s="1"/>
  <c r="F55" i="6"/>
  <c r="F54" i="6" s="1"/>
  <c r="E55" i="6"/>
  <c r="E54" i="6" s="1"/>
  <c r="C55" i="6"/>
  <c r="C54" i="6" s="1"/>
  <c r="B55" i="6"/>
  <c r="B54" i="6" s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B54" i="1" s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B53" i="1" s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B52" i="1" s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B50" i="1" s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B48" i="1" s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B46" i="1" s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B45" i="1" s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B44" i="1" s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B42" i="1" s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B40" i="1" s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B39" i="1" s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B38" i="1" s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B37" i="1" s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B36" i="1" s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B34" i="1" s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X4" i="41" l="1"/>
  <c r="Q4" i="41"/>
  <c r="K12" i="41"/>
  <c r="K7" i="41"/>
  <c r="W4" i="41"/>
  <c r="K18" i="41"/>
  <c r="K17" i="41"/>
  <c r="K25" i="41"/>
  <c r="K16" i="41"/>
  <c r="K24" i="41"/>
  <c r="K22" i="41"/>
  <c r="K27" i="41"/>
  <c r="K6" i="41"/>
  <c r="K15" i="41"/>
  <c r="K19" i="41"/>
  <c r="K14" i="41"/>
  <c r="K21" i="41"/>
  <c r="K23" i="41"/>
  <c r="K26" i="41"/>
  <c r="K8" i="41"/>
  <c r="K9" i="41"/>
  <c r="K10" i="41"/>
  <c r="K20" i="41"/>
  <c r="K13" i="41"/>
  <c r="K11" i="41"/>
  <c r="K4" i="41"/>
  <c r="K5" i="41"/>
  <c r="J13" i="40"/>
  <c r="J4" i="40"/>
  <c r="U4" i="40"/>
  <c r="P4" i="40"/>
  <c r="J8" i="40"/>
  <c r="J21" i="40"/>
  <c r="V4" i="40"/>
  <c r="T4" i="40"/>
  <c r="J11" i="40"/>
  <c r="J20" i="40"/>
  <c r="J16" i="40"/>
  <c r="J23" i="40"/>
  <c r="J12" i="40"/>
  <c r="J24" i="40"/>
  <c r="J17" i="40"/>
  <c r="J6" i="40"/>
  <c r="J9" i="40"/>
  <c r="J22" i="40"/>
  <c r="J15" i="40"/>
  <c r="J18" i="40"/>
  <c r="J26" i="40"/>
  <c r="J25" i="40"/>
  <c r="J27" i="40"/>
  <c r="J7" i="40"/>
  <c r="J14" i="40"/>
  <c r="J19" i="40"/>
  <c r="J10" i="40"/>
  <c r="J5" i="40"/>
  <c r="J9" i="36"/>
  <c r="T4" i="36"/>
  <c r="P4" i="36"/>
  <c r="J15" i="36"/>
  <c r="U4" i="36"/>
  <c r="V4" i="36"/>
  <c r="J18" i="36"/>
  <c r="J25" i="36"/>
  <c r="J17" i="36"/>
  <c r="J6" i="36"/>
  <c r="J8" i="36"/>
  <c r="J7" i="36"/>
  <c r="J12" i="36"/>
  <c r="J21" i="36"/>
  <c r="J20" i="36"/>
  <c r="J23" i="36"/>
  <c r="J14" i="36"/>
  <c r="J22" i="36"/>
  <c r="J11" i="36"/>
  <c r="J16" i="36"/>
  <c r="J27" i="36"/>
  <c r="J19" i="36"/>
  <c r="J26" i="36"/>
  <c r="J4" i="36"/>
  <c r="J10" i="36"/>
  <c r="J24" i="36"/>
  <c r="J13" i="36"/>
  <c r="J5" i="36"/>
  <c r="Q84" i="21"/>
  <c r="L22" i="31"/>
  <c r="L20" i="31"/>
  <c r="L14" i="31"/>
  <c r="J12" i="31"/>
  <c r="J14" i="31"/>
  <c r="J8" i="31"/>
  <c r="U4" i="31"/>
  <c r="K21" i="31"/>
  <c r="K12" i="31"/>
  <c r="K5" i="31"/>
  <c r="M17" i="38"/>
  <c r="S4" i="38"/>
  <c r="M4" i="38"/>
  <c r="M8" i="38"/>
  <c r="M22" i="38"/>
  <c r="M12" i="38"/>
  <c r="M7" i="38"/>
  <c r="M23" i="38"/>
  <c r="M21" i="38"/>
  <c r="M6" i="38"/>
  <c r="M15" i="38"/>
  <c r="M9" i="38"/>
  <c r="M16" i="38"/>
  <c r="M19" i="38"/>
  <c r="M27" i="38"/>
  <c r="M24" i="38"/>
  <c r="M11" i="38"/>
  <c r="M20" i="38"/>
  <c r="M26" i="38"/>
  <c r="M25" i="38"/>
  <c r="M14" i="38"/>
  <c r="M18" i="38"/>
  <c r="M13" i="38"/>
  <c r="M10" i="38"/>
  <c r="M5" i="38"/>
  <c r="U4" i="39"/>
  <c r="T4" i="39"/>
  <c r="J7" i="39"/>
  <c r="J11" i="39"/>
  <c r="J22" i="39"/>
  <c r="P4" i="39"/>
  <c r="J19" i="39"/>
  <c r="J4" i="39"/>
  <c r="J17" i="39"/>
  <c r="J27" i="39"/>
  <c r="J25" i="39"/>
  <c r="J21" i="39"/>
  <c r="J9" i="39"/>
  <c r="J23" i="39"/>
  <c r="J24" i="39"/>
  <c r="J18" i="39"/>
  <c r="J20" i="39"/>
  <c r="J15" i="39"/>
  <c r="J12" i="39"/>
  <c r="V4" i="39"/>
  <c r="J14" i="39"/>
  <c r="J8" i="39"/>
  <c r="J13" i="39"/>
  <c r="J10" i="39"/>
  <c r="J26" i="39"/>
  <c r="J6" i="39"/>
  <c r="J16" i="39"/>
  <c r="J5" i="39"/>
  <c r="L10" i="41"/>
  <c r="Y4" i="41"/>
  <c r="L7" i="41"/>
  <c r="L6" i="41"/>
  <c r="L24" i="41"/>
  <c r="L14" i="41"/>
  <c r="L12" i="41"/>
  <c r="L16" i="41"/>
  <c r="L8" i="41"/>
  <c r="L11" i="41"/>
  <c r="L18" i="41"/>
  <c r="L4" i="41"/>
  <c r="R4" i="41"/>
  <c r="L23" i="41"/>
  <c r="L25" i="41"/>
  <c r="L9" i="41"/>
  <c r="L27" i="41"/>
  <c r="L22" i="41"/>
  <c r="L21" i="41"/>
  <c r="L17" i="41"/>
  <c r="L20" i="41"/>
  <c r="L13" i="41"/>
  <c r="L19" i="41"/>
  <c r="L15" i="41"/>
  <c r="L26" i="41"/>
  <c r="L5" i="41"/>
  <c r="L6" i="31"/>
  <c r="L13" i="31"/>
  <c r="L19" i="31"/>
  <c r="J17" i="31"/>
  <c r="J23" i="31"/>
  <c r="J16" i="31"/>
  <c r="V4" i="31"/>
  <c r="K6" i="31"/>
  <c r="K20" i="31"/>
  <c r="K4" i="31"/>
  <c r="S4" i="37"/>
  <c r="M14" i="37"/>
  <c r="M23" i="37"/>
  <c r="M17" i="37"/>
  <c r="M26" i="37"/>
  <c r="M11" i="37"/>
  <c r="M19" i="37"/>
  <c r="M10" i="37"/>
  <c r="M16" i="37"/>
  <c r="M15" i="37"/>
  <c r="M12" i="37"/>
  <c r="M27" i="37"/>
  <c r="M7" i="37"/>
  <c r="M25" i="37"/>
  <c r="M18" i="37"/>
  <c r="M8" i="37"/>
  <c r="M13" i="37"/>
  <c r="M21" i="37"/>
  <c r="M20" i="37"/>
  <c r="M24" i="37"/>
  <c r="M4" i="37"/>
  <c r="M6" i="37"/>
  <c r="M9" i="37"/>
  <c r="M22" i="37"/>
  <c r="M5" i="37"/>
  <c r="P4" i="41"/>
  <c r="U4" i="41"/>
  <c r="T4" i="41"/>
  <c r="J4" i="41"/>
  <c r="J20" i="41"/>
  <c r="J9" i="41"/>
  <c r="J17" i="41"/>
  <c r="J7" i="41"/>
  <c r="J14" i="41"/>
  <c r="J22" i="41"/>
  <c r="J21" i="41"/>
  <c r="J11" i="41"/>
  <c r="J15" i="41"/>
  <c r="J12" i="41"/>
  <c r="J24" i="41"/>
  <c r="J13" i="41"/>
  <c r="J23" i="41"/>
  <c r="J16" i="41"/>
  <c r="J8" i="41"/>
  <c r="J10" i="41"/>
  <c r="J18" i="41"/>
  <c r="V4" i="41"/>
  <c r="J25" i="41"/>
  <c r="J27" i="41"/>
  <c r="J6" i="41"/>
  <c r="J19" i="41"/>
  <c r="J26" i="41"/>
  <c r="J5" i="41"/>
  <c r="K19" i="37"/>
  <c r="K9" i="37"/>
  <c r="K21" i="37"/>
  <c r="K22" i="37"/>
  <c r="K20" i="37"/>
  <c r="X4" i="37"/>
  <c r="K7" i="37"/>
  <c r="W4" i="37"/>
  <c r="K8" i="37"/>
  <c r="K10" i="37"/>
  <c r="K11" i="37"/>
  <c r="K15" i="37"/>
  <c r="K25" i="37"/>
  <c r="K24" i="37"/>
  <c r="K23" i="37"/>
  <c r="K27" i="37"/>
  <c r="K13" i="37"/>
  <c r="K18" i="37"/>
  <c r="K26" i="37"/>
  <c r="K17" i="37"/>
  <c r="K12" i="37"/>
  <c r="K16" i="37"/>
  <c r="K4" i="37"/>
  <c r="K6" i="37"/>
  <c r="Q4" i="37"/>
  <c r="K14" i="37"/>
  <c r="K5" i="37"/>
  <c r="L7" i="37"/>
  <c r="L8" i="37"/>
  <c r="L22" i="37"/>
  <c r="L12" i="37"/>
  <c r="L16" i="37"/>
  <c r="L4" i="37"/>
  <c r="L10" i="37"/>
  <c r="L17" i="37"/>
  <c r="L19" i="37"/>
  <c r="L26" i="37"/>
  <c r="L21" i="37"/>
  <c r="L9" i="37"/>
  <c r="L27" i="37"/>
  <c r="L23" i="37"/>
  <c r="L18" i="37"/>
  <c r="L24" i="37"/>
  <c r="L11" i="37"/>
  <c r="L25" i="37"/>
  <c r="L20" i="37"/>
  <c r="L14" i="37"/>
  <c r="Y4" i="37"/>
  <c r="R4" i="37"/>
  <c r="L6" i="37"/>
  <c r="L15" i="37"/>
  <c r="L13" i="37"/>
  <c r="L5" i="37"/>
  <c r="L15" i="31"/>
  <c r="L23" i="31"/>
  <c r="L5" i="31"/>
  <c r="J6" i="31"/>
  <c r="J26" i="31"/>
  <c r="J27" i="31"/>
  <c r="K27" i="31"/>
  <c r="K22" i="31"/>
  <c r="K19" i="31"/>
  <c r="W4" i="31"/>
  <c r="M19" i="40"/>
  <c r="S4" i="40"/>
  <c r="M7" i="40"/>
  <c r="M27" i="40"/>
  <c r="M22" i="40"/>
  <c r="M11" i="40"/>
  <c r="M13" i="40"/>
  <c r="M23" i="40"/>
  <c r="M15" i="40"/>
  <c r="M9" i="40"/>
  <c r="M25" i="40"/>
  <c r="M8" i="40"/>
  <c r="M21" i="40"/>
  <c r="M6" i="40"/>
  <c r="M10" i="40"/>
  <c r="M20" i="40"/>
  <c r="M26" i="40"/>
  <c r="M14" i="40"/>
  <c r="M16" i="40"/>
  <c r="M18" i="40"/>
  <c r="M4" i="40"/>
  <c r="M12" i="40"/>
  <c r="M17" i="40"/>
  <c r="M24" i="40"/>
  <c r="M5" i="40"/>
  <c r="K16" i="36"/>
  <c r="X4" i="36"/>
  <c r="K4" i="36"/>
  <c r="K12" i="36"/>
  <c r="K9" i="36"/>
  <c r="K15" i="36"/>
  <c r="W4" i="36"/>
  <c r="K25" i="36"/>
  <c r="K10" i="36"/>
  <c r="K27" i="36"/>
  <c r="K17" i="36"/>
  <c r="K20" i="36"/>
  <c r="K11" i="36"/>
  <c r="K14" i="36"/>
  <c r="K26" i="36"/>
  <c r="K7" i="36"/>
  <c r="K23" i="36"/>
  <c r="K22" i="36"/>
  <c r="Q4" i="36"/>
  <c r="K24" i="36"/>
  <c r="K8" i="36"/>
  <c r="K19" i="36"/>
  <c r="K6" i="36"/>
  <c r="K21" i="36"/>
  <c r="K18" i="36"/>
  <c r="K13" i="36"/>
  <c r="K5" i="36"/>
  <c r="L6" i="36"/>
  <c r="L15" i="36"/>
  <c r="L22" i="36"/>
  <c r="L11" i="36"/>
  <c r="L14" i="36"/>
  <c r="L23" i="36"/>
  <c r="L17" i="36"/>
  <c r="L21" i="36"/>
  <c r="L8" i="36"/>
  <c r="R4" i="36"/>
  <c r="L26" i="36"/>
  <c r="L9" i="36"/>
  <c r="L13" i="36"/>
  <c r="L12" i="36"/>
  <c r="L27" i="36"/>
  <c r="L10" i="36"/>
  <c r="Y4" i="36"/>
  <c r="L19" i="36"/>
  <c r="L18" i="36"/>
  <c r="L24" i="36"/>
  <c r="L25" i="36"/>
  <c r="L20" i="36"/>
  <c r="L4" i="36"/>
  <c r="L16" i="36"/>
  <c r="L7" i="36"/>
  <c r="L5" i="36"/>
  <c r="M8" i="39"/>
  <c r="M25" i="39"/>
  <c r="M14" i="39"/>
  <c r="M9" i="39"/>
  <c r="M10" i="39"/>
  <c r="M19" i="39"/>
  <c r="M17" i="39"/>
  <c r="M21" i="39"/>
  <c r="M7" i="39"/>
  <c r="M13" i="39"/>
  <c r="M15" i="39"/>
  <c r="M24" i="39"/>
  <c r="M18" i="39"/>
  <c r="M11" i="39"/>
  <c r="M22" i="39"/>
  <c r="M16" i="39"/>
  <c r="M27" i="39"/>
  <c r="M12" i="39"/>
  <c r="M4" i="39"/>
  <c r="M6" i="39"/>
  <c r="S4" i="39"/>
  <c r="M23" i="39"/>
  <c r="M20" i="39"/>
  <c r="M26" i="39"/>
  <c r="M5" i="39"/>
  <c r="K17" i="40"/>
  <c r="K12" i="40"/>
  <c r="K19" i="40"/>
  <c r="K6" i="40"/>
  <c r="K27" i="40"/>
  <c r="K14" i="40"/>
  <c r="X4" i="40"/>
  <c r="K9" i="40"/>
  <c r="K23" i="40"/>
  <c r="K7" i="40"/>
  <c r="W4" i="40"/>
  <c r="K16" i="40"/>
  <c r="K22" i="40"/>
  <c r="K18" i="40"/>
  <c r="K24" i="40"/>
  <c r="K11" i="40"/>
  <c r="K26" i="40"/>
  <c r="K13" i="40"/>
  <c r="K10" i="40"/>
  <c r="K25" i="40"/>
  <c r="K20" i="40"/>
  <c r="K8" i="40"/>
  <c r="K15" i="40"/>
  <c r="Q4" i="40"/>
  <c r="K21" i="40"/>
  <c r="K4" i="40"/>
  <c r="K5" i="40"/>
  <c r="L6" i="40"/>
  <c r="L25" i="40"/>
  <c r="L7" i="40"/>
  <c r="L26" i="40"/>
  <c r="L27" i="40"/>
  <c r="L12" i="40"/>
  <c r="L17" i="40"/>
  <c r="L15" i="40"/>
  <c r="L22" i="40"/>
  <c r="L19" i="40"/>
  <c r="L24" i="40"/>
  <c r="L16" i="40"/>
  <c r="L4" i="40"/>
  <c r="L14" i="40"/>
  <c r="L21" i="40"/>
  <c r="L11" i="40"/>
  <c r="R4" i="40"/>
  <c r="L9" i="40"/>
  <c r="L8" i="40"/>
  <c r="L23" i="40"/>
  <c r="L18" i="40"/>
  <c r="L13" i="40"/>
  <c r="L10" i="40"/>
  <c r="L20" i="40"/>
  <c r="Y4" i="40"/>
  <c r="L5" i="40"/>
  <c r="L12" i="31"/>
  <c r="L27" i="31"/>
  <c r="J9" i="31"/>
  <c r="J10" i="31"/>
  <c r="K18" i="31"/>
  <c r="K9" i="31"/>
  <c r="K16" i="31"/>
  <c r="M7" i="36"/>
  <c r="S4" i="36"/>
  <c r="M14" i="36"/>
  <c r="M4" i="36"/>
  <c r="M15" i="36"/>
  <c r="M25" i="36"/>
  <c r="M10" i="36"/>
  <c r="M6" i="36"/>
  <c r="M23" i="36"/>
  <c r="M19" i="36"/>
  <c r="M26" i="36"/>
  <c r="M8" i="36"/>
  <c r="M17" i="36"/>
  <c r="M24" i="36"/>
  <c r="M18" i="36"/>
  <c r="M11" i="36"/>
  <c r="M9" i="36"/>
  <c r="M21" i="36"/>
  <c r="M12" i="36"/>
  <c r="M20" i="36"/>
  <c r="M22" i="36"/>
  <c r="M16" i="36"/>
  <c r="M13" i="36"/>
  <c r="M27" i="36"/>
  <c r="M5" i="36"/>
  <c r="U4" i="37"/>
  <c r="P4" i="37"/>
  <c r="J4" i="37"/>
  <c r="J6" i="37"/>
  <c r="J19" i="37"/>
  <c r="J10" i="37"/>
  <c r="J26" i="37"/>
  <c r="T4" i="37"/>
  <c r="J24" i="37"/>
  <c r="V4" i="37"/>
  <c r="J16" i="37"/>
  <c r="J25" i="37"/>
  <c r="J21" i="37"/>
  <c r="J9" i="37"/>
  <c r="J20" i="37"/>
  <c r="J22" i="37"/>
  <c r="J23" i="37"/>
  <c r="J18" i="37"/>
  <c r="J14" i="37"/>
  <c r="J17" i="37"/>
  <c r="J13" i="37"/>
  <c r="J12" i="37"/>
  <c r="J27" i="37"/>
  <c r="J8" i="37"/>
  <c r="J7" i="37"/>
  <c r="J15" i="37"/>
  <c r="J11" i="37"/>
  <c r="J5" i="37"/>
  <c r="Q4" i="39"/>
  <c r="K12" i="39"/>
  <c r="K22" i="39"/>
  <c r="K6" i="39"/>
  <c r="K13" i="39"/>
  <c r="K23" i="39"/>
  <c r="K14" i="39"/>
  <c r="K19" i="39"/>
  <c r="K15" i="39"/>
  <c r="K25" i="39"/>
  <c r="K8" i="39"/>
  <c r="K24" i="39"/>
  <c r="K20" i="39"/>
  <c r="K9" i="39"/>
  <c r="K16" i="39"/>
  <c r="K17" i="39"/>
  <c r="X4" i="39"/>
  <c r="W4" i="39"/>
  <c r="K11" i="39"/>
  <c r="K21" i="39"/>
  <c r="K4" i="39"/>
  <c r="K26" i="39"/>
  <c r="K27" i="39"/>
  <c r="K18" i="39"/>
  <c r="K10" i="39"/>
  <c r="K7" i="39"/>
  <c r="K5" i="39"/>
  <c r="L15" i="39"/>
  <c r="L9" i="39"/>
  <c r="L11" i="39"/>
  <c r="Y4" i="39"/>
  <c r="L4" i="39"/>
  <c r="L12" i="39"/>
  <c r="L22" i="39"/>
  <c r="L8" i="39"/>
  <c r="L7" i="39"/>
  <c r="L17" i="39"/>
  <c r="R4" i="39"/>
  <c r="L13" i="39"/>
  <c r="L16" i="39"/>
  <c r="L20" i="39"/>
  <c r="L21" i="39"/>
  <c r="L19" i="39"/>
  <c r="L27" i="39"/>
  <c r="L18" i="39"/>
  <c r="L23" i="39"/>
  <c r="L14" i="39"/>
  <c r="L10" i="39"/>
  <c r="L25" i="39"/>
  <c r="L24" i="39"/>
  <c r="L6" i="39"/>
  <c r="L26" i="39"/>
  <c r="L5" i="39"/>
  <c r="K7" i="31"/>
  <c r="K25" i="31"/>
  <c r="M25" i="41"/>
  <c r="S4" i="41"/>
  <c r="M22" i="41"/>
  <c r="M9" i="41"/>
  <c r="M18" i="41"/>
  <c r="M14" i="41"/>
  <c r="M20" i="41"/>
  <c r="M7" i="41"/>
  <c r="M11" i="41"/>
  <c r="M15" i="41"/>
  <c r="M27" i="41"/>
  <c r="M12" i="41"/>
  <c r="M24" i="41"/>
  <c r="M4" i="41"/>
  <c r="M26" i="41"/>
  <c r="M16" i="41"/>
  <c r="M8" i="41"/>
  <c r="M6" i="41"/>
  <c r="M21" i="41"/>
  <c r="M17" i="41"/>
  <c r="M23" i="41"/>
  <c r="M13" i="41"/>
  <c r="M19" i="41"/>
  <c r="M10" i="41"/>
  <c r="M5" i="41"/>
  <c r="V4" i="38"/>
  <c r="J23" i="38"/>
  <c r="T4" i="38"/>
  <c r="J11" i="38"/>
  <c r="J12" i="38"/>
  <c r="J9" i="38"/>
  <c r="J26" i="38"/>
  <c r="J17" i="38"/>
  <c r="J20" i="38"/>
  <c r="J14" i="38"/>
  <c r="J18" i="38"/>
  <c r="J4" i="38"/>
  <c r="J10" i="38"/>
  <c r="J19" i="38"/>
  <c r="J6" i="38"/>
  <c r="J15" i="38"/>
  <c r="J24" i="38"/>
  <c r="U4" i="38"/>
  <c r="J25" i="38"/>
  <c r="J22" i="38"/>
  <c r="J13" i="38"/>
  <c r="J7" i="38"/>
  <c r="P4" i="38"/>
  <c r="J8" i="38"/>
  <c r="J21" i="38"/>
  <c r="J27" i="38"/>
  <c r="J16" i="38"/>
  <c r="J5" i="38"/>
  <c r="K27" i="38"/>
  <c r="K10" i="38"/>
  <c r="X4" i="38"/>
  <c r="K9" i="38"/>
  <c r="W4" i="38"/>
  <c r="K18" i="38"/>
  <c r="K8" i="38"/>
  <c r="K14" i="38"/>
  <c r="K26" i="38"/>
  <c r="K23" i="38"/>
  <c r="K13" i="38"/>
  <c r="K19" i="38"/>
  <c r="K15" i="38"/>
  <c r="K17" i="38"/>
  <c r="K4" i="38"/>
  <c r="K21" i="38"/>
  <c r="K7" i="38"/>
  <c r="K12" i="38"/>
  <c r="K24" i="38"/>
  <c r="Q4" i="38"/>
  <c r="K6" i="38"/>
  <c r="K25" i="38"/>
  <c r="K22" i="38"/>
  <c r="K11" i="38"/>
  <c r="K20" i="38"/>
  <c r="K16" i="38"/>
  <c r="K5" i="38"/>
  <c r="R4" i="38"/>
  <c r="L13" i="38"/>
  <c r="L8" i="38"/>
  <c r="L7" i="38"/>
  <c r="L25" i="38"/>
  <c r="L24" i="38"/>
  <c r="L21" i="38"/>
  <c r="L10" i="38"/>
  <c r="L4" i="38"/>
  <c r="L18" i="38"/>
  <c r="L12" i="38"/>
  <c r="L15" i="38"/>
  <c r="L17" i="38"/>
  <c r="L27" i="38"/>
  <c r="L16" i="38"/>
  <c r="L20" i="38"/>
  <c r="L9" i="38"/>
  <c r="L23" i="38"/>
  <c r="L19" i="38"/>
  <c r="L11" i="38"/>
  <c r="L14" i="38"/>
  <c r="L22" i="38"/>
  <c r="L26" i="38"/>
  <c r="Y4" i="38"/>
  <c r="L6" i="38"/>
  <c r="L5" i="38"/>
  <c r="J27" i="35"/>
  <c r="J10" i="35"/>
  <c r="J23" i="35"/>
  <c r="J13" i="35"/>
  <c r="J16" i="35"/>
  <c r="J22" i="35"/>
  <c r="J24" i="35"/>
  <c r="J26" i="35"/>
  <c r="J7" i="35"/>
  <c r="U4" i="35"/>
  <c r="J8" i="35"/>
  <c r="J20" i="35"/>
  <c r="J19" i="35"/>
  <c r="J6" i="35"/>
  <c r="T4" i="35"/>
  <c r="J14" i="35"/>
  <c r="J12" i="35"/>
  <c r="J18" i="35"/>
  <c r="J11" i="35"/>
  <c r="J4" i="35"/>
  <c r="J9" i="35"/>
  <c r="J15" i="35"/>
  <c r="V4" i="35"/>
  <c r="P4" i="35"/>
  <c r="J21" i="35"/>
  <c r="J17" i="35"/>
  <c r="J25" i="35"/>
  <c r="J5" i="35"/>
  <c r="L7" i="35"/>
  <c r="L24" i="35"/>
  <c r="L19" i="35"/>
  <c r="Y4" i="35"/>
  <c r="L8" i="35"/>
  <c r="L15" i="35"/>
  <c r="L22" i="35"/>
  <c r="L10" i="35"/>
  <c r="L26" i="35"/>
  <c r="L21" i="35"/>
  <c r="L13" i="35"/>
  <c r="L16" i="35"/>
  <c r="L18" i="35"/>
  <c r="R4" i="35"/>
  <c r="L11" i="35"/>
  <c r="L20" i="35"/>
  <c r="L25" i="35"/>
  <c r="L27" i="35"/>
  <c r="L4" i="35"/>
  <c r="L9" i="35"/>
  <c r="L23" i="35"/>
  <c r="L6" i="35"/>
  <c r="L17" i="35"/>
  <c r="L14" i="35"/>
  <c r="L12" i="35"/>
  <c r="L5" i="35"/>
  <c r="K6" i="35"/>
  <c r="K27" i="35"/>
  <c r="K7" i="35"/>
  <c r="W4" i="35"/>
  <c r="K13" i="35"/>
  <c r="K8" i="35"/>
  <c r="K11" i="35"/>
  <c r="K15" i="35"/>
  <c r="K18" i="35"/>
  <c r="K17" i="35"/>
  <c r="K12" i="35"/>
  <c r="K16" i="35"/>
  <c r="X4" i="35"/>
  <c r="K22" i="35"/>
  <c r="K20" i="35"/>
  <c r="K10" i="35"/>
  <c r="Q4" i="35"/>
  <c r="K26" i="35"/>
  <c r="K21" i="35"/>
  <c r="K9" i="35"/>
  <c r="K24" i="35"/>
  <c r="K4" i="35"/>
  <c r="K14" i="35"/>
  <c r="K23" i="35"/>
  <c r="K19" i="35"/>
  <c r="K25" i="35"/>
  <c r="K5" i="35"/>
  <c r="M18" i="35"/>
  <c r="M8" i="35"/>
  <c r="M7" i="35"/>
  <c r="M21" i="35"/>
  <c r="M15" i="35"/>
  <c r="M13" i="35"/>
  <c r="M22" i="35"/>
  <c r="S4" i="35"/>
  <c r="M10" i="35"/>
  <c r="M24" i="35"/>
  <c r="M11" i="35"/>
  <c r="M14" i="35"/>
  <c r="M25" i="35"/>
  <c r="M27" i="35"/>
  <c r="M4" i="35"/>
  <c r="M17" i="35"/>
  <c r="M6" i="35"/>
  <c r="M12" i="35"/>
  <c r="M16" i="35"/>
  <c r="M26" i="35"/>
  <c r="M9" i="35"/>
  <c r="M19" i="35"/>
  <c r="M20" i="35"/>
  <c r="M23" i="35"/>
  <c r="M5" i="35"/>
  <c r="AK4" i="31"/>
  <c r="AK2" i="31" s="1"/>
  <c r="AK7" i="31"/>
  <c r="AK23" i="31"/>
  <c r="AK15" i="31"/>
  <c r="AK16" i="31"/>
  <c r="AK27" i="31"/>
  <c r="AK18" i="31"/>
  <c r="AK17" i="31"/>
  <c r="AK22" i="31"/>
  <c r="AK10" i="31"/>
  <c r="AK13" i="31"/>
  <c r="AK20" i="31"/>
  <c r="AK8" i="31"/>
  <c r="AK24" i="31"/>
  <c r="AK6" i="31"/>
  <c r="AK19" i="31"/>
  <c r="AK25" i="31"/>
  <c r="AK21" i="31"/>
  <c r="AK5" i="31"/>
  <c r="AK1" i="31" s="1"/>
  <c r="AK9" i="31"/>
  <c r="AK26" i="31"/>
  <c r="AK11" i="31"/>
  <c r="AK12" i="31"/>
  <c r="AK14" i="31"/>
  <c r="AF4" i="31"/>
  <c r="AF2" i="31" s="1"/>
  <c r="AF27" i="31"/>
  <c r="AF17" i="31"/>
  <c r="AF21" i="31"/>
  <c r="AF12" i="31"/>
  <c r="AF13" i="31"/>
  <c r="AF24" i="31"/>
  <c r="AF11" i="31"/>
  <c r="AF19" i="31"/>
  <c r="AF23" i="31"/>
  <c r="AF22" i="31"/>
  <c r="AF10" i="31"/>
  <c r="AF18" i="31"/>
  <c r="AF9" i="31"/>
  <c r="AF26" i="31"/>
  <c r="AF25" i="31"/>
  <c r="AF16" i="31"/>
  <c r="AF6" i="31"/>
  <c r="AF20" i="31"/>
  <c r="AF8" i="31"/>
  <c r="AF14" i="31"/>
  <c r="AF5" i="31"/>
  <c r="AF1" i="31" s="1"/>
  <c r="AF15" i="31"/>
  <c r="AF7" i="31"/>
  <c r="AG4" i="31"/>
  <c r="AG2" i="31" s="1"/>
  <c r="AG20" i="31"/>
  <c r="AG14" i="31"/>
  <c r="AG16" i="31"/>
  <c r="AG13" i="31"/>
  <c r="AG9" i="31"/>
  <c r="AG11" i="31"/>
  <c r="AG7" i="31"/>
  <c r="AG5" i="31"/>
  <c r="AG1" i="31" s="1"/>
  <c r="AG10" i="31"/>
  <c r="AG15" i="31"/>
  <c r="AG12" i="31"/>
  <c r="AG23" i="31"/>
  <c r="AG25" i="31"/>
  <c r="AG18" i="31"/>
  <c r="AG22" i="31"/>
  <c r="AG24" i="31"/>
  <c r="AG17" i="31"/>
  <c r="AG27" i="31"/>
  <c r="AG6" i="31"/>
  <c r="AG8" i="31"/>
  <c r="AG19" i="31"/>
  <c r="AG21" i="31"/>
  <c r="AG26" i="31"/>
  <c r="AH4" i="31"/>
  <c r="AH2" i="31" s="1"/>
  <c r="AH18" i="31"/>
  <c r="AH17" i="31"/>
  <c r="AH16" i="31"/>
  <c r="AH5" i="31"/>
  <c r="AH1" i="31" s="1"/>
  <c r="AH26" i="31"/>
  <c r="AH23" i="31"/>
  <c r="AH27" i="31"/>
  <c r="AH24" i="31"/>
  <c r="AH19" i="31"/>
  <c r="AH11" i="31"/>
  <c r="AH21" i="31"/>
  <c r="AH8" i="31"/>
  <c r="AH15" i="31"/>
  <c r="AH13" i="31"/>
  <c r="AH20" i="31"/>
  <c r="AH12" i="31"/>
  <c r="AH25" i="31"/>
  <c r="AH7" i="31"/>
  <c r="AH9" i="31"/>
  <c r="AH10" i="31"/>
  <c r="AH22" i="31"/>
  <c r="AH14" i="31"/>
  <c r="AH6" i="31"/>
  <c r="AI4" i="31"/>
  <c r="AI2" i="31" s="1"/>
  <c r="AI15" i="31"/>
  <c r="AI21" i="31"/>
  <c r="AI10" i="31"/>
  <c r="AI6" i="31"/>
  <c r="AI12" i="31"/>
  <c r="AI19" i="31"/>
  <c r="AI16" i="31"/>
  <c r="AI13" i="31"/>
  <c r="AI18" i="31"/>
  <c r="AI11" i="31"/>
  <c r="AI9" i="31"/>
  <c r="AI20" i="31"/>
  <c r="AI17" i="31"/>
  <c r="AI26" i="31"/>
  <c r="AI22" i="31"/>
  <c r="AI8" i="31"/>
  <c r="AI23" i="31"/>
  <c r="AI14" i="31"/>
  <c r="AI25" i="31"/>
  <c r="AI27" i="31"/>
  <c r="AI24" i="31"/>
  <c r="AI5" i="31"/>
  <c r="AI1" i="31" s="1"/>
  <c r="AI7" i="31"/>
  <c r="AJ4" i="31"/>
  <c r="AJ2" i="31" s="1"/>
  <c r="AJ12" i="31"/>
  <c r="AJ16" i="31"/>
  <c r="AJ24" i="31"/>
  <c r="AJ21" i="31"/>
  <c r="AJ6" i="31"/>
  <c r="AJ27" i="31"/>
  <c r="AJ18" i="31"/>
  <c r="AJ15" i="31"/>
  <c r="AJ19" i="31"/>
  <c r="AJ20" i="31"/>
  <c r="AJ10" i="31"/>
  <c r="AJ26" i="31"/>
  <c r="AJ9" i="31"/>
  <c r="AJ17" i="31"/>
  <c r="AJ5" i="31"/>
  <c r="AJ1" i="31" s="1"/>
  <c r="AJ7" i="31"/>
  <c r="AJ23" i="31"/>
  <c r="AJ13" i="31"/>
  <c r="AJ25" i="31"/>
  <c r="AJ14" i="31"/>
  <c r="AJ11" i="31"/>
  <c r="AJ22" i="31"/>
  <c r="AJ8" i="31"/>
  <c r="P42" i="24"/>
  <c r="Q84" i="25"/>
  <c r="P35" i="24"/>
  <c r="P48" i="24"/>
  <c r="P54" i="25"/>
  <c r="P47" i="25"/>
  <c r="P52" i="25"/>
  <c r="P53" i="25"/>
  <c r="P44" i="24"/>
  <c r="P39" i="25"/>
  <c r="P44" i="25"/>
  <c r="Q54" i="6"/>
  <c r="B5" i="30" s="1"/>
  <c r="B4" i="31" s="1"/>
  <c r="B3" i="42" s="1"/>
  <c r="A3" i="42" s="1"/>
  <c r="P53" i="24"/>
  <c r="P36" i="24"/>
  <c r="P40" i="25"/>
  <c r="P43" i="25"/>
  <c r="P41" i="24"/>
  <c r="P38" i="25"/>
  <c r="P49" i="25"/>
  <c r="P43" i="24"/>
  <c r="P34" i="24"/>
  <c r="P38" i="24"/>
  <c r="P39" i="24"/>
  <c r="P46" i="24"/>
  <c r="P50" i="24"/>
  <c r="P37" i="24"/>
  <c r="P47" i="24"/>
  <c r="Q84" i="24"/>
  <c r="O4" i="16"/>
  <c r="O3" i="16" s="1"/>
  <c r="O39" i="16" s="1"/>
  <c r="B4" i="16"/>
  <c r="I4" i="16"/>
  <c r="I3" i="16" s="1"/>
  <c r="I36" i="16" s="1"/>
  <c r="J4" i="16"/>
  <c r="J3" i="16" s="1"/>
  <c r="J34" i="16" s="1"/>
  <c r="Q4" i="16"/>
  <c r="Q3" i="16" s="1"/>
  <c r="Q34" i="16" s="1"/>
  <c r="O38" i="16"/>
  <c r="H4" i="16"/>
  <c r="H3" i="16" s="1"/>
  <c r="H43" i="16" s="1"/>
  <c r="P4" i="16"/>
  <c r="C4" i="16"/>
  <c r="C3" i="16" s="1"/>
  <c r="C35" i="16" s="1"/>
  <c r="K4" i="16"/>
  <c r="K3" i="16" s="1"/>
  <c r="D4" i="16"/>
  <c r="D3" i="16" s="1"/>
  <c r="D47" i="16" s="1"/>
  <c r="L4" i="16"/>
  <c r="L3" i="16" s="1"/>
  <c r="L47" i="16" s="1"/>
  <c r="B33" i="16"/>
  <c r="E4" i="16"/>
  <c r="E3" i="16" s="1"/>
  <c r="E45" i="16" s="1"/>
  <c r="M4" i="16"/>
  <c r="M3" i="16" s="1"/>
  <c r="M37" i="16" s="1"/>
  <c r="F4" i="16"/>
  <c r="F3" i="16" s="1"/>
  <c r="F36" i="16" s="1"/>
  <c r="N4" i="16"/>
  <c r="N3" i="16" s="1"/>
  <c r="N38" i="16" s="1"/>
  <c r="G4" i="16"/>
  <c r="G3" i="16" s="1"/>
  <c r="G52" i="16" s="1"/>
  <c r="G4" i="1"/>
  <c r="G3" i="1" s="1"/>
  <c r="G44" i="1" s="1"/>
  <c r="C4" i="1"/>
  <c r="C3" i="1" s="1"/>
  <c r="C33" i="1" s="1"/>
  <c r="B33" i="1"/>
  <c r="M4" i="1"/>
  <c r="M3" i="1" s="1"/>
  <c r="M37" i="1" s="1"/>
  <c r="E4" i="1"/>
  <c r="E3" i="1" s="1"/>
  <c r="E53" i="1" s="1"/>
  <c r="B4" i="1"/>
  <c r="P4" i="1"/>
  <c r="O4" i="1"/>
  <c r="O3" i="1" s="1"/>
  <c r="O43" i="1" s="1"/>
  <c r="L4" i="1"/>
  <c r="L3" i="1" s="1"/>
  <c r="L48" i="1" s="1"/>
  <c r="J4" i="1"/>
  <c r="J3" i="1" s="1"/>
  <c r="J37" i="1" s="1"/>
  <c r="H4" i="1"/>
  <c r="H3" i="1" s="1"/>
  <c r="H50" i="1" s="1"/>
  <c r="D4" i="1"/>
  <c r="D3" i="1" s="1"/>
  <c r="D44" i="1" s="1"/>
  <c r="I4" i="1"/>
  <c r="I3" i="1" s="1"/>
  <c r="I46" i="1" s="1"/>
  <c r="Q4" i="1"/>
  <c r="Q3" i="1" s="1"/>
  <c r="Q51" i="1" s="1"/>
  <c r="B43" i="1"/>
  <c r="K4" i="1"/>
  <c r="K3" i="1" s="1"/>
  <c r="K53" i="1" s="1"/>
  <c r="B51" i="1"/>
  <c r="B35" i="1"/>
  <c r="B41" i="1"/>
  <c r="B49" i="1"/>
  <c r="F4" i="1"/>
  <c r="F3" i="1" s="1"/>
  <c r="F44" i="1" s="1"/>
  <c r="N4" i="1"/>
  <c r="N3" i="1" s="1"/>
  <c r="N46" i="1" s="1"/>
  <c r="B47" i="1"/>
  <c r="AG23" i="37" l="1"/>
  <c r="AG26" i="37"/>
  <c r="AG25" i="37"/>
  <c r="AG14" i="37"/>
  <c r="AG15" i="37"/>
  <c r="AG16" i="37"/>
  <c r="AG12" i="37"/>
  <c r="AG22" i="37"/>
  <c r="AG20" i="37"/>
  <c r="AG11" i="37"/>
  <c r="AG24" i="37"/>
  <c r="AG6" i="37"/>
  <c r="AG8" i="37"/>
  <c r="AG27" i="37"/>
  <c r="AG18" i="37"/>
  <c r="AG17" i="37"/>
  <c r="AG9" i="37"/>
  <c r="AG19" i="37"/>
  <c r="AG13" i="37"/>
  <c r="AG4" i="37"/>
  <c r="AG2" i="37" s="1"/>
  <c r="AG21" i="37"/>
  <c r="AG10" i="37"/>
  <c r="AG7" i="37"/>
  <c r="AG5" i="37"/>
  <c r="AG1" i="37" s="1"/>
  <c r="AE18" i="38"/>
  <c r="AE10" i="38"/>
  <c r="AE20" i="38"/>
  <c r="AE8" i="38"/>
  <c r="AE17" i="38"/>
  <c r="AE24" i="38"/>
  <c r="AE22" i="38"/>
  <c r="AE11" i="38"/>
  <c r="AE13" i="38"/>
  <c r="AE21" i="38"/>
  <c r="AE12" i="38"/>
  <c r="AE26" i="38"/>
  <c r="AE4" i="38"/>
  <c r="AE2" i="38" s="1"/>
  <c r="AE19" i="38"/>
  <c r="AE25" i="38"/>
  <c r="AE7" i="38"/>
  <c r="AE9" i="38"/>
  <c r="AE16" i="38"/>
  <c r="AE27" i="38"/>
  <c r="AE15" i="38"/>
  <c r="AE14" i="38"/>
  <c r="AE23" i="38"/>
  <c r="AE6" i="38"/>
  <c r="AE5" i="38"/>
  <c r="AE1" i="38" s="1"/>
  <c r="AF13" i="38"/>
  <c r="AF8" i="38"/>
  <c r="AF23" i="38"/>
  <c r="AF10" i="38"/>
  <c r="AF6" i="38"/>
  <c r="AF11" i="38"/>
  <c r="AF7" i="38"/>
  <c r="AF24" i="38"/>
  <c r="AF20" i="38"/>
  <c r="AF4" i="38"/>
  <c r="AF2" i="38" s="1"/>
  <c r="AF26" i="38"/>
  <c r="AF19" i="38"/>
  <c r="AF14" i="38"/>
  <c r="AF9" i="38"/>
  <c r="AF21" i="38"/>
  <c r="AF18" i="38"/>
  <c r="AF12" i="38"/>
  <c r="AF16" i="38"/>
  <c r="AF22" i="38"/>
  <c r="AF17" i="38"/>
  <c r="AF27" i="38"/>
  <c r="AF25" i="38"/>
  <c r="AF15" i="38"/>
  <c r="AF5" i="38"/>
  <c r="AF1" i="38" s="1"/>
  <c r="AK24" i="40"/>
  <c r="AK9" i="40"/>
  <c r="AK17" i="40"/>
  <c r="AK16" i="40"/>
  <c r="AK23" i="40"/>
  <c r="AK21" i="40"/>
  <c r="AK22" i="40"/>
  <c r="AK13" i="40"/>
  <c r="AK11" i="40"/>
  <c r="AK20" i="40"/>
  <c r="AK15" i="40"/>
  <c r="AK7" i="40"/>
  <c r="AK19" i="40"/>
  <c r="AK10" i="40"/>
  <c r="AK26" i="40"/>
  <c r="AK18" i="40"/>
  <c r="AK27" i="40"/>
  <c r="AK12" i="40"/>
  <c r="AK8" i="40"/>
  <c r="AK4" i="40"/>
  <c r="AK2" i="40" s="1"/>
  <c r="AK14" i="40"/>
  <c r="AK6" i="40"/>
  <c r="AK5" i="40"/>
  <c r="AK1" i="40" s="1"/>
  <c r="AK25" i="40"/>
  <c r="AD9" i="40"/>
  <c r="AD10" i="40"/>
  <c r="AD26" i="40"/>
  <c r="AD19" i="40"/>
  <c r="AD16" i="40"/>
  <c r="AD24" i="40"/>
  <c r="AD7" i="40"/>
  <c r="AD13" i="40"/>
  <c r="AD18" i="40"/>
  <c r="AD27" i="40"/>
  <c r="AD20" i="40"/>
  <c r="AD23" i="40"/>
  <c r="AD11" i="40"/>
  <c r="AD21" i="40"/>
  <c r="AD6" i="40"/>
  <c r="AD12" i="40"/>
  <c r="AD22" i="40"/>
  <c r="AD25" i="40"/>
  <c r="AD14" i="40"/>
  <c r="AD15" i="40"/>
  <c r="AD4" i="40"/>
  <c r="AD2" i="40" s="1"/>
  <c r="AD8" i="40"/>
  <c r="AD17" i="40"/>
  <c r="AD5" i="40"/>
  <c r="AD1" i="40" s="1"/>
  <c r="AE18" i="39"/>
  <c r="AE16" i="39"/>
  <c r="AE25" i="39"/>
  <c r="AE21" i="39"/>
  <c r="AE14" i="39"/>
  <c r="AE19" i="39"/>
  <c r="AE15" i="39"/>
  <c r="AE10" i="39"/>
  <c r="AE4" i="39"/>
  <c r="AE2" i="39" s="1"/>
  <c r="AE23" i="39"/>
  <c r="AE26" i="39"/>
  <c r="AE24" i="39"/>
  <c r="AE22" i="39"/>
  <c r="AE8" i="39"/>
  <c r="AE7" i="39"/>
  <c r="AE11" i="39"/>
  <c r="AE6" i="39"/>
  <c r="AE27" i="39"/>
  <c r="AE9" i="39"/>
  <c r="AE17" i="39"/>
  <c r="AE20" i="39"/>
  <c r="AE12" i="39"/>
  <c r="AE13" i="39"/>
  <c r="AE5" i="39"/>
  <c r="AE1" i="39" s="1"/>
  <c r="AJ16" i="36"/>
  <c r="AJ4" i="36"/>
  <c r="AJ2" i="36" s="1"/>
  <c r="AJ20" i="36"/>
  <c r="AJ13" i="36"/>
  <c r="AJ26" i="36"/>
  <c r="AJ7" i="36"/>
  <c r="AJ27" i="36"/>
  <c r="AJ25" i="36"/>
  <c r="AJ15" i="36"/>
  <c r="AJ23" i="36"/>
  <c r="AJ18" i="36"/>
  <c r="AJ10" i="36"/>
  <c r="AJ17" i="36"/>
  <c r="AJ22" i="36"/>
  <c r="AJ24" i="36"/>
  <c r="AJ11" i="36"/>
  <c r="AJ21" i="36"/>
  <c r="AJ19" i="36"/>
  <c r="AJ8" i="36"/>
  <c r="AJ14" i="36"/>
  <c r="AJ12" i="36"/>
  <c r="AJ6" i="36"/>
  <c r="AJ9" i="36"/>
  <c r="AJ5" i="36"/>
  <c r="AJ1" i="36" s="1"/>
  <c r="AH12" i="41"/>
  <c r="AH4" i="41"/>
  <c r="AH2" i="41" s="1"/>
  <c r="AH9" i="41"/>
  <c r="AH18" i="41"/>
  <c r="AH27" i="41"/>
  <c r="AH11" i="41"/>
  <c r="AH14" i="41"/>
  <c r="AH7" i="41"/>
  <c r="AH16" i="41"/>
  <c r="AH13" i="41"/>
  <c r="AH25" i="41"/>
  <c r="AH19" i="41"/>
  <c r="AH10" i="41"/>
  <c r="AH24" i="41"/>
  <c r="AH22" i="41"/>
  <c r="AH20" i="41"/>
  <c r="AH21" i="41"/>
  <c r="AH8" i="41"/>
  <c r="AH17" i="41"/>
  <c r="AH26" i="41"/>
  <c r="AH6" i="41"/>
  <c r="AH23" i="41"/>
  <c r="AH15" i="41"/>
  <c r="AH5" i="41"/>
  <c r="AH1" i="41" s="1"/>
  <c r="AG25" i="40"/>
  <c r="AG10" i="40"/>
  <c r="AG22" i="40"/>
  <c r="AG8" i="40"/>
  <c r="AG12" i="40"/>
  <c r="AG9" i="40"/>
  <c r="AG21" i="40"/>
  <c r="AG15" i="40"/>
  <c r="AG4" i="40"/>
  <c r="AG2" i="40" s="1"/>
  <c r="AG19" i="40"/>
  <c r="AG16" i="40"/>
  <c r="AG27" i="40"/>
  <c r="AG13" i="40"/>
  <c r="AG24" i="40"/>
  <c r="AG7" i="40"/>
  <c r="AG17" i="40"/>
  <c r="AG11" i="40"/>
  <c r="AG6" i="40"/>
  <c r="AG18" i="40"/>
  <c r="AG23" i="40"/>
  <c r="AG26" i="40"/>
  <c r="AG14" i="40"/>
  <c r="AG20" i="40"/>
  <c r="AG5" i="40"/>
  <c r="AG1" i="40" s="1"/>
  <c r="AG11" i="38"/>
  <c r="AG22" i="38"/>
  <c r="AG27" i="38"/>
  <c r="AG24" i="38"/>
  <c r="AG8" i="38"/>
  <c r="AG19" i="38"/>
  <c r="AG12" i="38"/>
  <c r="AG26" i="38"/>
  <c r="AG17" i="38"/>
  <c r="AG18" i="38"/>
  <c r="AG6" i="38"/>
  <c r="AG15" i="38"/>
  <c r="AG14" i="38"/>
  <c r="AG23" i="38"/>
  <c r="AG25" i="38"/>
  <c r="AG13" i="38"/>
  <c r="AG9" i="38"/>
  <c r="AG7" i="38"/>
  <c r="AG16" i="38"/>
  <c r="AG21" i="38"/>
  <c r="AG4" i="38"/>
  <c r="AG2" i="38" s="1"/>
  <c r="AG20" i="38"/>
  <c r="AG10" i="38"/>
  <c r="AG5" i="38"/>
  <c r="AG1" i="38" s="1"/>
  <c r="AI21" i="39"/>
  <c r="AI26" i="39"/>
  <c r="AI4" i="39"/>
  <c r="AI2" i="39" s="1"/>
  <c r="AI16" i="39"/>
  <c r="AI7" i="39"/>
  <c r="AI11" i="39"/>
  <c r="AI9" i="39"/>
  <c r="AI12" i="39"/>
  <c r="AI25" i="39"/>
  <c r="AI6" i="39"/>
  <c r="AI10" i="39"/>
  <c r="AI18" i="39"/>
  <c r="AI13" i="39"/>
  <c r="AI20" i="39"/>
  <c r="AI15" i="39"/>
  <c r="AI23" i="39"/>
  <c r="AI14" i="39"/>
  <c r="AI8" i="39"/>
  <c r="AI24" i="39"/>
  <c r="AI17" i="39"/>
  <c r="AI22" i="39"/>
  <c r="AI27" i="39"/>
  <c r="AI19" i="39"/>
  <c r="AI5" i="39"/>
  <c r="AI1" i="39" s="1"/>
  <c r="AI5" i="40"/>
  <c r="AI1" i="40" s="1"/>
  <c r="AI15" i="40"/>
  <c r="AI26" i="40"/>
  <c r="AI27" i="40"/>
  <c r="AI17" i="40"/>
  <c r="AI18" i="40"/>
  <c r="AI25" i="40"/>
  <c r="AI7" i="40"/>
  <c r="AI9" i="40"/>
  <c r="AI12" i="40"/>
  <c r="AI16" i="40"/>
  <c r="AI14" i="40"/>
  <c r="AI21" i="40"/>
  <c r="AI6" i="40"/>
  <c r="AI20" i="40"/>
  <c r="AI4" i="40"/>
  <c r="AI2" i="40" s="1"/>
  <c r="AI24" i="40"/>
  <c r="AI19" i="40"/>
  <c r="AI10" i="40"/>
  <c r="AI13" i="40"/>
  <c r="AI23" i="40"/>
  <c r="AI8" i="40"/>
  <c r="AI11" i="40"/>
  <c r="AI22" i="40"/>
  <c r="AE13" i="40"/>
  <c r="AE18" i="40"/>
  <c r="AE26" i="40"/>
  <c r="AE20" i="40"/>
  <c r="AE11" i="40"/>
  <c r="AE7" i="40"/>
  <c r="AE16" i="40"/>
  <c r="AE22" i="40"/>
  <c r="AE9" i="40"/>
  <c r="AE14" i="40"/>
  <c r="AE10" i="40"/>
  <c r="AE19" i="40"/>
  <c r="AE25" i="40"/>
  <c r="AE12" i="40"/>
  <c r="AE21" i="40"/>
  <c r="AE27" i="40"/>
  <c r="AE23" i="40"/>
  <c r="AE6" i="40"/>
  <c r="AE4" i="40"/>
  <c r="AE2" i="40" s="1"/>
  <c r="AE15" i="40"/>
  <c r="AE8" i="40"/>
  <c r="AE17" i="40"/>
  <c r="AE24" i="40"/>
  <c r="AE5" i="40"/>
  <c r="AE1" i="40" s="1"/>
  <c r="AD21" i="37"/>
  <c r="AD23" i="37"/>
  <c r="AD20" i="37"/>
  <c r="AD13" i="37"/>
  <c r="AD17" i="37"/>
  <c r="AD14" i="37"/>
  <c r="AD10" i="37"/>
  <c r="AD12" i="37"/>
  <c r="AD26" i="37"/>
  <c r="AD24" i="37"/>
  <c r="AD16" i="37"/>
  <c r="AD7" i="37"/>
  <c r="AD8" i="37"/>
  <c r="AD4" i="37"/>
  <c r="AD2" i="37" s="1"/>
  <c r="AD27" i="37"/>
  <c r="AD25" i="37"/>
  <c r="AD18" i="37"/>
  <c r="AD22" i="37"/>
  <c r="AD6" i="37"/>
  <c r="AD15" i="37"/>
  <c r="AD11" i="37"/>
  <c r="AD19" i="37"/>
  <c r="AD9" i="37"/>
  <c r="AD5" i="37"/>
  <c r="AD1" i="37" s="1"/>
  <c r="AC22" i="37"/>
  <c r="AC21" i="37"/>
  <c r="AC18" i="37"/>
  <c r="AC7" i="37"/>
  <c r="AC15" i="37"/>
  <c r="AC10" i="37"/>
  <c r="AC12" i="37"/>
  <c r="AC26" i="37"/>
  <c r="AC16" i="37"/>
  <c r="AC14" i="37"/>
  <c r="AC27" i="37"/>
  <c r="AC8" i="37"/>
  <c r="AC19" i="37"/>
  <c r="AC20" i="37"/>
  <c r="AC9" i="37"/>
  <c r="AC6" i="37"/>
  <c r="AC17" i="37"/>
  <c r="AC13" i="37"/>
  <c r="AC4" i="37"/>
  <c r="AC2" i="37" s="1"/>
  <c r="AC24" i="37"/>
  <c r="AC23" i="37"/>
  <c r="AC11" i="37"/>
  <c r="AC25" i="37"/>
  <c r="AC5" i="37"/>
  <c r="AC1" i="37" s="1"/>
  <c r="AK9" i="41"/>
  <c r="AK14" i="41"/>
  <c r="AK27" i="41"/>
  <c r="AK25" i="41"/>
  <c r="AK4" i="41"/>
  <c r="AK2" i="41" s="1"/>
  <c r="AK8" i="41"/>
  <c r="AK17" i="41"/>
  <c r="AK19" i="41"/>
  <c r="AK13" i="41"/>
  <c r="AK11" i="41"/>
  <c r="AK22" i="41"/>
  <c r="AK15" i="41"/>
  <c r="AK16" i="41"/>
  <c r="AK23" i="41"/>
  <c r="AK20" i="41"/>
  <c r="AK24" i="41"/>
  <c r="AK18" i="41"/>
  <c r="AK7" i="41"/>
  <c r="AK12" i="41"/>
  <c r="AK10" i="41"/>
  <c r="AK6" i="41"/>
  <c r="AK21" i="41"/>
  <c r="AK26" i="41"/>
  <c r="AK5" i="41"/>
  <c r="AK1" i="41" s="1"/>
  <c r="AB25" i="39"/>
  <c r="AB4" i="39"/>
  <c r="AB2" i="39" s="1"/>
  <c r="AB19" i="39"/>
  <c r="AB14" i="39"/>
  <c r="AB15" i="39"/>
  <c r="AB24" i="39"/>
  <c r="AB27" i="39"/>
  <c r="AB17" i="39"/>
  <c r="AB13" i="39"/>
  <c r="AB21" i="39"/>
  <c r="AB9" i="39"/>
  <c r="AB26" i="39"/>
  <c r="AB12" i="39"/>
  <c r="AB6" i="39"/>
  <c r="AB10" i="39"/>
  <c r="AB16" i="39"/>
  <c r="AB18" i="39"/>
  <c r="AB7" i="39"/>
  <c r="AB22" i="39"/>
  <c r="AB11" i="39"/>
  <c r="AB20" i="39"/>
  <c r="AB23" i="39"/>
  <c r="AB8" i="39"/>
  <c r="AB5" i="39"/>
  <c r="AB1" i="39" s="1"/>
  <c r="AH27" i="36"/>
  <c r="AH14" i="36"/>
  <c r="AH20" i="36"/>
  <c r="AH6" i="36"/>
  <c r="AH22" i="36"/>
  <c r="AH12" i="36"/>
  <c r="AH4" i="36"/>
  <c r="AH2" i="36" s="1"/>
  <c r="AH15" i="36"/>
  <c r="AH19" i="36"/>
  <c r="AH23" i="36"/>
  <c r="AH10" i="36"/>
  <c r="AH17" i="36"/>
  <c r="AH25" i="36"/>
  <c r="AH16" i="36"/>
  <c r="AH11" i="36"/>
  <c r="AH13" i="36"/>
  <c r="AH24" i="36"/>
  <c r="AH7" i="36"/>
  <c r="AH26" i="36"/>
  <c r="AH8" i="36"/>
  <c r="AH21" i="36"/>
  <c r="AH9" i="36"/>
  <c r="AH18" i="36"/>
  <c r="AH5" i="36"/>
  <c r="AH1" i="36" s="1"/>
  <c r="AI19" i="41"/>
  <c r="AI25" i="41"/>
  <c r="AI12" i="41"/>
  <c r="AI20" i="41"/>
  <c r="AI6" i="41"/>
  <c r="AI21" i="41"/>
  <c r="AI22" i="41"/>
  <c r="AI26" i="41"/>
  <c r="AI24" i="41"/>
  <c r="AI8" i="41"/>
  <c r="AI14" i="41"/>
  <c r="AI4" i="41"/>
  <c r="AI2" i="41" s="1"/>
  <c r="AI23" i="41"/>
  <c r="AI27" i="41"/>
  <c r="AI17" i="41"/>
  <c r="AI13" i="41"/>
  <c r="AI18" i="41"/>
  <c r="AI15" i="41"/>
  <c r="AI11" i="41"/>
  <c r="AI7" i="41"/>
  <c r="AI9" i="41"/>
  <c r="AI16" i="41"/>
  <c r="AI10" i="41"/>
  <c r="AI5" i="41"/>
  <c r="AI1" i="41" s="1"/>
  <c r="AE19" i="37"/>
  <c r="AE21" i="37"/>
  <c r="AE22" i="37"/>
  <c r="AE6" i="37"/>
  <c r="AE9" i="37"/>
  <c r="AE25" i="37"/>
  <c r="AE27" i="37"/>
  <c r="AE26" i="37"/>
  <c r="AE11" i="37"/>
  <c r="AE24" i="37"/>
  <c r="AE4" i="37"/>
  <c r="AE2" i="37" s="1"/>
  <c r="AE18" i="37"/>
  <c r="AE14" i="37"/>
  <c r="AE20" i="37"/>
  <c r="AE7" i="37"/>
  <c r="AE10" i="37"/>
  <c r="AE8" i="37"/>
  <c r="AE23" i="37"/>
  <c r="AE16" i="37"/>
  <c r="AE12" i="37"/>
  <c r="AE15" i="37"/>
  <c r="AE17" i="37"/>
  <c r="AE13" i="37"/>
  <c r="AE5" i="37"/>
  <c r="AE1" i="37" s="1"/>
  <c r="AG17" i="39"/>
  <c r="AG26" i="39"/>
  <c r="AG14" i="39"/>
  <c r="AG27" i="39"/>
  <c r="AG21" i="39"/>
  <c r="AG16" i="39"/>
  <c r="AG13" i="39"/>
  <c r="AG15" i="39"/>
  <c r="AG10" i="39"/>
  <c r="AG6" i="39"/>
  <c r="AG9" i="39"/>
  <c r="AG22" i="39"/>
  <c r="AG12" i="39"/>
  <c r="AG23" i="39"/>
  <c r="AG11" i="39"/>
  <c r="AG7" i="39"/>
  <c r="AG19" i="39"/>
  <c r="AG24" i="39"/>
  <c r="AG4" i="39"/>
  <c r="AG2" i="39" s="1"/>
  <c r="AG25" i="39"/>
  <c r="AG8" i="39"/>
  <c r="AG20" i="39"/>
  <c r="AG18" i="39"/>
  <c r="AG5" i="39"/>
  <c r="AG1" i="39" s="1"/>
  <c r="AC26" i="36"/>
  <c r="AC14" i="36"/>
  <c r="AC4" i="36"/>
  <c r="AC2" i="36" s="1"/>
  <c r="AC21" i="36"/>
  <c r="AC13" i="36"/>
  <c r="AC7" i="36"/>
  <c r="AC17" i="36"/>
  <c r="AC15" i="36"/>
  <c r="AC18" i="36"/>
  <c r="AC6" i="36"/>
  <c r="AC22" i="36"/>
  <c r="AC8" i="36"/>
  <c r="AC20" i="36"/>
  <c r="AC11" i="36"/>
  <c r="AC25" i="36"/>
  <c r="AC27" i="36"/>
  <c r="AC10" i="36"/>
  <c r="AC12" i="36"/>
  <c r="AC16" i="36"/>
  <c r="AC19" i="36"/>
  <c r="AC23" i="36"/>
  <c r="AC9" i="36"/>
  <c r="AC24" i="36"/>
  <c r="AC5" i="36"/>
  <c r="AC1" i="36" s="1"/>
  <c r="AB22" i="40"/>
  <c r="AB19" i="40"/>
  <c r="AB24" i="40"/>
  <c r="AB25" i="40"/>
  <c r="AB7" i="40"/>
  <c r="AB21" i="40"/>
  <c r="AB27" i="40"/>
  <c r="AB6" i="40"/>
  <c r="AB12" i="40"/>
  <c r="AB16" i="40"/>
  <c r="AB13" i="40"/>
  <c r="AB9" i="40"/>
  <c r="AB20" i="40"/>
  <c r="AB15" i="40"/>
  <c r="AB26" i="40"/>
  <c r="AB14" i="40"/>
  <c r="AB17" i="40"/>
  <c r="AB8" i="40"/>
  <c r="AB18" i="40"/>
  <c r="AB10" i="40"/>
  <c r="AB4" i="40"/>
  <c r="AB2" i="40" s="1"/>
  <c r="AB11" i="40"/>
  <c r="AB23" i="40"/>
  <c r="AB5" i="40"/>
  <c r="AB1" i="40" s="1"/>
  <c r="AI22" i="38"/>
  <c r="AI20" i="38"/>
  <c r="AI25" i="38"/>
  <c r="AI11" i="38"/>
  <c r="AI23" i="38"/>
  <c r="AI9" i="38"/>
  <c r="AI8" i="38"/>
  <c r="AI15" i="38"/>
  <c r="AI21" i="38"/>
  <c r="AI19" i="38"/>
  <c r="AI4" i="38"/>
  <c r="AI2" i="38" s="1"/>
  <c r="AI27" i="38"/>
  <c r="AI17" i="38"/>
  <c r="AI13" i="38"/>
  <c r="AI6" i="38"/>
  <c r="AI14" i="38"/>
  <c r="AI7" i="38"/>
  <c r="AI26" i="38"/>
  <c r="AI12" i="38"/>
  <c r="AI24" i="38"/>
  <c r="AI18" i="38"/>
  <c r="AI16" i="38"/>
  <c r="AI10" i="38"/>
  <c r="AI5" i="38"/>
  <c r="AI1" i="38" s="1"/>
  <c r="AH26" i="38"/>
  <c r="AH14" i="38"/>
  <c r="AH4" i="38"/>
  <c r="AH2" i="38" s="1"/>
  <c r="AH13" i="38"/>
  <c r="AH10" i="38"/>
  <c r="AH6" i="38"/>
  <c r="AH19" i="38"/>
  <c r="AH18" i="38"/>
  <c r="AH21" i="38"/>
  <c r="AH24" i="38"/>
  <c r="AH27" i="38"/>
  <c r="AH25" i="38"/>
  <c r="AH22" i="38"/>
  <c r="AH16" i="38"/>
  <c r="AH15" i="38"/>
  <c r="AH17" i="38"/>
  <c r="AH23" i="38"/>
  <c r="AH7" i="38"/>
  <c r="AH11" i="38"/>
  <c r="AH8" i="38"/>
  <c r="AH12" i="38"/>
  <c r="AH20" i="38"/>
  <c r="AH9" i="38"/>
  <c r="AH5" i="38"/>
  <c r="AH1" i="38" s="1"/>
  <c r="AE17" i="41"/>
  <c r="AE13" i="41"/>
  <c r="AE21" i="41"/>
  <c r="AE10" i="41"/>
  <c r="AE20" i="41"/>
  <c r="AE27" i="41"/>
  <c r="AE9" i="41"/>
  <c r="AE24" i="41"/>
  <c r="AE8" i="41"/>
  <c r="AE15" i="41"/>
  <c r="AE6" i="41"/>
  <c r="AE16" i="41"/>
  <c r="AE22" i="41"/>
  <c r="AE23" i="41"/>
  <c r="AE12" i="41"/>
  <c r="AE7" i="41"/>
  <c r="AE14" i="41"/>
  <c r="AE4" i="41"/>
  <c r="AE2" i="41" s="1"/>
  <c r="AE25" i="41"/>
  <c r="AE19" i="41"/>
  <c r="AE18" i="41"/>
  <c r="AE11" i="41"/>
  <c r="AE26" i="41"/>
  <c r="AE5" i="41"/>
  <c r="AE1" i="41" s="1"/>
  <c r="AJ16" i="39"/>
  <c r="AJ13" i="39"/>
  <c r="AJ17" i="39"/>
  <c r="AJ21" i="39"/>
  <c r="AJ6" i="39"/>
  <c r="AJ26" i="39"/>
  <c r="AJ14" i="39"/>
  <c r="AJ25" i="39"/>
  <c r="AJ4" i="39"/>
  <c r="AJ2" i="39" s="1"/>
  <c r="AJ18" i="39"/>
  <c r="AJ19" i="39"/>
  <c r="AJ12" i="39"/>
  <c r="AJ15" i="39"/>
  <c r="AJ11" i="39"/>
  <c r="AJ7" i="39"/>
  <c r="AJ10" i="39"/>
  <c r="AJ24" i="39"/>
  <c r="AJ8" i="39"/>
  <c r="AJ9" i="39"/>
  <c r="AJ20" i="39"/>
  <c r="AJ22" i="39"/>
  <c r="AJ27" i="39"/>
  <c r="AJ23" i="39"/>
  <c r="AJ5" i="39"/>
  <c r="AJ1" i="39" s="1"/>
  <c r="AC25" i="39"/>
  <c r="AC16" i="39"/>
  <c r="AC14" i="39"/>
  <c r="AC27" i="39"/>
  <c r="AC23" i="39"/>
  <c r="AC10" i="39"/>
  <c r="AC8" i="39"/>
  <c r="AC24" i="39"/>
  <c r="AC22" i="39"/>
  <c r="AC11" i="39"/>
  <c r="AC26" i="39"/>
  <c r="AC4" i="39"/>
  <c r="AC2" i="39" s="1"/>
  <c r="AC21" i="39"/>
  <c r="AC15" i="39"/>
  <c r="AC7" i="39"/>
  <c r="AC13" i="39"/>
  <c r="AC9" i="39"/>
  <c r="AC6" i="39"/>
  <c r="AC18" i="39"/>
  <c r="AC19" i="39"/>
  <c r="AC12" i="39"/>
  <c r="AC17" i="39"/>
  <c r="AC20" i="39"/>
  <c r="AC5" i="39"/>
  <c r="AC1" i="39" s="1"/>
  <c r="AK18" i="37"/>
  <c r="AK26" i="37"/>
  <c r="AK15" i="37"/>
  <c r="AK13" i="37"/>
  <c r="AK20" i="37"/>
  <c r="AK10" i="37"/>
  <c r="AK21" i="37"/>
  <c r="AK6" i="37"/>
  <c r="AK7" i="37"/>
  <c r="AK24" i="37"/>
  <c r="AK25" i="37"/>
  <c r="AK27" i="37"/>
  <c r="AK23" i="37"/>
  <c r="AK16" i="37"/>
  <c r="AK12" i="37"/>
  <c r="AK8" i="37"/>
  <c r="AK17" i="37"/>
  <c r="AK11" i="37"/>
  <c r="AK19" i="37"/>
  <c r="AK4" i="37"/>
  <c r="AK2" i="37" s="1"/>
  <c r="AK22" i="37"/>
  <c r="AK9" i="37"/>
  <c r="AK14" i="37"/>
  <c r="AK5" i="37"/>
  <c r="AK1" i="37" s="1"/>
  <c r="AI4" i="37"/>
  <c r="AI2" i="37" s="1"/>
  <c r="AI20" i="37"/>
  <c r="AI8" i="37"/>
  <c r="AI24" i="37"/>
  <c r="AI17" i="37"/>
  <c r="AI13" i="37"/>
  <c r="AI21" i="37"/>
  <c r="AI26" i="37"/>
  <c r="AI22" i="37"/>
  <c r="AI19" i="37"/>
  <c r="AI11" i="37"/>
  <c r="AI9" i="37"/>
  <c r="AI6" i="37"/>
  <c r="AI16" i="37"/>
  <c r="AI18" i="37"/>
  <c r="AI15" i="37"/>
  <c r="AI12" i="37"/>
  <c r="AI7" i="37"/>
  <c r="AI25" i="37"/>
  <c r="AI23" i="37"/>
  <c r="AI14" i="37"/>
  <c r="AI27" i="37"/>
  <c r="AI10" i="37"/>
  <c r="AI5" i="37"/>
  <c r="AI1" i="37" s="1"/>
  <c r="AG19" i="36"/>
  <c r="AG22" i="36"/>
  <c r="AG11" i="36"/>
  <c r="AG26" i="36"/>
  <c r="AG25" i="36"/>
  <c r="AG15" i="36"/>
  <c r="AG12" i="36"/>
  <c r="AG21" i="36"/>
  <c r="AG14" i="36"/>
  <c r="AG16" i="36"/>
  <c r="AG8" i="36"/>
  <c r="AG9" i="36"/>
  <c r="AG18" i="36"/>
  <c r="AG10" i="36"/>
  <c r="AG13" i="36"/>
  <c r="AG24" i="36"/>
  <c r="AG27" i="36"/>
  <c r="AG17" i="36"/>
  <c r="AG7" i="36"/>
  <c r="AG20" i="36"/>
  <c r="AG6" i="36"/>
  <c r="AG23" i="36"/>
  <c r="AG4" i="36"/>
  <c r="AG2" i="36" s="1"/>
  <c r="AG5" i="36"/>
  <c r="AG1" i="36" s="1"/>
  <c r="AE24" i="36"/>
  <c r="AE16" i="36"/>
  <c r="AE14" i="36"/>
  <c r="AE20" i="36"/>
  <c r="AE26" i="36"/>
  <c r="AE27" i="36"/>
  <c r="AE12" i="36"/>
  <c r="AE13" i="36"/>
  <c r="AE22" i="36"/>
  <c r="AE15" i="36"/>
  <c r="AE23" i="36"/>
  <c r="AE4" i="36"/>
  <c r="AE2" i="36" s="1"/>
  <c r="AE11" i="36"/>
  <c r="AE9" i="36"/>
  <c r="AE7" i="36"/>
  <c r="AE19" i="36"/>
  <c r="AE10" i="36"/>
  <c r="AE6" i="36"/>
  <c r="AE17" i="36"/>
  <c r="AE25" i="36"/>
  <c r="AE21" i="36"/>
  <c r="AE8" i="36"/>
  <c r="AE18" i="36"/>
  <c r="AE5" i="36"/>
  <c r="AE1" i="36" s="1"/>
  <c r="AD26" i="41"/>
  <c r="AD22" i="41"/>
  <c r="AD4" i="41"/>
  <c r="AD2" i="41" s="1"/>
  <c r="AD7" i="41"/>
  <c r="AD10" i="41"/>
  <c r="AD6" i="41"/>
  <c r="AD13" i="41"/>
  <c r="AD20" i="41"/>
  <c r="AD12" i="41"/>
  <c r="AD8" i="41"/>
  <c r="AD14" i="41"/>
  <c r="AD17" i="41"/>
  <c r="AD21" i="41"/>
  <c r="AD11" i="41"/>
  <c r="AD19" i="41"/>
  <c r="AD15" i="41"/>
  <c r="AD25" i="41"/>
  <c r="AD18" i="41"/>
  <c r="AD27" i="41"/>
  <c r="AD24" i="41"/>
  <c r="AD9" i="41"/>
  <c r="AD16" i="41"/>
  <c r="AD23" i="41"/>
  <c r="AD5" i="41"/>
  <c r="AD1" i="41" s="1"/>
  <c r="AD24" i="38"/>
  <c r="AD10" i="38"/>
  <c r="AD6" i="38"/>
  <c r="AD8" i="38"/>
  <c r="AD21" i="38"/>
  <c r="AD11" i="38"/>
  <c r="AD23" i="38"/>
  <c r="AD22" i="38"/>
  <c r="AD13" i="38"/>
  <c r="AD9" i="38"/>
  <c r="AD19" i="38"/>
  <c r="AD7" i="38"/>
  <c r="AD17" i="38"/>
  <c r="AD20" i="38"/>
  <c r="AD27" i="38"/>
  <c r="AD16" i="38"/>
  <c r="AD25" i="38"/>
  <c r="AD15" i="38"/>
  <c r="AD26" i="38"/>
  <c r="AD18" i="38"/>
  <c r="AD14" i="38"/>
  <c r="AD4" i="38"/>
  <c r="AD2" i="38" s="1"/>
  <c r="AD12" i="38"/>
  <c r="AD5" i="38"/>
  <c r="AD1" i="38" s="1"/>
  <c r="AC11" i="38"/>
  <c r="AC14" i="38"/>
  <c r="AC16" i="38"/>
  <c r="AC19" i="38"/>
  <c r="AC9" i="38"/>
  <c r="AC7" i="38"/>
  <c r="AC13" i="38"/>
  <c r="AC21" i="38"/>
  <c r="AC6" i="38"/>
  <c r="AC22" i="38"/>
  <c r="AC12" i="38"/>
  <c r="AC25" i="38"/>
  <c r="AC10" i="38"/>
  <c r="AC15" i="38"/>
  <c r="AC20" i="38"/>
  <c r="AC4" i="38"/>
  <c r="AC2" i="38" s="1"/>
  <c r="AC24" i="38"/>
  <c r="AC26" i="38"/>
  <c r="AC18" i="38"/>
  <c r="AC8" i="38"/>
  <c r="AC23" i="38"/>
  <c r="AC17" i="38"/>
  <c r="AC27" i="38"/>
  <c r="AC5" i="38"/>
  <c r="AC1" i="38" s="1"/>
  <c r="AI20" i="36"/>
  <c r="AI14" i="36"/>
  <c r="AI13" i="36"/>
  <c r="AI4" i="36"/>
  <c r="AI2" i="36" s="1"/>
  <c r="AI24" i="36"/>
  <c r="AI25" i="36"/>
  <c r="AI10" i="36"/>
  <c r="AI26" i="36"/>
  <c r="AI17" i="36"/>
  <c r="AI18" i="36"/>
  <c r="AI8" i="36"/>
  <c r="AI9" i="36"/>
  <c r="AI12" i="36"/>
  <c r="AI15" i="36"/>
  <c r="AI23" i="36"/>
  <c r="AI7" i="36"/>
  <c r="AI11" i="36"/>
  <c r="AI22" i="36"/>
  <c r="AI27" i="36"/>
  <c r="AI21" i="36"/>
  <c r="AI6" i="36"/>
  <c r="AI16" i="36"/>
  <c r="AI19" i="36"/>
  <c r="AI5" i="36"/>
  <c r="AI1" i="36" s="1"/>
  <c r="AF23" i="41"/>
  <c r="AF10" i="41"/>
  <c r="AF22" i="41"/>
  <c r="AF20" i="41"/>
  <c r="AF13" i="41"/>
  <c r="AF17" i="41"/>
  <c r="AF11" i="41"/>
  <c r="AF25" i="41"/>
  <c r="AF24" i="41"/>
  <c r="AF7" i="41"/>
  <c r="AF15" i="41"/>
  <c r="AF27" i="41"/>
  <c r="AF4" i="41"/>
  <c r="AF2" i="41" s="1"/>
  <c r="AF8" i="41"/>
  <c r="AF16" i="41"/>
  <c r="AF21" i="41"/>
  <c r="AF9" i="41"/>
  <c r="AF18" i="41"/>
  <c r="AF12" i="41"/>
  <c r="AF6" i="41"/>
  <c r="AF26" i="41"/>
  <c r="AF19" i="41"/>
  <c r="AF14" i="41"/>
  <c r="AF5" i="41"/>
  <c r="AF1" i="41" s="1"/>
  <c r="AH13" i="39"/>
  <c r="AH26" i="39"/>
  <c r="AH4" i="39"/>
  <c r="AH2" i="39" s="1"/>
  <c r="AH20" i="39"/>
  <c r="AH12" i="39"/>
  <c r="AH6" i="39"/>
  <c r="AH17" i="39"/>
  <c r="AH9" i="39"/>
  <c r="AH27" i="39"/>
  <c r="AH10" i="39"/>
  <c r="AH16" i="39"/>
  <c r="AH14" i="39"/>
  <c r="AH21" i="39"/>
  <c r="AH24" i="39"/>
  <c r="AH18" i="39"/>
  <c r="AH25" i="39"/>
  <c r="AH7" i="39"/>
  <c r="AH19" i="39"/>
  <c r="AH15" i="39"/>
  <c r="AH23" i="39"/>
  <c r="AH8" i="39"/>
  <c r="AH11" i="39"/>
  <c r="AH5" i="39"/>
  <c r="AH1" i="39" s="1"/>
  <c r="AH22" i="39"/>
  <c r="AF7" i="40"/>
  <c r="AF22" i="40"/>
  <c r="AF13" i="40"/>
  <c r="AF21" i="40"/>
  <c r="AF8" i="40"/>
  <c r="AF18" i="40"/>
  <c r="AF24" i="40"/>
  <c r="AF16" i="40"/>
  <c r="AF27" i="40"/>
  <c r="AF10" i="40"/>
  <c r="AF12" i="40"/>
  <c r="AF25" i="40"/>
  <c r="AF26" i="40"/>
  <c r="AF17" i="40"/>
  <c r="AF15" i="40"/>
  <c r="AF20" i="40"/>
  <c r="AF11" i="40"/>
  <c r="AF14" i="40"/>
  <c r="AF4" i="40"/>
  <c r="AF2" i="40" s="1"/>
  <c r="AF19" i="40"/>
  <c r="AF6" i="40"/>
  <c r="AF9" i="40"/>
  <c r="AF23" i="40"/>
  <c r="AF5" i="40"/>
  <c r="AF1" i="40" s="1"/>
  <c r="AK22" i="36"/>
  <c r="AK18" i="36"/>
  <c r="AK23" i="36"/>
  <c r="AK24" i="36"/>
  <c r="AK27" i="36"/>
  <c r="AK4" i="36"/>
  <c r="AK2" i="36" s="1"/>
  <c r="AK25" i="36"/>
  <c r="AK15" i="36"/>
  <c r="AK16" i="36"/>
  <c r="AK21" i="36"/>
  <c r="AK14" i="36"/>
  <c r="AK26" i="36"/>
  <c r="AK7" i="36"/>
  <c r="AK10" i="36"/>
  <c r="AK13" i="36"/>
  <c r="AK8" i="36"/>
  <c r="AK19" i="36"/>
  <c r="AK6" i="36"/>
  <c r="AK17" i="36"/>
  <c r="AK12" i="36"/>
  <c r="AK20" i="36"/>
  <c r="AK11" i="36"/>
  <c r="AK9" i="36"/>
  <c r="AK5" i="36"/>
  <c r="AK1" i="36" s="1"/>
  <c r="AF12" i="37"/>
  <c r="AF26" i="37"/>
  <c r="AF27" i="37"/>
  <c r="AF8" i="37"/>
  <c r="AF4" i="37"/>
  <c r="AF2" i="37" s="1"/>
  <c r="AF19" i="37"/>
  <c r="AF25" i="37"/>
  <c r="AF14" i="37"/>
  <c r="AF21" i="37"/>
  <c r="AF16" i="37"/>
  <c r="AF18" i="37"/>
  <c r="AF11" i="37"/>
  <c r="AF6" i="37"/>
  <c r="AF24" i="37"/>
  <c r="AF22" i="37"/>
  <c r="AF23" i="37"/>
  <c r="AF7" i="37"/>
  <c r="AF17" i="37"/>
  <c r="AF10" i="37"/>
  <c r="AF15" i="37"/>
  <c r="AF20" i="37"/>
  <c r="AF13" i="37"/>
  <c r="AF5" i="37"/>
  <c r="AF1" i="37" s="1"/>
  <c r="AF9" i="37"/>
  <c r="AK14" i="38"/>
  <c r="AK19" i="38"/>
  <c r="AK13" i="38"/>
  <c r="AK4" i="38"/>
  <c r="AK2" i="38" s="1"/>
  <c r="AK7" i="38"/>
  <c r="AK27" i="38"/>
  <c r="AK23" i="38"/>
  <c r="AK22" i="38"/>
  <c r="AK6" i="38"/>
  <c r="AK20" i="38"/>
  <c r="AK26" i="38"/>
  <c r="AK11" i="38"/>
  <c r="AK12" i="38"/>
  <c r="AK21" i="38"/>
  <c r="AK24" i="38"/>
  <c r="AK18" i="38"/>
  <c r="AK8" i="38"/>
  <c r="AK25" i="38"/>
  <c r="AK17" i="38"/>
  <c r="AK10" i="38"/>
  <c r="AK9" i="38"/>
  <c r="AK16" i="38"/>
  <c r="AK15" i="38"/>
  <c r="AK5" i="38"/>
  <c r="AK1" i="38" s="1"/>
  <c r="AJ16" i="38"/>
  <c r="AJ17" i="38"/>
  <c r="AJ10" i="38"/>
  <c r="AJ19" i="38"/>
  <c r="AJ6" i="38"/>
  <c r="AJ7" i="38"/>
  <c r="AJ22" i="38"/>
  <c r="AJ24" i="38"/>
  <c r="AJ13" i="38"/>
  <c r="AJ8" i="38"/>
  <c r="AJ15" i="38"/>
  <c r="AJ27" i="38"/>
  <c r="AJ23" i="38"/>
  <c r="AJ11" i="38"/>
  <c r="AJ4" i="38"/>
  <c r="AJ2" i="38" s="1"/>
  <c r="AJ20" i="38"/>
  <c r="AJ14" i="38"/>
  <c r="AJ21" i="38"/>
  <c r="AJ26" i="38"/>
  <c r="AJ9" i="38"/>
  <c r="AJ18" i="38"/>
  <c r="AJ25" i="38"/>
  <c r="AJ12" i="38"/>
  <c r="AJ5" i="38"/>
  <c r="AJ1" i="38" s="1"/>
  <c r="AB24" i="38"/>
  <c r="AB16" i="38"/>
  <c r="AB26" i="38"/>
  <c r="AB13" i="38"/>
  <c r="AB23" i="38"/>
  <c r="AB22" i="38"/>
  <c r="AB25" i="38"/>
  <c r="AB11" i="38"/>
  <c r="AB4" i="38"/>
  <c r="AB2" i="38" s="1"/>
  <c r="AB17" i="38"/>
  <c r="AB12" i="38"/>
  <c r="AB21" i="38"/>
  <c r="AB6" i="38"/>
  <c r="AB7" i="38"/>
  <c r="AB19" i="38"/>
  <c r="AB9" i="38"/>
  <c r="AB14" i="38"/>
  <c r="AB20" i="38"/>
  <c r="AB27" i="38"/>
  <c r="AB10" i="38"/>
  <c r="AB8" i="38"/>
  <c r="AB18" i="38"/>
  <c r="AB15" i="38"/>
  <c r="AB5" i="38"/>
  <c r="AB1" i="38" s="1"/>
  <c r="AP1" i="38" s="1"/>
  <c r="AQ1" i="38" s="1"/>
  <c r="AR1" i="38" s="1"/>
  <c r="AK18" i="39"/>
  <c r="AK27" i="39"/>
  <c r="AK16" i="39"/>
  <c r="AK13" i="39"/>
  <c r="AK25" i="39"/>
  <c r="AK12" i="39"/>
  <c r="AK4" i="39"/>
  <c r="AK2" i="39" s="1"/>
  <c r="AK20" i="39"/>
  <c r="AK19" i="39"/>
  <c r="AK15" i="39"/>
  <c r="AK17" i="39"/>
  <c r="AK10" i="39"/>
  <c r="AK14" i="39"/>
  <c r="AK22" i="39"/>
  <c r="AK24" i="39"/>
  <c r="AK9" i="39"/>
  <c r="AK26" i="39"/>
  <c r="AK11" i="39"/>
  <c r="AK8" i="39"/>
  <c r="AK23" i="39"/>
  <c r="AK21" i="39"/>
  <c r="AK7" i="39"/>
  <c r="AK6" i="39"/>
  <c r="AK5" i="39"/>
  <c r="AK1" i="39" s="1"/>
  <c r="AC19" i="40"/>
  <c r="AC18" i="40"/>
  <c r="AC24" i="40"/>
  <c r="AC12" i="40"/>
  <c r="AC11" i="40"/>
  <c r="AC8" i="40"/>
  <c r="AC16" i="40"/>
  <c r="AC26" i="40"/>
  <c r="AC6" i="40"/>
  <c r="AC17" i="40"/>
  <c r="AC13" i="40"/>
  <c r="AC7" i="40"/>
  <c r="AC21" i="40"/>
  <c r="AC20" i="40"/>
  <c r="AC10" i="40"/>
  <c r="AC22" i="40"/>
  <c r="AC14" i="40"/>
  <c r="AC25" i="40"/>
  <c r="AC15" i="40"/>
  <c r="AC9" i="40"/>
  <c r="AC27" i="40"/>
  <c r="AC4" i="40"/>
  <c r="AC2" i="40" s="1"/>
  <c r="AC23" i="40"/>
  <c r="AC5" i="40"/>
  <c r="AC1" i="40" s="1"/>
  <c r="AJ18" i="37"/>
  <c r="AJ16" i="37"/>
  <c r="AJ24" i="37"/>
  <c r="AJ17" i="37"/>
  <c r="AJ19" i="37"/>
  <c r="AJ12" i="37"/>
  <c r="AJ15" i="37"/>
  <c r="AJ25" i="37"/>
  <c r="AJ14" i="37"/>
  <c r="AJ11" i="37"/>
  <c r="AJ23" i="37"/>
  <c r="AJ10" i="37"/>
  <c r="AJ9" i="37"/>
  <c r="AJ6" i="37"/>
  <c r="AJ27" i="37"/>
  <c r="AJ4" i="37"/>
  <c r="AJ2" i="37" s="1"/>
  <c r="AJ7" i="37"/>
  <c r="AJ13" i="37"/>
  <c r="AJ20" i="37"/>
  <c r="AJ21" i="37"/>
  <c r="AJ8" i="37"/>
  <c r="AJ22" i="37"/>
  <c r="AJ26" i="37"/>
  <c r="AJ5" i="37"/>
  <c r="AJ1" i="37" s="1"/>
  <c r="AG25" i="41"/>
  <c r="AG18" i="41"/>
  <c r="AG4" i="41"/>
  <c r="AG2" i="41" s="1"/>
  <c r="AG8" i="41"/>
  <c r="AG13" i="41"/>
  <c r="AG15" i="41"/>
  <c r="AG14" i="41"/>
  <c r="AG21" i="41"/>
  <c r="AG26" i="41"/>
  <c r="AG20" i="41"/>
  <c r="AG6" i="41"/>
  <c r="AG27" i="41"/>
  <c r="AG23" i="41"/>
  <c r="AG19" i="41"/>
  <c r="AG7" i="41"/>
  <c r="AG17" i="41"/>
  <c r="AG11" i="41"/>
  <c r="AG9" i="41"/>
  <c r="AG24" i="41"/>
  <c r="AG16" i="41"/>
  <c r="AG12" i="41"/>
  <c r="AG22" i="41"/>
  <c r="AG10" i="41"/>
  <c r="AG5" i="41"/>
  <c r="AG1" i="41" s="1"/>
  <c r="AB17" i="36"/>
  <c r="AB7" i="36"/>
  <c r="AB20" i="36"/>
  <c r="AB6" i="36"/>
  <c r="AB15" i="36"/>
  <c r="AB4" i="36"/>
  <c r="AB2" i="36" s="1"/>
  <c r="AB25" i="36"/>
  <c r="AB23" i="36"/>
  <c r="AB13" i="36"/>
  <c r="AB24" i="36"/>
  <c r="AB14" i="36"/>
  <c r="AB16" i="36"/>
  <c r="AB21" i="36"/>
  <c r="AB19" i="36"/>
  <c r="AB11" i="36"/>
  <c r="AB22" i="36"/>
  <c r="AB18" i="36"/>
  <c r="AB26" i="36"/>
  <c r="AB10" i="36"/>
  <c r="AB8" i="36"/>
  <c r="AB12" i="36"/>
  <c r="AB9" i="36"/>
  <c r="AB27" i="36"/>
  <c r="AB5" i="36"/>
  <c r="AB1" i="36" s="1"/>
  <c r="AH17" i="40"/>
  <c r="AH20" i="40"/>
  <c r="AH4" i="40"/>
  <c r="AH2" i="40" s="1"/>
  <c r="AH27" i="40"/>
  <c r="AH6" i="40"/>
  <c r="AH13" i="40"/>
  <c r="AH16" i="40"/>
  <c r="AH18" i="40"/>
  <c r="AH15" i="40"/>
  <c r="AH24" i="40"/>
  <c r="AH26" i="40"/>
  <c r="AH21" i="40"/>
  <c r="AH9" i="40"/>
  <c r="AH11" i="40"/>
  <c r="AH25" i="40"/>
  <c r="AH8" i="40"/>
  <c r="AH7" i="40"/>
  <c r="AH23" i="40"/>
  <c r="AH10" i="40"/>
  <c r="AH12" i="40"/>
  <c r="AH19" i="40"/>
  <c r="AH14" i="40"/>
  <c r="AH22" i="40"/>
  <c r="AH5" i="40"/>
  <c r="AH1" i="40" s="1"/>
  <c r="AC16" i="41"/>
  <c r="AC6" i="41"/>
  <c r="AC22" i="41"/>
  <c r="AC13" i="41"/>
  <c r="AC18" i="41"/>
  <c r="AC10" i="41"/>
  <c r="AC23" i="41"/>
  <c r="AC25" i="41"/>
  <c r="AC14" i="41"/>
  <c r="AC8" i="41"/>
  <c r="AC17" i="41"/>
  <c r="AC24" i="41"/>
  <c r="AC12" i="41"/>
  <c r="AC9" i="41"/>
  <c r="AC19" i="41"/>
  <c r="AC21" i="41"/>
  <c r="AC26" i="41"/>
  <c r="AC20" i="41"/>
  <c r="AC7" i="41"/>
  <c r="AC27" i="41"/>
  <c r="AC4" i="41"/>
  <c r="AC2" i="41" s="1"/>
  <c r="AC15" i="41"/>
  <c r="AC5" i="41"/>
  <c r="AC1" i="41" s="1"/>
  <c r="AC11" i="41"/>
  <c r="AD8" i="39"/>
  <c r="AD7" i="39"/>
  <c r="AD23" i="39"/>
  <c r="AD20" i="39"/>
  <c r="AD9" i="39"/>
  <c r="AD27" i="39"/>
  <c r="AD25" i="39"/>
  <c r="AD19" i="39"/>
  <c r="AD11" i="39"/>
  <c r="AD10" i="39"/>
  <c r="AD14" i="39"/>
  <c r="AD18" i="39"/>
  <c r="AD16" i="39"/>
  <c r="AD24" i="39"/>
  <c r="AD15" i="39"/>
  <c r="AD22" i="39"/>
  <c r="AD13" i="39"/>
  <c r="AD17" i="39"/>
  <c r="AD12" i="39"/>
  <c r="AD21" i="39"/>
  <c r="AD26" i="39"/>
  <c r="AD6" i="39"/>
  <c r="AD4" i="39"/>
  <c r="AD2" i="39" s="1"/>
  <c r="AD5" i="39"/>
  <c r="AD1" i="39" s="1"/>
  <c r="AH15" i="37"/>
  <c r="AH26" i="37"/>
  <c r="AH18" i="37"/>
  <c r="AH9" i="37"/>
  <c r="AH14" i="37"/>
  <c r="AH12" i="37"/>
  <c r="AH11" i="37"/>
  <c r="AH17" i="37"/>
  <c r="AH23" i="37"/>
  <c r="AH13" i="37"/>
  <c r="AH10" i="37"/>
  <c r="AH4" i="37"/>
  <c r="AH2" i="37" s="1"/>
  <c r="AH22" i="37"/>
  <c r="AH6" i="37"/>
  <c r="AH8" i="37"/>
  <c r="AH25" i="37"/>
  <c r="AH27" i="37"/>
  <c r="AH24" i="37"/>
  <c r="AH7" i="37"/>
  <c r="AH20" i="37"/>
  <c r="AH21" i="37"/>
  <c r="AH19" i="37"/>
  <c r="AH16" i="37"/>
  <c r="AH5" i="37"/>
  <c r="AH1" i="37" s="1"/>
  <c r="AB24" i="37"/>
  <c r="AB27" i="37"/>
  <c r="AB9" i="37"/>
  <c r="AB13" i="37"/>
  <c r="AB23" i="37"/>
  <c r="AB12" i="37"/>
  <c r="AB11" i="37"/>
  <c r="AB14" i="37"/>
  <c r="AB16" i="37"/>
  <c r="AB22" i="37"/>
  <c r="AB6" i="37"/>
  <c r="AB25" i="37"/>
  <c r="AB8" i="37"/>
  <c r="AB19" i="37"/>
  <c r="AB4" i="37"/>
  <c r="AB2" i="37" s="1"/>
  <c r="AB26" i="37"/>
  <c r="AB7" i="37"/>
  <c r="AB20" i="37"/>
  <c r="AB21" i="37"/>
  <c r="AB17" i="37"/>
  <c r="AB10" i="37"/>
  <c r="AB18" i="37"/>
  <c r="AB15" i="37"/>
  <c r="AB5" i="37"/>
  <c r="AB1" i="37" s="1"/>
  <c r="AP1" i="37" s="1"/>
  <c r="AQ1" i="37" s="1"/>
  <c r="AR1" i="37" s="1"/>
  <c r="AJ19" i="40"/>
  <c r="AJ17" i="40"/>
  <c r="AJ10" i="40"/>
  <c r="AJ18" i="40"/>
  <c r="AJ9" i="40"/>
  <c r="AJ7" i="40"/>
  <c r="AJ25" i="40"/>
  <c r="AJ6" i="40"/>
  <c r="AJ24" i="40"/>
  <c r="AJ12" i="40"/>
  <c r="AJ13" i="40"/>
  <c r="AJ20" i="40"/>
  <c r="AJ4" i="40"/>
  <c r="AJ2" i="40" s="1"/>
  <c r="AJ26" i="40"/>
  <c r="AJ23" i="40"/>
  <c r="AJ15" i="40"/>
  <c r="AJ8" i="40"/>
  <c r="AJ21" i="40"/>
  <c r="AJ27" i="40"/>
  <c r="AJ11" i="40"/>
  <c r="AJ16" i="40"/>
  <c r="AJ22" i="40"/>
  <c r="AJ14" i="40"/>
  <c r="AJ5" i="40"/>
  <c r="AJ1" i="40" s="1"/>
  <c r="AD10" i="36"/>
  <c r="AD15" i="36"/>
  <c r="AD27" i="36"/>
  <c r="AD26" i="36"/>
  <c r="AD12" i="36"/>
  <c r="AD8" i="36"/>
  <c r="AD9" i="36"/>
  <c r="AD22" i="36"/>
  <c r="AD17" i="36"/>
  <c r="AD4" i="36"/>
  <c r="AD2" i="36" s="1"/>
  <c r="AD24" i="36"/>
  <c r="AD23" i="36"/>
  <c r="AD16" i="36"/>
  <c r="AD13" i="36"/>
  <c r="AD21" i="36"/>
  <c r="AD11" i="36"/>
  <c r="AD19" i="36"/>
  <c r="AD18" i="36"/>
  <c r="AD25" i="36"/>
  <c r="AD7" i="36"/>
  <c r="AD20" i="36"/>
  <c r="AD6" i="36"/>
  <c r="AD14" i="36"/>
  <c r="AD5" i="36"/>
  <c r="AD1" i="36" s="1"/>
  <c r="AB16" i="41"/>
  <c r="AB7" i="41"/>
  <c r="AB4" i="41"/>
  <c r="AB2" i="41" s="1"/>
  <c r="AB9" i="41"/>
  <c r="AB18" i="41"/>
  <c r="AB24" i="41"/>
  <c r="AB14" i="41"/>
  <c r="AB6" i="41"/>
  <c r="AB21" i="41"/>
  <c r="AB15" i="41"/>
  <c r="AB27" i="41"/>
  <c r="AB10" i="41"/>
  <c r="AB26" i="41"/>
  <c r="AB12" i="41"/>
  <c r="AB19" i="41"/>
  <c r="AB20" i="41"/>
  <c r="AB25" i="41"/>
  <c r="AB17" i="41"/>
  <c r="AB8" i="41"/>
  <c r="AB23" i="41"/>
  <c r="AB13" i="41"/>
  <c r="AB11" i="41"/>
  <c r="AB22" i="41"/>
  <c r="AB5" i="41"/>
  <c r="AB1" i="41" s="1"/>
  <c r="AF25" i="39"/>
  <c r="AF6" i="39"/>
  <c r="AF23" i="39"/>
  <c r="AF22" i="39"/>
  <c r="AF16" i="39"/>
  <c r="AF21" i="39"/>
  <c r="AF17" i="39"/>
  <c r="AF24" i="39"/>
  <c r="AF13" i="39"/>
  <c r="AF27" i="39"/>
  <c r="AF26" i="39"/>
  <c r="AF20" i="39"/>
  <c r="AF10" i="39"/>
  <c r="AF19" i="39"/>
  <c r="AF9" i="39"/>
  <c r="AF8" i="39"/>
  <c r="AF7" i="39"/>
  <c r="AF14" i="39"/>
  <c r="AF15" i="39"/>
  <c r="AF11" i="39"/>
  <c r="AF18" i="39"/>
  <c r="AF4" i="39"/>
  <c r="AF2" i="39" s="1"/>
  <c r="AF12" i="39"/>
  <c r="AF5" i="39"/>
  <c r="AF1" i="39" s="1"/>
  <c r="AF19" i="36"/>
  <c r="AF23" i="36"/>
  <c r="AF8" i="36"/>
  <c r="AF24" i="36"/>
  <c r="AF9" i="36"/>
  <c r="AF25" i="36"/>
  <c r="AF18" i="36"/>
  <c r="AF11" i="36"/>
  <c r="AF14" i="36"/>
  <c r="AF13" i="36"/>
  <c r="AF20" i="36"/>
  <c r="AF21" i="36"/>
  <c r="AF12" i="36"/>
  <c r="AF15" i="36"/>
  <c r="AF6" i="36"/>
  <c r="AF17" i="36"/>
  <c r="AF22" i="36"/>
  <c r="AF26" i="36"/>
  <c r="AF27" i="36"/>
  <c r="AF4" i="36"/>
  <c r="AF2" i="36" s="1"/>
  <c r="AF7" i="36"/>
  <c r="AF16" i="36"/>
  <c r="AF10" i="36"/>
  <c r="AF5" i="36"/>
  <c r="AF1" i="36" s="1"/>
  <c r="AJ8" i="41"/>
  <c r="AJ19" i="41"/>
  <c r="AJ26" i="41"/>
  <c r="AJ6" i="41"/>
  <c r="AJ25" i="41"/>
  <c r="AJ18" i="41"/>
  <c r="AJ4" i="41"/>
  <c r="AJ2" i="41" s="1"/>
  <c r="AJ9" i="41"/>
  <c r="AJ27" i="41"/>
  <c r="AJ22" i="41"/>
  <c r="AJ7" i="41"/>
  <c r="AJ24" i="41"/>
  <c r="AJ13" i="41"/>
  <c r="AJ20" i="41"/>
  <c r="AJ16" i="41"/>
  <c r="AJ21" i="41"/>
  <c r="AJ11" i="41"/>
  <c r="AJ15" i="41"/>
  <c r="AJ23" i="41"/>
  <c r="AJ17" i="41"/>
  <c r="AJ12" i="41"/>
  <c r="AJ10" i="41"/>
  <c r="AJ14" i="41"/>
  <c r="AJ5" i="41"/>
  <c r="AJ1" i="41" s="1"/>
  <c r="AK21" i="35"/>
  <c r="AK17" i="35"/>
  <c r="AK14" i="35"/>
  <c r="AK20" i="35"/>
  <c r="AK12" i="35"/>
  <c r="AK22" i="35"/>
  <c r="AK4" i="35"/>
  <c r="AK2" i="35" s="1"/>
  <c r="AK24" i="35"/>
  <c r="AK27" i="35"/>
  <c r="AK18" i="35"/>
  <c r="AK25" i="35"/>
  <c r="AK16" i="35"/>
  <c r="AK9" i="35"/>
  <c r="AK13" i="35"/>
  <c r="AK23" i="35"/>
  <c r="AK7" i="35"/>
  <c r="AK10" i="35"/>
  <c r="AK15" i="35"/>
  <c r="AK19" i="35"/>
  <c r="AK26" i="35"/>
  <c r="AK8" i="35"/>
  <c r="AK6" i="35"/>
  <c r="AK11" i="35"/>
  <c r="AK5" i="35"/>
  <c r="AK1" i="35" s="1"/>
  <c r="AB9" i="35"/>
  <c r="AB23" i="35"/>
  <c r="AB20" i="35"/>
  <c r="AB14" i="35"/>
  <c r="AB17" i="35"/>
  <c r="AB21" i="35"/>
  <c r="AB22" i="35"/>
  <c r="AB4" i="35"/>
  <c r="AB2" i="35" s="1"/>
  <c r="AB8" i="35"/>
  <c r="AB12" i="35"/>
  <c r="AB27" i="35"/>
  <c r="AB18" i="35"/>
  <c r="AB13" i="35"/>
  <c r="AB19" i="35"/>
  <c r="AB24" i="35"/>
  <c r="AB26" i="35"/>
  <c r="AB10" i="35"/>
  <c r="AB15" i="35"/>
  <c r="AB16" i="35"/>
  <c r="AB7" i="35"/>
  <c r="AB25" i="35"/>
  <c r="AB6" i="35"/>
  <c r="AB11" i="35"/>
  <c r="AB5" i="35"/>
  <c r="AB1" i="35" s="1"/>
  <c r="AC26" i="35"/>
  <c r="AC11" i="35"/>
  <c r="AC22" i="35"/>
  <c r="AC6" i="35"/>
  <c r="AC12" i="35"/>
  <c r="AC8" i="35"/>
  <c r="AC19" i="35"/>
  <c r="AC10" i="35"/>
  <c r="AC23" i="35"/>
  <c r="AC15" i="35"/>
  <c r="AC13" i="35"/>
  <c r="AC21" i="35"/>
  <c r="AC16" i="35"/>
  <c r="AC14" i="35"/>
  <c r="AC25" i="35"/>
  <c r="AC20" i="35"/>
  <c r="AC24" i="35"/>
  <c r="AC9" i="35"/>
  <c r="AC17" i="35"/>
  <c r="AC18" i="35"/>
  <c r="AC27" i="35"/>
  <c r="AC7" i="35"/>
  <c r="AC4" i="35"/>
  <c r="AC2" i="35" s="1"/>
  <c r="AC5" i="35"/>
  <c r="AC1" i="35" s="1"/>
  <c r="AJ23" i="35"/>
  <c r="AJ6" i="35"/>
  <c r="AJ14" i="35"/>
  <c r="AJ21" i="35"/>
  <c r="AJ11" i="35"/>
  <c r="AJ8" i="35"/>
  <c r="AJ24" i="35"/>
  <c r="AJ17" i="35"/>
  <c r="AJ9" i="35"/>
  <c r="AJ25" i="35"/>
  <c r="AJ18" i="35"/>
  <c r="AJ20" i="35"/>
  <c r="AJ19" i="35"/>
  <c r="AJ27" i="35"/>
  <c r="AJ22" i="35"/>
  <c r="AJ10" i="35"/>
  <c r="AJ12" i="35"/>
  <c r="AJ13" i="35"/>
  <c r="AJ15" i="35"/>
  <c r="AJ16" i="35"/>
  <c r="AJ7" i="35"/>
  <c r="AJ4" i="35"/>
  <c r="AJ2" i="35" s="1"/>
  <c r="AJ26" i="35"/>
  <c r="AJ5" i="35"/>
  <c r="AJ1" i="35" s="1"/>
  <c r="AH26" i="35"/>
  <c r="AH20" i="35"/>
  <c r="AH13" i="35"/>
  <c r="AH9" i="35"/>
  <c r="AH12" i="35"/>
  <c r="AH23" i="35"/>
  <c r="AH17" i="35"/>
  <c r="AH15" i="35"/>
  <c r="AH18" i="35"/>
  <c r="AH16" i="35"/>
  <c r="AH22" i="35"/>
  <c r="AH7" i="35"/>
  <c r="AH21" i="35"/>
  <c r="AH6" i="35"/>
  <c r="AH25" i="35"/>
  <c r="AH11" i="35"/>
  <c r="AH24" i="35"/>
  <c r="AH19" i="35"/>
  <c r="AH14" i="35"/>
  <c r="AH4" i="35"/>
  <c r="AH2" i="35" s="1"/>
  <c r="AH27" i="35"/>
  <c r="AH8" i="35"/>
  <c r="AH10" i="35"/>
  <c r="AH5" i="35"/>
  <c r="AH1" i="35" s="1"/>
  <c r="AF24" i="35"/>
  <c r="AF26" i="35"/>
  <c r="AF8" i="35"/>
  <c r="AF6" i="35"/>
  <c r="AF10" i="35"/>
  <c r="AF11" i="35"/>
  <c r="AF25" i="35"/>
  <c r="AF16" i="35"/>
  <c r="AF7" i="35"/>
  <c r="AF12" i="35"/>
  <c r="AF4" i="35"/>
  <c r="AF2" i="35" s="1"/>
  <c r="AF9" i="35"/>
  <c r="AF15" i="35"/>
  <c r="AF27" i="35"/>
  <c r="AF22" i="35"/>
  <c r="AF21" i="35"/>
  <c r="AF18" i="35"/>
  <c r="AF13" i="35"/>
  <c r="AF5" i="35"/>
  <c r="AF1" i="35" s="1"/>
  <c r="AF20" i="35"/>
  <c r="AF19" i="35"/>
  <c r="AF23" i="35"/>
  <c r="AF14" i="35"/>
  <c r="AF17" i="35"/>
  <c r="AI27" i="35"/>
  <c r="AI26" i="35"/>
  <c r="AI12" i="35"/>
  <c r="AI25" i="35"/>
  <c r="AI23" i="35"/>
  <c r="AI16" i="35"/>
  <c r="AI11" i="35"/>
  <c r="AI15" i="35"/>
  <c r="AI19" i="35"/>
  <c r="AI24" i="35"/>
  <c r="AI18" i="35"/>
  <c r="AI10" i="35"/>
  <c r="AI7" i="35"/>
  <c r="AI14" i="35"/>
  <c r="AI8" i="35"/>
  <c r="AI5" i="35"/>
  <c r="AI1" i="35" s="1"/>
  <c r="AI20" i="35"/>
  <c r="AI22" i="35"/>
  <c r="AI4" i="35"/>
  <c r="AI2" i="35" s="1"/>
  <c r="AI9" i="35"/>
  <c r="AI6" i="35"/>
  <c r="AI21" i="35"/>
  <c r="AI13" i="35"/>
  <c r="AI17" i="35"/>
  <c r="AD11" i="35"/>
  <c r="AD25" i="35"/>
  <c r="AD22" i="35"/>
  <c r="AD9" i="35"/>
  <c r="AD12" i="35"/>
  <c r="AD14" i="35"/>
  <c r="AD18" i="35"/>
  <c r="AD6" i="35"/>
  <c r="AD10" i="35"/>
  <c r="AD27" i="35"/>
  <c r="AD7" i="35"/>
  <c r="AD8" i="35"/>
  <c r="AD17" i="35"/>
  <c r="AD21" i="35"/>
  <c r="AD26" i="35"/>
  <c r="AD13" i="35"/>
  <c r="AD4" i="35"/>
  <c r="AD2" i="35" s="1"/>
  <c r="AD20" i="35"/>
  <c r="AD16" i="35"/>
  <c r="AD19" i="35"/>
  <c r="AD24" i="35"/>
  <c r="AD23" i="35"/>
  <c r="AD15" i="35"/>
  <c r="AD5" i="35"/>
  <c r="AD1" i="35" s="1"/>
  <c r="AG6" i="35"/>
  <c r="AG7" i="35"/>
  <c r="AG24" i="35"/>
  <c r="AG15" i="35"/>
  <c r="AG10" i="35"/>
  <c r="AG14" i="35"/>
  <c r="AG27" i="35"/>
  <c r="AG8" i="35"/>
  <c r="AG13" i="35"/>
  <c r="AG20" i="35"/>
  <c r="AG4" i="35"/>
  <c r="AG2" i="35" s="1"/>
  <c r="AG11" i="35"/>
  <c r="AG26" i="35"/>
  <c r="AG12" i="35"/>
  <c r="AG23" i="35"/>
  <c r="AG21" i="35"/>
  <c r="AG19" i="35"/>
  <c r="AG9" i="35"/>
  <c r="AG17" i="35"/>
  <c r="AG22" i="35"/>
  <c r="AG5" i="35"/>
  <c r="AG1" i="35" s="1"/>
  <c r="AG18" i="35"/>
  <c r="AG16" i="35"/>
  <c r="AG25" i="35"/>
  <c r="AE27" i="35"/>
  <c r="AE19" i="35"/>
  <c r="AE25" i="35"/>
  <c r="AE23" i="35"/>
  <c r="AE8" i="35"/>
  <c r="AE21" i="35"/>
  <c r="AE7" i="35"/>
  <c r="AE24" i="35"/>
  <c r="AE16" i="35"/>
  <c r="AE26" i="35"/>
  <c r="AE22" i="35"/>
  <c r="AE10" i="35"/>
  <c r="AE18" i="35"/>
  <c r="AE9" i="35"/>
  <c r="AE4" i="35"/>
  <c r="AE2" i="35" s="1"/>
  <c r="AE20" i="35"/>
  <c r="AE12" i="35"/>
  <c r="AE6" i="35"/>
  <c r="AE14" i="35"/>
  <c r="AE13" i="35"/>
  <c r="AE15" i="35"/>
  <c r="AE11" i="35"/>
  <c r="AE17" i="35"/>
  <c r="AE5" i="35"/>
  <c r="AE1" i="35" s="1"/>
  <c r="Q4" i="31"/>
  <c r="P4" i="31"/>
  <c r="S4" i="31"/>
  <c r="I6" i="31"/>
  <c r="R4" i="31"/>
  <c r="I4" i="31"/>
  <c r="I7" i="31"/>
  <c r="I20" i="31"/>
  <c r="I10" i="31"/>
  <c r="I19" i="31"/>
  <c r="I25" i="31"/>
  <c r="I21" i="31"/>
  <c r="I15" i="31"/>
  <c r="I18" i="31"/>
  <c r="I23" i="31"/>
  <c r="I13" i="31"/>
  <c r="I22" i="31"/>
  <c r="I16" i="31"/>
  <c r="I27" i="31"/>
  <c r="I8" i="31"/>
  <c r="I14" i="31"/>
  <c r="I26" i="31"/>
  <c r="I12" i="31"/>
  <c r="I9" i="31"/>
  <c r="I24" i="31"/>
  <c r="I11" i="31"/>
  <c r="I17" i="31"/>
  <c r="I5" i="31"/>
  <c r="Q52" i="16"/>
  <c r="I52" i="16"/>
  <c r="Q47" i="16"/>
  <c r="I47" i="16"/>
  <c r="J37" i="16"/>
  <c r="I42" i="16"/>
  <c r="O42" i="16"/>
  <c r="I41" i="16"/>
  <c r="J39" i="16"/>
  <c r="I46" i="16"/>
  <c r="O50" i="16"/>
  <c r="I37" i="16"/>
  <c r="J35" i="16"/>
  <c r="Q51" i="16"/>
  <c r="Q35" i="16"/>
  <c r="I51" i="16"/>
  <c r="Q45" i="16"/>
  <c r="I40" i="16"/>
  <c r="I35" i="16"/>
  <c r="I50" i="16"/>
  <c r="Q44" i="16"/>
  <c r="Q39" i="16"/>
  <c r="J49" i="16"/>
  <c r="I54" i="16"/>
  <c r="I49" i="16"/>
  <c r="I44" i="16"/>
  <c r="I39" i="16"/>
  <c r="Q33" i="16"/>
  <c r="J48" i="16"/>
  <c r="Q53" i="16"/>
  <c r="Q48" i="16"/>
  <c r="Q43" i="16"/>
  <c r="I38" i="16"/>
  <c r="I33" i="16"/>
  <c r="Q41" i="16"/>
  <c r="Q36" i="16"/>
  <c r="I34" i="16"/>
  <c r="J45" i="16"/>
  <c r="I53" i="16"/>
  <c r="I48" i="16"/>
  <c r="I43" i="16"/>
  <c r="Q37" i="16"/>
  <c r="O48" i="16"/>
  <c r="F33" i="1"/>
  <c r="J47" i="16"/>
  <c r="J36" i="16"/>
  <c r="J44" i="16"/>
  <c r="J33" i="16"/>
  <c r="J53" i="16"/>
  <c r="J42" i="16"/>
  <c r="J38" i="16"/>
  <c r="K35" i="16"/>
  <c r="K48" i="16"/>
  <c r="J51" i="16"/>
  <c r="J41" i="16"/>
  <c r="J46" i="16"/>
  <c r="J50" i="16"/>
  <c r="J40" i="16"/>
  <c r="Q49" i="16"/>
  <c r="I45" i="16"/>
  <c r="Q40" i="16"/>
  <c r="J54" i="16"/>
  <c r="K47" i="16"/>
  <c r="H48" i="1"/>
  <c r="H41" i="1"/>
  <c r="G37" i="1"/>
  <c r="G40" i="1"/>
  <c r="J46" i="1"/>
  <c r="L39" i="1"/>
  <c r="L45" i="1"/>
  <c r="N49" i="1"/>
  <c r="J44" i="1"/>
  <c r="L47" i="1"/>
  <c r="L53" i="1"/>
  <c r="L51" i="1"/>
  <c r="L50" i="1"/>
  <c r="G42" i="1"/>
  <c r="L43" i="1"/>
  <c r="L41" i="1"/>
  <c r="L37" i="1"/>
  <c r="O47" i="16"/>
  <c r="O36" i="16"/>
  <c r="O37" i="16"/>
  <c r="O33" i="16"/>
  <c r="O46" i="16"/>
  <c r="O49" i="16"/>
  <c r="D43" i="16"/>
  <c r="O45" i="16"/>
  <c r="O35" i="16"/>
  <c r="J52" i="16"/>
  <c r="J43" i="16"/>
  <c r="Q54" i="16"/>
  <c r="Q50" i="16"/>
  <c r="Q46" i="16"/>
  <c r="Q42" i="16"/>
  <c r="Q38" i="16"/>
  <c r="O54" i="16"/>
  <c r="O44" i="16"/>
  <c r="D54" i="16"/>
  <c r="O53" i="16"/>
  <c r="O43" i="16"/>
  <c r="O41" i="16"/>
  <c r="O52" i="16"/>
  <c r="O40" i="16"/>
  <c r="O34" i="16"/>
  <c r="O51" i="16"/>
  <c r="G40" i="16"/>
  <c r="M47" i="16"/>
  <c r="M53" i="16"/>
  <c r="K51" i="16"/>
  <c r="E40" i="16"/>
  <c r="K41" i="16"/>
  <c r="H51" i="16"/>
  <c r="G46" i="16"/>
  <c r="H45" i="16"/>
  <c r="H39" i="16"/>
  <c r="G36" i="16"/>
  <c r="H34" i="16"/>
  <c r="N53" i="16"/>
  <c r="N41" i="16"/>
  <c r="D36" i="16"/>
  <c r="D37" i="16"/>
  <c r="D53" i="16"/>
  <c r="D45" i="16"/>
  <c r="D52" i="16"/>
  <c r="D44" i="16"/>
  <c r="C51" i="16"/>
  <c r="C47" i="16"/>
  <c r="C41" i="16"/>
  <c r="D42" i="16"/>
  <c r="D40" i="16"/>
  <c r="E42" i="16"/>
  <c r="L40" i="16"/>
  <c r="F53" i="16"/>
  <c r="F47" i="16"/>
  <c r="F41" i="16"/>
  <c r="F37" i="16"/>
  <c r="E53" i="16"/>
  <c r="E47" i="16"/>
  <c r="M39" i="16"/>
  <c r="L50" i="16"/>
  <c r="N47" i="16"/>
  <c r="G34" i="16"/>
  <c r="G49" i="16"/>
  <c r="G50" i="16"/>
  <c r="G42" i="16"/>
  <c r="G41" i="16"/>
  <c r="G33" i="16"/>
  <c r="K53" i="16"/>
  <c r="K54" i="16"/>
  <c r="K46" i="16"/>
  <c r="K38" i="16"/>
  <c r="K37" i="16"/>
  <c r="K45" i="16"/>
  <c r="K50" i="16"/>
  <c r="K44" i="16"/>
  <c r="K40" i="16"/>
  <c r="K34" i="16"/>
  <c r="L39" i="16"/>
  <c r="D34" i="16"/>
  <c r="E37" i="16"/>
  <c r="H54" i="16"/>
  <c r="H50" i="16"/>
  <c r="H44" i="16"/>
  <c r="H38" i="16"/>
  <c r="L34" i="16"/>
  <c r="G51" i="16"/>
  <c r="G45" i="16"/>
  <c r="G39" i="16"/>
  <c r="G35" i="16"/>
  <c r="N52" i="16"/>
  <c r="N46" i="16"/>
  <c r="N40" i="16"/>
  <c r="N36" i="16"/>
  <c r="M50" i="16"/>
  <c r="M46" i="16"/>
  <c r="E39" i="16"/>
  <c r="L36" i="16"/>
  <c r="L52" i="16"/>
  <c r="L44" i="16"/>
  <c r="L53" i="16"/>
  <c r="L45" i="16"/>
  <c r="L37" i="16"/>
  <c r="N37" i="16"/>
  <c r="C54" i="16"/>
  <c r="C46" i="16"/>
  <c r="C38" i="16"/>
  <c r="C53" i="16"/>
  <c r="C45" i="16"/>
  <c r="C37" i="16"/>
  <c r="C50" i="16"/>
  <c r="C44" i="16"/>
  <c r="C40" i="16"/>
  <c r="C34" i="16"/>
  <c r="D35" i="16"/>
  <c r="E34" i="16"/>
  <c r="H37" i="16"/>
  <c r="M42" i="16"/>
  <c r="F52" i="16"/>
  <c r="F46" i="16"/>
  <c r="F40" i="16"/>
  <c r="E50" i="16"/>
  <c r="E46" i="16"/>
  <c r="M38" i="16"/>
  <c r="L43" i="16"/>
  <c r="L33" i="16"/>
  <c r="F42" i="16"/>
  <c r="F51" i="16"/>
  <c r="F43" i="16"/>
  <c r="F50" i="16"/>
  <c r="F34" i="16"/>
  <c r="F35" i="16"/>
  <c r="P83" i="16"/>
  <c r="P84" i="16" s="1"/>
  <c r="H83" i="16"/>
  <c r="H84" i="16" s="1"/>
  <c r="O83" i="16"/>
  <c r="O84" i="16" s="1"/>
  <c r="G83" i="16"/>
  <c r="G84" i="16" s="1"/>
  <c r="B83" i="16"/>
  <c r="B84" i="16" s="1"/>
  <c r="N83" i="16"/>
  <c r="N84" i="16" s="1"/>
  <c r="F83" i="16"/>
  <c r="F84" i="16" s="1"/>
  <c r="J83" i="16"/>
  <c r="J84" i="16" s="1"/>
  <c r="M83" i="16"/>
  <c r="M84" i="16" s="1"/>
  <c r="E83" i="16"/>
  <c r="E84" i="16" s="1"/>
  <c r="L83" i="16"/>
  <c r="L84" i="16" s="1"/>
  <c r="D83" i="16"/>
  <c r="D84" i="16" s="1"/>
  <c r="K83" i="16"/>
  <c r="K84" i="16" s="1"/>
  <c r="C83" i="16"/>
  <c r="C84" i="16" s="1"/>
  <c r="I83" i="16"/>
  <c r="I84" i="16" s="1"/>
  <c r="P3" i="16"/>
  <c r="K49" i="16"/>
  <c r="K43" i="16"/>
  <c r="K39" i="16"/>
  <c r="K33" i="16"/>
  <c r="D50" i="16"/>
  <c r="H53" i="16"/>
  <c r="H47" i="16"/>
  <c r="M33" i="16"/>
  <c r="G54" i="16"/>
  <c r="G48" i="16"/>
  <c r="G44" i="16"/>
  <c r="G38" i="16"/>
  <c r="L54" i="16"/>
  <c r="N49" i="16"/>
  <c r="N45" i="16"/>
  <c r="N39" i="16"/>
  <c r="N33" i="16"/>
  <c r="M49" i="16"/>
  <c r="M45" i="16"/>
  <c r="E38" i="16"/>
  <c r="D41" i="16"/>
  <c r="H48" i="16"/>
  <c r="H49" i="16"/>
  <c r="H41" i="16"/>
  <c r="H33" i="16"/>
  <c r="H40" i="16"/>
  <c r="C49" i="16"/>
  <c r="C43" i="16"/>
  <c r="C39" i="16"/>
  <c r="C33" i="16"/>
  <c r="L51" i="16"/>
  <c r="D48" i="16"/>
  <c r="H36" i="16"/>
  <c r="D51" i="16"/>
  <c r="D39" i="16"/>
  <c r="F49" i="16"/>
  <c r="F45" i="16"/>
  <c r="F39" i="16"/>
  <c r="F33" i="16"/>
  <c r="E49" i="16"/>
  <c r="D38" i="16"/>
  <c r="L42" i="16"/>
  <c r="M36" i="16"/>
  <c r="M35" i="16"/>
  <c r="M52" i="16"/>
  <c r="M44" i="16"/>
  <c r="M51" i="16"/>
  <c r="M43" i="16"/>
  <c r="E36" i="16"/>
  <c r="E43" i="16"/>
  <c r="E51" i="16"/>
  <c r="E52" i="16"/>
  <c r="E44" i="16"/>
  <c r="E35" i="16"/>
  <c r="K52" i="16"/>
  <c r="K42" i="16"/>
  <c r="K36" i="16"/>
  <c r="E41" i="16"/>
  <c r="L48" i="16"/>
  <c r="L41" i="16"/>
  <c r="H52" i="16"/>
  <c r="H46" i="16"/>
  <c r="H42" i="16"/>
  <c r="D49" i="16"/>
  <c r="G53" i="16"/>
  <c r="G47" i="16"/>
  <c r="G43" i="16"/>
  <c r="G37" i="16"/>
  <c r="N54" i="16"/>
  <c r="N48" i="16"/>
  <c r="N44" i="16"/>
  <c r="M54" i="16"/>
  <c r="M48" i="16"/>
  <c r="M41" i="16"/>
  <c r="M34" i="16"/>
  <c r="L35" i="16"/>
  <c r="N35" i="16"/>
  <c r="N42" i="16"/>
  <c r="N51" i="16"/>
  <c r="N43" i="16"/>
  <c r="N50" i="16"/>
  <c r="N34" i="16"/>
  <c r="C52" i="16"/>
  <c r="C48" i="16"/>
  <c r="C42" i="16"/>
  <c r="C36" i="16"/>
  <c r="L49" i="16"/>
  <c r="D46" i="16"/>
  <c r="L38" i="16"/>
  <c r="H35" i="16"/>
  <c r="L46" i="16"/>
  <c r="F54" i="16"/>
  <c r="F48" i="16"/>
  <c r="F44" i="16"/>
  <c r="F38" i="16"/>
  <c r="E54" i="16"/>
  <c r="E48" i="16"/>
  <c r="M40" i="16"/>
  <c r="E33" i="16"/>
  <c r="D33" i="16"/>
  <c r="O50" i="1"/>
  <c r="O49" i="1"/>
  <c r="L38" i="1"/>
  <c r="K52" i="1"/>
  <c r="L54" i="1"/>
  <c r="O41" i="1"/>
  <c r="F50" i="1"/>
  <c r="C48" i="1"/>
  <c r="C46" i="1"/>
  <c r="L44" i="1"/>
  <c r="C34" i="1"/>
  <c r="G38" i="1"/>
  <c r="H37" i="1"/>
  <c r="C40" i="1"/>
  <c r="H40" i="1"/>
  <c r="L42" i="1"/>
  <c r="G54" i="1"/>
  <c r="C35" i="1"/>
  <c r="H52" i="1"/>
  <c r="G51" i="1"/>
  <c r="G39" i="1"/>
  <c r="C38" i="1"/>
  <c r="G48" i="1"/>
  <c r="C36" i="1"/>
  <c r="L33" i="1"/>
  <c r="G43" i="1"/>
  <c r="G36" i="1"/>
  <c r="C39" i="1"/>
  <c r="M45" i="1"/>
  <c r="G53" i="1"/>
  <c r="G50" i="1"/>
  <c r="H49" i="1"/>
  <c r="G34" i="1"/>
  <c r="G33" i="1"/>
  <c r="L35" i="1"/>
  <c r="C51" i="1"/>
  <c r="C50" i="1"/>
  <c r="J47" i="1"/>
  <c r="M51" i="1"/>
  <c r="M35" i="1"/>
  <c r="J54" i="1"/>
  <c r="L46" i="1"/>
  <c r="H47" i="1"/>
  <c r="N33" i="1"/>
  <c r="L34" i="1"/>
  <c r="L49" i="1"/>
  <c r="G45" i="1"/>
  <c r="G35" i="1"/>
  <c r="G52" i="1"/>
  <c r="D53" i="1"/>
  <c r="G41" i="1"/>
  <c r="K36" i="1"/>
  <c r="C44" i="1"/>
  <c r="J38" i="1"/>
  <c r="C47" i="1"/>
  <c r="H51" i="1"/>
  <c r="C54" i="1"/>
  <c r="J40" i="1"/>
  <c r="K44" i="1"/>
  <c r="J52" i="1"/>
  <c r="J42" i="1"/>
  <c r="G46" i="1"/>
  <c r="C42" i="1"/>
  <c r="H44" i="1"/>
  <c r="J45" i="1"/>
  <c r="G49" i="1"/>
  <c r="C52" i="1"/>
  <c r="H36" i="1"/>
  <c r="C43" i="1"/>
  <c r="M39" i="1"/>
  <c r="C37" i="1"/>
  <c r="I51" i="1"/>
  <c r="N34" i="1"/>
  <c r="J39" i="1"/>
  <c r="N53" i="1"/>
  <c r="M43" i="1"/>
  <c r="I53" i="1"/>
  <c r="D42" i="1"/>
  <c r="J51" i="1"/>
  <c r="F38" i="1"/>
  <c r="M47" i="1"/>
  <c r="N44" i="1"/>
  <c r="C45" i="1"/>
  <c r="E42" i="1"/>
  <c r="N41" i="1"/>
  <c r="D39" i="1"/>
  <c r="E43" i="1"/>
  <c r="J36" i="1"/>
  <c r="J48" i="1"/>
  <c r="J35" i="1"/>
  <c r="L36" i="1"/>
  <c r="C49" i="1"/>
  <c r="D37" i="1"/>
  <c r="D47" i="1"/>
  <c r="D46" i="1"/>
  <c r="D49" i="1"/>
  <c r="K39" i="1"/>
  <c r="E37" i="1"/>
  <c r="G47" i="1"/>
  <c r="C41" i="1"/>
  <c r="N42" i="1"/>
  <c r="N40" i="1"/>
  <c r="N50" i="1"/>
  <c r="D51" i="1"/>
  <c r="D43" i="1"/>
  <c r="M34" i="1"/>
  <c r="D50" i="1"/>
  <c r="N54" i="1"/>
  <c r="D45" i="1"/>
  <c r="M53" i="1"/>
  <c r="N52" i="1"/>
  <c r="M50" i="1"/>
  <c r="M42" i="1"/>
  <c r="E34" i="1"/>
  <c r="D34" i="1"/>
  <c r="J43" i="1"/>
  <c r="J34" i="1"/>
  <c r="D48" i="1"/>
  <c r="P3" i="1"/>
  <c r="P38" i="1" s="1"/>
  <c r="K83" i="1"/>
  <c r="K84" i="1" s="1"/>
  <c r="B83" i="1"/>
  <c r="B84" i="1" s="1"/>
  <c r="G83" i="1"/>
  <c r="G84" i="1" s="1"/>
  <c r="J83" i="1"/>
  <c r="J84" i="1" s="1"/>
  <c r="M83" i="1"/>
  <c r="M84" i="1" s="1"/>
  <c r="I83" i="1"/>
  <c r="I84" i="1" s="1"/>
  <c r="D83" i="1"/>
  <c r="D84" i="1" s="1"/>
  <c r="C83" i="1"/>
  <c r="C84" i="1" s="1"/>
  <c r="E83" i="1"/>
  <c r="E84" i="1" s="1"/>
  <c r="P83" i="1"/>
  <c r="P84" i="1" s="1"/>
  <c r="H83" i="1"/>
  <c r="H84" i="1" s="1"/>
  <c r="O83" i="1"/>
  <c r="O84" i="1" s="1"/>
  <c r="L83" i="1"/>
  <c r="L84" i="1" s="1"/>
  <c r="N83" i="1"/>
  <c r="N84" i="1" s="1"/>
  <c r="F83" i="1"/>
  <c r="F84" i="1" s="1"/>
  <c r="I37" i="1"/>
  <c r="K41" i="1"/>
  <c r="N48" i="1"/>
  <c r="K48" i="1"/>
  <c r="E47" i="1"/>
  <c r="N37" i="1"/>
  <c r="L40" i="1"/>
  <c r="I49" i="1"/>
  <c r="I45" i="1"/>
  <c r="I43" i="1"/>
  <c r="K47" i="1"/>
  <c r="D36" i="1"/>
  <c r="H35" i="1"/>
  <c r="H53" i="1"/>
  <c r="H45" i="1"/>
  <c r="E45" i="1"/>
  <c r="N45" i="1"/>
  <c r="N36" i="1"/>
  <c r="C53" i="1"/>
  <c r="F47" i="1"/>
  <c r="F51" i="1"/>
  <c r="F35" i="1"/>
  <c r="F39" i="1"/>
  <c r="F43" i="1"/>
  <c r="O42" i="1"/>
  <c r="F41" i="1"/>
  <c r="H43" i="1"/>
  <c r="I48" i="1"/>
  <c r="I40" i="1"/>
  <c r="I52" i="1"/>
  <c r="I44" i="1"/>
  <c r="I36" i="1"/>
  <c r="I54" i="1"/>
  <c r="I42" i="1"/>
  <c r="I34" i="1"/>
  <c r="I50" i="1"/>
  <c r="O34" i="1"/>
  <c r="I47" i="1"/>
  <c r="E35" i="1"/>
  <c r="E50" i="1"/>
  <c r="O40" i="1"/>
  <c r="D35" i="1"/>
  <c r="F48" i="1"/>
  <c r="F40" i="1"/>
  <c r="O45" i="1"/>
  <c r="F46" i="1"/>
  <c r="K51" i="1"/>
  <c r="K43" i="1"/>
  <c r="K35" i="1"/>
  <c r="K54" i="1"/>
  <c r="K50" i="1"/>
  <c r="K46" i="1"/>
  <c r="K42" i="1"/>
  <c r="K34" i="1"/>
  <c r="K38" i="1"/>
  <c r="K45" i="1"/>
  <c r="K33" i="1"/>
  <c r="J50" i="1"/>
  <c r="N38" i="1"/>
  <c r="K40" i="1"/>
  <c r="F36" i="1"/>
  <c r="I33" i="1"/>
  <c r="L52" i="1"/>
  <c r="I38" i="1"/>
  <c r="D40" i="1"/>
  <c r="Q44" i="1"/>
  <c r="Q36" i="1"/>
  <c r="Q52" i="1"/>
  <c r="Q48" i="1"/>
  <c r="Q40" i="1"/>
  <c r="Q38" i="1"/>
  <c r="Q50" i="1"/>
  <c r="Q34" i="1"/>
  <c r="Q42" i="1"/>
  <c r="Q54" i="1"/>
  <c r="Q35" i="1"/>
  <c r="Q41" i="1"/>
  <c r="O52" i="1"/>
  <c r="O44" i="1"/>
  <c r="O39" i="1"/>
  <c r="O36" i="1"/>
  <c r="O47" i="1"/>
  <c r="Q47" i="1"/>
  <c r="F34" i="1"/>
  <c r="Q53" i="1"/>
  <c r="Q45" i="1"/>
  <c r="Q37" i="1"/>
  <c r="Q43" i="1"/>
  <c r="F45" i="1"/>
  <c r="O35" i="1"/>
  <c r="D52" i="1"/>
  <c r="I35" i="1"/>
  <c r="Q33" i="1"/>
  <c r="O54" i="1"/>
  <c r="F54" i="1"/>
  <c r="H54" i="1"/>
  <c r="H38" i="1"/>
  <c r="H46" i="1"/>
  <c r="H33" i="1"/>
  <c r="F42" i="1"/>
  <c r="O33" i="1"/>
  <c r="E51" i="1"/>
  <c r="O48" i="1"/>
  <c r="H39" i="1"/>
  <c r="E39" i="1"/>
  <c r="O46" i="1"/>
  <c r="D41" i="1"/>
  <c r="D54" i="1"/>
  <c r="O53" i="1"/>
  <c r="I41" i="1"/>
  <c r="H42" i="1"/>
  <c r="J33" i="1"/>
  <c r="J41" i="1"/>
  <c r="J49" i="1"/>
  <c r="M46" i="1"/>
  <c r="M38" i="1"/>
  <c r="M54" i="1"/>
  <c r="M49" i="1"/>
  <c r="M41" i="1"/>
  <c r="M52" i="1"/>
  <c r="M48" i="1"/>
  <c r="M33" i="1"/>
  <c r="M40" i="1"/>
  <c r="M36" i="1"/>
  <c r="M44" i="1"/>
  <c r="I39" i="1"/>
  <c r="J53" i="1"/>
  <c r="K49" i="1"/>
  <c r="Q39" i="1"/>
  <c r="F37" i="1"/>
  <c r="F49" i="1"/>
  <c r="E54" i="1"/>
  <c r="E46" i="1"/>
  <c r="E38" i="1"/>
  <c r="E49" i="1"/>
  <c r="E41" i="1"/>
  <c r="E48" i="1"/>
  <c r="E44" i="1"/>
  <c r="E33" i="1"/>
  <c r="E52" i="1"/>
  <c r="E36" i="1"/>
  <c r="E40" i="1"/>
  <c r="F52" i="1"/>
  <c r="F53" i="1"/>
  <c r="N35" i="1"/>
  <c r="N39" i="1"/>
  <c r="N51" i="1"/>
  <c r="N43" i="1"/>
  <c r="N47" i="1"/>
  <c r="O37" i="1"/>
  <c r="O38" i="1"/>
  <c r="D33" i="1"/>
  <c r="Q49" i="1"/>
  <c r="O51" i="1"/>
  <c r="D38" i="1"/>
  <c r="H34" i="1"/>
  <c r="K37" i="1"/>
  <c r="Q46" i="1"/>
  <c r="AP2" i="36" l="1"/>
  <c r="AP4" i="36" s="1"/>
  <c r="AQ4" i="36" s="1"/>
  <c r="AR4" i="36" s="1"/>
  <c r="C5" i="42" s="1"/>
  <c r="AP1" i="41"/>
  <c r="AQ1" i="41" s="1"/>
  <c r="AR1" i="41" s="1"/>
  <c r="AP2" i="37"/>
  <c r="AP4" i="37" s="1"/>
  <c r="AQ4" i="37" s="1"/>
  <c r="AR4" i="37" s="1"/>
  <c r="C6" i="42" s="1"/>
  <c r="AP2" i="40"/>
  <c r="AP4" i="40" s="1"/>
  <c r="AQ4" i="40" s="1"/>
  <c r="AR4" i="40" s="1"/>
  <c r="C9" i="42" s="1"/>
  <c r="AP1" i="36"/>
  <c r="AQ1" i="36" s="1"/>
  <c r="AR1" i="36" s="1"/>
  <c r="AP1" i="40"/>
  <c r="AQ1" i="40" s="1"/>
  <c r="AR1" i="40" s="1"/>
  <c r="AP2" i="41"/>
  <c r="AP4" i="41" s="1"/>
  <c r="AQ4" i="41" s="1"/>
  <c r="AR4" i="41" s="1"/>
  <c r="C10" i="42" s="1"/>
  <c r="AP2" i="39"/>
  <c r="AP4" i="39" s="1"/>
  <c r="AQ4" i="39" s="1"/>
  <c r="AR4" i="39" s="1"/>
  <c r="C8" i="42" s="1"/>
  <c r="AP1" i="39"/>
  <c r="AQ1" i="39" s="1"/>
  <c r="AR1" i="39" s="1"/>
  <c r="AP2" i="38"/>
  <c r="AP4" i="38" s="1"/>
  <c r="AQ4" i="38" s="1"/>
  <c r="AR4" i="38" s="1"/>
  <c r="C7" i="42" s="1"/>
  <c r="AP1" i="35"/>
  <c r="AQ1" i="35" s="1"/>
  <c r="AR1" i="35" s="1"/>
  <c r="AP2" i="35"/>
  <c r="AP4" i="35" s="1"/>
  <c r="AQ4" i="35" s="1"/>
  <c r="AR4" i="35" s="1"/>
  <c r="C4" i="42" s="1"/>
  <c r="AD4" i="31"/>
  <c r="AD2" i="31" s="1"/>
  <c r="AD24" i="31"/>
  <c r="AD12" i="31"/>
  <c r="AD9" i="31"/>
  <c r="AD23" i="31"/>
  <c r="AD18" i="31"/>
  <c r="AD20" i="31"/>
  <c r="AD6" i="31"/>
  <c r="AD14" i="31"/>
  <c r="AD21" i="31"/>
  <c r="AD22" i="31"/>
  <c r="AD15" i="31"/>
  <c r="AD5" i="31"/>
  <c r="AD1" i="31" s="1"/>
  <c r="AD7" i="31"/>
  <c r="AD11" i="31"/>
  <c r="AD19" i="31"/>
  <c r="AD10" i="31"/>
  <c r="AD8" i="31"/>
  <c r="AD13" i="31"/>
  <c r="AD26" i="31"/>
  <c r="AD17" i="31"/>
  <c r="AD16" i="31"/>
  <c r="AD27" i="31"/>
  <c r="AD25" i="31"/>
  <c r="AE4" i="31"/>
  <c r="AE2" i="31" s="1"/>
  <c r="AE19" i="31"/>
  <c r="AE13" i="31"/>
  <c r="AE22" i="31"/>
  <c r="AE20" i="31"/>
  <c r="AE24" i="31"/>
  <c r="AE6" i="31"/>
  <c r="AE27" i="31"/>
  <c r="AE23" i="31"/>
  <c r="AE15" i="31"/>
  <c r="AE26" i="31"/>
  <c r="AE8" i="31"/>
  <c r="AE7" i="31"/>
  <c r="AE16" i="31"/>
  <c r="AE10" i="31"/>
  <c r="AE9" i="31"/>
  <c r="AE18" i="31"/>
  <c r="AE14" i="31"/>
  <c r="AE11" i="31"/>
  <c r="AE17" i="31"/>
  <c r="AE21" i="31"/>
  <c r="AE5" i="31"/>
  <c r="AE1" i="31" s="1"/>
  <c r="AE25" i="31"/>
  <c r="AE12" i="31"/>
  <c r="AB4" i="31"/>
  <c r="AB2" i="31" s="1"/>
  <c r="AB5" i="31"/>
  <c r="AB1" i="31" s="1"/>
  <c r="AB9" i="31"/>
  <c r="AB21" i="31"/>
  <c r="AB19" i="31"/>
  <c r="AB8" i="31"/>
  <c r="AB12" i="31"/>
  <c r="AB25" i="31"/>
  <c r="AB14" i="31"/>
  <c r="AB22" i="31"/>
  <c r="AB17" i="31"/>
  <c r="AB6" i="31"/>
  <c r="AB10" i="31"/>
  <c r="AB26" i="31"/>
  <c r="AB20" i="31"/>
  <c r="AB24" i="31"/>
  <c r="AB7" i="31"/>
  <c r="AB11" i="31"/>
  <c r="AB13" i="31"/>
  <c r="AB15" i="31"/>
  <c r="AB23" i="31"/>
  <c r="AB27" i="31"/>
  <c r="AB16" i="31"/>
  <c r="AB18" i="31"/>
  <c r="AC4" i="31"/>
  <c r="AC2" i="31" s="1"/>
  <c r="AC14" i="31"/>
  <c r="AC27" i="31"/>
  <c r="AC22" i="31"/>
  <c r="AC9" i="31"/>
  <c r="AC21" i="31"/>
  <c r="AC6" i="31"/>
  <c r="AC15" i="31"/>
  <c r="AC25" i="31"/>
  <c r="AC8" i="31"/>
  <c r="AC7" i="31"/>
  <c r="AC18" i="31"/>
  <c r="AC20" i="31"/>
  <c r="AC17" i="31"/>
  <c r="AC24" i="31"/>
  <c r="AC13" i="31"/>
  <c r="AC11" i="31"/>
  <c r="AC12" i="31"/>
  <c r="AC16" i="31"/>
  <c r="AC19" i="31"/>
  <c r="AC26" i="31"/>
  <c r="AC5" i="31"/>
  <c r="AC1" i="31" s="1"/>
  <c r="AC10" i="31"/>
  <c r="AC23" i="31"/>
  <c r="Q84" i="1"/>
  <c r="P53" i="1"/>
  <c r="P34" i="1"/>
  <c r="P40" i="16"/>
  <c r="P49" i="16"/>
  <c r="P41" i="16"/>
  <c r="P33" i="16"/>
  <c r="P48" i="16"/>
  <c r="P39" i="16"/>
  <c r="P45" i="16"/>
  <c r="P51" i="16"/>
  <c r="P37" i="16"/>
  <c r="P35" i="16"/>
  <c r="P42" i="16"/>
  <c r="P46" i="16"/>
  <c r="P52" i="16"/>
  <c r="P34" i="16"/>
  <c r="P36" i="16"/>
  <c r="P43" i="16"/>
  <c r="P47" i="16"/>
  <c r="P53" i="16"/>
  <c r="P38" i="16"/>
  <c r="P44" i="16"/>
  <c r="P50" i="16"/>
  <c r="P54" i="16"/>
  <c r="Q84" i="16"/>
  <c r="P43" i="1"/>
  <c r="P35" i="1"/>
  <c r="P49" i="1"/>
  <c r="P54" i="1"/>
  <c r="P44" i="1"/>
  <c r="P46" i="1"/>
  <c r="P41" i="1"/>
  <c r="P45" i="1"/>
  <c r="P37" i="1"/>
  <c r="P39" i="1"/>
  <c r="P33" i="1"/>
  <c r="P42" i="1"/>
  <c r="P51" i="1"/>
  <c r="P47" i="1"/>
  <c r="P52" i="1"/>
  <c r="P48" i="1"/>
  <c r="P50" i="1"/>
  <c r="P36" i="1"/>
  <c r="P40" i="1"/>
  <c r="AP1" i="31" l="1"/>
  <c r="AQ1" i="31" s="1"/>
  <c r="AP2" i="31"/>
  <c r="AP4" i="31" s="1"/>
  <c r="AQ4" i="31" s="1"/>
  <c r="AR4" i="31" s="1"/>
  <c r="C3" i="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0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ID#AAAAvBeFNzQ
Szerző    (2023-04-12 12:54:00)
Azoknak a napoknak a száma, amikor a csapadék mennyisége legalább 0,1 milliméter volt.</t>
        </r>
      </text>
    </comment>
    <comment ref="F6" authorId="0" shapeId="0" xr:uid="{00000000-0006-0000-0000-000002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ID#AAAAvBeFNys
Szerző    (2023-04-12 12:54:00)
Azoknak a napoknak a száma, amikor a napi középhőmérséklet legalább 3 napon keresztül elérte vagy meghaladta a 25 °C-ot.</t>
        </r>
      </text>
    </comment>
    <comment ref="I6" authorId="0" shapeId="0" xr:uid="{00000000-0006-0000-0000-000003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ID#AAAAvBeFN0Q
Szerző    (2023-04-12 12:54:00)
Azoknak a napoknak a száma, amikor a napi minimum hőmérséklet 0 °C vagy az alatt volt.</t>
        </r>
      </text>
    </comment>
    <comment ref="J6" authorId="0" shapeId="0" xr:uid="{00000000-0006-0000-0000-000004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ID#AAAAvBeFNzU
Szerző    (2023-04-12 12:54:00)
Azoknak a napoknak a száma, amikor a napi maximumhőmérséklet 30 °C vagy annál nagyobb volt.</t>
        </r>
      </text>
    </comment>
    <comment ref="P6" authorId="0" shapeId="0" xr:uid="{00000000-0006-0000-0000-000005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ID#AAAAvBeFNzI
Szerző    (2023-04-12 12:54:00)
Éves munkaegységben (ÉME) mérjük. 1 ÉME=1800 munkaóra.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czDaBxHmoSrN2M7oxKsoNjGtiWQ=="/>
    </ext>
  </extL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" authorId="0" shapeId="0" xr:uid="{00000000-0006-0000-22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ID#AAAAvBeFNzc
Szerző    (2023-04-12 12:54:00)
Éves munkaegységben (ÉME) mérjük. 1 ÉME=1800 munkaóra.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oQhiJ7GU4pvFakj92fVGOBd7+G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1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ID#AAAAvBeFNzQ
Szerző    (2023-04-12 12:54:00)
Azoknak a napoknak a száma, amikor a csapadék mennyisége legalább 0,1 milliméter volt.</t>
        </r>
      </text>
    </comment>
    <comment ref="F6" authorId="0" shapeId="0" xr:uid="{00000000-0006-0000-0100-000002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ID#AAAAvBeFNys
Szerző    (2023-04-12 12:54:00)
Azoknak a napoknak a száma, amikor a napi középhőmérséklet legalább 3 napon keresztül elérte vagy meghaladta a 25 °C-ot.</t>
        </r>
      </text>
    </comment>
    <comment ref="I6" authorId="0" shapeId="0" xr:uid="{00000000-0006-0000-0100-000003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ID#AAAAvBeFN0Q
Szerző    (2023-04-12 12:54:00)
Azoknak a napoknak a száma, amikor a napi minimum hőmérséklet 0 °C vagy az alatt volt.</t>
        </r>
      </text>
    </comment>
    <comment ref="J6" authorId="0" shapeId="0" xr:uid="{00000000-0006-0000-0100-000004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ID#AAAAvBeFNzU
Szerző    (2023-04-12 12:54:00)
Azoknak a napoknak a száma, amikor a napi maximumhőmérséklet 30 °C vagy annál nagyobb volt.</t>
        </r>
      </text>
    </comment>
    <comment ref="P6" authorId="0" shapeId="0" xr:uid="{00000000-0006-0000-0100-000005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ID#AAAAvBeFNzI
Szerző    (2023-04-12 12:54:00)
Éves munkaegységben (ÉME) mérjük. 1 ÉME=1800 munkaóra.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2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ID#AAAAvBeFNzQ
Szerző    (2023-04-12 12:54:00)
Azoknak a napoknak a száma, amikor a csapadék mennyisége legalább 0,1 milliméter volt.</t>
        </r>
      </text>
    </comment>
    <comment ref="F6" authorId="0" shapeId="0" xr:uid="{00000000-0006-0000-0200-000002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ID#AAAAvBeFNys
Szerző    (2023-04-12 12:54:00)
Azoknak a napoknak a száma, amikor a napi középhőmérséklet legalább 3 napon keresztül elérte vagy meghaladta a 25 °C-ot.</t>
        </r>
      </text>
    </comment>
    <comment ref="I6" authorId="0" shapeId="0" xr:uid="{00000000-0006-0000-0200-000003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ID#AAAAvBeFN0Q
Szerző    (2023-04-12 12:54:00)
Azoknak a napoknak a száma, amikor a napi minimum hőmérséklet 0 °C vagy az alatt volt.</t>
        </r>
      </text>
    </comment>
    <comment ref="J6" authorId="0" shapeId="0" xr:uid="{00000000-0006-0000-0200-000004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ID#AAAAvBeFNzU
Szerző    (2023-04-12 12:54:00)
Azoknak a napoknak a száma, amikor a napi maximumhőmérséklet 30 °C vagy annál nagyobb volt.</t>
        </r>
      </text>
    </comment>
    <comment ref="P6" authorId="0" shapeId="0" xr:uid="{00000000-0006-0000-0200-000005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ID#AAAAvBeFNzI
Szerző    (2023-04-12 12:54:00)
Éves munkaegységben (ÉME) mérjük. 1 ÉME=1800 munkaóra.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3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ID#AAAAvBeFNzQ
Szerző    (2023-04-12 12:54:00)
Azoknak a napoknak a száma, amikor a csapadék mennyisége legalább 0,1 milliméter volt.</t>
        </r>
      </text>
    </comment>
    <comment ref="F6" authorId="0" shapeId="0" xr:uid="{00000000-0006-0000-0300-000002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ID#AAAAvBeFNys
Szerző    (2023-04-12 12:54:00)
Azoknak a napoknak a száma, amikor a napi középhőmérséklet legalább 3 napon keresztül elérte vagy meghaladta a 25 °C-ot.</t>
        </r>
      </text>
    </comment>
    <comment ref="I6" authorId="0" shapeId="0" xr:uid="{00000000-0006-0000-0300-000003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ID#AAAAvBeFN0Q
Szerző    (2023-04-12 12:54:00)
Azoknak a napoknak a száma, amikor a napi minimum hőmérséklet 0 °C vagy az alatt volt.</t>
        </r>
      </text>
    </comment>
    <comment ref="J6" authorId="0" shapeId="0" xr:uid="{00000000-0006-0000-0300-000004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ID#AAAAvBeFNzU
Szerző    (2023-04-12 12:54:00)
Azoknak a napoknak a száma, amikor a napi maximumhőmérséklet 30 °C vagy annál nagyobb volt.</t>
        </r>
      </text>
    </comment>
    <comment ref="P6" authorId="0" shapeId="0" xr:uid="{00000000-0006-0000-0300-000005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ID#AAAAvBeFNzI
Szerző    (2023-04-12 12:54:00)
Éves munkaegységben (ÉME) mérjük. 1 ÉME=1800 munkaóra.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4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ID#AAAAvBeFNzQ
Szerző    (2023-04-12 12:54:00)
Azoknak a napoknak a száma, amikor a csapadék mennyisége legalább 0,1 milliméter volt.</t>
        </r>
      </text>
    </comment>
    <comment ref="F6" authorId="0" shapeId="0" xr:uid="{00000000-0006-0000-0400-000002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ID#AAAAvBeFNys
Szerző    (2023-04-12 12:54:00)
Azoknak a napoknak a száma, amikor a napi középhőmérséklet legalább 3 napon keresztül elérte vagy meghaladta a 25 °C-ot.</t>
        </r>
      </text>
    </comment>
    <comment ref="I6" authorId="0" shapeId="0" xr:uid="{00000000-0006-0000-0400-000003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ID#AAAAvBeFN0Q
Szerző    (2023-04-12 12:54:00)
Azoknak a napoknak a száma, amikor a napi minimum hőmérséklet 0 °C vagy az alatt volt.</t>
        </r>
      </text>
    </comment>
    <comment ref="J6" authorId="0" shapeId="0" xr:uid="{00000000-0006-0000-0400-000004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ID#AAAAvBeFNzU
Szerző    (2023-04-12 12:54:00)
Azoknak a napoknak a száma, amikor a napi maximumhőmérséklet 30 °C vagy annál nagyobb volt.</t>
        </r>
      </text>
    </comment>
    <comment ref="P6" authorId="0" shapeId="0" xr:uid="{00000000-0006-0000-0400-000005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ID#AAAAvBeFNzI
Szerző    (2023-04-12 12:54:00)
Éves munkaegységben (ÉME) mérjük. 1 ÉME=1800 munkaóra.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00000000-0006-0000-1E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ID#AAAAvBeFNzw
Szerző    (2023-04-12 12:54:00)
Indián rizs nélkül.</t>
        </r>
      </text>
    </comment>
    <comment ref="D5" authorId="0" shapeId="0" xr:uid="{00000000-0006-0000-1E00-000002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ID#AAAAvBeFNzk
Szerző    (2023-04-12 12:54:00)
Indián rizs nélkül.</t>
        </r>
      </text>
    </comment>
    <comment ref="D6" authorId="0" shapeId="0" xr:uid="{00000000-0006-0000-1E00-000003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ID#AAAAvBeFNyw
Szerző    (2023-04-12 12:54:00)
Indián rizs nélkül.</t>
        </r>
      </text>
    </comment>
    <comment ref="D7" authorId="0" shapeId="0" xr:uid="{00000000-0006-0000-1E00-000004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ID#AAAAvBeFNy0
Szerző    (2023-04-12 12:54:00)
Indián rizs nélkül.</t>
        </r>
      </text>
    </comment>
    <comment ref="D8" authorId="0" shapeId="0" xr:uid="{00000000-0006-0000-1E00-000005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ID#AAAAvBeFNyE
Szerző    (2023-04-12 12:54:00)
Indián rizs nélkül.</t>
        </r>
      </text>
    </comment>
    <comment ref="D9" authorId="0" shapeId="0" xr:uid="{00000000-0006-0000-1E00-000006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ID#AAAAvBeFNzs
Szerző    (2023-04-12 12:54:00)
Indián rizs nélkül.</t>
        </r>
      </text>
    </comment>
    <comment ref="D10" authorId="0" shapeId="0" xr:uid="{00000000-0006-0000-1E00-000007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ID#AAAAvBeFNyo
Szerző    (2023-04-12 12:54:00)
Indián rizs nélkül.</t>
        </r>
      </text>
    </comment>
    <comment ref="D11" authorId="0" shapeId="0" xr:uid="{00000000-0006-0000-1E00-000008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ID#AAAAvBeFN0E
Szerző    (2023-04-12 12:54:00)
Indián rizs nélkül.</t>
        </r>
      </text>
    </comment>
    <comment ref="D14" authorId="0" shapeId="0" xr:uid="{00000000-0006-0000-1E00-000009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ID#AAAAvBeFNz4
Szerző    (2023-04-12 12:54:00)
Indián rizs nélkül.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UOs210wm3ONKIuHjXrD5/8B8ZGg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1F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ID#AAAAvBeFNyc
Szerző    (2023-04-12 12:54:00)
Hibridkukoricával együtt.</t>
        </r>
      </text>
    </comment>
    <comment ref="W2" authorId="0" shapeId="0" xr:uid="{00000000-0006-0000-1F00-000002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ID#AAAAvBeFNz0
Szerző    (2023-04-12 12:54:00)
Módszertani változás miatt a területi adatokat 2020-tól nem a székhely megyéje, hanem a használt terület megyei elhelyezkedése szerint publikáljuk.</t>
        </r>
      </text>
    </comment>
    <comment ref="B4" authorId="0" shapeId="0" xr:uid="{00000000-0006-0000-1F00-000003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ID#AAAAvBeFNyQ
Szerző    (2023-04-12 12:54:00)
A 2018. január 1-jétől érvényes területi osztályozási rendszer szerint főváros és tervezési-statisztikai régió, korábban fővárosnak megfelelő területi szint.</t>
        </r>
      </text>
    </comment>
    <comment ref="B5" authorId="0" shapeId="0" xr:uid="{00000000-0006-0000-1F00-000004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ID#AAAAvBeFNyg
Szerző    (2023-04-12 12:54:00)
A 2018. január 1-jétől érvényes területi osztályozási rendszer szerint megye és tervezési-statisztikai régió, korábban megyei szint.</t>
        </r>
      </text>
    </comment>
    <comment ref="B6" authorId="0" shapeId="0" xr:uid="{00000000-0006-0000-1F00-000005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ID#AAAAvBeFN0g
Szerző    (2023-04-12 12:54:00)
A 2018. január 1-jétől érvényes területi osztályozási rendszer szerint statisztikai nagyrégió, korábban tervezési-statisztikai régió és statisztikai nagyrégió.</t>
        </r>
      </text>
    </comment>
    <comment ref="B35" authorId="0" shapeId="0" xr:uid="{00000000-0006-0000-1F00-000006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ID#AAAAvBeFNzo
Szerző    (2023-04-12 12:54:00)
A 2018. január 1-jétől érvényes területi osztályozási rendszer szerint főváros és tervezési-statisztikai régió, korábban fővárosnak megfelelő területi szint.</t>
        </r>
      </text>
    </comment>
    <comment ref="B36" authorId="0" shapeId="0" xr:uid="{00000000-0006-0000-1F00-000007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ID#AAAAvBeFN0U
Szerző    (2023-04-12 12:54:00)
A 2018. január 1-jétől érvényes területi osztályozási rendszer szerint megye és tervezési-statisztikai régió, korábban megyei szint.</t>
        </r>
      </text>
    </comment>
    <comment ref="B37" authorId="0" shapeId="0" xr:uid="{00000000-0006-0000-1F00-000008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ID#AAAAvBeFNzM
Szerző    (2023-04-12 12:54:00)
A 2018. január 1-jétől érvényes területi osztályozási rendszer szerint statisztikai nagyrégió, korábban tervezési-statisztikai régió és statisztikai nagyrégió.</t>
        </r>
      </text>
    </comment>
    <comment ref="B66" authorId="0" shapeId="0" xr:uid="{00000000-0006-0000-1F00-000009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ID#AAAAvBeFNzg
Szerző    (2023-04-12 12:54:00)
A 2018. január 1-jétől érvényes területi osztályozási rendszer szerint főváros és tervezési-statisztikai régió, korábban fővárosnak megfelelő területi szint.</t>
        </r>
      </text>
    </comment>
    <comment ref="B67" authorId="0" shapeId="0" xr:uid="{00000000-0006-0000-1F00-00000A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ID#AAAAvBeFNyk
Szerző    (2023-04-12 12:54:00)
A 2018. január 1-jétől érvényes területi osztályozási rendszer szerint megye és tervezési-statisztikai régió, korábban megyei szint.</t>
        </r>
      </text>
    </comment>
    <comment ref="B68" authorId="0" shapeId="0" xr:uid="{00000000-0006-0000-1F00-00000B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ID#AAAAvBeFNyU
Szerző    (2023-04-12 12:54:00)
A 2018. január 1-jétől érvényes területi osztályozási rendszer szerint statisztikai nagyrégió, korábban tervezési-statisztikai régió és statisztikai nagyrégió.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gqImyn+dzRFfoAXoOvfZub+cGYw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20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ID#AAAAvBeFNz8
Szerző    (2023-04-12 12:54:00)
Forrás: Országos Meteorológiai Szolgálat</t>
        </r>
      </text>
    </comment>
    <comment ref="D2" authorId="0" shapeId="0" xr:uid="{00000000-0006-0000-2000-000002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ID#AAAAvBeFN0k
Szerző    (2023-04-12 12:54:00)
Azoknak a napoknak a száma, amikor a csapadék mennyisége legalább 0,1 milliméter volt.</t>
        </r>
      </text>
    </comment>
    <comment ref="E2" authorId="0" shapeId="0" xr:uid="{00000000-0006-0000-2000-000003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ID#AAAAvBeFN0A
Szerző    (2023-04-12 12:54:00)
Azoknak a napoknak a száma, amikor a napi minimum hőmérséklet 0 °C vagy az alatt volt.</t>
        </r>
      </text>
    </comment>
    <comment ref="F2" authorId="0" shapeId="0" xr:uid="{00000000-0006-0000-2000-000004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ID#AAAAvBeFN0Y
Szerző    (2023-04-12 12:54:00)
Azoknak a napoknak a száma, amikor a napi maximumhőmérséklet 30 °C vagy annál nagyobb volt.</t>
        </r>
      </text>
    </comment>
    <comment ref="G2" authorId="0" shapeId="0" xr:uid="{00000000-0006-0000-2000-000005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ID#AAAAvBeFNy4
Szerző    (2023-04-12 12:54:00)
Azoknak a napoknak a száma, amikor a napi középhőmérséklet legalább 3 napon keresztül elérte vagy meghaladta a 25 °C-ot.</t>
        </r>
      </text>
    </comment>
    <comment ref="A3" authorId="0" shapeId="0" xr:uid="{00000000-0006-0000-2000-000006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ID#AAAAvBeFNyI
Szerző    (2023-04-12 12:54:00)
Homogenizált és interpolált adatok.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WuI2Xkj4BdE7qH/94fqxWyukwg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2100-000001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ID#AAAAvBeFNzE
Szerző    (2023-04-12 12:54:00)
A mezőgazdasági termelőeszköz-kereskedelmi szervezetek közvetlen értékesítése a mezőgazdaság  és az erdőgazdálkodás  részére.
Forrás: Agrárgazdasági Kutató Intézet.</t>
        </r>
      </text>
    </comment>
    <comment ref="F2" authorId="0" shapeId="0" xr:uid="{00000000-0006-0000-2100-000002000000}">
      <text>
        <r>
          <rPr>
            <sz val="10"/>
            <color theme="1"/>
            <rFont val="Calibri"/>
            <family val="2"/>
            <charset val="238"/>
            <scheme val="minor"/>
          </rPr>
          <t>======
ID#AAAAvBeFNzY
Szerző    (2023-04-12 12:54:00)
Adatgyűjtés módszertani változás miatt 2020-tól csak a gazdaságküszöböt elérő adatszolgáltatók adatait tartalmazza.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FRPKIkJt3kUffo77webGbWZ92ng=="/>
    </ext>
  </extLst>
</comments>
</file>

<file path=xl/sharedStrings.xml><?xml version="1.0" encoding="utf-8"?>
<sst xmlns="http://schemas.openxmlformats.org/spreadsheetml/2006/main" count="10334" uniqueCount="1435">
  <si>
    <t>Magyarországon a mindenkori jelenre vonatkozóan a kukorica termelési függvényének levezetése, illetve ezen adatmennyiség alapján előrejelzés 2022-re</t>
  </si>
  <si>
    <t>mértékegység</t>
  </si>
  <si>
    <t>kg/ha</t>
  </si>
  <si>
    <t>hektár</t>
  </si>
  <si>
    <t>Ft/tonna</t>
  </si>
  <si>
    <t>nap</t>
  </si>
  <si>
    <t>fok</t>
  </si>
  <si>
    <t>mm</t>
  </si>
  <si>
    <t>kg</t>
  </si>
  <si>
    <t>ÉME</t>
  </si>
  <si>
    <t>%</t>
  </si>
  <si>
    <t>Irány</t>
  </si>
  <si>
    <t>nincs</t>
  </si>
  <si>
    <t>Korreláció</t>
  </si>
  <si>
    <t>Változó</t>
  </si>
  <si>
    <t>Y</t>
  </si>
  <si>
    <t>X1</t>
  </si>
  <si>
    <t>X3</t>
  </si>
  <si>
    <t>X4</t>
  </si>
  <si>
    <t>X5</t>
  </si>
  <si>
    <t>X6</t>
  </si>
  <si>
    <t>X7</t>
  </si>
  <si>
    <t>X8</t>
  </si>
  <si>
    <t>X9</t>
  </si>
  <si>
    <t>X10</t>
  </si>
  <si>
    <t>X11</t>
  </si>
  <si>
    <t>X12</t>
  </si>
  <si>
    <t>X13</t>
  </si>
  <si>
    <t>X14</t>
  </si>
  <si>
    <t>X15</t>
  </si>
  <si>
    <t>X16</t>
  </si>
  <si>
    <t>ÉV</t>
  </si>
  <si>
    <t>Kukorica termésátlag</t>
  </si>
  <si>
    <t>Kukoricával betakarított terület</t>
  </si>
  <si>
    <t>Kukorica felvásárlási átlagára (Ft/tonna)</t>
  </si>
  <si>
    <t>Csapadékos napok száma</t>
  </si>
  <si>
    <t>Hőhullámmal érintett napok száma</t>
  </si>
  <si>
    <t>Átlagos középhőmérséklet, °C</t>
  </si>
  <si>
    <t>Lehullott csapadékösszeg, mm</t>
  </si>
  <si>
    <t>Fagyos napok száma</t>
  </si>
  <si>
    <t>Hőségnapok száma</t>
  </si>
  <si>
    <t>Búza termésátlaga</t>
  </si>
  <si>
    <t>Árpa termésátlaga</t>
  </si>
  <si>
    <t>Rozs termésátlaga</t>
  </si>
  <si>
    <t>Zab termésátlaga</t>
  </si>
  <si>
    <t>egy hektár mezőgazdasági területre jutó műtrágya mennyisége</t>
  </si>
  <si>
    <t>Összesen Éves munkaerő-egység (ÉME)</t>
  </si>
  <si>
    <t>A munkaerő-egységre jutó reáljövedelem változása, 
előző év=100,0%</t>
  </si>
  <si>
    <t>Mértékegység</t>
  </si>
  <si>
    <t>sorszám</t>
  </si>
  <si>
    <t>búza termésátlaga</t>
  </si>
  <si>
    <t>árpa termésátlaga</t>
  </si>
  <si>
    <t>rozs termésátlaga</t>
  </si>
  <si>
    <t>zab termésátlaga</t>
  </si>
  <si>
    <t>Korrel</t>
  </si>
  <si>
    <t>Magyarországi időjárási adatokkal</t>
  </si>
  <si>
    <t>Ha fv.</t>
  </si>
  <si>
    <t>Azonosító:</t>
  </si>
  <si>
    <t>Objektumok:</t>
  </si>
  <si>
    <t>Attribútumok:</t>
  </si>
  <si>
    <t>Lépcsôk:</t>
  </si>
  <si>
    <t>Eltolás:</t>
  </si>
  <si>
    <t>Leírás: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</si>
  <si>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</si>
  <si>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</si>
  <si>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</si>
  <si>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</si>
  <si>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</si>
  <si>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</si>
  <si>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</si>
  <si>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</si>
  <si>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</si>
  <si>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</si>
  <si>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</si>
  <si>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</si>
  <si>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</si>
  <si>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</si>
  <si>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X(A14)</t>
  </si>
  <si>
    <t>X(A15)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</si>
  <si>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</si>
  <si>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</si>
  <si>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</si>
  <si>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</si>
  <si>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</si>
  <si>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</si>
  <si>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</si>
  <si>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</si>
  <si>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</si>
  <si>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</si>
  <si>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</si>
  <si>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</si>
  <si>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</si>
  <si>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</si>
  <si>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</si>
  <si>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</si>
  <si>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</si>
  <si>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</si>
  <si>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</si>
  <si>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</si>
  <si>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</si>
  <si>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</si>
  <si>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Lépcsôk(1)</t>
  </si>
  <si>
    <t>S1</t>
  </si>
  <si>
    <t>(0+0)/(1)=0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</si>
  <si>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</si>
  <si>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</si>
  <si>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</si>
  <si>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</si>
  <si>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</si>
  <si>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</si>
  <si>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</si>
  <si>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</si>
  <si>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</si>
  <si>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</si>
  <si>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</si>
  <si>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</si>
  <si>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</si>
  <si>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</si>
  <si>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</si>
  <si>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</si>
  <si>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</si>
  <si>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</si>
  <si>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</si>
  <si>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</si>
  <si>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</si>
  <si>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Lépcsôk(2)</t>
  </si>
  <si>
    <t>COCO:STD</t>
  </si>
  <si>
    <t>Becslés</t>
  </si>
  <si>
    <t>Tény+0</t>
  </si>
  <si>
    <t>Delta</t>
  </si>
  <si>
    <t>Delta/Tény</t>
  </si>
  <si>
    <t>S1 összeg:</t>
  </si>
  <si>
    <t>S22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</si>
  <si>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</si>
  <si>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</si>
  <si>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</si>
  <si>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</si>
  <si>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</si>
  <si>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</si>
  <si>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</si>
  <si>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t>Y(A16)</t>
  </si>
  <si>
    <t>(0+0)/(2)=0</t>
  </si>
  <si>
    <t>COCO STD: 1891389</t>
  </si>
  <si>
    <t>(0+1212)/(1)=1212</t>
  </si>
  <si>
    <t>(0+15)/(1)=15</t>
  </si>
  <si>
    <t>(0+2529)/(1)=2529</t>
  </si>
  <si>
    <t>(0+808)/(1)=808</t>
  </si>
  <si>
    <t>(0+3293)/(1)=3293</t>
  </si>
  <si>
    <t>(0+1091)/(1)=1091</t>
  </si>
  <si>
    <t>(0+4958)/(1)=4958</t>
  </si>
  <si>
    <t>(0+913)/(1)=913</t>
  </si>
  <si>
    <t>(0+663)/(1)=663</t>
  </si>
  <si>
    <t>(0+978)/(1)=978</t>
  </si>
  <si>
    <t>(0+419)/(1)=419</t>
  </si>
  <si>
    <t>(0+2059)/(1)=2059</t>
  </si>
  <si>
    <t>(0+350)/(1)=350</t>
  </si>
  <si>
    <t>(0+472)/(1)=472</t>
  </si>
  <si>
    <t>(0+1936)/(1)=1936</t>
  </si>
  <si>
    <t>(0+2147)/(1)=2147</t>
  </si>
  <si>
    <t>(0+470)/(1)=470</t>
  </si>
  <si>
    <t>(0+233)/(1)=233</t>
  </si>
  <si>
    <t>(0+1850)/(1)=1850</t>
  </si>
  <si>
    <t>(0+1511)/(1)=1511</t>
  </si>
  <si>
    <t>(0+1704)/(1)=1704</t>
  </si>
  <si>
    <t>(0+735)/(1)=735</t>
  </si>
  <si>
    <r>
      <rPr>
        <sz val="6"/>
        <color rgb="FF333333"/>
        <rFont val="Verdana"/>
        <family val="2"/>
        <charset val="238"/>
      </rPr>
      <t>Maximális memória használat: </t>
    </r>
    <r>
      <rPr>
        <b/>
        <sz val="6"/>
        <color rgb="FF333333"/>
        <rFont val="Verdana"/>
        <family val="2"/>
        <charset val="238"/>
      </rPr>
      <t>1.49 Mb</t>
    </r>
  </si>
  <si>
    <r>
      <rPr>
        <sz val="6"/>
        <color rgb="FF333333"/>
        <rFont val="Verdana"/>
        <family val="2"/>
        <charset val="238"/>
      </rPr>
      <t>A futtatás idôtartama: </t>
    </r>
    <r>
      <rPr>
        <b/>
        <sz val="6"/>
        <color rgb="FF333333"/>
        <rFont val="Verdana"/>
        <family val="2"/>
        <charset val="238"/>
      </rPr>
      <t>0.09 mp (0 p)</t>
    </r>
  </si>
  <si>
    <t>COCO STD: 4000627</t>
  </si>
  <si>
    <t>(2060.7+1781.9)/(2)=1921.3</t>
  </si>
  <si>
    <t>(985.5+562.5)/(2)=774</t>
  </si>
  <si>
    <t>(0+1428.5)/(2)=714.25</t>
  </si>
  <si>
    <t>(1403.6+2210)/(2)=1806.8</t>
  </si>
  <si>
    <t>(3364.8+1806.8)/(2)=2585.8</t>
  </si>
  <si>
    <t>(567.4+0)/(2)=283.7</t>
  </si>
  <si>
    <t>(2926.8+3887.4)/(2)=3407.1</t>
  </si>
  <si>
    <t>(0+512.7)/(2)=256.35</t>
  </si>
  <si>
    <t>(1035.3+0)/(2)=517.65</t>
  </si>
  <si>
    <t>(0+54.8)/(2)=27.4</t>
  </si>
  <si>
    <t>(0+567.4)/(2)=283.7</t>
  </si>
  <si>
    <t>(2040.8+1294.1)/(2)=1667.45</t>
  </si>
  <si>
    <t>(1194.6+1781.9)/(2)=1488.25</t>
  </si>
  <si>
    <t>(1334+2210)/(2)=1772</t>
  </si>
  <si>
    <t>(1971.1+3449.4)/(2)=2710.25</t>
  </si>
  <si>
    <t>(627.2+562.5)/(2)=594.8</t>
  </si>
  <si>
    <t>(1911.3+1294.1)/(2)=1602.75</t>
  </si>
  <si>
    <t>(1314.1+2210)/(2)=1762.05</t>
  </si>
  <si>
    <t>(348.4+1095)/(2)=721.75</t>
  </si>
  <si>
    <t>(1314.1+2125.4)/(2)=1719.7</t>
  </si>
  <si>
    <t>(1194.6+920.8)/(2)=1057.7</t>
  </si>
  <si>
    <t>(0+159.3)/(2)=79.65</t>
  </si>
  <si>
    <t>(149.3+920.8)/(2)=535.1</t>
  </si>
  <si>
    <t>(2050.7+1806.8)/(2)=1928.75</t>
  </si>
  <si>
    <t>(149.3+0)/(2)=74.65</t>
  </si>
  <si>
    <t>(348.4+0)/(2)=174.2</t>
  </si>
  <si>
    <r>
      <rPr>
        <sz val="6"/>
        <color rgb="FF333333"/>
        <rFont val="Verdana"/>
        <family val="2"/>
        <charset val="238"/>
      </rPr>
      <t>Maximális memória használat: </t>
    </r>
    <r>
      <rPr>
        <b/>
        <sz val="6"/>
        <color rgb="FF333333"/>
        <rFont val="Verdana"/>
        <family val="2"/>
        <charset val="238"/>
      </rPr>
      <t>1.48 Mb</t>
    </r>
  </si>
  <si>
    <r>
      <rPr>
        <sz val="6"/>
        <color rgb="FF333333"/>
        <rFont val="Verdana"/>
        <family val="2"/>
        <charset val="238"/>
      </rPr>
      <t>A futtatás idôtartama: </t>
    </r>
    <r>
      <rPr>
        <b/>
        <sz val="6"/>
        <color rgb="FF333333"/>
        <rFont val="Verdana"/>
        <family val="2"/>
        <charset val="238"/>
      </rPr>
      <t>0.16 mp (0 p)</t>
    </r>
  </si>
  <si>
    <t>19.1.2.5. A kukorica termelése megye és régió szerint</t>
  </si>
  <si>
    <t>Területi egység neve</t>
  </si>
  <si>
    <t>Területi egység szintje</t>
  </si>
  <si>
    <t>Betakarított terület, hektár</t>
  </si>
  <si>
    <t>Budapest</t>
  </si>
  <si>
    <t>főváros, régió</t>
  </si>
  <si>
    <t xml:space="preserve">Pest </t>
  </si>
  <si>
    <t>megye, régió</t>
  </si>
  <si>
    <t>Közép-Magyarország</t>
  </si>
  <si>
    <t>nagyrégió</t>
  </si>
  <si>
    <t>Fejér</t>
  </si>
  <si>
    <t>megye</t>
  </si>
  <si>
    <t>Komárom-Esztergom</t>
  </si>
  <si>
    <t>Veszprém</t>
  </si>
  <si>
    <t>Közép-Dunántúl</t>
  </si>
  <si>
    <t>régió</t>
  </si>
  <si>
    <t>Győr-Moson-Sopron</t>
  </si>
  <si>
    <t>Vas</t>
  </si>
  <si>
    <t>Zala</t>
  </si>
  <si>
    <t>Nyugat-Dunántúl</t>
  </si>
  <si>
    <t>Baranya</t>
  </si>
  <si>
    <t>Somogy</t>
  </si>
  <si>
    <t xml:space="preserve">Tolna </t>
  </si>
  <si>
    <t>Dél-Dunántúl</t>
  </si>
  <si>
    <t>Dunántúl</t>
  </si>
  <si>
    <t>Borsod-Abaúj-Zemplén</t>
  </si>
  <si>
    <t>Heves</t>
  </si>
  <si>
    <t xml:space="preserve">Nógrád </t>
  </si>
  <si>
    <t>Észak-Magyarország</t>
  </si>
  <si>
    <t>Hajdú-Bihar</t>
  </si>
  <si>
    <t>Jász-Nagykun-Szolnok</t>
  </si>
  <si>
    <t>Szabolcs-Szatmár-Bereg</t>
  </si>
  <si>
    <t>Észak-Alföld</t>
  </si>
  <si>
    <t xml:space="preserve">Bács-Kiskun </t>
  </si>
  <si>
    <t>Békés</t>
  </si>
  <si>
    <t>Csongrád-Csanád</t>
  </si>
  <si>
    <t>Dél-Alföld</t>
  </si>
  <si>
    <t>Alföld és Észak</t>
  </si>
  <si>
    <t>Ország összesen</t>
  </si>
  <si>
    <t>ország</t>
  </si>
  <si>
    <t>Betakarított összes termés, tonna</t>
  </si>
  <si>
    <t>Termésátlag, kg/hektár</t>
  </si>
  <si>
    <t>15.1.1.37. Magyarország és Budapest időjárásának adatai</t>
  </si>
  <si>
    <t>Év</t>
  </si>
  <si>
    <t xml:space="preserve">Magyarország  </t>
  </si>
  <si>
    <t>1.1.1.13. Gabonafélék felvásárlási átlagára [Ft/tonna]</t>
  </si>
  <si>
    <t>Kukorica</t>
  </si>
  <si>
    <t>Rizs, összesen</t>
  </si>
  <si>
    <t>Köles, összesen</t>
  </si>
  <si>
    <t>Cirokmag, összesen</t>
  </si>
  <si>
    <t>Fénymag, (kanári-kölesmag)</t>
  </si>
  <si>
    <t>..</t>
  </si>
  <si>
    <t>…</t>
  </si>
  <si>
    <t>19.1.1.18. Fontosabb szántóföldi növények termésátlaga [kg/hektár]</t>
  </si>
  <si>
    <t>Búza</t>
  </si>
  <si>
    <t>Árpa összesen</t>
  </si>
  <si>
    <t>Rozs</t>
  </si>
  <si>
    <t>Zab</t>
  </si>
  <si>
    <t>19.1.1.40. Értékesített műtrágya mennyisége hatóanyagban</t>
  </si>
  <si>
    <t>Műtrágyaértékesítés hatóanyagban, ezer tonna nitrogén</t>
  </si>
  <si>
    <t>Műtrágyaértékesítés hatóanyagban, ezer tonna foszfor</t>
  </si>
  <si>
    <t>Műtrágyaértékesítés hatóanyagban, ezer tonna kálium</t>
  </si>
  <si>
    <t>Műtrágyaértékesítés hatóanyagban, ezer tonna összesen</t>
  </si>
  <si>
    <t>Egy hektár mezőgazdasági területre jutó műtrágya, kg összesen</t>
  </si>
  <si>
    <t>19.1.1.5. Mezőgazdasági munkaerő-felhasználás</t>
  </si>
  <si>
    <t>19.1.1.12. Fontosabb szántóföldi növények betakarított területe [ezer hektár]</t>
  </si>
  <si>
    <t>Árpa</t>
  </si>
  <si>
    <t>Búza termésátlag</t>
  </si>
  <si>
    <t>Búzával betakarított terület</t>
  </si>
  <si>
    <t>Búza felvásárlási átlagára (Ft/tonna)</t>
  </si>
  <si>
    <t>Kukorica termésátlaga</t>
  </si>
  <si>
    <t>Magyarországon a mindenkori jelenre vonatkozóan a búza termelési függvényének levezetése, illetve ezen adatmennyiség alapján előrejelzés 2022-re</t>
  </si>
  <si>
    <t>kukorica termésátlaga</t>
  </si>
  <si>
    <t>COCO STD: 5531518</t>
  </si>
  <si>
    <t>(0+1074)/(1)=1074</t>
  </si>
  <si>
    <t>(0+52)/(1)=52</t>
  </si>
  <si>
    <t>(0+1649)/(1)=1649</t>
  </si>
  <si>
    <t>(0+909)/(1)=909</t>
  </si>
  <si>
    <t>(0+91)/(1)=91</t>
  </si>
  <si>
    <t>(0+1141)/(1)=1141</t>
  </si>
  <si>
    <t>(0+1057)/(1)=1057</t>
  </si>
  <si>
    <t>(0+446)/(1)=446</t>
  </si>
  <si>
    <t>(0+277)/(1)=277</t>
  </si>
  <si>
    <t>(0+3085)/(1)=3085</t>
  </si>
  <si>
    <t>(0+942)/(1)=942</t>
  </si>
  <si>
    <t>(0+378)/(1)=378</t>
  </si>
  <si>
    <t>(0+306)/(1)=306</t>
  </si>
  <si>
    <t>(0+237)/(1)=237</t>
  </si>
  <si>
    <t>(0+959)/(1)=959</t>
  </si>
  <si>
    <t>(0+2640)/(1)=2640</t>
  </si>
  <si>
    <t>(0+622)/(1)=622</t>
  </si>
  <si>
    <t>(0+7)/(1)=7</t>
  </si>
  <si>
    <t>(0+315)/(1)=315</t>
  </si>
  <si>
    <t>(0+188)/(1)=188</t>
  </si>
  <si>
    <t>(0+101)/(1)=101</t>
  </si>
  <si>
    <t>(0+2543)/(1)=2543</t>
  </si>
  <si>
    <t>-0.02</t>
  </si>
  <si>
    <t>-0.03</t>
  </si>
  <si>
    <r>
      <t>Maximális memória használat: </t>
    </r>
    <r>
      <rPr>
        <b/>
        <sz val="6"/>
        <color rgb="FF333333"/>
        <rFont val="Verdana"/>
        <family val="2"/>
        <charset val="238"/>
      </rPr>
      <t>1.42 Mb</t>
    </r>
  </si>
  <si>
    <r>
      <t>A futtatás idôtartama: </t>
    </r>
    <r>
      <rPr>
        <b/>
        <sz val="6"/>
        <color rgb="FF333333"/>
        <rFont val="Verdana"/>
        <family val="2"/>
        <charset val="238"/>
      </rPr>
      <t>0.13 mp (0 p)</t>
    </r>
  </si>
  <si>
    <t>COCO STD: 4486789</t>
  </si>
  <si>
    <t>(1323.4+1303.5)/(2)=1313.45</t>
  </si>
  <si>
    <t>(1648.1+1518.2)/(2)=1583.15</t>
  </si>
  <si>
    <t>(0+459.5)/(2)=229.75</t>
  </si>
  <si>
    <t>(1018.8+1368.4)/(2)=1193.6</t>
  </si>
  <si>
    <t>(884+0)/(2)=442</t>
  </si>
  <si>
    <t>(1508.2+1523.2)/(2)=1515.7</t>
  </si>
  <si>
    <t>(769.1+139.8)/(2)=454.45</t>
  </si>
  <si>
    <t>(1588.1+2077.6)/(2)=1832.85</t>
  </si>
  <si>
    <t>(279.7+0)/(2)=139.85</t>
  </si>
  <si>
    <t>(409.5+479.4)/(2)=444.5</t>
  </si>
  <si>
    <t>(849+903.9)/(2)=876.45</t>
  </si>
  <si>
    <t>(0+394.5)/(2)=197.25</t>
  </si>
  <si>
    <t>(1508.2+1483.3)/(2)=1495.75</t>
  </si>
  <si>
    <t>(169.8+139.8)/(2)=154.8</t>
  </si>
  <si>
    <t>(529.4+809)/(2)=669.2</t>
  </si>
  <si>
    <t>(0+224.7)/(2)=112.35</t>
  </si>
  <si>
    <t>(1048.8+963.9)/(2)=1006.3</t>
  </si>
  <si>
    <t>(0+769.1)/(2)=384.55</t>
  </si>
  <si>
    <t>(0+139.8)/(2)=69.9</t>
  </si>
  <si>
    <t>(1283.5+1303.5)/(2)=1293.5</t>
  </si>
  <si>
    <t>(529.4+694.2)/(2)=611.8</t>
  </si>
  <si>
    <t>(769.1+0)/(2)=384.55</t>
  </si>
  <si>
    <t>(634.3+0)/(2)=317.15</t>
  </si>
  <si>
    <t>(519.4+669.2)/(2)=594.3</t>
  </si>
  <si>
    <t>(384.5+364.6)/(2)=374.55</t>
  </si>
  <si>
    <t>(249.7+329.6)/(2)=289.65</t>
  </si>
  <si>
    <t>(144.8+0)/(2)=72.4</t>
  </si>
  <si>
    <r>
      <t>A futtatás idôtartama: </t>
    </r>
    <r>
      <rPr>
        <b/>
        <sz val="6"/>
        <color rgb="FF333333"/>
        <rFont val="Verdana"/>
        <family val="2"/>
        <charset val="238"/>
      </rPr>
      <t>0.15 mp (0 p)</t>
    </r>
  </si>
  <si>
    <t>Magyarországon a mindenkori jelenre vonatkozóan az árpa termelési függvényének levezetése, illetve ezen adatmennyiség alapján előrejelzés 2022-re</t>
  </si>
  <si>
    <t>Árpa termésátlag</t>
  </si>
  <si>
    <t>Árpával betakarított terület</t>
  </si>
  <si>
    <t>Árpa felvásárlási átlagára (Ft/tonna)</t>
  </si>
  <si>
    <t>COCO STD: 5038787</t>
  </si>
  <si>
    <t>(0+1388)/(1)=1388</t>
  </si>
  <si>
    <t>(0+733)/(1)=733</t>
  </si>
  <si>
    <t>(0+489)/(1)=489</t>
  </si>
  <si>
    <t>(0+99)/(1)=99</t>
  </si>
  <si>
    <t>(0+1145)/(1)=1145</t>
  </si>
  <si>
    <t>(0+523)/(1)=523</t>
  </si>
  <si>
    <t>(0+2985)/(1)=2985</t>
  </si>
  <si>
    <t>(0+243)/(1)=243</t>
  </si>
  <si>
    <t>(0+2093)/(1)=2093</t>
  </si>
  <si>
    <t>(0+870)/(1)=870</t>
  </si>
  <si>
    <t>(0+90)/(1)=90</t>
  </si>
  <si>
    <t>(0+2216)/(1)=2216</t>
  </si>
  <si>
    <t>(0+1087)/(1)=1087</t>
  </si>
  <si>
    <t>(0+170)/(1)=170</t>
  </si>
  <si>
    <t>(0+360)/(1)=360</t>
  </si>
  <si>
    <t>(0+1866)/(1)=1866</t>
  </si>
  <si>
    <t>(0+320)/(1)=320</t>
  </si>
  <si>
    <t>(0+1636)/(1)=1636</t>
  </si>
  <si>
    <t>(0+955)/(1)=955</t>
  </si>
  <si>
    <t>(0+876)/(1)=876</t>
  </si>
  <si>
    <t>(0+1625)/(1)=1625</t>
  </si>
  <si>
    <r>
      <t>A futtatás idôtartama: </t>
    </r>
    <r>
      <rPr>
        <b/>
        <sz val="6"/>
        <color rgb="FF333333"/>
        <rFont val="Verdana"/>
        <family val="2"/>
        <charset val="238"/>
      </rPr>
      <t>0.07 mp (0 p)</t>
    </r>
  </si>
  <si>
    <t>COCO STD: 4279740</t>
  </si>
  <si>
    <t>(0+241)/(1)=241</t>
  </si>
  <si>
    <t>(0+643)/(1)=643</t>
  </si>
  <si>
    <t>(0+231)/(1)=231</t>
  </si>
  <si>
    <t>(0+1281)/(1)=1281</t>
  </si>
  <si>
    <t>(0+337)/(1)=337</t>
  </si>
  <si>
    <t>(0+1724)/(1)=1724</t>
  </si>
  <si>
    <t>(0+1901)/(1)=1901</t>
  </si>
  <si>
    <t>(0+577)/(1)=577</t>
  </si>
  <si>
    <t>(0+1656)/(1)=1656</t>
  </si>
  <si>
    <t>(0+187)/(1)=187</t>
  </si>
  <si>
    <t>(0+564)/(1)=564</t>
  </si>
  <si>
    <t>(0+1411)/(1)=1411</t>
  </si>
  <si>
    <t>(0+121)/(1)=121</t>
  </si>
  <si>
    <t>(0+1369)/(1)=1369</t>
  </si>
  <si>
    <t>(0+968)/(1)=968</t>
  </si>
  <si>
    <t>(0+1060)/(1)=1060</t>
  </si>
  <si>
    <t>(0+76)/(1)=76</t>
  </si>
  <si>
    <t>(0+689)/(1)=689</t>
  </si>
  <si>
    <t>(0+920)/(1)=920</t>
  </si>
  <si>
    <t>(0+544)/(1)=544</t>
  </si>
  <si>
    <t>(0+840)/(1)=840</t>
  </si>
  <si>
    <t>Magyarországon a mindenkori jelenre vonatkozóan a rozs termelési függvényének levezetése, illetve ezen adatmennyiség alapján előrejelzés 2022-re</t>
  </si>
  <si>
    <t>Rozs termésátlag</t>
  </si>
  <si>
    <t>Rozzsal betakarított terület</t>
  </si>
  <si>
    <t>Rozs felvásárlási átlagára (Ft/tonna)</t>
  </si>
  <si>
    <t>Magyarországon a mindenkori jelenre vonatkozóan a zab termelési függvényének levezetése, illetve ezen adatmennyiség alapján előrejelzés 2022-re</t>
  </si>
  <si>
    <t>Zab termésátlag</t>
  </si>
  <si>
    <t>Zabbal betakarított terület</t>
  </si>
  <si>
    <t>Zab felvásárlási átlagára (Ft/tonna)</t>
  </si>
  <si>
    <t>COCO STD: 3854765</t>
  </si>
  <si>
    <t>(0+150)/(1)=150</t>
  </si>
  <si>
    <t>(0+1205)/(1)=1205</t>
  </si>
  <si>
    <t>(0+2098)/(1)=2098</t>
  </si>
  <si>
    <t>(0+10)/(1)=10</t>
  </si>
  <si>
    <t>(0+1403)/(1)=1403</t>
  </si>
  <si>
    <t>(0+983)/(1)=983</t>
  </si>
  <si>
    <t>(0+1048)/(1)=1048</t>
  </si>
  <si>
    <t>(0+240)/(1)=240</t>
  </si>
  <si>
    <t>(0+410)/(1)=410</t>
  </si>
  <si>
    <t>(0+685)/(1)=685</t>
  </si>
  <si>
    <t>(0+1138)/(1)=1138</t>
  </si>
  <si>
    <t>(0+775)/(1)=775</t>
  </si>
  <si>
    <t>(0+668)/(1)=668</t>
  </si>
  <si>
    <t>(0+688)/(1)=688</t>
  </si>
  <si>
    <t>(0+248)/(1)=248</t>
  </si>
  <si>
    <t>(0+705)/(1)=705</t>
  </si>
  <si>
    <t>(0+335)/(1)=335</t>
  </si>
  <si>
    <t>(0+190)/(1)=190</t>
  </si>
  <si>
    <t>(0+400)/(1)=400</t>
  </si>
  <si>
    <t>(0+153)/(1)=153</t>
  </si>
  <si>
    <t>(0+205)/(1)=205</t>
  </si>
  <si>
    <r>
      <t>A futtatás idôtartama: </t>
    </r>
    <r>
      <rPr>
        <b/>
        <sz val="6"/>
        <color rgb="FF333333"/>
        <rFont val="Verdana"/>
        <family val="2"/>
        <charset val="238"/>
      </rPr>
      <t>0.06 mp (0 p)</t>
    </r>
  </si>
  <si>
    <t>COCO STD: 8108872</t>
  </si>
  <si>
    <t>(0+50)/(1)=50</t>
  </si>
  <si>
    <t>(0+770)/(1)=770</t>
  </si>
  <si>
    <t>(0+558)/(1)=558</t>
  </si>
  <si>
    <t>(0+672)/(1)=672</t>
  </si>
  <si>
    <t>(0+1170)/(1)=1170</t>
  </si>
  <si>
    <t>(0+535)/(1)=535</t>
  </si>
  <si>
    <t>(0+527)/(1)=527</t>
  </si>
  <si>
    <t>(0+78)/(1)=78</t>
  </si>
  <si>
    <t>(0+498)/(1)=498</t>
  </si>
  <si>
    <t>(0+710)/(1)=710</t>
  </si>
  <si>
    <t>(0+282)/(1)=282</t>
  </si>
  <si>
    <t>(0+87)/(1)=87</t>
  </si>
  <si>
    <t>(0+292)/(1)=292</t>
  </si>
  <si>
    <t>(0+510)/(1)=510</t>
  </si>
  <si>
    <t>(0+220)/(1)=220</t>
  </si>
  <si>
    <t>(0+438)/(1)=438</t>
  </si>
  <si>
    <t>(0+502)/(1)=502</t>
  </si>
  <si>
    <t>(0+328)/(1)=328</t>
  </si>
  <si>
    <r>
      <t>A futtatás idôtartama: </t>
    </r>
    <r>
      <rPr>
        <b/>
        <sz val="6"/>
        <color rgb="FF333333"/>
        <rFont val="Verdana"/>
        <family val="2"/>
        <charset val="238"/>
      </rPr>
      <t>0.2 mp (0 p)</t>
    </r>
  </si>
  <si>
    <t>COCO STD: 9484142</t>
  </si>
  <si>
    <t>(0+346)/(1)=346</t>
  </si>
  <si>
    <t>(0+697)/(1)=697</t>
  </si>
  <si>
    <t>(0+201)/(1)=201</t>
  </si>
  <si>
    <t>(0+124)/(1)=124</t>
  </si>
  <si>
    <t>(0+323)/(1)=323</t>
  </si>
  <si>
    <t>(0+183)/(1)=183</t>
  </si>
  <si>
    <t>(0+171)/(1)=171</t>
  </si>
  <si>
    <t>(0+22)/(1)=22</t>
  </si>
  <si>
    <t>(0+2090)/(1)=2090</t>
  </si>
  <si>
    <t>(0+59)/(1)=59</t>
  </si>
  <si>
    <t>(0+1959)/(1)=1959</t>
  </si>
  <si>
    <t>(0+143)/(1)=143</t>
  </si>
  <si>
    <t>(0+109)/(1)=109</t>
  </si>
  <si>
    <t>(0+1517)/(1)=1517</t>
  </si>
  <si>
    <t>(0+106)/(1)=106</t>
  </si>
  <si>
    <t>(0+1490)/(1)=1490</t>
  </si>
  <si>
    <t>(0+117)/(1)=117</t>
  </si>
  <si>
    <t>(0+37)/(1)=37</t>
  </si>
  <si>
    <t>(0+63)/(1)=63</t>
  </si>
  <si>
    <t>(0+27)/(1)=27</t>
  </si>
  <si>
    <t>(0+1357)/(1)=1357</t>
  </si>
  <si>
    <t>COCO STD: 4528805</t>
  </si>
  <si>
    <t>(1750+0)/(2)=875</t>
  </si>
  <si>
    <t>(755.7+899.4)/(2)=827.6</t>
  </si>
  <si>
    <t>(14.7+0)/(2)=7.35</t>
  </si>
  <si>
    <t>(0+879.9)/(2)=439.95</t>
  </si>
  <si>
    <t>(176+293.3)/(2)=234.65</t>
  </si>
  <si>
    <t>(117.3+410.6)/(2)=263.95</t>
  </si>
  <si>
    <t>(953.2+713.7)/(2)=833.45</t>
  </si>
  <si>
    <t>(71.4+0)/(2)=35.7</t>
  </si>
  <si>
    <t>(273.7+254.2)/(2)=263.95</t>
  </si>
  <si>
    <t>(19.6+0)/(2)=9.8</t>
  </si>
  <si>
    <t>(2004.2+919)/(2)=1461.6</t>
  </si>
  <si>
    <t>(63.5+410.6)/(2)=237.1</t>
  </si>
  <si>
    <t>(34.2+527.9)/(2)=281.05</t>
  </si>
  <si>
    <t>(1598.4+0)/(2)=799.2</t>
  </si>
  <si>
    <t>(176+78.2)/(2)=127.1</t>
  </si>
  <si>
    <t>(125.1+254.2)/(2)=189.65</t>
  </si>
  <si>
    <t>(0+78.2)/(2)=39.1</t>
  </si>
  <si>
    <t>(0+772.3)/(2)=386.15</t>
  </si>
  <si>
    <t>(571.9+899.4)/(2)=735.7</t>
  </si>
  <si>
    <t>(0+537.7)/(2)=268.85</t>
  </si>
  <si>
    <t>(14.7+410.6)/(2)=212.65</t>
  </si>
  <si>
    <t>(0+518.2)/(2)=259.1</t>
  </si>
  <si>
    <t>(34.2+488.8)/(2)=261.5</t>
  </si>
  <si>
    <t>(1442+0)/(2)=721</t>
  </si>
  <si>
    <t>(571.9+215.1)/(2)=393.5</t>
  </si>
  <si>
    <t>(271.8+0)/(2)=135.9</t>
  </si>
  <si>
    <t>(0+439.9)/(2)=219.95</t>
  </si>
  <si>
    <t>(0+430.2)/(2)=215.1</t>
  </si>
  <si>
    <t>Becslés-tény korreláció</t>
  </si>
  <si>
    <t>Előrejelzés 2022-re</t>
  </si>
  <si>
    <t>Valós számok 2022-re</t>
  </si>
  <si>
    <t>Genetikai potenciál  (kg/ha)</t>
  </si>
  <si>
    <t>Genetikai potenciál eltérés (kg/ha)</t>
  </si>
  <si>
    <t>Termésátlag (kg/hektár)</t>
  </si>
  <si>
    <t>X2</t>
  </si>
  <si>
    <t>Y0</t>
  </si>
  <si>
    <t>konstans</t>
  </si>
  <si>
    <t>X1/X2</t>
  </si>
  <si>
    <t>X1/X3</t>
  </si>
  <si>
    <t>X1/X4</t>
  </si>
  <si>
    <t>X1/X5</t>
  </si>
  <si>
    <t>X2/X3</t>
  </si>
  <si>
    <t>X2/X4</t>
  </si>
  <si>
    <t>X2/X5</t>
  </si>
  <si>
    <t>X3/X4</t>
  </si>
  <si>
    <t>X3/X5</t>
  </si>
  <si>
    <t>X4/X5</t>
  </si>
  <si>
    <t>alkalmatlan nézet az anti-diszkriminatív hasonlóságok vizsgálatára, hiszen tele van antagonizmusokkal</t>
  </si>
  <si>
    <t>COCO Y0: 9962486</t>
  </si>
  <si>
    <t>Y(A11)</t>
  </si>
  <si>
    <t>O23</t>
  </si>
  <si>
    <t>O24</t>
  </si>
  <si>
    <t>(999740.2+23)/(2)=499881.6</t>
  </si>
  <si>
    <t>(23+48)/(2)=35.5</t>
  </si>
  <si>
    <t>(23+23)/(2)=23</t>
  </si>
  <si>
    <t>(46+23)/(2)=34.5</t>
  </si>
  <si>
    <t>(98+999602.2)/(2)=499850.1</t>
  </si>
  <si>
    <t>(63+241)/(2)=152</t>
  </si>
  <si>
    <t>(82+23)/(2)=52.5</t>
  </si>
  <si>
    <t>(192+521)/(2)=356.5</t>
  </si>
  <si>
    <t>(999730.2+22)/(2)=499876.1</t>
  </si>
  <si>
    <t>(22+47)/(2)=34.5</t>
  </si>
  <si>
    <t>(22+22)/(2)=22</t>
  </si>
  <si>
    <t>(97+999601.2)/(2)=499849.1</t>
  </si>
  <si>
    <t>(45+22)/(2)=33.5</t>
  </si>
  <si>
    <t>(62+240)/(2)=151</t>
  </si>
  <si>
    <t>(66+22)/(2)=44</t>
  </si>
  <si>
    <t>(101+355)/(2)=228</t>
  </si>
  <si>
    <t>(999729.2+21)/(2)=499875.1</t>
  </si>
  <si>
    <t>(21+46)/(2)=33.5</t>
  </si>
  <si>
    <t>(21+21)/(2)=21</t>
  </si>
  <si>
    <t>(72+999600.2)/(2)=499836.1</t>
  </si>
  <si>
    <t>(44+21)/(2)=32.5</t>
  </si>
  <si>
    <t>(61+239)/(2)=150</t>
  </si>
  <si>
    <t>(65+21)/(2)=43</t>
  </si>
  <si>
    <t>(100+354)/(2)=227</t>
  </si>
  <si>
    <t>(999728.2+20)/(2)=499874.1</t>
  </si>
  <si>
    <t>(20+45)/(2)=32.5</t>
  </si>
  <si>
    <t>(20+20)/(2)=20</t>
  </si>
  <si>
    <t>(71+999599.2)/(2)=499835.1</t>
  </si>
  <si>
    <t>(43+20)/(2)=31.5</t>
  </si>
  <si>
    <t>(60+238)/(2)=149</t>
  </si>
  <si>
    <t>(49+20)/(2)=34.5</t>
  </si>
  <si>
    <t>(99+353)/(2)=226</t>
  </si>
  <si>
    <t>(999727.2+19)/(2)=499873.1</t>
  </si>
  <si>
    <t>(19+19)/(2)=19</t>
  </si>
  <si>
    <t>(70+999598.2)/(2)=499834.1</t>
  </si>
  <si>
    <t>(59+237)/(2)=148</t>
  </si>
  <si>
    <t>(26+19)/(2)=22.5</t>
  </si>
  <si>
    <t>(98+352)/(2)=225</t>
  </si>
  <si>
    <t>(999726.2+18)/(2)=499872.1</t>
  </si>
  <si>
    <t>(18+18)/(2)=18</t>
  </si>
  <si>
    <t>(69+999597.2)/(2)=499833.1</t>
  </si>
  <si>
    <t>(58+236)/(2)=147</t>
  </si>
  <si>
    <t>(25+18)/(2)=21.5</t>
  </si>
  <si>
    <t>(97+351)/(2)=224</t>
  </si>
  <si>
    <t>(999725.2+17)/(2)=499871.1</t>
  </si>
  <si>
    <t>(17+17)/(2)=17</t>
  </si>
  <si>
    <t>(68+999596.2)/(2)=499832.1</t>
  </si>
  <si>
    <t>(57+235)/(2)=146</t>
  </si>
  <si>
    <t>(24+17)/(2)=20.5</t>
  </si>
  <si>
    <t>(96+315)/(2)=205.5</t>
  </si>
  <si>
    <t>(999724.2+16)/(2)=499870.1</t>
  </si>
  <si>
    <t>(16+16)/(2)=16</t>
  </si>
  <si>
    <t>(67+999595.2)/(2)=499831.1</t>
  </si>
  <si>
    <t>(56+234)/(2)=145</t>
  </si>
  <si>
    <t>(23+16)/(2)=19.5</t>
  </si>
  <si>
    <t>(95+314)/(2)=204.5</t>
  </si>
  <si>
    <t>(999723.2+15)/(2)=499869.1</t>
  </si>
  <si>
    <t>(15+15)/(2)=15</t>
  </si>
  <si>
    <t>(43+999527.2)/(2)=499785.1</t>
  </si>
  <si>
    <t>(55+233)/(2)=144</t>
  </si>
  <si>
    <t>(22+15)/(2)=18.5</t>
  </si>
  <si>
    <t>(94+313)/(2)=203.5</t>
  </si>
  <si>
    <t>(999722.2+14)/(2)=499868.1</t>
  </si>
  <si>
    <t>(14+14)/(2)=14</t>
  </si>
  <si>
    <t>(42+999526.2)/(2)=499784.1</t>
  </si>
  <si>
    <t>(54+232)/(2)=143</t>
  </si>
  <si>
    <t>(21+14)/(2)=17.5</t>
  </si>
  <si>
    <t>(93+266)/(2)=179.5</t>
  </si>
  <si>
    <t>(999721.2+13)/(2)=499867.1</t>
  </si>
  <si>
    <t>(13+13)/(2)=13</t>
  </si>
  <si>
    <t>(41+999525.2)/(2)=499783.1</t>
  </si>
  <si>
    <t>(53+231)/(2)=142</t>
  </si>
  <si>
    <t>(20+13)/(2)=16.5</t>
  </si>
  <si>
    <t>(92+265)/(2)=178.5</t>
  </si>
  <si>
    <t>(999720.2+12)/(2)=499866.1</t>
  </si>
  <si>
    <t>(12+12)/(2)=12</t>
  </si>
  <si>
    <t>(40+999524.2)/(2)=499782.1</t>
  </si>
  <si>
    <t>(52+230)/(2)=141</t>
  </si>
  <si>
    <t>(19+12)/(2)=15.5</t>
  </si>
  <si>
    <t>(91+264)/(2)=177.5</t>
  </si>
  <si>
    <t>(999719.2+11)/(2)=499865.1</t>
  </si>
  <si>
    <t>(11+11)/(2)=11</t>
  </si>
  <si>
    <t>(39+999523.2)/(2)=499781.1</t>
  </si>
  <si>
    <t>(51+115)/(2)=83</t>
  </si>
  <si>
    <t>(18+11)/(2)=14.5</t>
  </si>
  <si>
    <t>(90+263)/(2)=176.5</t>
  </si>
  <si>
    <t>(999718.2+10)/(2)=499864.1</t>
  </si>
  <si>
    <t>(10+10)/(2)=10</t>
  </si>
  <si>
    <t>(38+999522.2)/(2)=499780.1</t>
  </si>
  <si>
    <t>(50+114)/(2)=82</t>
  </si>
  <si>
    <t>(89+247)/(2)=168</t>
  </si>
  <si>
    <t>(999717.2+9)/(2)=499863.1</t>
  </si>
  <si>
    <t>(9+9)/(2)=9</t>
  </si>
  <si>
    <t>(37+999521.2)/(2)=499779.1</t>
  </si>
  <si>
    <t>(49+108)/(2)=78.5</t>
  </si>
  <si>
    <t>(88+246)/(2)=167</t>
  </si>
  <si>
    <t>(999716.2+8)/(2)=499862.1</t>
  </si>
  <si>
    <t>(8+8)/(2)=8</t>
  </si>
  <si>
    <t>(36+999520.2)/(2)=499778.1</t>
  </si>
  <si>
    <t>(48+106)/(2)=77</t>
  </si>
  <si>
    <t>(87+231)/(2)=159</t>
  </si>
  <si>
    <t>(999715.2+7)/(2)=499861.1</t>
  </si>
  <si>
    <t>(7+7)/(2)=7</t>
  </si>
  <si>
    <t>(7+999519.2)/(2)=499763.1</t>
  </si>
  <si>
    <t>(45+105)/(2)=75</t>
  </si>
  <si>
    <t>(86+230)/(2)=158</t>
  </si>
  <si>
    <t>(999714.2+6)/(2)=499860.1</t>
  </si>
  <si>
    <t>(6+6)/(2)=6</t>
  </si>
  <si>
    <t>(6+999518.2)/(2)=499762.1</t>
  </si>
  <si>
    <t>(6+104)/(2)=55</t>
  </si>
  <si>
    <t>(85+229)/(2)=157</t>
  </si>
  <si>
    <t>(999713.2+5)/(2)=499859.1</t>
  </si>
  <si>
    <t>(5+5)/(2)=5</t>
  </si>
  <si>
    <t>(5+999391.2)/(2)=499698.1</t>
  </si>
  <si>
    <t>(5+103)/(2)=54</t>
  </si>
  <si>
    <t>(84+228)/(2)=156</t>
  </si>
  <si>
    <t>(999712.2+4)/(2)=499858.1</t>
  </si>
  <si>
    <t>(4+4)/(2)=4</t>
  </si>
  <si>
    <t>(4+999390.2)/(2)=499697.1</t>
  </si>
  <si>
    <t>(4+102)/(2)=53</t>
  </si>
  <si>
    <t>(83+227)/(2)=155</t>
  </si>
  <si>
    <t>(999711.2+3)/(2)=499857.1</t>
  </si>
  <si>
    <t>(3+3)/(2)=3</t>
  </si>
  <si>
    <t>(3+999389.2)/(2)=499696.1</t>
  </si>
  <si>
    <t>(82+226)/(2)=154</t>
  </si>
  <si>
    <t>(999710.2+2)/(2)=499856.1</t>
  </si>
  <si>
    <t>(2+2)/(2)=2</t>
  </si>
  <si>
    <t>(2+999388.2)/(2)=499695.1</t>
  </si>
  <si>
    <t>(69+225)/(2)=147</t>
  </si>
  <si>
    <t>S23</t>
  </si>
  <si>
    <t>(999709.2+1)/(2)=499855.1</t>
  </si>
  <si>
    <t>(1+1)/(2)=1</t>
  </si>
  <si>
    <t>(1+999371.2)/(2)=499686.1</t>
  </si>
  <si>
    <t>(68+224)/(2)=146</t>
  </si>
  <si>
    <t>S24</t>
  </si>
  <si>
    <t>(999708.2+0)/(2)=499854.1</t>
  </si>
  <si>
    <t>(0+999370.2)/(2)=499685.1</t>
  </si>
  <si>
    <t>COCO:Y0</t>
  </si>
  <si>
    <t>S24 összeg: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</si>
  <si>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1.41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</si>
  <si>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0.11 mp (0 p)</t>
    </r>
  </si>
  <si>
    <t>rangsor</t>
  </si>
  <si>
    <t>COCO Y0: 2869018</t>
  </si>
  <si>
    <t>(32+999537.9)/(2)=499784.95</t>
  </si>
  <si>
    <t>(75+159)/(2)=117</t>
  </si>
  <si>
    <t>(71+168)/(2)=119.5</t>
  </si>
  <si>
    <t>(999773.9+24)/(2)=499898.95</t>
  </si>
  <si>
    <t>(133+283)/(2)=208</t>
  </si>
  <si>
    <t>(22+999536.9)/(2)=499779.45</t>
  </si>
  <si>
    <t>(74+158)/(2)=116</t>
  </si>
  <si>
    <t>(70+167)/(2)=118.5</t>
  </si>
  <si>
    <t>(999742.9+23)/(2)=499882.95</t>
  </si>
  <si>
    <t>(132+282)/(2)=207</t>
  </si>
  <si>
    <t>(21+999535.9)/(2)=499778.45</t>
  </si>
  <si>
    <t>(72+157)/(2)=114.5</t>
  </si>
  <si>
    <t>(69+166)/(2)=117.5</t>
  </si>
  <si>
    <t>(999741.9+22)/(2)=499881.95</t>
  </si>
  <si>
    <t>(131+281)/(2)=206</t>
  </si>
  <si>
    <t>(20+999534.9)/(2)=499777.45</t>
  </si>
  <si>
    <t>(71+156)/(2)=113.5</t>
  </si>
  <si>
    <t>(60+165)/(2)=112.5</t>
  </si>
  <si>
    <t>(999740.9+21)/(2)=499880.95</t>
  </si>
  <si>
    <t>(130+280)/(2)=205</t>
  </si>
  <si>
    <t>(19+999533.9)/(2)=499776.45</t>
  </si>
  <si>
    <t>(70+155)/(2)=112.5</t>
  </si>
  <si>
    <t>(59+164)/(2)=111.5</t>
  </si>
  <si>
    <t>(999725.9+20)/(2)=499872.95</t>
  </si>
  <si>
    <t>(129+279)/(2)=204</t>
  </si>
  <si>
    <t>(18+999532.9)/(2)=499775.45</t>
  </si>
  <si>
    <t>(69+154)/(2)=111.5</t>
  </si>
  <si>
    <t>(58+163)/(2)=110.5</t>
  </si>
  <si>
    <t>(999724.9+19)/(2)=499871.95</t>
  </si>
  <si>
    <t>(128+278)/(2)=203</t>
  </si>
  <si>
    <t>(17+999531.9)/(2)=499774.45</t>
  </si>
  <si>
    <t>(68+153)/(2)=110.5</t>
  </si>
  <si>
    <t>(57+162)/(2)=109.5</t>
  </si>
  <si>
    <t>(999723.9+18)/(2)=499870.95</t>
  </si>
  <si>
    <t>(104+258)/(2)=181</t>
  </si>
  <si>
    <t>(16+999530.9)/(2)=499773.45</t>
  </si>
  <si>
    <t>(67+152)/(2)=109.5</t>
  </si>
  <si>
    <t>(56+161)/(2)=108.5</t>
  </si>
  <si>
    <t>(999722.9+17)/(2)=499869.95</t>
  </si>
  <si>
    <t>(103+257)/(2)=180</t>
  </si>
  <si>
    <t>(15+999529.9)/(2)=499772.45</t>
  </si>
  <si>
    <t>(43+112)/(2)=77.5</t>
  </si>
  <si>
    <t>(55+160)/(2)=107.5</t>
  </si>
  <si>
    <t>(999721.9+16)/(2)=499868.95</t>
  </si>
  <si>
    <t>(102+256)/(2)=179</t>
  </si>
  <si>
    <t>(14+999528.9)/(2)=499771.45</t>
  </si>
  <si>
    <t>(42+111)/(2)=76.5</t>
  </si>
  <si>
    <t>(54+159)/(2)=106.5</t>
  </si>
  <si>
    <t>(999720.9+15)/(2)=499867.95</t>
  </si>
  <si>
    <t>(101+209)/(2)=155</t>
  </si>
  <si>
    <t>(13+999527.9)/(2)=499770.45</t>
  </si>
  <si>
    <t>(41+110)/(2)=75.5</t>
  </si>
  <si>
    <t>(53+158)/(2)=105.5</t>
  </si>
  <si>
    <t>(999719.9+14)/(2)=499866.95</t>
  </si>
  <si>
    <t>(100+208)/(2)=154</t>
  </si>
  <si>
    <t>(12+999526.9)/(2)=499769.45</t>
  </si>
  <si>
    <t>(40+109)/(2)=74.5</t>
  </si>
  <si>
    <t>(52+157)/(2)=104.5</t>
  </si>
  <si>
    <t>(999718.9+13)/(2)=499865.95</t>
  </si>
  <si>
    <t>(99+207)/(2)=153</t>
  </si>
  <si>
    <t>(11+999525.9)/(2)=499768.45</t>
  </si>
  <si>
    <t>(39+108)/(2)=73.5</t>
  </si>
  <si>
    <t>(51+84)/(2)=67.5</t>
  </si>
  <si>
    <t>(999717.9+12)/(2)=499864.95</t>
  </si>
  <si>
    <t>(98+206)/(2)=152</t>
  </si>
  <si>
    <t>(10+999524.9)/(2)=499767.45</t>
  </si>
  <si>
    <t>(38+107)/(2)=72.5</t>
  </si>
  <si>
    <t>(50+83)/(2)=66.5</t>
  </si>
  <si>
    <t>(999709.9+11)/(2)=499860.45</t>
  </si>
  <si>
    <t>(97+205)/(2)=151</t>
  </si>
  <si>
    <t>(9+999523.9)/(2)=499766.45</t>
  </si>
  <si>
    <t>(37+106)/(2)=71.5</t>
  </si>
  <si>
    <t>(49+63)/(2)=56</t>
  </si>
  <si>
    <t>(999708.9+10)/(2)=499859.45</t>
  </si>
  <si>
    <t>(96+204)/(2)=150</t>
  </si>
  <si>
    <t>(8+999522.9)/(2)=499765.45</t>
  </si>
  <si>
    <t>(36+105)/(2)=70.5</t>
  </si>
  <si>
    <t>(48+62)/(2)=55</t>
  </si>
  <si>
    <t>(999707.9+9)/(2)=499858.45</t>
  </si>
  <si>
    <t>(95+203)/(2)=149</t>
  </si>
  <si>
    <t>(7+999521.9)/(2)=499764.45</t>
  </si>
  <si>
    <t>(7+104)/(2)=55.5</t>
  </si>
  <si>
    <t>(45+61)/(2)=53</t>
  </si>
  <si>
    <t>(999706.9+8)/(2)=499857.45</t>
  </si>
  <si>
    <t>(94+202)/(2)=148</t>
  </si>
  <si>
    <t>(6+999520.9)/(2)=499763.45</t>
  </si>
  <si>
    <t>(6+103)/(2)=54.5</t>
  </si>
  <si>
    <t>(6+60)/(2)=33</t>
  </si>
  <si>
    <t>(999705.9+7)/(2)=499856.45</t>
  </si>
  <si>
    <t>(93+201)/(2)=147</t>
  </si>
  <si>
    <t>(5+999519.9)/(2)=499762.45</t>
  </si>
  <si>
    <t>(5+59)/(2)=32</t>
  </si>
  <si>
    <t>(999704.9+6)/(2)=499855.45</t>
  </si>
  <si>
    <t>(92+200)/(2)=146</t>
  </si>
  <si>
    <t>(4+999518.9)/(2)=499761.45</t>
  </si>
  <si>
    <t>(4+58)/(2)=31</t>
  </si>
  <si>
    <t>(999703.9+5)/(2)=499854.45</t>
  </si>
  <si>
    <t>(91+199)/(2)=145</t>
  </si>
  <si>
    <t>(3+999517.9)/(2)=499760.45</t>
  </si>
  <si>
    <t>(999702.9+4)/(2)=499853.45</t>
  </si>
  <si>
    <t>(90+198)/(2)=144</t>
  </si>
  <si>
    <t>(2+999516.9)/(2)=499759.45</t>
  </si>
  <si>
    <t>(999701.9+3)/(2)=499852.45</t>
  </si>
  <si>
    <t>(77+197)/(2)=137</t>
  </si>
  <si>
    <t>(1+999515.9)/(2)=499758.45</t>
  </si>
  <si>
    <t>(999700.9+2)/(2)=499851.45</t>
  </si>
  <si>
    <t>(76+196)/(2)=136</t>
  </si>
  <si>
    <t>(0+999514.9)/(2)=499757.45</t>
  </si>
  <si>
    <t>(999699.9+0)/(2)=499849.95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</si>
  <si>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1.4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</si>
  <si>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0.3 mp (0.01 p)</t>
    </r>
  </si>
  <si>
    <t>delta_delta</t>
  </si>
  <si>
    <t>&lt;--gyanús, hogy nem lehet konzisztens</t>
  </si>
  <si>
    <t>COCO Y0: 2027698</t>
  </si>
  <si>
    <t>(32+23)/(2)=27.5</t>
  </si>
  <si>
    <t>(23+999469.3)/(2)=499746.15</t>
  </si>
  <si>
    <t>(98+215)/(2)=156.5</t>
  </si>
  <si>
    <t>(71+205)/(2)=138</t>
  </si>
  <si>
    <t>(999773.3+999429.3)/(2)=999601.25</t>
  </si>
  <si>
    <t>(133+320)/(2)=226.5</t>
  </si>
  <si>
    <t>(22+999468.3)/(2)=499745.15</t>
  </si>
  <si>
    <t>(97+214)/(2)=155.5</t>
  </si>
  <si>
    <t>(70+204)/(2)=137</t>
  </si>
  <si>
    <t>(999742.3+23)/(2)=499882.65</t>
  </si>
  <si>
    <t>(132+319)/(2)=225.5</t>
  </si>
  <si>
    <t>(21+999467.3)/(2)=499744.15</t>
  </si>
  <si>
    <t>(72+213)/(2)=142.5</t>
  </si>
  <si>
    <t>(69+203)/(2)=136</t>
  </si>
  <si>
    <t>(999741.3+22)/(2)=499881.65</t>
  </si>
  <si>
    <t>(131+318)/(2)=224.5</t>
  </si>
  <si>
    <t>(20+999466.3)/(2)=499743.15</t>
  </si>
  <si>
    <t>(71+212)/(2)=141.5</t>
  </si>
  <si>
    <t>(60+202)/(2)=131</t>
  </si>
  <si>
    <t>(999740.3+21)/(2)=499880.65</t>
  </si>
  <si>
    <t>(107+317)/(2)=212</t>
  </si>
  <si>
    <t>(19+999440.3)/(2)=499729.65</t>
  </si>
  <si>
    <t>(70+211)/(2)=140.5</t>
  </si>
  <si>
    <t>(59+201)/(2)=130</t>
  </si>
  <si>
    <t>(999725.3+20)/(2)=499872.65</t>
  </si>
  <si>
    <t>(106+316)/(2)=211</t>
  </si>
  <si>
    <t>(18+999439.3)/(2)=499728.65</t>
  </si>
  <si>
    <t>(69+210)/(2)=139.5</t>
  </si>
  <si>
    <t>(58+200)/(2)=129</t>
  </si>
  <si>
    <t>(999724.3+19)/(2)=499871.65</t>
  </si>
  <si>
    <t>(105+315)/(2)=210</t>
  </si>
  <si>
    <t>(17+999438.3)/(2)=499727.65</t>
  </si>
  <si>
    <t>(68+209)/(2)=138.5</t>
  </si>
  <si>
    <t>(57+199)/(2)=128</t>
  </si>
  <si>
    <t>(999723.3+18)/(2)=499870.65</t>
  </si>
  <si>
    <t>(104+314)/(2)=209</t>
  </si>
  <si>
    <t>(16+999437.3)/(2)=499726.65</t>
  </si>
  <si>
    <t>(67+208)/(2)=137.5</t>
  </si>
  <si>
    <t>(56+198)/(2)=127</t>
  </si>
  <si>
    <t>(999722.3+17)/(2)=499869.65</t>
  </si>
  <si>
    <t>(103+313)/(2)=208</t>
  </si>
  <si>
    <t>(15+999436.3)/(2)=499725.65</t>
  </si>
  <si>
    <t>(43+140)/(2)=91.5</t>
  </si>
  <si>
    <t>(55+197)/(2)=126</t>
  </si>
  <si>
    <t>(999721.3+16)/(2)=499868.65</t>
  </si>
  <si>
    <t>(102+312)/(2)=207</t>
  </si>
  <si>
    <t>(14+999435.3)/(2)=499724.65</t>
  </si>
  <si>
    <t>(42+139)/(2)=90.5</t>
  </si>
  <si>
    <t>(54+196)/(2)=125</t>
  </si>
  <si>
    <t>(999720.3+15)/(2)=499867.65</t>
  </si>
  <si>
    <t>(101+265)/(2)=183</t>
  </si>
  <si>
    <t>(13+999434.3)/(2)=499723.65</t>
  </si>
  <si>
    <t>(41+138)/(2)=89.5</t>
  </si>
  <si>
    <t>(53+195)/(2)=124</t>
  </si>
  <si>
    <t>(999719.3+14)/(2)=499866.65</t>
  </si>
  <si>
    <t>(100+264)/(2)=182</t>
  </si>
  <si>
    <t>(12+999433.3)/(2)=499722.65</t>
  </si>
  <si>
    <t>(40+137)/(2)=88.5</t>
  </si>
  <si>
    <t>(52+80)/(2)=66</t>
  </si>
  <si>
    <t>(999718.3+13)/(2)=499865.65</t>
  </si>
  <si>
    <t>(99+263)/(2)=181</t>
  </si>
  <si>
    <t>(11+999432.3)/(2)=499721.65</t>
  </si>
  <si>
    <t>(39+136)/(2)=87.5</t>
  </si>
  <si>
    <t>(51+79)/(2)=65</t>
  </si>
  <si>
    <t>(999717.3+12)/(2)=499864.65</t>
  </si>
  <si>
    <t>(98+262)/(2)=180</t>
  </si>
  <si>
    <t>(10+999431.3)/(2)=499720.65</t>
  </si>
  <si>
    <t>(38+135)/(2)=86.5</t>
  </si>
  <si>
    <t>(50+78)/(2)=64</t>
  </si>
  <si>
    <t>(999709.3+11)/(2)=499860.15</t>
  </si>
  <si>
    <t>(97+247)/(2)=172</t>
  </si>
  <si>
    <t>(9+999430.3)/(2)=499719.65</t>
  </si>
  <si>
    <t>(37+134)/(2)=85.5</t>
  </si>
  <si>
    <t>(49+72)/(2)=60.5</t>
  </si>
  <si>
    <t>(999708.3+10)/(2)=499859.15</t>
  </si>
  <si>
    <t>(96+246)/(2)=171</t>
  </si>
  <si>
    <t>(8+999429.3)/(2)=499718.65</t>
  </si>
  <si>
    <t>(36+133)/(2)=84.5</t>
  </si>
  <si>
    <t>(48+71)/(2)=59.5</t>
  </si>
  <si>
    <t>(999707.3+9)/(2)=499858.15</t>
  </si>
  <si>
    <t>(95+231)/(2)=163</t>
  </si>
  <si>
    <t>(7+999428.3)/(2)=499717.65</t>
  </si>
  <si>
    <t>(7+132)/(2)=69.5</t>
  </si>
  <si>
    <t>(45+70)/(2)=57.5</t>
  </si>
  <si>
    <t>(999706.3+8)/(2)=499857.15</t>
  </si>
  <si>
    <t>(94+230)/(2)=162</t>
  </si>
  <si>
    <t>(6+999427.3)/(2)=499716.65</t>
  </si>
  <si>
    <t>(6+131)/(2)=68.5</t>
  </si>
  <si>
    <t>(6+69)/(2)=37.5</t>
  </si>
  <si>
    <t>(999705.3+7)/(2)=499856.15</t>
  </si>
  <si>
    <t>(93+229)/(2)=161</t>
  </si>
  <si>
    <t>(5+999426.3)/(2)=499715.65</t>
  </si>
  <si>
    <t>(5+68)/(2)=36.5</t>
  </si>
  <si>
    <t>(999704.3+6)/(2)=499855.15</t>
  </si>
  <si>
    <t>(92+228)/(2)=160</t>
  </si>
  <si>
    <t>(4+999425.3)/(2)=499714.65</t>
  </si>
  <si>
    <t>(4+67)/(2)=35.5</t>
  </si>
  <si>
    <t>(999703.3+5)/(2)=499854.15</t>
  </si>
  <si>
    <t>(91+227)/(2)=159</t>
  </si>
  <si>
    <t>(3+999424.3)/(2)=499713.65</t>
  </si>
  <si>
    <t>(999702.3+4)/(2)=499853.15</t>
  </si>
  <si>
    <t>(90+226)/(2)=158</t>
  </si>
  <si>
    <t>(2+999423.3)/(2)=499712.65</t>
  </si>
  <si>
    <t>(999701.3+3)/(2)=499852.15</t>
  </si>
  <si>
    <t>(77+225)/(2)=151</t>
  </si>
  <si>
    <t>(999700.3+2)/(2)=499851.15</t>
  </si>
  <si>
    <t>(76+224)/(2)=150</t>
  </si>
  <si>
    <t>(999699.3+0)/(2)=499849.65</t>
  </si>
  <si>
    <r>
      <t>A futtatás idôtartama: </t>
    </r>
    <r>
      <rPr>
        <b/>
        <sz val="7"/>
        <color rgb="FF333333"/>
        <rFont val="Verdana"/>
        <family val="2"/>
        <charset val="238"/>
      </rPr>
      <t>0.1 mp (0 p)</t>
    </r>
  </si>
  <si>
    <t>&lt;--kisebb a gyanú a tények esetén, mint a becslések együttállására</t>
  </si>
  <si>
    <t>X</t>
  </si>
  <si>
    <t>Y (output)</t>
  </si>
  <si>
    <t>&lt;--de nem része a tanulásnak</t>
  </si>
  <si>
    <t>COCO Y0: 6953626</t>
  </si>
  <si>
    <r>
      <t>A futtatás idôtartama: </t>
    </r>
    <r>
      <rPr>
        <b/>
        <sz val="7"/>
        <color rgb="FF333333"/>
        <rFont val="Verdana"/>
        <family val="2"/>
        <charset val="238"/>
      </rPr>
      <t>0.48 mp (0.01 p)</t>
    </r>
  </si>
  <si>
    <t>COCO Y0: 9165867</t>
  </si>
  <si>
    <t>(33+48)/(2)=40.5</t>
  </si>
  <si>
    <t>(999719.1+23)/(2)=499871.05</t>
  </si>
  <si>
    <t>(86+129)/(2)=107.5</t>
  </si>
  <si>
    <t>(56+23)/(2)=39.5</t>
  </si>
  <si>
    <t>(23+999598.1)/(2)=499810.55</t>
  </si>
  <si>
    <t>(62+138)/(2)=100</t>
  </si>
  <si>
    <t>(74+23)/(2)=48.5</t>
  </si>
  <si>
    <t>(217+331)/(2)=274</t>
  </si>
  <si>
    <t>(32+47)/(2)=39.5</t>
  </si>
  <si>
    <t>(999718.1+22)/(2)=499870.05</t>
  </si>
  <si>
    <t>(85+128)/(2)=106.5</t>
  </si>
  <si>
    <t>(55+22)/(2)=38.5</t>
  </si>
  <si>
    <t>(22+999597.1)/(2)=499809.55</t>
  </si>
  <si>
    <t>(61+137)/(2)=99</t>
  </si>
  <si>
    <t>(52+22)/(2)=37</t>
  </si>
  <si>
    <t>(126+253)/(2)=189.5</t>
  </si>
  <si>
    <t>(31+46)/(2)=38.5</t>
  </si>
  <si>
    <t>(999717.1+21)/(2)=499869.05</t>
  </si>
  <si>
    <t>(84+127)/(2)=105.5</t>
  </si>
  <si>
    <t>(54+21)/(2)=37.5</t>
  </si>
  <si>
    <t>(21+999596.1)/(2)=499808.55</t>
  </si>
  <si>
    <t>(60+136)/(2)=98</t>
  </si>
  <si>
    <t>(51+21)/(2)=36</t>
  </si>
  <si>
    <t>(125+252)/(2)=188.5</t>
  </si>
  <si>
    <t>(30+45)/(2)=37.5</t>
  </si>
  <si>
    <t>(999716.1+20)/(2)=499868.05</t>
  </si>
  <si>
    <t>(63+126)/(2)=94.5</t>
  </si>
  <si>
    <t>(53+20)/(2)=36.5</t>
  </si>
  <si>
    <t>(20+999595.1)/(2)=499807.55</t>
  </si>
  <si>
    <t>(59+135)/(2)=97</t>
  </si>
  <si>
    <t>(50+20)/(2)=35</t>
  </si>
  <si>
    <t>(124+251)/(2)=187.5</t>
  </si>
  <si>
    <t>(29+19)/(2)=24</t>
  </si>
  <si>
    <t>(999715.1+19)/(2)=499867.05</t>
  </si>
  <si>
    <t>(62+125)/(2)=93.5</t>
  </si>
  <si>
    <t>(30+19)/(2)=24.5</t>
  </si>
  <si>
    <t>(19+999594.1)/(2)=499806.55</t>
  </si>
  <si>
    <t>(58+134)/(2)=96</t>
  </si>
  <si>
    <t>(35+19)/(2)=27</t>
  </si>
  <si>
    <t>(108+250)/(2)=179</t>
  </si>
  <si>
    <t>(28+18)/(2)=23</t>
  </si>
  <si>
    <t>(999714.1+18)/(2)=499866.05</t>
  </si>
  <si>
    <t>(61+124)/(2)=92.5</t>
  </si>
  <si>
    <t>(29+18)/(2)=23.5</t>
  </si>
  <si>
    <t>(18+999593.1)/(2)=499805.55</t>
  </si>
  <si>
    <t>(57+133)/(2)=95</t>
  </si>
  <si>
    <t>(27+18)/(2)=22.5</t>
  </si>
  <si>
    <t>(107+249)/(2)=178</t>
  </si>
  <si>
    <t>(27+17)/(2)=22</t>
  </si>
  <si>
    <t>(999713.1+17)/(2)=499865.05</t>
  </si>
  <si>
    <t>(60+123)/(2)=91.5</t>
  </si>
  <si>
    <t>(28+17)/(2)=22.5</t>
  </si>
  <si>
    <t>(17+999592.1)/(2)=499804.55</t>
  </si>
  <si>
    <t>(56+132)/(2)=94</t>
  </si>
  <si>
    <t>(26+17)/(2)=21.5</t>
  </si>
  <si>
    <t>(106+213)/(2)=159.5</t>
  </si>
  <si>
    <t>(26+16)/(2)=21</t>
  </si>
  <si>
    <t>(999712.1+16)/(2)=499864.05</t>
  </si>
  <si>
    <t>(59+122)/(2)=90.5</t>
  </si>
  <si>
    <t>(27+16)/(2)=21.5</t>
  </si>
  <si>
    <t>(16+999591.1)/(2)=499803.55</t>
  </si>
  <si>
    <t>(55+131)/(2)=93</t>
  </si>
  <si>
    <t>(25+16)/(2)=20.5</t>
  </si>
  <si>
    <t>(105+212)/(2)=158.5</t>
  </si>
  <si>
    <t>(999711.1+15)/(2)=499863.05</t>
  </si>
  <si>
    <t>(33+82)/(2)=57.5</t>
  </si>
  <si>
    <t>(26+15)/(2)=20.5</t>
  </si>
  <si>
    <t>(15+999590.1)/(2)=499802.55</t>
  </si>
  <si>
    <t>(54+130)/(2)=92</t>
  </si>
  <si>
    <t>(24+15)/(2)=19.5</t>
  </si>
  <si>
    <t>(104+211)/(2)=157.5</t>
  </si>
  <si>
    <t>(999710.1+14)/(2)=499862.05</t>
  </si>
  <si>
    <t>(32+81)/(2)=56.5</t>
  </si>
  <si>
    <t>(25+14)/(2)=19.5</t>
  </si>
  <si>
    <t>(14+999589.1)/(2)=499801.55</t>
  </si>
  <si>
    <t>(53+129)/(2)=91</t>
  </si>
  <si>
    <t>(23+14)/(2)=18.5</t>
  </si>
  <si>
    <t>(103+210)/(2)=156.5</t>
  </si>
  <si>
    <t>(999709.1+13)/(2)=499861.05</t>
  </si>
  <si>
    <t>(31+80)/(2)=55.5</t>
  </si>
  <si>
    <t>(24+13)/(2)=18.5</t>
  </si>
  <si>
    <t>(13+999588.1)/(2)=499800.55</t>
  </si>
  <si>
    <t>(52+128)/(2)=90</t>
  </si>
  <si>
    <t>(22+13)/(2)=17.5</t>
  </si>
  <si>
    <t>(102+209)/(2)=155.5</t>
  </si>
  <si>
    <t>(999708.1+12)/(2)=499860.05</t>
  </si>
  <si>
    <t>(30+79)/(2)=54.5</t>
  </si>
  <si>
    <t>(23+12)/(2)=17.5</t>
  </si>
  <si>
    <t>(12+999587.1)/(2)=499799.55</t>
  </si>
  <si>
    <t>(51+127)/(2)=89</t>
  </si>
  <si>
    <t>(21+12)/(2)=16.5</t>
  </si>
  <si>
    <t>(101+208)/(2)=154.5</t>
  </si>
  <si>
    <t>(999707.1+11)/(2)=499859.05</t>
  </si>
  <si>
    <t>(29+78)/(2)=53.5</t>
  </si>
  <si>
    <t>(11+999586.1)/(2)=499798.55</t>
  </si>
  <si>
    <t>(50+54)/(2)=52</t>
  </si>
  <si>
    <t>(20+11)/(2)=15.5</t>
  </si>
  <si>
    <t>(100+207)/(2)=153.5</t>
  </si>
  <si>
    <t>(999706.1+10)/(2)=499858.05</t>
  </si>
  <si>
    <t>(28+77)/(2)=52.5</t>
  </si>
  <si>
    <t>(10+999585.1)/(2)=499797.55</t>
  </si>
  <si>
    <t>(49+53)/(2)=51</t>
  </si>
  <si>
    <t>(99+206)/(2)=152.5</t>
  </si>
  <si>
    <t>(999705.1+9)/(2)=499857.05</t>
  </si>
  <si>
    <t>(27+76)/(2)=51.5</t>
  </si>
  <si>
    <t>(9+999584.1)/(2)=499796.55</t>
  </si>
  <si>
    <t>(48+32)/(2)=40</t>
  </si>
  <si>
    <t>(98+205)/(2)=151.5</t>
  </si>
  <si>
    <t>(999704.1+8)/(2)=499856.05</t>
  </si>
  <si>
    <t>(26+75)/(2)=50.5</t>
  </si>
  <si>
    <t>(8+999583.1)/(2)=499795.55</t>
  </si>
  <si>
    <t>(47+31)/(2)=39</t>
  </si>
  <si>
    <t>(97+204)/(2)=150.5</t>
  </si>
  <si>
    <t>(999703.1+7)/(2)=499855.05</t>
  </si>
  <si>
    <t>(7+74)/(2)=40.5</t>
  </si>
  <si>
    <t>(7+999582.1)/(2)=499794.55</t>
  </si>
  <si>
    <t>(14+30)/(2)=22</t>
  </si>
  <si>
    <t>(96+203)/(2)=149.5</t>
  </si>
  <si>
    <t>(999702.1+6)/(2)=499854.05</t>
  </si>
  <si>
    <t>(6+73)/(2)=39.5</t>
  </si>
  <si>
    <t>(6+999581.1)/(2)=499793.55</t>
  </si>
  <si>
    <t>(6+29)/(2)=17.5</t>
  </si>
  <si>
    <t>(95+202)/(2)=148.5</t>
  </si>
  <si>
    <t>(999701.1+5)/(2)=499853.05</t>
  </si>
  <si>
    <t>(5+21)/(2)=13</t>
  </si>
  <si>
    <t>(5+999580.1)/(2)=499792.55</t>
  </si>
  <si>
    <t>(5+28)/(2)=16.5</t>
  </si>
  <si>
    <t>(94+201)/(2)=147.5</t>
  </si>
  <si>
    <t>(999700.1+4)/(2)=499852.05</t>
  </si>
  <si>
    <t>(4+20)/(2)=12</t>
  </si>
  <si>
    <t>(4+999579.1)/(2)=499791.55</t>
  </si>
  <si>
    <t>(4+27)/(2)=15.5</t>
  </si>
  <si>
    <t>(93+200)/(2)=146.5</t>
  </si>
  <si>
    <t>(999699.1+3)/(2)=499851.05</t>
  </si>
  <si>
    <t>(3+19)/(2)=11</t>
  </si>
  <si>
    <t>(3+999578.1)/(2)=499790.55</t>
  </si>
  <si>
    <t>(92+199)/(2)=145.5</t>
  </si>
  <si>
    <t>(999698.1+2)/(2)=499850.05</t>
  </si>
  <si>
    <t>(2+18)/(2)=10</t>
  </si>
  <si>
    <t>(2+999577.1)/(2)=499789.55</t>
  </si>
  <si>
    <t>(82+198)/(2)=140</t>
  </si>
  <si>
    <t>(999697.1+1)/(2)=499849.05</t>
  </si>
  <si>
    <t>(1+999576.1)/(2)=499788.55</t>
  </si>
  <si>
    <t>(81+197)/(2)=139</t>
  </si>
  <si>
    <t>(999696.1+0)/(2)=499848.05</t>
  </si>
  <si>
    <t>(0+999575.1)/(2)=499787.55</t>
  </si>
  <si>
    <t>COCO Y0: 8529298</t>
  </si>
  <si>
    <t>(32+999416.1)/(2)=499724.05</t>
  </si>
  <si>
    <t>(24+48)/(2)=36</t>
  </si>
  <si>
    <t>(999729.1+23)/(2)=499876.05</t>
  </si>
  <si>
    <t>(73+219)/(2)=146</t>
  </si>
  <si>
    <t>(47+23)/(2)=35</t>
  </si>
  <si>
    <t>(65+230)/(2)=147.5</t>
  </si>
  <si>
    <t>(77+23)/(2)=50</t>
  </si>
  <si>
    <t>(231+537)/(2)=384</t>
  </si>
  <si>
    <t>(22+999415.1)/(2)=499718.55</t>
  </si>
  <si>
    <t>(23+47)/(2)=35</t>
  </si>
  <si>
    <t>(999728.1+22)/(2)=499875.05</t>
  </si>
  <si>
    <t>(72+218)/(2)=145</t>
  </si>
  <si>
    <t>(46+22)/(2)=34</t>
  </si>
  <si>
    <t>(64+229)/(2)=146.5</t>
  </si>
  <si>
    <t>(44+22)/(2)=33</t>
  </si>
  <si>
    <t>(125+343)/(2)=234</t>
  </si>
  <si>
    <t>(21+999414.1)/(2)=499717.55</t>
  </si>
  <si>
    <t>(22+46)/(2)=34</t>
  </si>
  <si>
    <t>(999727.1+21)/(2)=499874.05</t>
  </si>
  <si>
    <t>(69+217)/(2)=143</t>
  </si>
  <si>
    <t>(45+21)/(2)=33</t>
  </si>
  <si>
    <t>(63+228)/(2)=145.5</t>
  </si>
  <si>
    <t>(43+21)/(2)=32</t>
  </si>
  <si>
    <t>(124+342)/(2)=233</t>
  </si>
  <si>
    <t>(20+999413.1)/(2)=499716.55</t>
  </si>
  <si>
    <t>(21+45)/(2)=33</t>
  </si>
  <si>
    <t>(999726.1+20)/(2)=499873.05</t>
  </si>
  <si>
    <t>(68+216)/(2)=142</t>
  </si>
  <si>
    <t>(44+20)/(2)=32</t>
  </si>
  <si>
    <t>(57+227)/(2)=142</t>
  </si>
  <si>
    <t>(42+20)/(2)=31</t>
  </si>
  <si>
    <t>(123+341)/(2)=232</t>
  </si>
  <si>
    <t>(19+999412.1)/(2)=499715.55</t>
  </si>
  <si>
    <t>(20+19)/(2)=19.5</t>
  </si>
  <si>
    <t>(999725.1+19)/(2)=499872.05</t>
  </si>
  <si>
    <t>(67+215)/(2)=141</t>
  </si>
  <si>
    <t>(56+226)/(2)=141</t>
  </si>
  <si>
    <t>(122+340)/(2)=231</t>
  </si>
  <si>
    <t>(18+999411.1)/(2)=499714.55</t>
  </si>
  <si>
    <t>(19+18)/(2)=18.5</t>
  </si>
  <si>
    <t>(999724.1+18)/(2)=499871.05</t>
  </si>
  <si>
    <t>(66+214)/(2)=140</t>
  </si>
  <si>
    <t>(55+225)/(2)=140</t>
  </si>
  <si>
    <t>(121+339)/(2)=230</t>
  </si>
  <si>
    <t>(17+999410.1)/(2)=499713.55</t>
  </si>
  <si>
    <t>(18+17)/(2)=17.5</t>
  </si>
  <si>
    <t>(999723.1+17)/(2)=499870.05</t>
  </si>
  <si>
    <t>(65+213)/(2)=139</t>
  </si>
  <si>
    <t>(54+224)/(2)=139</t>
  </si>
  <si>
    <t>(100+302)/(2)=201</t>
  </si>
  <si>
    <t>(16+999409.1)/(2)=499712.55</t>
  </si>
  <si>
    <t>(999722.1+16)/(2)=499869.05</t>
  </si>
  <si>
    <t>(64+212)/(2)=138</t>
  </si>
  <si>
    <t>(53+223)/(2)=138</t>
  </si>
  <si>
    <t>(99+301)/(2)=200</t>
  </si>
  <si>
    <t>(15+999408.1)/(2)=499711.55</t>
  </si>
  <si>
    <t>(999721.1+15)/(2)=499868.05</t>
  </si>
  <si>
    <t>(42+151)/(2)=96.5</t>
  </si>
  <si>
    <t>(52+222)/(2)=137</t>
  </si>
  <si>
    <t>(98+300)/(2)=199</t>
  </si>
  <si>
    <t>(14+999407.1)/(2)=499710.55</t>
  </si>
  <si>
    <t>(999720.1+14)/(2)=499867.05</t>
  </si>
  <si>
    <t>(41+150)/(2)=95.5</t>
  </si>
  <si>
    <t>(51+221)/(2)=136</t>
  </si>
  <si>
    <t>(97+253)/(2)=175</t>
  </si>
  <si>
    <t>(13+999406.1)/(2)=499709.55</t>
  </si>
  <si>
    <t>(999719.1+13)/(2)=499866.05</t>
  </si>
  <si>
    <t>(40+149)/(2)=94.5</t>
  </si>
  <si>
    <t>(50+220)/(2)=135</t>
  </si>
  <si>
    <t>(96+252)/(2)=174</t>
  </si>
  <si>
    <t>(12+999405.1)/(2)=499708.55</t>
  </si>
  <si>
    <t>(999718.1+12)/(2)=499865.05</t>
  </si>
  <si>
    <t>(39+148)/(2)=93.5</t>
  </si>
  <si>
    <t>(49+219)/(2)=134</t>
  </si>
  <si>
    <t>(95+251)/(2)=173</t>
  </si>
  <si>
    <t>(11+999404.1)/(2)=499707.55</t>
  </si>
  <si>
    <t>(999717.1+11)/(2)=499864.05</t>
  </si>
  <si>
    <t>(38+147)/(2)=92.5</t>
  </si>
  <si>
    <t>(48+104)/(2)=76</t>
  </si>
  <si>
    <t>(94+250)/(2)=172</t>
  </si>
  <si>
    <t>(10+999403.1)/(2)=499706.55</t>
  </si>
  <si>
    <t>(999716.1+10)/(2)=499863.05</t>
  </si>
  <si>
    <t>(37+146)/(2)=91.5</t>
  </si>
  <si>
    <t>(47+103)/(2)=75</t>
  </si>
  <si>
    <t>(93+247)/(2)=170</t>
  </si>
  <si>
    <t>(9+999402.1)/(2)=499705.55</t>
  </si>
  <si>
    <t>(999715.1+9)/(2)=499862.05</t>
  </si>
  <si>
    <t>(36+145)/(2)=90.5</t>
  </si>
  <si>
    <t>(46+102)/(2)=74</t>
  </si>
  <si>
    <t>(92+246)/(2)=169</t>
  </si>
  <si>
    <t>(8+999401.1)/(2)=499704.55</t>
  </si>
  <si>
    <t>(999714.1+8)/(2)=499861.05</t>
  </si>
  <si>
    <t>(35+144)/(2)=89.5</t>
  </si>
  <si>
    <t>(45+101)/(2)=73</t>
  </si>
  <si>
    <t>(91+224)/(2)=157.5</t>
  </si>
  <si>
    <t>(7+999400.1)/(2)=499703.55</t>
  </si>
  <si>
    <t>(999713.1+7)/(2)=499860.05</t>
  </si>
  <si>
    <t>(7+143)/(2)=75</t>
  </si>
  <si>
    <t>(44+100)/(2)=72</t>
  </si>
  <si>
    <t>(90+223)/(2)=156.5</t>
  </si>
  <si>
    <t>(6+999399.1)/(2)=499702.55</t>
  </si>
  <si>
    <t>(999712.1+6)/(2)=499859.05</t>
  </si>
  <si>
    <t>(6+142)/(2)=74</t>
  </si>
  <si>
    <t>(6+99)/(2)=52.5</t>
  </si>
  <si>
    <t>(89+222)/(2)=155.5</t>
  </si>
  <si>
    <t>(5+999398.2)/(2)=499701.55</t>
  </si>
  <si>
    <t>(999711.1+5)/(2)=499858.05</t>
  </si>
  <si>
    <t>(5+19)/(2)=12</t>
  </si>
  <si>
    <t>(5+98)/(2)=51.5</t>
  </si>
  <si>
    <t>(88+221)/(2)=154.5</t>
  </si>
  <si>
    <t>(4+999397.2)/(2)=499700.55</t>
  </si>
  <si>
    <t>(999710.1+4)/(2)=499857.05</t>
  </si>
  <si>
    <t>(4+18)/(2)=11</t>
  </si>
  <si>
    <t>(4+97)/(2)=50.5</t>
  </si>
  <si>
    <t>(87+220)/(2)=153.5</t>
  </si>
  <si>
    <t>(3+999396.2)/(2)=499699.55</t>
  </si>
  <si>
    <t>(999709.1+3)/(2)=499856.05</t>
  </si>
  <si>
    <t>(3+17)/(2)=10</t>
  </si>
  <si>
    <t>(86+219)/(2)=152.5</t>
  </si>
  <si>
    <t>(2+999395.2)/(2)=499698.6</t>
  </si>
  <si>
    <t>(999708.1+2)/(2)=499855.05</t>
  </si>
  <si>
    <t>(2+16)/(2)=9</t>
  </si>
  <si>
    <t>(1+999394.2)/(2)=499697.6</t>
  </si>
  <si>
    <t>(999707.1+1)/(2)=499854.05</t>
  </si>
  <si>
    <t>(71+217)/(2)=144</t>
  </si>
  <si>
    <t>(0+999393.2)/(2)=499696.6</t>
  </si>
  <si>
    <t>(999706.1+0)/(2)=499853.05</t>
  </si>
  <si>
    <r>
      <t>A futtatás idôtartama: </t>
    </r>
    <r>
      <rPr>
        <b/>
        <sz val="7"/>
        <color rgb="FF333333"/>
        <rFont val="Verdana"/>
        <family val="2"/>
        <charset val="238"/>
      </rPr>
      <t>0.08 mp (0 p)</t>
    </r>
  </si>
  <si>
    <t>COCO Y0: 4841421</t>
  </si>
  <si>
    <t>(30+23)/(2)=26.5</t>
  </si>
  <si>
    <t>(26+48)/(2)=37</t>
  </si>
  <si>
    <t>(999718.1+999628.1)/(2)=999673.15</t>
  </si>
  <si>
    <t>(74+112)/(2)=93</t>
  </si>
  <si>
    <t>(44+23)/(2)=33.5</t>
  </si>
  <si>
    <t>(74+125)/(2)=99.5</t>
  </si>
  <si>
    <t>(72+23)/(2)=47.5</t>
  </si>
  <si>
    <t>(252+349)/(2)=300.5</t>
  </si>
  <si>
    <t>(25+47)/(2)=36</t>
  </si>
  <si>
    <t>(999717.1+999627.1)/(2)=999672.15</t>
  </si>
  <si>
    <t>(73+111)/(2)=92</t>
  </si>
  <si>
    <t>(43+22)/(2)=32.5</t>
  </si>
  <si>
    <t>(73+124)/(2)=98.5</t>
  </si>
  <si>
    <t>(40+22)/(2)=31</t>
  </si>
  <si>
    <t>(134+236)/(2)=185</t>
  </si>
  <si>
    <t>(24+46)/(2)=35</t>
  </si>
  <si>
    <t>(999716.1+999626.1)/(2)=999671.15</t>
  </si>
  <si>
    <t>(72+110)/(2)=91</t>
  </si>
  <si>
    <t>(42+21)/(2)=31.5</t>
  </si>
  <si>
    <t>(72+123)/(2)=97.5</t>
  </si>
  <si>
    <t>(39+21)/(2)=30</t>
  </si>
  <si>
    <t>(133+235)/(2)=184</t>
  </si>
  <si>
    <t>(23+45)/(2)=34</t>
  </si>
  <si>
    <t>(999715.1+999625.1)/(2)=999670.15</t>
  </si>
  <si>
    <t>(71+109)/(2)=90</t>
  </si>
  <si>
    <t>(41+20)/(2)=30.5</t>
  </si>
  <si>
    <t>(62+122)/(2)=92</t>
  </si>
  <si>
    <t>(38+20)/(2)=29</t>
  </si>
  <si>
    <t>(132+234)/(2)=183</t>
  </si>
  <si>
    <t>(22+19)/(2)=20.5</t>
  </si>
  <si>
    <t>(999714.1+999624.1)/(2)=999669.15</t>
  </si>
  <si>
    <t>(70+108)/(2)=89</t>
  </si>
  <si>
    <t>(61+121)/(2)=91</t>
  </si>
  <si>
    <t>(131+233)/(2)=182</t>
  </si>
  <si>
    <t>(21+18)/(2)=19.5</t>
  </si>
  <si>
    <t>(999713.1+999623.1)/(2)=999668.15</t>
  </si>
  <si>
    <t>(69+107)/(2)=88</t>
  </si>
  <si>
    <t>(60+120)/(2)=90</t>
  </si>
  <si>
    <t>(130+232)/(2)=181</t>
  </si>
  <si>
    <t>(20+17)/(2)=18.5</t>
  </si>
  <si>
    <t>(999712.1+999622.1)/(2)=999667.15</t>
  </si>
  <si>
    <t>(68+106)/(2)=87</t>
  </si>
  <si>
    <t>(59+119)/(2)=89</t>
  </si>
  <si>
    <t>(106+209)/(2)=157.5</t>
  </si>
  <si>
    <t>(999711.1+999621.1)/(2)=999666.15</t>
  </si>
  <si>
    <t>(67+105)/(2)=86</t>
  </si>
  <si>
    <t>(58+118)/(2)=88</t>
  </si>
  <si>
    <t>(105+208)/(2)=156.5</t>
  </si>
  <si>
    <t>(999710.1+999620.1)/(2)=999665.15</t>
  </si>
  <si>
    <t>(42+67)/(2)=54.5</t>
  </si>
  <si>
    <t>(57+117)/(2)=87</t>
  </si>
  <si>
    <t>(104+207)/(2)=155.5</t>
  </si>
  <si>
    <t>(999709.1+999619.1)/(2)=999664.15</t>
  </si>
  <si>
    <t>(41+66)/(2)=53.5</t>
  </si>
  <si>
    <t>(56+116)/(2)=86</t>
  </si>
  <si>
    <t>(103+206)/(2)=154.5</t>
  </si>
  <si>
    <t>(999708.1+999618.1)/(2)=999663.15</t>
  </si>
  <si>
    <t>(40+65)/(2)=52.5</t>
  </si>
  <si>
    <t>(55+115)/(2)=85</t>
  </si>
  <si>
    <t>(102+205)/(2)=153.5</t>
  </si>
  <si>
    <t>(999707.1+999617.1)/(2)=999662.15</t>
  </si>
  <si>
    <t>(39+64)/(2)=51.5</t>
  </si>
  <si>
    <t>(54+114)/(2)=84</t>
  </si>
  <si>
    <t>(101+204)/(2)=152.5</t>
  </si>
  <si>
    <t>(999706.1+999616.1)/(2)=999661.15</t>
  </si>
  <si>
    <t>(38+63)/(2)=50.5</t>
  </si>
  <si>
    <t>(53+43)/(2)=48</t>
  </si>
  <si>
    <t>(100+203)/(2)=151.5</t>
  </si>
  <si>
    <t>(999705.1+999615.1)/(2)=999660.15</t>
  </si>
  <si>
    <t>(37+62)/(2)=49.5</t>
  </si>
  <si>
    <t>(52+42)/(2)=47</t>
  </si>
  <si>
    <t>(99+202)/(2)=150.5</t>
  </si>
  <si>
    <t>(999704.1+999614.1)/(2)=999659.15</t>
  </si>
  <si>
    <t>(36+61)/(2)=48.5</t>
  </si>
  <si>
    <t>(98+201)/(2)=149.5</t>
  </si>
  <si>
    <t>(999703.1+999613.1)/(2)=999658.15</t>
  </si>
  <si>
    <t>(35+60)/(2)=47.5</t>
  </si>
  <si>
    <t>(48+20)/(2)=34</t>
  </si>
  <si>
    <t>(97+200)/(2)=148.5</t>
  </si>
  <si>
    <t>(999702.1+999612.1)/(2)=999657.15</t>
  </si>
  <si>
    <t>(7+59)/(2)=33</t>
  </si>
  <si>
    <t>(46+19)/(2)=32.5</t>
  </si>
  <si>
    <t>(96+199)/(2)=147.5</t>
  </si>
  <si>
    <t>(999701.1+999611.1)/(2)=999656.15</t>
  </si>
  <si>
    <t>(6+58)/(2)=32</t>
  </si>
  <si>
    <t>(6+18)/(2)=12</t>
  </si>
  <si>
    <t>(95+198)/(2)=146.5</t>
  </si>
  <si>
    <t>(999700.1+999610.1)/(2)=999655.15</t>
  </si>
  <si>
    <t>(5+17)/(2)=11</t>
  </si>
  <si>
    <t>(94+197)/(2)=145.5</t>
  </si>
  <si>
    <t>(999699.1+999609.1)/(2)=999654.15</t>
  </si>
  <si>
    <t>(4+16)/(2)=10</t>
  </si>
  <si>
    <t>(93+196)/(2)=144.5</t>
  </si>
  <si>
    <t>(999698.1+999608.1)/(2)=999653.15</t>
  </si>
  <si>
    <t>(92+195)/(2)=143.5</t>
  </si>
  <si>
    <t>(999697.1+999607.1)/(2)=999652.15</t>
  </si>
  <si>
    <t>(81+194)/(2)=137.5</t>
  </si>
  <si>
    <t>(999696.1+999606.1)/(2)=999651.15</t>
  </si>
  <si>
    <t>(80+193)/(2)=136.5</t>
  </si>
  <si>
    <t>(999695.1+999605.1)/(2)=999650.15</t>
  </si>
  <si>
    <r>
      <t>A futtatás idôtartama: </t>
    </r>
    <r>
      <rPr>
        <b/>
        <sz val="7"/>
        <color rgb="FF333333"/>
        <rFont val="Verdana"/>
        <family val="2"/>
        <charset val="238"/>
      </rPr>
      <t>0.09 mp (0 p)</t>
    </r>
  </si>
  <si>
    <t>COCO Y0: 8628897</t>
  </si>
  <si>
    <t>(999722.3+999599.3)/(2)=999660.75</t>
  </si>
  <si>
    <t>(86+127)/(2)=106.5</t>
  </si>
  <si>
    <t>(53+23)/(2)=38</t>
  </si>
  <si>
    <t>(63+139)/(2)=101</t>
  </si>
  <si>
    <t>(70+23)/(2)=46.5</t>
  </si>
  <si>
    <t>(255+368)/(2)=311.5</t>
  </si>
  <si>
    <t>(999721.3+999598.3)/(2)=999659.75</t>
  </si>
  <si>
    <t>(85+126)/(2)=105.5</t>
  </si>
  <si>
    <t>(49+22)/(2)=35.5</t>
  </si>
  <si>
    <t>(123+250)/(2)=186.5</t>
  </si>
  <si>
    <t>(999720.3+999597.3)/(2)=999658.75</t>
  </si>
  <si>
    <t>(84+125)/(2)=104.5</t>
  </si>
  <si>
    <t>(48+21)/(2)=34.5</t>
  </si>
  <si>
    <t>(122+249)/(2)=185.5</t>
  </si>
  <si>
    <t>(999719.3+999596.3)/(2)=999657.75</t>
  </si>
  <si>
    <t>(62+124)/(2)=93</t>
  </si>
  <si>
    <t>(47+20)/(2)=33.5</t>
  </si>
  <si>
    <t>(121+248)/(2)=184.5</t>
  </si>
  <si>
    <t>(999718.3+999595.3)/(2)=999656.75</t>
  </si>
  <si>
    <t>(61+123)/(2)=92</t>
  </si>
  <si>
    <t>(28+19)/(2)=23.5</t>
  </si>
  <si>
    <t>(106+247)/(2)=176.5</t>
  </si>
  <si>
    <t>(999717.3+999594.3)/(2)=999655.75</t>
  </si>
  <si>
    <t>(60+122)/(2)=91</t>
  </si>
  <si>
    <t>(105+246)/(2)=175.5</t>
  </si>
  <si>
    <t>(999716.3+999593.3)/(2)=999654.75</t>
  </si>
  <si>
    <t>(59+121)/(2)=90</t>
  </si>
  <si>
    <t>(999715.3+999592.3)/(2)=999653.75</t>
  </si>
  <si>
    <t>(58+120)/(2)=89</t>
  </si>
  <si>
    <t>(999714.3+999591.3)/(2)=999652.75</t>
  </si>
  <si>
    <t>(999713.3+999590.3)/(2)=999651.75</t>
  </si>
  <si>
    <t>(999712.3+999589.3)/(2)=999650.75</t>
  </si>
  <si>
    <t>(999711.3+999588.3)/(2)=999649.75</t>
  </si>
  <si>
    <t>(999710.3+999587.3)/(2)=999648.75</t>
  </si>
  <si>
    <t>(51+57)/(2)=54</t>
  </si>
  <si>
    <t>(999709.3+999586.3)/(2)=999647.75</t>
  </si>
  <si>
    <t>(50+56)/(2)=53</t>
  </si>
  <si>
    <t>(999708.3+999585.3)/(2)=999646.75</t>
  </si>
  <si>
    <t>(49+37)/(2)=43</t>
  </si>
  <si>
    <t>(999707.3+999584.3)/(2)=999645.75</t>
  </si>
  <si>
    <t>(48+36)/(2)=42</t>
  </si>
  <si>
    <t>(999706.3+999583.3)/(2)=999644.75</t>
  </si>
  <si>
    <t>(13+35)/(2)=24</t>
  </si>
  <si>
    <t>(999705.3+999582.3)/(2)=999643.75</t>
  </si>
  <si>
    <t>(6+34)/(2)=20</t>
  </si>
  <si>
    <t>(999704.3+999581.3)/(2)=999642.75</t>
  </si>
  <si>
    <t>(5+22)/(2)=13.5</t>
  </si>
  <si>
    <t>(5+33)/(2)=19</t>
  </si>
  <si>
    <t>(999703.3+999580.3)/(2)=999641.75</t>
  </si>
  <si>
    <t>(4+21)/(2)=12.5</t>
  </si>
  <si>
    <t>(4+32)/(2)=18</t>
  </si>
  <si>
    <t>(91+194)/(2)=142.5</t>
  </si>
  <si>
    <t>(999702.3+999579.3)/(2)=999640.75</t>
  </si>
  <si>
    <t>(3+20)/(2)=11.5</t>
  </si>
  <si>
    <t>(90+193)/(2)=141.5</t>
  </si>
  <si>
    <t>(999701.3+999578.3)/(2)=999639.75</t>
  </si>
  <si>
    <t>(2+19)/(2)=10.5</t>
  </si>
  <si>
    <t>(79+192)/(2)=135.5</t>
  </si>
  <si>
    <t>(999700.3+999577.3)/(2)=999638.75</t>
  </si>
  <si>
    <t>(78+191)/(2)=134.5</t>
  </si>
  <si>
    <t>(999699.3+999576.3)/(2)=999637.75</t>
  </si>
  <si>
    <t>COCO Y0: 6519541</t>
  </si>
  <si>
    <t>(999722.3+57)/(2)=499889.65</t>
  </si>
  <si>
    <t>(33+23)/(2)=28</t>
  </si>
  <si>
    <t>(86+201)/(2)=143.5</t>
  </si>
  <si>
    <t>(63+210)/(2)=136.5</t>
  </si>
  <si>
    <t>(70+999479.3)/(2)=499774.65</t>
  </si>
  <si>
    <t>(258+508)/(2)=383</t>
  </si>
  <si>
    <t>(999721.3+56)/(2)=499888.65</t>
  </si>
  <si>
    <t>(32+22)/(2)=27</t>
  </si>
  <si>
    <t>(85+200)/(2)=142.5</t>
  </si>
  <si>
    <t>(62+209)/(2)=135.5</t>
  </si>
  <si>
    <t>(49+999478.3)/(2)=499763.65</t>
  </si>
  <si>
    <t>(123+296)/(2)=209.5</t>
  </si>
  <si>
    <t>(999720.3+55)/(2)=499887.65</t>
  </si>
  <si>
    <t>(31+21)/(2)=26</t>
  </si>
  <si>
    <t>(84+199)/(2)=141.5</t>
  </si>
  <si>
    <t>(61+208)/(2)=134.5</t>
  </si>
  <si>
    <t>(48+999477.3)/(2)=499762.65</t>
  </si>
  <si>
    <t>(122+295)/(2)=208.5</t>
  </si>
  <si>
    <t>(999719.3+20)/(2)=499869.65</t>
  </si>
  <si>
    <t>(30+20)/(2)=25</t>
  </si>
  <si>
    <t>(62+198)/(2)=130</t>
  </si>
  <si>
    <t>(60+207)/(2)=133.5</t>
  </si>
  <si>
    <t>(47+999476.3)/(2)=499761.65</t>
  </si>
  <si>
    <t>(121+294)/(2)=207.5</t>
  </si>
  <si>
    <t>(999718.3+19)/(2)=499868.65</t>
  </si>
  <si>
    <t>(61+197)/(2)=129</t>
  </si>
  <si>
    <t>(59+206)/(2)=132.5</t>
  </si>
  <si>
    <t>(35+999475.3)/(2)=499755.15</t>
  </si>
  <si>
    <t>(106+293)/(2)=199.5</t>
  </si>
  <si>
    <t>(999717.3+18)/(2)=499867.65</t>
  </si>
  <si>
    <t>(60+196)/(2)=128</t>
  </si>
  <si>
    <t>(58+205)/(2)=131.5</t>
  </si>
  <si>
    <t>(25+999474.3)/(2)=499749.65</t>
  </si>
  <si>
    <t>(105+292)/(2)=198.5</t>
  </si>
  <si>
    <t>(999716.3+17)/(2)=499866.65</t>
  </si>
  <si>
    <t>(59+195)/(2)=127</t>
  </si>
  <si>
    <t>(57+204)/(2)=130.5</t>
  </si>
  <si>
    <t>(24+999473.3)/(2)=499748.65</t>
  </si>
  <si>
    <t>(104+273)/(2)=188.5</t>
  </si>
  <si>
    <t>(999715.3+16)/(2)=499865.65</t>
  </si>
  <si>
    <t>(58+194)/(2)=126</t>
  </si>
  <si>
    <t>(56+203)/(2)=129.5</t>
  </si>
  <si>
    <t>(23+999472.3)/(2)=499747.65</t>
  </si>
  <si>
    <t>(103+272)/(2)=187.5</t>
  </si>
  <si>
    <t>(999714.3+15)/(2)=499864.65</t>
  </si>
  <si>
    <t>(33+129)/(2)=81</t>
  </si>
  <si>
    <t>(55+202)/(2)=128.5</t>
  </si>
  <si>
    <t>(22+999471.3)/(2)=499746.65</t>
  </si>
  <si>
    <t>(102+271)/(2)=186.5</t>
  </si>
  <si>
    <t>(999713.3+14)/(2)=499863.65</t>
  </si>
  <si>
    <t>(32+128)/(2)=80</t>
  </si>
  <si>
    <t>(54+201)/(2)=127.5</t>
  </si>
  <si>
    <t>(21+999470.3)/(2)=499745.65</t>
  </si>
  <si>
    <t>(101+233)/(2)=167</t>
  </si>
  <si>
    <t>(999712.3+13)/(2)=499862.65</t>
  </si>
  <si>
    <t>(31+127)/(2)=79</t>
  </si>
  <si>
    <t>(53+200)/(2)=126.5</t>
  </si>
  <si>
    <t>(20+999469.3)/(2)=499744.65</t>
  </si>
  <si>
    <t>(100+223)/(2)=161.5</t>
  </si>
  <si>
    <t>(999711.3+12)/(2)=499861.65</t>
  </si>
  <si>
    <t>(30+126)/(2)=78</t>
  </si>
  <si>
    <t>(52+199)/(2)=125.5</t>
  </si>
  <si>
    <t>(19+999468.3)/(2)=499743.65</t>
  </si>
  <si>
    <t>(99+222)/(2)=160.5</t>
  </si>
  <si>
    <t>(999710.3+11)/(2)=499860.65</t>
  </si>
  <si>
    <t>(29+125)/(2)=77</t>
  </si>
  <si>
    <t>(51+83)/(2)=67</t>
  </si>
  <si>
    <t>(18+999467.3)/(2)=499742.65</t>
  </si>
  <si>
    <t>(98+221)/(2)=159.5</t>
  </si>
  <si>
    <t>(999709.3+10)/(2)=499859.65</t>
  </si>
  <si>
    <t>(28+124)/(2)=76</t>
  </si>
  <si>
    <t>(50+82)/(2)=66</t>
  </si>
  <si>
    <t>(10+999466.3)/(2)=499738.15</t>
  </si>
  <si>
    <t>(97+220)/(2)=158.5</t>
  </si>
  <si>
    <t>(999708.3+9)/(2)=499858.65</t>
  </si>
  <si>
    <t>(27+123)/(2)=75</t>
  </si>
  <si>
    <t>(49+81)/(2)=65</t>
  </si>
  <si>
    <t>(9+999465.3)/(2)=499737.15</t>
  </si>
  <si>
    <t>(96+219)/(2)=157.5</t>
  </si>
  <si>
    <t>(999707.3+8)/(2)=499857.65</t>
  </si>
  <si>
    <t>(26+122)/(2)=74</t>
  </si>
  <si>
    <t>(48+80)/(2)=64</t>
  </si>
  <si>
    <t>(8+999464.3)/(2)=499736.15</t>
  </si>
  <si>
    <t>(95+200)/(2)=147.5</t>
  </si>
  <si>
    <t>(999706.3+7)/(2)=499856.65</t>
  </si>
  <si>
    <t>(7+121)/(2)=64</t>
  </si>
  <si>
    <t>(13+79)/(2)=46</t>
  </si>
  <si>
    <t>(7+999463.3)/(2)=499735.15</t>
  </si>
  <si>
    <t>(94+199)/(2)=146.5</t>
  </si>
  <si>
    <t>(999705.3+6)/(2)=499855.65</t>
  </si>
  <si>
    <t>(6+120)/(2)=63</t>
  </si>
  <si>
    <t>(6+78)/(2)=42</t>
  </si>
  <si>
    <t>(6+999462.3)/(2)=499734.15</t>
  </si>
  <si>
    <t>(93+198)/(2)=145.5</t>
  </si>
  <si>
    <t>(999704.3+5)/(2)=499854.65</t>
  </si>
  <si>
    <t>(5+77)/(2)=41</t>
  </si>
  <si>
    <t>(5+999461.3)/(2)=499733.15</t>
  </si>
  <si>
    <t>(92+197)/(2)=144.5</t>
  </si>
  <si>
    <t>(999703.3+4)/(2)=499853.65</t>
  </si>
  <si>
    <t>(4+76)/(2)=40</t>
  </si>
  <si>
    <t>(4+999460.3)/(2)=499732.15</t>
  </si>
  <si>
    <t>(91+196)/(2)=143.5</t>
  </si>
  <si>
    <t>(999702.3+3)/(2)=499852.65</t>
  </si>
  <si>
    <t>(3+999459.3)/(2)=499731.15</t>
  </si>
  <si>
    <t>(90+195)/(2)=142.5</t>
  </si>
  <si>
    <t>(999701.3+2)/(2)=499851.65</t>
  </si>
  <si>
    <t>(2+999458.3)/(2)=499730.15</t>
  </si>
  <si>
    <t>(79+194)/(2)=136.5</t>
  </si>
  <si>
    <t>(999700.3+1)/(2)=499850.65</t>
  </si>
  <si>
    <t>(1+999457.3)/(2)=499729.15</t>
  </si>
  <si>
    <t>(78+193)/(2)=135.5</t>
  </si>
  <si>
    <t>(0+999456.3)/(2)=499728.15</t>
  </si>
  <si>
    <r>
      <t>A futtatás idôtartama: </t>
    </r>
    <r>
      <rPr>
        <b/>
        <sz val="7"/>
        <color rgb="FF333333"/>
        <rFont val="Verdana"/>
        <family val="2"/>
        <charset val="238"/>
      </rPr>
      <t>0.26 mp (0 p)</t>
    </r>
  </si>
  <si>
    <t>COCO Y0: 1593289</t>
  </si>
  <si>
    <t>COCO Y0: 2079522</t>
  </si>
  <si>
    <t>Konklúzió: Az 5 növény terméseredményének együttállása a kukorica terméseredményének növelésével a kvintetten belül (tanulási hatás nélkül) egyre stabilabb, vagyis a rendelkezésre álló adatokból és modellekkel a tényleges termés nem közelíthető… A kukorica becsült termésének csökkenés onnantól, hogy ez a legkisebb az idősorban, már nem hat a rangsorokra (vö. 24. helyezés)...</t>
  </si>
  <si>
    <t>becslés</t>
  </si>
  <si>
    <t>becslés-kvintett</t>
  </si>
  <si>
    <t>tény</t>
  </si>
  <si>
    <t>hiba1</t>
  </si>
  <si>
    <t>hiba2</t>
  </si>
  <si>
    <t>Konklúzió: Az eltérő kukorica-adatokból álló kvintettek hatása az alternatív kvintettek normaszerűségétől való eltérésre (kockázatra - hiba1). A várható termés &lt; 5000 kg/ha, s 3000-től már nincs változás… A hiba2  görbe, vagyis a tényadatok normaszerűségtől való eltérése 3000 kg/ha esetén éri el először a minimumát - s onnantól ez sem tud változni.  VAGYIS A TÉNYÉRTÉK VALAHOL 4000 ÉS 3000 KÖZÖTT VÉLELMEZENDŐ A LEGINKÁBB KONZISZTENS MÓDON...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</si>
</sst>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"/>
    <numFmt numFmtId="165" formatCode="0.0"/>
    <numFmt numFmtId="166" formatCode="#,##0_ ;\-#,##0\ "/>
    <numFmt numFmtId="167" formatCode="#,##0.0_ ;\-#,##0.0\ "/>
    <numFmt numFmtId="168" formatCode="0.000"/>
    <numFmt numFmtId="169" formatCode="0.0000000"/>
  </numFmts>
  <fonts count="68" x14ac:knownFonts="1">
    <font>
      <sz val="10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20"/>
      <color rgb="FF1E4E79"/>
      <name val="Calibri"/>
      <family val="2"/>
      <charset val="238"/>
    </font>
    <font>
      <b/>
      <sz val="20"/>
      <color rgb="FF2E75B5"/>
      <name val="Calibri"/>
      <family val="2"/>
      <charset val="238"/>
    </font>
    <font>
      <b/>
      <sz val="20"/>
      <color rgb="FF44546A"/>
      <name val="Calibri"/>
      <family val="2"/>
      <charset val="238"/>
    </font>
    <font>
      <sz val="12"/>
      <color theme="1"/>
      <name val="Calibri"/>
      <family val="2"/>
      <charset val="238"/>
    </font>
    <font>
      <sz val="14"/>
      <color theme="1"/>
      <name val="Calibri"/>
      <family val="2"/>
      <charset val="238"/>
    </font>
    <font>
      <b/>
      <sz val="18"/>
      <color rgb="FF3F3F3F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2"/>
      <color rgb="FF3F3F3F"/>
      <name val="Calibri"/>
      <family val="2"/>
      <charset val="238"/>
    </font>
    <font>
      <sz val="1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4"/>
      <color rgb="FF000000"/>
      <name val="Times New Roman"/>
      <family val="1"/>
      <charset val="238"/>
    </font>
    <font>
      <b/>
      <sz val="6"/>
      <color rgb="FF000000"/>
      <name val="Verdana"/>
      <family val="2"/>
      <charset val="238"/>
    </font>
    <font>
      <sz val="6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6"/>
      <color rgb="FF333333"/>
      <name val="Verdana"/>
      <family val="2"/>
      <charset val="238"/>
    </font>
    <font>
      <u/>
      <sz val="10"/>
      <color theme="10"/>
      <name val="Arial"/>
      <family val="2"/>
      <charset val="238"/>
    </font>
    <font>
      <sz val="9"/>
      <color rgb="FF333333"/>
      <name val="Verdana"/>
      <family val="2"/>
      <charset val="238"/>
    </font>
    <font>
      <sz val="12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rgb="FF0000FF"/>
      <name val="Arial"/>
      <family val="2"/>
      <charset val="238"/>
    </font>
    <font>
      <sz val="8"/>
      <color theme="1"/>
      <name val="Arial"/>
      <family val="2"/>
      <charset val="238"/>
    </font>
    <font>
      <b/>
      <sz val="6"/>
      <color rgb="FF333333"/>
      <name val="Verdana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b/>
      <sz val="9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1"/>
      <color rgb="FF3F3F3F"/>
      <name val="Calibri"/>
      <family val="2"/>
      <charset val="238"/>
    </font>
    <font>
      <b/>
      <sz val="12"/>
      <color rgb="FF3F3F3F"/>
      <name val="Calibri"/>
      <family val="2"/>
      <charset val="238"/>
    </font>
    <font>
      <b/>
      <sz val="20"/>
      <color rgb="FF1E4E79"/>
      <name val="Calibri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6"/>
      <color rgb="FF000000"/>
      <name val="Verdana"/>
      <family val="2"/>
      <charset val="238"/>
    </font>
    <font>
      <b/>
      <sz val="6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6"/>
      <color rgb="FF333333"/>
      <name val="Verdana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8"/>
      <color rgb="FF333333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rgb="FF333333"/>
      <name val="Verdana"/>
      <family val="2"/>
      <charset val="238"/>
    </font>
    <font>
      <b/>
      <sz val="10"/>
      <color rgb="FF333333"/>
      <name val="Verdana"/>
      <family val="2"/>
      <charset val="238"/>
    </font>
    <font>
      <b/>
      <sz val="7"/>
      <color rgb="FF0000FF"/>
      <name val="Roboto"/>
    </font>
    <font>
      <b/>
      <sz val="8"/>
      <color rgb="FF0000FF"/>
      <name val="Arial"/>
      <family val="2"/>
      <charset val="238"/>
    </font>
    <font>
      <sz val="8"/>
      <color rgb="FF0000FF"/>
      <name val="Arial"/>
      <family val="2"/>
      <charset val="238"/>
    </font>
    <font>
      <sz val="1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  <font>
      <sz val="11"/>
      <color rgb="FFFF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FFFCC"/>
        <bgColor rgb="FFFFFFCC"/>
      </patternFill>
    </fill>
    <fill>
      <patternFill patternType="solid">
        <fgColor rgb="FFF7CAAC"/>
        <bgColor rgb="FFF7CAAC"/>
      </patternFill>
    </fill>
    <fill>
      <patternFill patternType="solid">
        <fgColor rgb="FFF2F2F2"/>
        <bgColor rgb="FFF2F2F2"/>
      </patternFill>
    </fill>
    <fill>
      <patternFill patternType="solid">
        <fgColor rgb="FFBDD6EE"/>
        <bgColor rgb="FFBDD6EE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333333"/>
        <bgColor rgb="FF33333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9CC4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</fills>
  <borders count="3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rgb="FF3F3F3F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666666"/>
      </left>
      <right style="medium">
        <color rgb="FF666666"/>
      </right>
      <top/>
      <bottom/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29" fillId="0" borderId="0" applyNumberFormat="0" applyFill="0" applyBorder="0" applyAlignment="0" applyProtection="0"/>
    <xf numFmtId="0" fontId="33" fillId="0" borderId="17"/>
    <xf numFmtId="0" fontId="32" fillId="0" borderId="17"/>
    <xf numFmtId="0" fontId="34" fillId="0" borderId="17"/>
    <xf numFmtId="0" fontId="33" fillId="0" borderId="17"/>
    <xf numFmtId="0" fontId="33" fillId="0" borderId="17"/>
    <xf numFmtId="43" fontId="33" fillId="0" borderId="17" applyFont="0" applyFill="0" applyBorder="0" applyAlignment="0" applyProtection="0"/>
    <xf numFmtId="43" fontId="33" fillId="0" borderId="17" applyFont="0" applyFill="0" applyBorder="0" applyAlignment="0" applyProtection="0"/>
    <xf numFmtId="0" fontId="34" fillId="0" borderId="17"/>
  </cellStyleXfs>
  <cellXfs count="206">
    <xf numFmtId="0" fontId="0" fillId="0" borderId="0" xfId="0"/>
    <xf numFmtId="0" fontId="5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8" fillId="0" borderId="0" xfId="0" applyFont="1"/>
    <xf numFmtId="0" fontId="9" fillId="3" borderId="4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2" fontId="9" fillId="4" borderId="5" xfId="0" applyNumberFormat="1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164" fontId="12" fillId="5" borderId="6" xfId="0" applyNumberFormat="1" applyFont="1" applyFill="1" applyBorder="1" applyAlignment="1">
      <alignment horizontal="center" vertical="center" wrapText="1"/>
    </xf>
    <xf numFmtId="164" fontId="12" fillId="5" borderId="7" xfId="0" applyNumberFormat="1" applyFont="1" applyFill="1" applyBorder="1" applyAlignment="1">
      <alignment horizontal="center" vertical="center" wrapText="1"/>
    </xf>
    <xf numFmtId="164" fontId="12" fillId="5" borderId="4" xfId="0" applyNumberFormat="1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/>
    </xf>
    <xf numFmtId="3" fontId="8" fillId="7" borderId="5" xfId="0" applyNumberFormat="1" applyFont="1" applyFill="1" applyBorder="1" applyAlignment="1">
      <alignment horizontal="right"/>
    </xf>
    <xf numFmtId="3" fontId="8" fillId="8" borderId="5" xfId="0" applyNumberFormat="1" applyFont="1" applyFill="1" applyBorder="1" applyAlignment="1">
      <alignment horizontal="right"/>
    </xf>
    <xf numFmtId="3" fontId="8" fillId="8" borderId="4" xfId="0" applyNumberFormat="1" applyFont="1" applyFill="1" applyBorder="1" applyAlignment="1">
      <alignment horizontal="right"/>
    </xf>
    <xf numFmtId="3" fontId="8" fillId="9" borderId="4" xfId="0" applyNumberFormat="1" applyFont="1" applyFill="1" applyBorder="1" applyAlignment="1">
      <alignment horizontal="right"/>
    </xf>
    <xf numFmtId="3" fontId="8" fillId="10" borderId="4" xfId="0" applyNumberFormat="1" applyFont="1" applyFill="1" applyBorder="1" applyAlignment="1">
      <alignment horizontal="right"/>
    </xf>
    <xf numFmtId="3" fontId="8" fillId="10" borderId="4" xfId="0" applyNumberFormat="1" applyFont="1" applyFill="1" applyBorder="1"/>
    <xf numFmtId="0" fontId="8" fillId="0" borderId="0" xfId="0" applyFont="1" applyAlignment="1">
      <alignment horizontal="center" wrapText="1"/>
    </xf>
    <xf numFmtId="164" fontId="8" fillId="0" borderId="0" xfId="0" applyNumberFormat="1" applyFont="1" applyAlignment="1">
      <alignment horizontal="center" wrapText="1"/>
    </xf>
    <xf numFmtId="3" fontId="8" fillId="0" borderId="0" xfId="0" applyNumberFormat="1" applyFont="1"/>
    <xf numFmtId="0" fontId="14" fillId="0" borderId="0" xfId="0" applyFont="1"/>
    <xf numFmtId="2" fontId="15" fillId="0" borderId="0" xfId="0" applyNumberFormat="1" applyFont="1"/>
    <xf numFmtId="0" fontId="15" fillId="11" borderId="9" xfId="0" applyFont="1" applyFill="1" applyBorder="1"/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/>
    </xf>
    <xf numFmtId="0" fontId="18" fillId="0" borderId="0" xfId="0" applyFont="1" applyAlignment="1">
      <alignment vertical="center" wrapText="1"/>
    </xf>
    <xf numFmtId="0" fontId="19" fillId="12" borderId="10" xfId="0" applyFont="1" applyFill="1" applyBorder="1" applyAlignment="1">
      <alignment horizontal="center" vertical="center" wrapText="1"/>
    </xf>
    <xf numFmtId="0" fontId="20" fillId="13" borderId="11" xfId="0" applyFont="1" applyFill="1" applyBorder="1" applyAlignment="1">
      <alignment horizontal="center" vertical="center" wrapText="1"/>
    </xf>
    <xf numFmtId="0" fontId="19" fillId="12" borderId="10" xfId="0" applyFont="1" applyFill="1" applyBorder="1" applyAlignment="1">
      <alignment horizontal="left" vertical="center" wrapText="1"/>
    </xf>
    <xf numFmtId="0" fontId="21" fillId="13" borderId="11" xfId="0" applyFont="1" applyFill="1" applyBorder="1" applyAlignment="1">
      <alignment horizontal="center" vertical="center" wrapText="1"/>
    </xf>
    <xf numFmtId="0" fontId="22" fillId="0" borderId="0" xfId="0" applyFont="1"/>
    <xf numFmtId="0" fontId="21" fillId="0" borderId="0" xfId="0" applyFont="1"/>
    <xf numFmtId="0" fontId="15" fillId="0" borderId="0" xfId="0" applyFont="1"/>
    <xf numFmtId="0" fontId="19" fillId="12" borderId="9" xfId="0" applyFont="1" applyFill="1" applyBorder="1" applyAlignment="1">
      <alignment horizontal="center" vertical="center" wrapText="1"/>
    </xf>
    <xf numFmtId="0" fontId="21" fillId="11" borderId="11" xfId="0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 wrapText="1"/>
    </xf>
    <xf numFmtId="0" fontId="20" fillId="13" borderId="13" xfId="0" applyFont="1" applyFill="1" applyBorder="1" applyAlignment="1">
      <alignment horizontal="center" vertical="center" wrapText="1"/>
    </xf>
    <xf numFmtId="0" fontId="19" fillId="12" borderId="5" xfId="0" applyFont="1" applyFill="1" applyBorder="1" applyAlignment="1">
      <alignment horizontal="center" vertical="center" wrapText="1"/>
    </xf>
    <xf numFmtId="0" fontId="20" fillId="13" borderId="5" xfId="0" applyFont="1" applyFill="1" applyBorder="1" applyAlignment="1">
      <alignment horizontal="center" vertical="center" wrapText="1"/>
    </xf>
    <xf numFmtId="2" fontId="24" fillId="11" borderId="9" xfId="0" applyNumberFormat="1" applyFont="1" applyFill="1" applyBorder="1"/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14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25" fillId="0" borderId="0" xfId="0" applyFont="1"/>
    <xf numFmtId="3" fontId="25" fillId="0" borderId="0" xfId="0" applyNumberFormat="1" applyFont="1" applyAlignment="1">
      <alignment horizontal="right"/>
    </xf>
    <xf numFmtId="3" fontId="25" fillId="0" borderId="18" xfId="0" applyNumberFormat="1" applyFont="1" applyBorder="1" applyAlignment="1">
      <alignment horizontal="right"/>
    </xf>
    <xf numFmtId="3" fontId="25" fillId="0" borderId="0" xfId="0" applyNumberFormat="1" applyFont="1" applyAlignment="1">
      <alignment horizontal="right" vertical="top"/>
    </xf>
    <xf numFmtId="0" fontId="25" fillId="0" borderId="0" xfId="0" applyFont="1" applyAlignment="1">
      <alignment horizontal="left"/>
    </xf>
    <xf numFmtId="3" fontId="25" fillId="0" borderId="0" xfId="0" applyNumberFormat="1" applyFont="1" applyAlignment="1">
      <alignment horizontal="right" vertical="center"/>
    </xf>
    <xf numFmtId="3" fontId="25" fillId="0" borderId="0" xfId="0" applyNumberFormat="1" applyFont="1" applyAlignment="1">
      <alignment horizontal="right" wrapText="1"/>
    </xf>
    <xf numFmtId="3" fontId="25" fillId="0" borderId="18" xfId="0" applyNumberFormat="1" applyFont="1" applyBorder="1" applyAlignment="1">
      <alignment horizontal="right" wrapText="1"/>
    </xf>
    <xf numFmtId="0" fontId="27" fillId="0" borderId="0" xfId="0" applyFont="1"/>
    <xf numFmtId="3" fontId="27" fillId="0" borderId="0" xfId="0" applyNumberFormat="1" applyFont="1" applyAlignment="1">
      <alignment horizontal="right" vertical="center"/>
    </xf>
    <xf numFmtId="3" fontId="27" fillId="0" borderId="0" xfId="0" applyNumberFormat="1" applyFont="1" applyAlignment="1">
      <alignment horizontal="right"/>
    </xf>
    <xf numFmtId="3" fontId="27" fillId="0" borderId="18" xfId="0" applyNumberFormat="1" applyFont="1" applyBorder="1" applyAlignment="1">
      <alignment horizontal="right"/>
    </xf>
    <xf numFmtId="3" fontId="25" fillId="0" borderId="0" xfId="0" applyNumberFormat="1" applyFont="1"/>
    <xf numFmtId="3" fontId="25" fillId="0" borderId="18" xfId="0" applyNumberFormat="1" applyFont="1" applyBorder="1"/>
    <xf numFmtId="3" fontId="27" fillId="0" borderId="0" xfId="0" applyNumberFormat="1" applyFont="1" applyAlignment="1">
      <alignment horizontal="right" wrapText="1"/>
    </xf>
    <xf numFmtId="0" fontId="25" fillId="11" borderId="9" xfId="0" applyFont="1" applyFill="1" applyBorder="1"/>
    <xf numFmtId="3" fontId="25" fillId="11" borderId="9" xfId="0" applyNumberFormat="1" applyFont="1" applyFill="1" applyBorder="1" applyAlignment="1">
      <alignment horizontal="right" vertical="center"/>
    </xf>
    <xf numFmtId="3" fontId="25" fillId="11" borderId="9" xfId="0" applyNumberFormat="1" applyFont="1" applyFill="1" applyBorder="1" applyAlignment="1">
      <alignment horizontal="right"/>
    </xf>
    <xf numFmtId="3" fontId="25" fillId="11" borderId="9" xfId="0" applyNumberFormat="1" applyFont="1" applyFill="1" applyBorder="1" applyAlignment="1">
      <alignment horizontal="right" wrapText="1"/>
    </xf>
    <xf numFmtId="3" fontId="25" fillId="11" borderId="19" xfId="0" applyNumberFormat="1" applyFont="1" applyFill="1" applyBorder="1" applyAlignment="1">
      <alignment horizontal="right"/>
    </xf>
    <xf numFmtId="0" fontId="25" fillId="5" borderId="9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5" borderId="9" xfId="0" applyFont="1" applyFill="1" applyBorder="1" applyAlignment="1">
      <alignment horizontal="center"/>
    </xf>
    <xf numFmtId="0" fontId="25" fillId="5" borderId="9" xfId="0" applyFont="1" applyFill="1" applyBorder="1" applyAlignment="1">
      <alignment horizontal="center" vertical="center"/>
    </xf>
    <xf numFmtId="3" fontId="25" fillId="5" borderId="9" xfId="0" applyNumberFormat="1" applyFont="1" applyFill="1" applyBorder="1" applyAlignment="1">
      <alignment horizontal="center"/>
    </xf>
    <xf numFmtId="3" fontId="26" fillId="5" borderId="9" xfId="0" applyNumberFormat="1" applyFont="1" applyFill="1" applyBorder="1" applyAlignment="1">
      <alignment horizontal="center"/>
    </xf>
    <xf numFmtId="0" fontId="26" fillId="5" borderId="9" xfId="0" applyFont="1" applyFill="1" applyBorder="1" applyAlignment="1">
      <alignment horizontal="center"/>
    </xf>
    <xf numFmtId="165" fontId="27" fillId="0" borderId="0" xfId="0" applyNumberFormat="1" applyFont="1"/>
    <xf numFmtId="164" fontId="27" fillId="0" borderId="0" xfId="0" applyNumberFormat="1" applyFont="1"/>
    <xf numFmtId="165" fontId="27" fillId="0" borderId="5" xfId="0" applyNumberFormat="1" applyFont="1" applyBorder="1" applyAlignment="1">
      <alignment horizontal="center" vertical="center" wrapText="1"/>
    </xf>
    <xf numFmtId="164" fontId="27" fillId="0" borderId="5" xfId="0" applyNumberFormat="1" applyFont="1" applyBorder="1" applyAlignment="1">
      <alignment horizontal="center" vertical="center" wrapText="1"/>
    </xf>
    <xf numFmtId="164" fontId="27" fillId="0" borderId="8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3" fontId="27" fillId="0" borderId="0" xfId="0" applyNumberFormat="1" applyFont="1"/>
    <xf numFmtId="0" fontId="27" fillId="0" borderId="0" xfId="0" applyFont="1" applyAlignment="1">
      <alignment horizontal="center"/>
    </xf>
    <xf numFmtId="3" fontId="27" fillId="0" borderId="20" xfId="0" applyNumberFormat="1" applyFont="1" applyBorder="1"/>
    <xf numFmtId="1" fontId="27" fillId="0" borderId="0" xfId="0" applyNumberFormat="1" applyFont="1"/>
    <xf numFmtId="16" fontId="25" fillId="0" borderId="0" xfId="0" applyNumberFormat="1" applyFont="1" applyAlignment="1">
      <alignment horizontal="left" vertical="center"/>
    </xf>
    <xf numFmtId="166" fontId="27" fillId="0" borderId="0" xfId="0" applyNumberFormat="1" applyFont="1" applyAlignment="1">
      <alignment horizontal="right"/>
    </xf>
    <xf numFmtId="167" fontId="27" fillId="0" borderId="0" xfId="0" applyNumberFormat="1" applyFont="1" applyAlignment="1">
      <alignment horizontal="right"/>
    </xf>
    <xf numFmtId="0" fontId="29" fillId="0" borderId="0" xfId="1"/>
    <xf numFmtId="0" fontId="30" fillId="0" borderId="17" xfId="4" applyFont="1" applyAlignment="1">
      <alignment horizontal="left" vertical="center"/>
    </xf>
    <xf numFmtId="0" fontId="31" fillId="0" borderId="21" xfId="4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/>
    </xf>
    <xf numFmtId="3" fontId="31" fillId="0" borderId="21" xfId="2" applyNumberFormat="1" applyFont="1" applyBorder="1" applyAlignment="1">
      <alignment horizontal="right" wrapText="1"/>
    </xf>
    <xf numFmtId="0" fontId="31" fillId="0" borderId="21" xfId="4" applyFont="1" applyBorder="1" applyAlignment="1">
      <alignment horizontal="center" vertical="top"/>
    </xf>
    <xf numFmtId="0" fontId="35" fillId="0" borderId="0" xfId="0" applyFont="1" applyAlignment="1">
      <alignment horizontal="left" vertical="center"/>
    </xf>
    <xf numFmtId="0" fontId="36" fillId="0" borderId="0" xfId="0" applyFont="1"/>
    <xf numFmtId="0" fontId="37" fillId="0" borderId="14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3" fontId="37" fillId="0" borderId="0" xfId="0" applyNumberFormat="1" applyFont="1" applyAlignment="1">
      <alignment horizontal="right"/>
    </xf>
    <xf numFmtId="0" fontId="38" fillId="5" borderId="6" xfId="0" applyFont="1" applyFill="1" applyBorder="1" applyAlignment="1">
      <alignment horizontal="center" vertical="center" wrapText="1"/>
    </xf>
    <xf numFmtId="0" fontId="39" fillId="5" borderId="6" xfId="0" applyFont="1" applyFill="1" applyBorder="1" applyAlignment="1">
      <alignment horizontal="center" vertical="center" wrapText="1"/>
    </xf>
    <xf numFmtId="164" fontId="39" fillId="5" borderId="4" xfId="0" applyNumberFormat="1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/>
    </xf>
    <xf numFmtId="0" fontId="32" fillId="0" borderId="0" xfId="0" applyFont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5" fillId="0" borderId="0" xfId="0" applyFont="1" applyAlignment="1">
      <alignment horizontal="right" vertical="center" wrapText="1"/>
    </xf>
    <xf numFmtId="0" fontId="44" fillId="0" borderId="0" xfId="0" applyFont="1" applyAlignment="1">
      <alignment vertical="center" wrapText="1"/>
    </xf>
    <xf numFmtId="0" fontId="46" fillId="15" borderId="10" xfId="0" applyFont="1" applyFill="1" applyBorder="1" applyAlignment="1">
      <alignment horizontal="center" vertical="center" wrapText="1"/>
    </xf>
    <xf numFmtId="0" fontId="47" fillId="16" borderId="11" xfId="0" applyFont="1" applyFill="1" applyBorder="1" applyAlignment="1">
      <alignment horizontal="center" vertical="center" wrapText="1"/>
    </xf>
    <xf numFmtId="0" fontId="46" fillId="15" borderId="10" xfId="0" applyFont="1" applyFill="1" applyBorder="1" applyAlignment="1">
      <alignment horizontal="left" vertical="center" wrapText="1"/>
    </xf>
    <xf numFmtId="0" fontId="48" fillId="16" borderId="11" xfId="0" applyFont="1" applyFill="1" applyBorder="1" applyAlignment="1">
      <alignment horizontal="center" vertical="center" wrapText="1"/>
    </xf>
    <xf numFmtId="0" fontId="48" fillId="0" borderId="0" xfId="0" applyFont="1"/>
    <xf numFmtId="0" fontId="46" fillId="15" borderId="17" xfId="0" applyFont="1" applyFill="1" applyBorder="1" applyAlignment="1">
      <alignment horizontal="center" vertical="center" wrapText="1"/>
    </xf>
    <xf numFmtId="0" fontId="47" fillId="16" borderId="17" xfId="0" applyFont="1" applyFill="1" applyBorder="1" applyAlignment="1">
      <alignment horizontal="center" vertical="center" wrapText="1"/>
    </xf>
    <xf numFmtId="0" fontId="0" fillId="14" borderId="0" xfId="0" applyFill="1"/>
    <xf numFmtId="0" fontId="49" fillId="14" borderId="0" xfId="0" applyFont="1" applyFill="1"/>
    <xf numFmtId="0" fontId="42" fillId="0" borderId="0" xfId="0" applyFont="1"/>
    <xf numFmtId="0" fontId="50" fillId="14" borderId="11" xfId="0" applyFont="1" applyFill="1" applyBorder="1" applyAlignment="1">
      <alignment horizontal="center" vertical="center" wrapText="1"/>
    </xf>
    <xf numFmtId="168" fontId="32" fillId="11" borderId="9" xfId="0" applyNumberFormat="1" applyFont="1" applyFill="1" applyBorder="1"/>
    <xf numFmtId="0" fontId="52" fillId="14" borderId="11" xfId="0" applyFont="1" applyFill="1" applyBorder="1" applyAlignment="1">
      <alignment horizontal="center" vertical="center" wrapText="1"/>
    </xf>
    <xf numFmtId="169" fontId="0" fillId="14" borderId="0" xfId="0" applyNumberFormat="1" applyFill="1"/>
    <xf numFmtId="0" fontId="53" fillId="14" borderId="11" xfId="0" applyFont="1" applyFill="1" applyBorder="1" applyAlignment="1">
      <alignment horizontal="center" vertical="center" wrapText="1"/>
    </xf>
    <xf numFmtId="168" fontId="0" fillId="14" borderId="0" xfId="0" applyNumberFormat="1" applyFill="1"/>
    <xf numFmtId="0" fontId="4" fillId="0" borderId="0" xfId="0" applyFont="1"/>
    <xf numFmtId="3" fontId="54" fillId="0" borderId="0" xfId="0" applyNumberFormat="1" applyFont="1"/>
    <xf numFmtId="0" fontId="30" fillId="0" borderId="17" xfId="3" applyFont="1" applyAlignment="1">
      <alignment horizontal="left" vertical="center"/>
    </xf>
    <xf numFmtId="0" fontId="31" fillId="0" borderId="22" xfId="3" applyFont="1" applyBorder="1" applyAlignment="1">
      <alignment horizontal="center" vertical="center" wrapText="1"/>
    </xf>
    <xf numFmtId="3" fontId="55" fillId="0" borderId="17" xfId="6" applyNumberFormat="1" applyFont="1" applyAlignment="1">
      <alignment horizontal="right"/>
    </xf>
    <xf numFmtId="3" fontId="55" fillId="0" borderId="17" xfId="8" applyNumberFormat="1" applyFont="1" applyFill="1" applyBorder="1" applyAlignment="1">
      <alignment horizontal="right" wrapText="1"/>
    </xf>
    <xf numFmtId="3" fontId="56" fillId="0" borderId="17" xfId="6" applyNumberFormat="1" applyFont="1" applyAlignment="1">
      <alignment horizontal="right"/>
    </xf>
    <xf numFmtId="3" fontId="55" fillId="0" borderId="17" xfId="9" applyNumberFormat="1" applyFont="1"/>
    <xf numFmtId="3" fontId="55" fillId="0" borderId="17" xfId="9" applyNumberFormat="1" applyFont="1" applyAlignment="1">
      <alignment horizontal="right"/>
    </xf>
    <xf numFmtId="3" fontId="55" fillId="0" borderId="17" xfId="3" applyNumberFormat="1" applyFont="1" applyAlignment="1">
      <alignment horizontal="right"/>
    </xf>
    <xf numFmtId="3" fontId="56" fillId="0" borderId="17" xfId="3" applyNumberFormat="1" applyFont="1" applyAlignment="1">
      <alignment horizontal="right"/>
    </xf>
    <xf numFmtId="0" fontId="30" fillId="17" borderId="17" xfId="3" applyFont="1" applyFill="1" applyAlignment="1">
      <alignment horizontal="centerContinuous"/>
    </xf>
    <xf numFmtId="0" fontId="55" fillId="17" borderId="17" xfId="3" applyFont="1" applyFill="1" applyAlignment="1">
      <alignment horizontal="centerContinuous"/>
    </xf>
    <xf numFmtId="1" fontId="4" fillId="0" borderId="21" xfId="0" applyNumberFormat="1" applyFont="1" applyBorder="1"/>
    <xf numFmtId="0" fontId="4" fillId="0" borderId="21" xfId="0" applyFont="1" applyBorder="1"/>
    <xf numFmtId="169" fontId="4" fillId="0" borderId="21" xfId="0" applyNumberFormat="1" applyFont="1" applyBorder="1"/>
    <xf numFmtId="3" fontId="4" fillId="0" borderId="21" xfId="0" applyNumberFormat="1" applyFont="1" applyBorder="1"/>
    <xf numFmtId="0" fontId="51" fillId="18" borderId="21" xfId="0" applyFont="1" applyFill="1" applyBorder="1" applyAlignment="1">
      <alignment horizontal="center"/>
    </xf>
    <xf numFmtId="0" fontId="4" fillId="19" borderId="21" xfId="0" applyFont="1" applyFill="1" applyBorder="1"/>
    <xf numFmtId="0" fontId="4" fillId="20" borderId="21" xfId="0" applyFont="1" applyFill="1" applyBorder="1"/>
    <xf numFmtId="0" fontId="57" fillId="0" borderId="0" xfId="0" applyFont="1"/>
    <xf numFmtId="0" fontId="4" fillId="21" borderId="21" xfId="0" applyFont="1" applyFill="1" applyBorder="1"/>
    <xf numFmtId="0" fontId="3" fillId="0" borderId="0" xfId="0" applyFont="1"/>
    <xf numFmtId="0" fontId="51" fillId="22" borderId="21" xfId="0" applyFont="1" applyFill="1" applyBorder="1" applyAlignment="1">
      <alignment horizontal="center"/>
    </xf>
    <xf numFmtId="3" fontId="3" fillId="0" borderId="0" xfId="0" applyNumberFormat="1" applyFont="1"/>
    <xf numFmtId="3" fontId="25" fillId="0" borderId="18" xfId="0" applyNumberFormat="1" applyFont="1" applyBorder="1" applyAlignment="1">
      <alignment horizontal="right" vertical="center"/>
    </xf>
    <xf numFmtId="1" fontId="3" fillId="0" borderId="24" xfId="0" applyNumberFormat="1" applyFont="1" applyBorder="1"/>
    <xf numFmtId="0" fontId="3" fillId="0" borderId="24" xfId="0" applyFont="1" applyBorder="1"/>
    <xf numFmtId="1" fontId="3" fillId="0" borderId="25" xfId="0" applyNumberFormat="1" applyFont="1" applyBorder="1"/>
    <xf numFmtId="0" fontId="3" fillId="0" borderId="26" xfId="0" applyFont="1" applyBorder="1"/>
    <xf numFmtId="0" fontId="3" fillId="0" borderId="17" xfId="0" applyFont="1" applyBorder="1"/>
    <xf numFmtId="0" fontId="3" fillId="0" borderId="27" xfId="0" applyFont="1" applyBorder="1"/>
    <xf numFmtId="3" fontId="3" fillId="0" borderId="26" xfId="0" applyNumberFormat="1" applyFont="1" applyBorder="1"/>
    <xf numFmtId="3" fontId="3" fillId="0" borderId="17" xfId="0" applyNumberFormat="1" applyFont="1" applyBorder="1"/>
    <xf numFmtId="3" fontId="3" fillId="0" borderId="27" xfId="0" applyNumberFormat="1" applyFont="1" applyBorder="1"/>
    <xf numFmtId="3" fontId="3" fillId="0" borderId="28" xfId="0" applyNumberFormat="1" applyFont="1" applyBorder="1"/>
    <xf numFmtId="3" fontId="3" fillId="0" borderId="29" xfId="0" applyNumberFormat="1" applyFont="1" applyBorder="1"/>
    <xf numFmtId="3" fontId="3" fillId="0" borderId="30" xfId="0" applyNumberFormat="1" applyFont="1" applyBorder="1"/>
    <xf numFmtId="0" fontId="51" fillId="0" borderId="0" xfId="0" applyFont="1"/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3" fillId="23" borderId="21" xfId="0" applyFont="1" applyFill="1" applyBorder="1"/>
    <xf numFmtId="0" fontId="3" fillId="21" borderId="21" xfId="0" applyFont="1" applyFill="1" applyBorder="1"/>
    <xf numFmtId="0" fontId="3" fillId="18" borderId="21" xfId="0" applyFont="1" applyFill="1" applyBorder="1" applyAlignment="1">
      <alignment horizontal="center"/>
    </xf>
    <xf numFmtId="0" fontId="2" fillId="0" borderId="0" xfId="0" applyFont="1"/>
    <xf numFmtId="2" fontId="3" fillId="0" borderId="0" xfId="0" applyNumberFormat="1" applyFont="1"/>
    <xf numFmtId="0" fontId="61" fillId="0" borderId="0" xfId="0" applyFont="1" applyAlignment="1">
      <alignment horizontal="right" vertical="center" wrapText="1"/>
    </xf>
    <xf numFmtId="0" fontId="60" fillId="0" borderId="0" xfId="0" applyFont="1" applyAlignment="1">
      <alignment vertical="center" wrapText="1"/>
    </xf>
    <xf numFmtId="0" fontId="19" fillId="15" borderId="10" xfId="0" applyFont="1" applyFill="1" applyBorder="1" applyAlignment="1">
      <alignment horizontal="center" vertical="center" wrapText="1"/>
    </xf>
    <xf numFmtId="0" fontId="20" fillId="16" borderId="11" xfId="0" applyFont="1" applyFill="1" applyBorder="1" applyAlignment="1">
      <alignment horizontal="center" vertical="center" wrapText="1"/>
    </xf>
    <xf numFmtId="0" fontId="19" fillId="15" borderId="10" xfId="0" applyFont="1" applyFill="1" applyBorder="1" applyAlignment="1">
      <alignment horizontal="left" vertical="center" wrapText="1"/>
    </xf>
    <xf numFmtId="0" fontId="62" fillId="16" borderId="11" xfId="0" applyFont="1" applyFill="1" applyBorder="1" applyAlignment="1">
      <alignment horizontal="center" vertical="center" wrapText="1"/>
    </xf>
    <xf numFmtId="0" fontId="63" fillId="0" borderId="0" xfId="0" applyFont="1"/>
    <xf numFmtId="0" fontId="3" fillId="0" borderId="31" xfId="0" applyFont="1" applyBorder="1"/>
    <xf numFmtId="0" fontId="3" fillId="0" borderId="32" xfId="0" applyFont="1" applyBorder="1"/>
    <xf numFmtId="0" fontId="3" fillId="0" borderId="33" xfId="0" applyFont="1" applyBorder="1"/>
    <xf numFmtId="0" fontId="14" fillId="0" borderId="0" xfId="0" applyFont="1" applyAlignment="1">
      <alignment horizontal="center"/>
    </xf>
    <xf numFmtId="1" fontId="14" fillId="0" borderId="0" xfId="0" applyNumberFormat="1" applyFont="1"/>
    <xf numFmtId="1" fontId="0" fillId="0" borderId="0" xfId="0" applyNumberFormat="1"/>
    <xf numFmtId="0" fontId="1" fillId="0" borderId="0" xfId="0" applyFont="1"/>
    <xf numFmtId="1" fontId="65" fillId="0" borderId="23" xfId="0" applyNumberFormat="1" applyFont="1" applyBorder="1"/>
    <xf numFmtId="1" fontId="0" fillId="24" borderId="0" xfId="0" applyNumberFormat="1" applyFill="1"/>
    <xf numFmtId="0" fontId="19" fillId="24" borderId="10" xfId="0" applyFont="1" applyFill="1" applyBorder="1" applyAlignment="1">
      <alignment horizontal="center" vertical="center" wrapText="1"/>
    </xf>
    <xf numFmtId="0" fontId="20" fillId="24" borderId="11" xfId="0" applyFont="1" applyFill="1" applyBorder="1" applyAlignment="1">
      <alignment horizontal="center" vertical="center" wrapText="1"/>
    </xf>
    <xf numFmtId="0" fontId="0" fillId="24" borderId="0" xfId="0" applyFill="1"/>
    <xf numFmtId="0" fontId="3" fillId="24" borderId="0" xfId="0" applyFont="1" applyFill="1"/>
    <xf numFmtId="0" fontId="67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5" fillId="5" borderId="15" xfId="0" applyFont="1" applyFill="1" applyBorder="1" applyAlignment="1">
      <alignment horizontal="center"/>
    </xf>
    <xf numFmtId="0" fontId="13" fillId="0" borderId="16" xfId="0" applyFont="1" applyBorder="1"/>
    <xf numFmtId="0" fontId="13" fillId="0" borderId="17" xfId="0" applyFont="1" applyBorder="1"/>
    <xf numFmtId="0" fontId="25" fillId="5" borderId="15" xfId="0" applyFont="1" applyFill="1" applyBorder="1" applyAlignment="1">
      <alignment horizontal="center" vertical="center"/>
    </xf>
    <xf numFmtId="165" fontId="27" fillId="5" borderId="15" xfId="0" applyNumberFormat="1" applyFont="1" applyFill="1" applyBorder="1" applyAlignment="1">
      <alignment horizontal="center"/>
    </xf>
  </cellXfs>
  <cellStyles count="10">
    <cellStyle name="Ezres 2" xfId="7" xr:uid="{00000000-0005-0000-0000-000000000000}"/>
    <cellStyle name="Ezres_fej21.5_7.10__21.26_28" xfId="8" xr:uid="{00000000-0005-0000-0000-000001000000}"/>
    <cellStyle name="Link" xfId="1" builtinId="8"/>
    <cellStyle name="Normál 2" xfId="3" xr:uid="{00000000-0005-0000-0000-000004000000}"/>
    <cellStyle name="Normál 2 2" xfId="5" xr:uid="{00000000-0005-0000-0000-000005000000}"/>
    <cellStyle name="Normál_7_26-7_28" xfId="6" xr:uid="{00000000-0005-0000-0000-000006000000}"/>
    <cellStyle name="Normál_Búza" xfId="9" xr:uid="{00000000-0005-0000-0000-000007000000}"/>
    <cellStyle name="Normál_gabonafelek vetester" xfId="4" xr:uid="{00000000-0005-0000-0000-000008000000}"/>
    <cellStyle name="Normál_STADAT" xfId="2" xr:uid="{00000000-0005-0000-0000-000009000000}"/>
    <cellStyle name="Standard" xfId="0" builtinId="0"/>
  </cellStyles>
  <dxfs count="0"/>
  <tableStyles count="0" defaultTableStyle="TableStyleMedium2" defaultPivotStyle="PivotStyleLight16"/>
  <colors>
    <mruColors>
      <color rgb="FF89CC40"/>
      <color rgb="FF669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400" b="0" i="0" u="none" strike="noStrike" baseline="0">
                <a:effectLst/>
              </a:rPr>
              <a:t>Tendencia a kukorica becsült értékének </a:t>
            </a:r>
          </a:p>
          <a:p>
            <a:pPr>
              <a:defRPr/>
            </a:pPr>
            <a:r>
              <a:rPr lang="hu-HU" sz="1400" b="0" i="0" u="none" strike="noStrike" baseline="0">
                <a:effectLst/>
              </a:rPr>
              <a:t>inkonzisztenciáját illetően</a:t>
            </a: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grafikon!$C$1</c:f>
              <c:strCache>
                <c:ptCount val="1"/>
                <c:pt idx="0">
                  <c:v>Y (output)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29-4E63-B3E2-C19FC0CAAB8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29-4E63-B3E2-C19FC0CAAB8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29-4E63-B3E2-C19FC0CAAB8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9-4E63-B3E2-C19FC0CAAB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9-4E63-B3E2-C19FC0CAAB8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9-4E63-B3E2-C19FC0CAAB8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9-4E63-B3E2-C19FC0CAAB8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9-4E63-B3E2-C19FC0CAAB8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9-4E63-B3E2-C19FC0CAA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grafikon!$A$3:$A$19</c:f>
              <c:numCache>
                <c:formatCode>General</c:formatCode>
                <c:ptCount val="17"/>
                <c:pt idx="0">
                  <c:v>7717.5999999999995</c:v>
                </c:pt>
                <c:pt idx="1">
                  <c:v>7139</c:v>
                </c:pt>
                <c:pt idx="2">
                  <c:v>6000</c:v>
                </c:pt>
                <c:pt idx="3">
                  <c:v>5000</c:v>
                </c:pt>
                <c:pt idx="4">
                  <c:v>4000</c:v>
                </c:pt>
                <c:pt idx="5">
                  <c:v>3000</c:v>
                </c:pt>
                <c:pt idx="6">
                  <c:v>2000</c:v>
                </c:pt>
                <c:pt idx="7">
                  <c:v>1000</c:v>
                </c:pt>
                <c:pt idx="8">
                  <c:v>3420</c:v>
                </c:pt>
                <c:pt idx="9">
                  <c:v>3420</c:v>
                </c:pt>
                <c:pt idx="10">
                  <c:v>3420</c:v>
                </c:pt>
                <c:pt idx="11">
                  <c:v>3420</c:v>
                </c:pt>
                <c:pt idx="12">
                  <c:v>3420</c:v>
                </c:pt>
                <c:pt idx="13">
                  <c:v>3420</c:v>
                </c:pt>
                <c:pt idx="14">
                  <c:v>3420</c:v>
                </c:pt>
                <c:pt idx="15">
                  <c:v>3420</c:v>
                </c:pt>
                <c:pt idx="16">
                  <c:v>3420</c:v>
                </c:pt>
              </c:numCache>
            </c:numRef>
          </c:xVal>
          <c:yVal>
            <c:numRef>
              <c:f>grafikon!$C$3:$C$19</c:f>
              <c:numCache>
                <c:formatCode>General</c:formatCode>
                <c:ptCount val="17"/>
                <c:pt idx="0">
                  <c:v>87.7</c:v>
                </c:pt>
                <c:pt idx="1">
                  <c:v>102.7</c:v>
                </c:pt>
                <c:pt idx="2">
                  <c:v>124.7</c:v>
                </c:pt>
                <c:pt idx="3">
                  <c:v>134.69999999999999</c:v>
                </c:pt>
                <c:pt idx="4">
                  <c:v>141.69999999999999</c:v>
                </c:pt>
                <c:pt idx="5">
                  <c:v>144.69999999999999</c:v>
                </c:pt>
                <c:pt idx="6">
                  <c:v>144.69999999999999</c:v>
                </c:pt>
                <c:pt idx="7">
                  <c:v>144.69999999999999</c:v>
                </c:pt>
                <c:pt idx="8">
                  <c:v>0</c:v>
                </c:pt>
                <c:pt idx="9">
                  <c:v>20</c:v>
                </c:pt>
                <c:pt idx="10">
                  <c:v>40</c:v>
                </c:pt>
                <c:pt idx="11">
                  <c:v>60</c:v>
                </c:pt>
                <c:pt idx="12">
                  <c:v>80</c:v>
                </c:pt>
                <c:pt idx="13">
                  <c:v>100</c:v>
                </c:pt>
                <c:pt idx="14">
                  <c:v>120</c:v>
                </c:pt>
                <c:pt idx="15">
                  <c:v>140</c:v>
                </c:pt>
                <c:pt idx="16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29-4E63-B3E2-C19FC0CAAB8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51597520"/>
        <c:axId val="151587184"/>
      </c:scatterChart>
      <c:valAx>
        <c:axId val="15159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termésátlag kg/ha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87184"/>
        <c:crosses val="autoZero"/>
        <c:crossBetween val="midCat"/>
      </c:valAx>
      <c:valAx>
        <c:axId val="15158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KOCKÁZAT</a:t>
                </a:r>
                <a:r>
                  <a:rPr lang="hu-HU" baseline="0"/>
                  <a:t> (inkonzisztencia)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59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Tanulás</a:t>
            </a:r>
            <a:r>
              <a:rPr lang="hu-HU" baseline="0"/>
              <a:t>ra gyakorolt hatás utáni kockázatok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grafikon!$Y$2</c:f>
              <c:strCache>
                <c:ptCount val="1"/>
                <c:pt idx="0">
                  <c:v>hiba1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grafikon!$X$3:$X$10</c:f>
              <c:numCache>
                <c:formatCode>0</c:formatCode>
                <c:ptCount val="8"/>
                <c:pt idx="0">
                  <c:v>7717.5999999999995</c:v>
                </c:pt>
                <c:pt idx="1">
                  <c:v>7139</c:v>
                </c:pt>
                <c:pt idx="2">
                  <c:v>6000</c:v>
                </c:pt>
                <c:pt idx="3">
                  <c:v>5000</c:v>
                </c:pt>
                <c:pt idx="4">
                  <c:v>4000</c:v>
                </c:pt>
                <c:pt idx="5">
                  <c:v>3000</c:v>
                </c:pt>
                <c:pt idx="6">
                  <c:v>2000</c:v>
                </c:pt>
                <c:pt idx="7">
                  <c:v>1000</c:v>
                </c:pt>
              </c:numCache>
            </c:numRef>
          </c:cat>
          <c:val>
            <c:numRef>
              <c:f>grafikon!$Y$3:$Y$10</c:f>
              <c:numCache>
                <c:formatCode>General</c:formatCode>
                <c:ptCount val="8"/>
                <c:pt idx="0">
                  <c:v>6.8</c:v>
                </c:pt>
                <c:pt idx="1">
                  <c:v>6.9</c:v>
                </c:pt>
                <c:pt idx="2">
                  <c:v>6.9</c:v>
                </c:pt>
                <c:pt idx="3">
                  <c:v>6.9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E-4CEF-9012-9EA7DFAC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51581455"/>
        <c:axId val="651580495"/>
      </c:barChart>
      <c:lineChart>
        <c:grouping val="standard"/>
        <c:varyColors val="0"/>
        <c:ser>
          <c:idx val="1"/>
          <c:order val="1"/>
          <c:tx>
            <c:strRef>
              <c:f>grafikon!$Z$2</c:f>
              <c:strCache>
                <c:ptCount val="1"/>
                <c:pt idx="0">
                  <c:v>hiba2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grafikon!$X$3:$X$10</c:f>
              <c:numCache>
                <c:formatCode>0</c:formatCode>
                <c:ptCount val="8"/>
                <c:pt idx="0">
                  <c:v>7717.5999999999995</c:v>
                </c:pt>
                <c:pt idx="1">
                  <c:v>7139</c:v>
                </c:pt>
                <c:pt idx="2">
                  <c:v>6000</c:v>
                </c:pt>
                <c:pt idx="3">
                  <c:v>5000</c:v>
                </c:pt>
                <c:pt idx="4">
                  <c:v>4000</c:v>
                </c:pt>
                <c:pt idx="5">
                  <c:v>3000</c:v>
                </c:pt>
                <c:pt idx="6">
                  <c:v>2000</c:v>
                </c:pt>
                <c:pt idx="7">
                  <c:v>1000</c:v>
                </c:pt>
              </c:numCache>
            </c:numRef>
          </c:cat>
          <c:val>
            <c:numRef>
              <c:f>grafikon!$Z$3:$Z$10</c:f>
              <c:numCache>
                <c:formatCode>General</c:formatCode>
                <c:ptCount val="8"/>
                <c:pt idx="0">
                  <c:v>31.8</c:v>
                </c:pt>
                <c:pt idx="1">
                  <c:v>32.9</c:v>
                </c:pt>
                <c:pt idx="2">
                  <c:v>33.4</c:v>
                </c:pt>
                <c:pt idx="3">
                  <c:v>33.9</c:v>
                </c:pt>
                <c:pt idx="4">
                  <c:v>33.200000000000003</c:v>
                </c:pt>
                <c:pt idx="5">
                  <c:v>31.7</c:v>
                </c:pt>
                <c:pt idx="6">
                  <c:v>31.7</c:v>
                </c:pt>
                <c:pt idx="7">
                  <c:v>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E-4CEF-9012-9EA7DFAC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043823"/>
        <c:axId val="616048143"/>
      </c:lineChart>
      <c:catAx>
        <c:axId val="61604382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6048143"/>
        <c:crosses val="autoZero"/>
        <c:auto val="1"/>
        <c:lblAlgn val="ctr"/>
        <c:lblOffset val="100"/>
        <c:noMultiLvlLbl val="0"/>
      </c:catAx>
      <c:valAx>
        <c:axId val="616048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6043823"/>
        <c:crosses val="autoZero"/>
        <c:crossBetween val="between"/>
      </c:valAx>
      <c:valAx>
        <c:axId val="65158049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581455"/>
        <c:crosses val="max"/>
        <c:crossBetween val="between"/>
      </c:valAx>
      <c:catAx>
        <c:axId val="651581455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6515804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Előrejelzés és tény adatok összehasonlítása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konklúzió!$A$5</c:f>
              <c:strCache>
                <c:ptCount val="1"/>
                <c:pt idx="0">
                  <c:v>Előrejelzés 2022-re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konklúzió!$B$1:$F$1</c:f>
              <c:strCache>
                <c:ptCount val="5"/>
                <c:pt idx="0">
                  <c:v>Kukorica</c:v>
                </c:pt>
                <c:pt idx="1">
                  <c:v>Búza</c:v>
                </c:pt>
                <c:pt idx="2">
                  <c:v>Árpa</c:v>
                </c:pt>
                <c:pt idx="3">
                  <c:v>Rozs</c:v>
                </c:pt>
                <c:pt idx="4">
                  <c:v>Zab</c:v>
                </c:pt>
              </c:strCache>
            </c:strRef>
          </c:cat>
          <c:val>
            <c:numRef>
              <c:f>konklúzió!$B$5:$F$5</c:f>
              <c:numCache>
                <c:formatCode>0</c:formatCode>
                <c:ptCount val="5"/>
                <c:pt idx="0">
                  <c:v>7717.5999999999995</c:v>
                </c:pt>
                <c:pt idx="1">
                  <c:v>4644.6000000000004</c:v>
                </c:pt>
                <c:pt idx="2" formatCode="General">
                  <c:v>4667</c:v>
                </c:pt>
                <c:pt idx="3" formatCode="General">
                  <c:v>3586</c:v>
                </c:pt>
                <c:pt idx="4">
                  <c:v>2689.1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9-4E61-A480-78221E431D77}"/>
            </c:ext>
          </c:extLst>
        </c:ser>
        <c:ser>
          <c:idx val="1"/>
          <c:order val="1"/>
          <c:tx>
            <c:strRef>
              <c:f>konklúzió!$A$6</c:f>
              <c:strCache>
                <c:ptCount val="1"/>
                <c:pt idx="0">
                  <c:v>Valós számok 2022-re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konklúzió!$B$1:$F$1</c:f>
              <c:strCache>
                <c:ptCount val="5"/>
                <c:pt idx="0">
                  <c:v>Kukorica</c:v>
                </c:pt>
                <c:pt idx="1">
                  <c:v>Búza</c:v>
                </c:pt>
                <c:pt idx="2">
                  <c:v>Árpa</c:v>
                </c:pt>
                <c:pt idx="3">
                  <c:v>Rozs</c:v>
                </c:pt>
                <c:pt idx="4">
                  <c:v>Zab</c:v>
                </c:pt>
              </c:strCache>
            </c:strRef>
          </c:cat>
          <c:val>
            <c:numRef>
              <c:f>konklúzió!$B$6:$F$6</c:f>
              <c:numCache>
                <c:formatCode>#,##0</c:formatCode>
                <c:ptCount val="5"/>
                <c:pt idx="0">
                  <c:v>3420</c:v>
                </c:pt>
                <c:pt idx="1">
                  <c:v>4400</c:v>
                </c:pt>
                <c:pt idx="2">
                  <c:v>4800</c:v>
                </c:pt>
                <c:pt idx="3">
                  <c:v>3010</c:v>
                </c:pt>
                <c:pt idx="4">
                  <c:v>2380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9-4E61-A480-78221E431D7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10932304"/>
        <c:axId val="910926320"/>
      </c:lineChart>
      <c:catAx>
        <c:axId val="910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926320"/>
        <c:crosses val="autoZero"/>
        <c:auto val="1"/>
        <c:lblAlgn val="ctr"/>
        <c:lblOffset val="100"/>
        <c:noMultiLvlLbl val="0"/>
      </c:catAx>
      <c:valAx>
        <c:axId val="91092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100" b="0" i="0" baseline="0">
                    <a:effectLst/>
                  </a:rPr>
                  <a:t>Termésátlag (kg/ha)</a:t>
                </a:r>
                <a:endParaRPr lang="hu-HU" sz="5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932304"/>
        <c:crosses val="autoZero"/>
        <c:crossBetween val="between"/>
      </c:valAx>
      <c:spPr>
        <a:noFill/>
        <a:ln>
          <a:solidFill>
            <a:schemeClr val="tx2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2">
        <a:lumMod val="95000"/>
      </a:schemeClr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320040</xdr:colOff>
      <xdr:row>3</xdr:row>
      <xdr:rowOff>38100</xdr:rowOff>
    </xdr:to>
    <xdr:pic>
      <xdr:nvPicPr>
        <xdr:cNvPr id="2" name="Grafik 1" descr="COCO">
          <a:extLst>
            <a:ext uri="{FF2B5EF4-FFF2-40B4-BE49-F238E27FC236}">
              <a16:creationId xmlns:a16="http://schemas.microsoft.com/office/drawing/2014/main" id="{C2ED7D1A-E49D-0DEF-558E-C6E4C6034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18</xdr:col>
      <xdr:colOff>320040</xdr:colOff>
      <xdr:row>3</xdr:row>
      <xdr:rowOff>38100</xdr:rowOff>
    </xdr:to>
    <xdr:pic>
      <xdr:nvPicPr>
        <xdr:cNvPr id="3" name="Grafik 2" descr="COCO">
          <a:extLst>
            <a:ext uri="{FF2B5EF4-FFF2-40B4-BE49-F238E27FC236}">
              <a16:creationId xmlns:a16="http://schemas.microsoft.com/office/drawing/2014/main" id="{62734B85-3C1D-7447-05CB-A44E5734B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968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0</xdr:colOff>
      <xdr:row>0</xdr:row>
      <xdr:rowOff>0</xdr:rowOff>
    </xdr:from>
    <xdr:to>
      <xdr:col>34</xdr:col>
      <xdr:colOff>320040</xdr:colOff>
      <xdr:row>3</xdr:row>
      <xdr:rowOff>38100</xdr:rowOff>
    </xdr:to>
    <xdr:pic>
      <xdr:nvPicPr>
        <xdr:cNvPr id="4" name="Grafik 3" descr="COCO">
          <a:extLst>
            <a:ext uri="{FF2B5EF4-FFF2-40B4-BE49-F238E27FC236}">
              <a16:creationId xmlns:a16="http://schemas.microsoft.com/office/drawing/2014/main" id="{99EC17AA-8108-3949-79C8-2EADBA3B1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936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50</xdr:col>
      <xdr:colOff>320040</xdr:colOff>
      <xdr:row>3</xdr:row>
      <xdr:rowOff>38100</xdr:rowOff>
    </xdr:to>
    <xdr:pic>
      <xdr:nvPicPr>
        <xdr:cNvPr id="5" name="Grafik 4" descr="COCO">
          <a:extLst>
            <a:ext uri="{FF2B5EF4-FFF2-40B4-BE49-F238E27FC236}">
              <a16:creationId xmlns:a16="http://schemas.microsoft.com/office/drawing/2014/main" id="{BAE7F24C-98CB-57B1-489F-6709B8B5B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3904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64</xdr:col>
      <xdr:colOff>0</xdr:colOff>
      <xdr:row>0</xdr:row>
      <xdr:rowOff>0</xdr:rowOff>
    </xdr:from>
    <xdr:to>
      <xdr:col>66</xdr:col>
      <xdr:colOff>320040</xdr:colOff>
      <xdr:row>3</xdr:row>
      <xdr:rowOff>38100</xdr:rowOff>
    </xdr:to>
    <xdr:pic>
      <xdr:nvPicPr>
        <xdr:cNvPr id="6" name="Grafik 5" descr="COCO">
          <a:extLst>
            <a:ext uri="{FF2B5EF4-FFF2-40B4-BE49-F238E27FC236}">
              <a16:creationId xmlns:a16="http://schemas.microsoft.com/office/drawing/2014/main" id="{0EEB7948-1F1E-50B5-68C4-0ACE2EF5A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1872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80</xdr:col>
      <xdr:colOff>0</xdr:colOff>
      <xdr:row>0</xdr:row>
      <xdr:rowOff>0</xdr:rowOff>
    </xdr:from>
    <xdr:to>
      <xdr:col>82</xdr:col>
      <xdr:colOff>320040</xdr:colOff>
      <xdr:row>3</xdr:row>
      <xdr:rowOff>38100</xdr:rowOff>
    </xdr:to>
    <xdr:pic>
      <xdr:nvPicPr>
        <xdr:cNvPr id="7" name="Grafik 6" descr="COCO">
          <a:extLst>
            <a:ext uri="{FF2B5EF4-FFF2-40B4-BE49-F238E27FC236}">
              <a16:creationId xmlns:a16="http://schemas.microsoft.com/office/drawing/2014/main" id="{8B9A0AD5-16CA-A1A3-17DC-CEBF562B7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9840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96</xdr:col>
      <xdr:colOff>0</xdr:colOff>
      <xdr:row>0</xdr:row>
      <xdr:rowOff>0</xdr:rowOff>
    </xdr:from>
    <xdr:to>
      <xdr:col>98</xdr:col>
      <xdr:colOff>320040</xdr:colOff>
      <xdr:row>3</xdr:row>
      <xdr:rowOff>38100</xdr:rowOff>
    </xdr:to>
    <xdr:pic>
      <xdr:nvPicPr>
        <xdr:cNvPr id="8" name="Grafik 7" descr="COCO">
          <a:extLst>
            <a:ext uri="{FF2B5EF4-FFF2-40B4-BE49-F238E27FC236}">
              <a16:creationId xmlns:a16="http://schemas.microsoft.com/office/drawing/2014/main" id="{0E9DBCA6-DCF7-F78E-5BEE-EDB485157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7808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112</xdr:col>
      <xdr:colOff>0</xdr:colOff>
      <xdr:row>0</xdr:row>
      <xdr:rowOff>0</xdr:rowOff>
    </xdr:from>
    <xdr:to>
      <xdr:col>114</xdr:col>
      <xdr:colOff>320040</xdr:colOff>
      <xdr:row>3</xdr:row>
      <xdr:rowOff>38100</xdr:rowOff>
    </xdr:to>
    <xdr:pic>
      <xdr:nvPicPr>
        <xdr:cNvPr id="9" name="Grafik 8" descr="COCO">
          <a:extLst>
            <a:ext uri="{FF2B5EF4-FFF2-40B4-BE49-F238E27FC236}">
              <a16:creationId xmlns:a16="http://schemas.microsoft.com/office/drawing/2014/main" id="{A8572D52-32C1-8F33-C226-1F6BBED7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5776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3</xdr:row>
      <xdr:rowOff>63500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53315240-EE0E-ABB4-F232-8FC0B9D79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3</xdr:row>
      <xdr:rowOff>63500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3FC4DBF1-2485-754E-C5C2-3AC7B3519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3</xdr:row>
      <xdr:rowOff>63500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EF0E129C-18EE-F857-B873-C066D193A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3</xdr:row>
      <xdr:rowOff>63500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B568618A-646E-5CAF-424F-AF57053E8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3</xdr:row>
      <xdr:rowOff>63500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23587008-A6EF-8016-22B6-EA933016F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3</xdr:row>
      <xdr:rowOff>66675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DC885859-C9AB-1BDD-B5D3-772F4277E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3</xdr:row>
      <xdr:rowOff>63500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6F82B104-CCB0-A74D-62E2-9502D6F7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3</xdr:row>
      <xdr:rowOff>66675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17302B12-782B-6381-AABC-07B903EB4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</xdr:colOff>
      <xdr:row>1</xdr:row>
      <xdr:rowOff>85090</xdr:rowOff>
    </xdr:from>
    <xdr:to>
      <xdr:col>20</xdr:col>
      <xdr:colOff>471488</xdr:colOff>
      <xdr:row>34</xdr:row>
      <xdr:rowOff>121920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15240</xdr:colOff>
      <xdr:row>12</xdr:row>
      <xdr:rowOff>0</xdr:rowOff>
    </xdr:from>
    <xdr:to>
      <xdr:col>34</xdr:col>
      <xdr:colOff>106680</xdr:colOff>
      <xdr:row>31</xdr:row>
      <xdr:rowOff>121920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EAD747D-E7E5-6CA6-CD79-BA70B8530D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165099</xdr:colOff>
      <xdr:row>7</xdr:row>
      <xdr:rowOff>50799</xdr:rowOff>
    </xdr:from>
    <xdr:to>
      <xdr:col>6</xdr:col>
      <xdr:colOff>368300</xdr:colOff>
      <xdr:row>30</xdr:row>
      <xdr:rowOff>104775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F7CF91E-4FC9-4161-C9A2-8BB0C51C5A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320040</xdr:colOff>
      <xdr:row>3</xdr:row>
      <xdr:rowOff>38100</xdr:rowOff>
    </xdr:to>
    <xdr:pic>
      <xdr:nvPicPr>
        <xdr:cNvPr id="2" name="Grafik 1" descr="COCO">
          <a:extLst>
            <a:ext uri="{FF2B5EF4-FFF2-40B4-BE49-F238E27FC236}">
              <a16:creationId xmlns:a16="http://schemas.microsoft.com/office/drawing/2014/main" id="{9E30AE7C-C14B-261A-0103-ECCFB4370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320040</xdr:colOff>
      <xdr:row>3</xdr:row>
      <xdr:rowOff>38100</xdr:rowOff>
    </xdr:to>
    <xdr:pic>
      <xdr:nvPicPr>
        <xdr:cNvPr id="2" name="Grafik 1" descr="COCO">
          <a:extLst>
            <a:ext uri="{FF2B5EF4-FFF2-40B4-BE49-F238E27FC236}">
              <a16:creationId xmlns:a16="http://schemas.microsoft.com/office/drawing/2014/main" id="{A829986F-CE0B-5017-21BB-70E237E3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320040</xdr:colOff>
      <xdr:row>3</xdr:row>
      <xdr:rowOff>38100</xdr:rowOff>
    </xdr:to>
    <xdr:pic>
      <xdr:nvPicPr>
        <xdr:cNvPr id="2" name="Grafik 1" descr="COCO">
          <a:extLst>
            <a:ext uri="{FF2B5EF4-FFF2-40B4-BE49-F238E27FC236}">
              <a16:creationId xmlns:a16="http://schemas.microsoft.com/office/drawing/2014/main" id="{B6887FF4-92DF-0B1E-F6EA-29B965A1B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19275" cy="533400"/>
    <xdr:pic>
      <xdr:nvPicPr>
        <xdr:cNvPr id="2" name="image1.png" descr="CO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19275" cy="533400"/>
    <xdr:pic>
      <xdr:nvPicPr>
        <xdr:cNvPr id="2" name="image1.png" descr="CO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228600</xdr:colOff>
      <xdr:row>3</xdr:row>
      <xdr:rowOff>63500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7D139A29-61D3-8A18-D319-BB667081E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miau.my-x.hu/myx-free/coco/test/996248620230419210352.html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miau.my-x.hu/myx-free/coco/test/286901820230419210700.html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miau.my-x.hu/myx-free/coco/test/202769820230419212356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miau.my-x.hu/myx-free/coco/test/189138920221001112800.html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miau.my-x.hu/myx-free/coco/test/400062720221001113824.html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miau.my-x.hu/myx-free/coco/test/553151820230417140850.html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miau.my-x.hu/myx-free/coco/test/448678920230417141152.html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miau.my-x.hu/myx-free/coco/test/503878720230417145406.html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miau.my-x.hu/myx-free/coco/test/427974020230417145448.html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miau.my-x.hu/myx-free/coco/test/385476520230417150758.html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iau.my-x.hu/myx-free/coco/test/810887220230417150901.html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miau.my-x.hu/myx-free/coco/test/948414220230417150932.html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miau.my-x.hu/myx-free/coco/test/452880520230417151014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miau.my-x.hu/myx-free/coco/test/207952220230426185532.html" TargetMode="External"/><Relationship Id="rId3" Type="http://schemas.openxmlformats.org/officeDocument/2006/relationships/hyperlink" Target="https://miau.my-x.hu/myx-free/coco/test/852929820230426184836.html" TargetMode="External"/><Relationship Id="rId7" Type="http://schemas.openxmlformats.org/officeDocument/2006/relationships/hyperlink" Target="https://miau.my-x.hu/myx-free/coco/test/159328920230426185405.html" TargetMode="External"/><Relationship Id="rId2" Type="http://schemas.openxmlformats.org/officeDocument/2006/relationships/hyperlink" Target="https://miau.my-x.hu/myx-free/coco/test/916586720230426184732.html" TargetMode="External"/><Relationship Id="rId1" Type="http://schemas.openxmlformats.org/officeDocument/2006/relationships/hyperlink" Target="https://miau.my-x.hu/myx-free/coco/test/695362620230426184611.html" TargetMode="External"/><Relationship Id="rId6" Type="http://schemas.openxmlformats.org/officeDocument/2006/relationships/hyperlink" Target="https://miau.my-x.hu/myx-free/coco/test/651954120230426185235.html" TargetMode="External"/><Relationship Id="rId5" Type="http://schemas.openxmlformats.org/officeDocument/2006/relationships/hyperlink" Target="https://miau.my-x.hu/myx-free/coco/test/862889720230426185053.html" TargetMode="External"/><Relationship Id="rId4" Type="http://schemas.openxmlformats.org/officeDocument/2006/relationships/hyperlink" Target="https://miau.my-x.hu/myx-free/coco/test/484142120230426184946.html" TargetMode="External"/><Relationship Id="rId9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72"/>
  <sheetViews>
    <sheetView zoomScale="58" workbookViewId="0">
      <selection activeCell="F20" sqref="F20"/>
    </sheetView>
  </sheetViews>
  <sheetFormatPr baseColWidth="10" defaultColWidth="14.44140625" defaultRowHeight="15" customHeight="1" x14ac:dyDescent="0.3"/>
  <cols>
    <col min="1" max="1" width="16.44140625" customWidth="1"/>
    <col min="2" max="2" width="12.88671875" customWidth="1"/>
    <col min="3" max="3" width="11.6640625" customWidth="1"/>
    <col min="4" max="4" width="21.33203125" customWidth="1"/>
    <col min="5" max="5" width="19.109375" customWidth="1"/>
    <col min="6" max="6" width="14.33203125" customWidth="1"/>
    <col min="7" max="7" width="15.109375" customWidth="1"/>
    <col min="8" max="9" width="14.33203125" customWidth="1"/>
    <col min="10" max="11" width="15.109375" customWidth="1"/>
    <col min="12" max="15" width="14.33203125" customWidth="1"/>
    <col min="16" max="16" width="18.109375" customWidth="1"/>
    <col min="17" max="17" width="17.88671875" customWidth="1"/>
    <col min="18" max="18" width="19.109375" customWidth="1"/>
    <col min="19" max="26" width="8.88671875" customWidth="1"/>
  </cols>
  <sheetData>
    <row r="1" spans="1:26" ht="47.2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4"/>
      <c r="T1" s="4"/>
      <c r="U1" s="4"/>
      <c r="V1" s="4"/>
      <c r="W1" s="4"/>
      <c r="X1" s="4"/>
      <c r="Y1" s="4"/>
      <c r="Z1" s="4"/>
    </row>
    <row r="2" spans="1:26" ht="32.25" customHeight="1" x14ac:dyDescent="0.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5</v>
      </c>
      <c r="G2" s="5" t="s">
        <v>6</v>
      </c>
      <c r="H2" s="5" t="s">
        <v>7</v>
      </c>
      <c r="I2" s="5" t="s">
        <v>5</v>
      </c>
      <c r="J2" s="5" t="s">
        <v>5</v>
      </c>
      <c r="K2" s="5" t="s">
        <v>2</v>
      </c>
      <c r="L2" s="5" t="s">
        <v>2</v>
      </c>
      <c r="M2" s="5" t="s">
        <v>2</v>
      </c>
      <c r="N2" s="5" t="s">
        <v>2</v>
      </c>
      <c r="O2" s="5" t="s">
        <v>8</v>
      </c>
      <c r="P2" s="5" t="s">
        <v>9</v>
      </c>
      <c r="Q2" s="5" t="s">
        <v>10</v>
      </c>
      <c r="R2" s="4"/>
      <c r="S2" s="4"/>
      <c r="T2" s="4"/>
      <c r="U2" s="4"/>
      <c r="V2" s="4"/>
      <c r="W2" s="4"/>
      <c r="X2" s="4"/>
      <c r="Y2" s="4"/>
    </row>
    <row r="3" spans="1:26" ht="30.75" customHeight="1" x14ac:dyDescent="0.3">
      <c r="A3" s="6" t="s">
        <v>11</v>
      </c>
      <c r="B3" s="6" t="s">
        <v>12</v>
      </c>
      <c r="C3" s="6">
        <f t="shared" ref="C3:Q3" si="0">IF(C4&lt;0,1,0)</f>
        <v>1</v>
      </c>
      <c r="D3" s="6">
        <f t="shared" si="0"/>
        <v>0</v>
      </c>
      <c r="E3" s="6">
        <f t="shared" si="0"/>
        <v>0</v>
      </c>
      <c r="F3" s="6">
        <f t="shared" si="0"/>
        <v>1</v>
      </c>
      <c r="G3" s="6">
        <f t="shared" si="0"/>
        <v>0</v>
      </c>
      <c r="H3" s="6">
        <f t="shared" si="0"/>
        <v>0</v>
      </c>
      <c r="I3" s="6">
        <f t="shared" si="0"/>
        <v>1</v>
      </c>
      <c r="J3" s="6">
        <f t="shared" si="0"/>
        <v>1</v>
      </c>
      <c r="K3" s="6">
        <f t="shared" si="0"/>
        <v>0</v>
      </c>
      <c r="L3" s="6">
        <f t="shared" si="0"/>
        <v>0</v>
      </c>
      <c r="M3" s="6">
        <f t="shared" si="0"/>
        <v>0</v>
      </c>
      <c r="N3" s="6">
        <f t="shared" si="0"/>
        <v>0</v>
      </c>
      <c r="O3" s="6">
        <f t="shared" si="0"/>
        <v>0</v>
      </c>
      <c r="P3" s="6">
        <f t="shared" si="0"/>
        <v>1</v>
      </c>
      <c r="Q3" s="6">
        <f t="shared" si="0"/>
        <v>0</v>
      </c>
      <c r="R3" s="4"/>
      <c r="S3" s="4"/>
      <c r="T3" s="4"/>
      <c r="U3" s="4"/>
      <c r="V3" s="4"/>
      <c r="W3" s="4"/>
      <c r="X3" s="4"/>
      <c r="Y3" s="4"/>
    </row>
    <row r="4" spans="1:26" ht="24" customHeight="1" x14ac:dyDescent="0.3">
      <c r="A4" s="6" t="s">
        <v>13</v>
      </c>
      <c r="B4" s="6">
        <f t="shared" ref="B4:Q4" si="1">CORREL(B7:B28,$B$7:$B$28)</f>
        <v>0.99999999999999978</v>
      </c>
      <c r="C4" s="7">
        <f t="shared" si="1"/>
        <v>-0.4289223982104724</v>
      </c>
      <c r="D4" s="7">
        <f t="shared" si="1"/>
        <v>3.1314906203676655E-2</v>
      </c>
      <c r="E4" s="7">
        <f t="shared" si="1"/>
        <v>0.39305468025974094</v>
      </c>
      <c r="F4" s="7">
        <f t="shared" si="1"/>
        <v>-0.52924615873621084</v>
      </c>
      <c r="G4" s="7">
        <f t="shared" si="1"/>
        <v>9.9993868458711763E-2</v>
      </c>
      <c r="H4" s="7">
        <f t="shared" si="1"/>
        <v>0.44320519465624486</v>
      </c>
      <c r="I4" s="7">
        <f t="shared" si="1"/>
        <v>-0.27464983266766368</v>
      </c>
      <c r="J4" s="7">
        <f t="shared" si="1"/>
        <v>-0.49509105335537323</v>
      </c>
      <c r="K4" s="7">
        <f t="shared" si="1"/>
        <v>0.71393960936272571</v>
      </c>
      <c r="L4" s="7">
        <f t="shared" si="1"/>
        <v>0.65374571550894078</v>
      </c>
      <c r="M4" s="7">
        <f t="shared" si="1"/>
        <v>0.69620501476646868</v>
      </c>
      <c r="N4" s="7">
        <f t="shared" si="1"/>
        <v>0.6825432691847696</v>
      </c>
      <c r="O4" s="7">
        <f t="shared" si="1"/>
        <v>0.46649619448197271</v>
      </c>
      <c r="P4" s="7">
        <f t="shared" si="1"/>
        <v>-0.47723101592096889</v>
      </c>
      <c r="Q4" s="7">
        <f t="shared" si="1"/>
        <v>0.24312000847607793</v>
      </c>
      <c r="R4" s="4"/>
      <c r="S4" s="4"/>
      <c r="T4" s="4"/>
      <c r="U4" s="4"/>
      <c r="V4" s="4"/>
      <c r="W4" s="4"/>
      <c r="X4" s="4"/>
      <c r="Y4" s="4"/>
    </row>
    <row r="5" spans="1:26" ht="26.25" customHeight="1" x14ac:dyDescent="0.3">
      <c r="A5" s="6" t="s">
        <v>14</v>
      </c>
      <c r="B5" s="6" t="s">
        <v>15</v>
      </c>
      <c r="C5" s="6" t="s">
        <v>16</v>
      </c>
      <c r="D5" s="6" t="s">
        <v>17</v>
      </c>
      <c r="E5" s="6" t="s">
        <v>18</v>
      </c>
      <c r="F5" s="6" t="s">
        <v>19</v>
      </c>
      <c r="G5" s="6" t="s">
        <v>20</v>
      </c>
      <c r="H5" s="6" t="s">
        <v>21</v>
      </c>
      <c r="I5" s="6" t="s">
        <v>22</v>
      </c>
      <c r="J5" s="6" t="s">
        <v>23</v>
      </c>
      <c r="K5" s="6" t="s">
        <v>24</v>
      </c>
      <c r="L5" s="6" t="s">
        <v>25</v>
      </c>
      <c r="M5" s="6" t="s">
        <v>26</v>
      </c>
      <c r="N5" s="6" t="s">
        <v>27</v>
      </c>
      <c r="O5" s="6" t="s">
        <v>28</v>
      </c>
      <c r="P5" s="6" t="s">
        <v>29</v>
      </c>
      <c r="Q5" s="6" t="s">
        <v>30</v>
      </c>
      <c r="R5" s="4"/>
      <c r="S5" s="4"/>
      <c r="T5" s="4"/>
      <c r="U5" s="4"/>
      <c r="V5" s="4"/>
      <c r="W5" s="4"/>
      <c r="X5" s="4"/>
      <c r="Y5" s="4"/>
    </row>
    <row r="6" spans="1:26" ht="87" customHeight="1" x14ac:dyDescent="0.3">
      <c r="A6" s="8" t="s">
        <v>31</v>
      </c>
      <c r="B6" s="9" t="s">
        <v>32</v>
      </c>
      <c r="C6" s="9" t="s">
        <v>33</v>
      </c>
      <c r="D6" s="10" t="s">
        <v>34</v>
      </c>
      <c r="E6" s="11" t="s">
        <v>35</v>
      </c>
      <c r="F6" s="11" t="s">
        <v>36</v>
      </c>
      <c r="G6" s="12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4"/>
      <c r="S6" s="4"/>
      <c r="T6" s="4"/>
      <c r="U6" s="4"/>
      <c r="V6" s="4"/>
      <c r="W6" s="4"/>
      <c r="X6" s="4"/>
      <c r="Y6" s="4"/>
    </row>
    <row r="7" spans="1:26" ht="15.6" x14ac:dyDescent="0.3">
      <c r="A7" s="14">
        <v>2000</v>
      </c>
      <c r="B7" s="15">
        <f>'kukorica termelés'!F107</f>
        <v>4150</v>
      </c>
      <c r="C7" s="15">
        <f>'kukorica termelés'!B107</f>
        <v>1192702</v>
      </c>
      <c r="D7" s="15">
        <f>átlagárak!C3</f>
        <v>25354.969347468363</v>
      </c>
      <c r="E7" s="16">
        <f>időjárás!D4</f>
        <v>121</v>
      </c>
      <c r="F7" s="16">
        <f>időjárás!G4</f>
        <v>11</v>
      </c>
      <c r="G7" s="16">
        <f>időjárás!B4</f>
        <v>11.5</v>
      </c>
      <c r="H7" s="17">
        <f>időjárás!C4</f>
        <v>423.4</v>
      </c>
      <c r="I7" s="17">
        <f>időjárás!E4</f>
        <v>83</v>
      </c>
      <c r="J7" s="17">
        <f>időjárás!F4</f>
        <v>34</v>
      </c>
      <c r="K7" s="18">
        <f>'b,á,r,z termésátlg'!B3</f>
        <v>3600</v>
      </c>
      <c r="L7" s="18">
        <f>'b,á,r,z termésátlg'!C3</f>
        <v>2770</v>
      </c>
      <c r="M7" s="18">
        <f>'b,á,r,z termésátlg'!D3</f>
        <v>2000</v>
      </c>
      <c r="N7" s="18">
        <f>'b,á,r,z termésátlg'!E3</f>
        <v>1670</v>
      </c>
      <c r="O7" s="19">
        <f>műtrágya!F3</f>
        <v>61</v>
      </c>
      <c r="P7" s="20">
        <f>munkaerő!B3</f>
        <v>676049.33028564835</v>
      </c>
      <c r="Q7" s="20">
        <f>munkaerő!C3</f>
        <v>97.107215065321569</v>
      </c>
      <c r="R7" s="4"/>
      <c r="S7" s="4"/>
      <c r="T7" s="4"/>
      <c r="U7" s="4"/>
      <c r="V7" s="4"/>
      <c r="W7" s="4"/>
      <c r="X7" s="4"/>
      <c r="Y7" s="4"/>
    </row>
    <row r="8" spans="1:26" ht="15.6" x14ac:dyDescent="0.3">
      <c r="A8" s="14">
        <v>2001</v>
      </c>
      <c r="B8" s="15">
        <f>'kukorica termelés'!F108</f>
        <v>6220</v>
      </c>
      <c r="C8" s="15">
        <f>'kukorica termelés'!B108</f>
        <v>1258120</v>
      </c>
      <c r="D8" s="15">
        <f>átlagárak!C4</f>
        <v>19610.801940347417</v>
      </c>
      <c r="E8" s="16">
        <f>időjárás!D5</f>
        <v>141</v>
      </c>
      <c r="F8" s="16">
        <f>időjárás!G5</f>
        <v>2</v>
      </c>
      <c r="G8" s="16">
        <f>időjárás!B5</f>
        <v>10.3</v>
      </c>
      <c r="H8" s="17">
        <f>időjárás!C5</f>
        <v>614.29999999999995</v>
      </c>
      <c r="I8" s="17">
        <f>időjárás!E5</f>
        <v>96</v>
      </c>
      <c r="J8" s="17">
        <f>időjárás!F5</f>
        <v>22</v>
      </c>
      <c r="K8" s="18">
        <f>'b,á,r,z termésátlg'!B4</f>
        <v>4310</v>
      </c>
      <c r="L8" s="18">
        <f>'b,á,r,z termésátlg'!C4</f>
        <v>3530</v>
      </c>
      <c r="M8" s="18">
        <f>'b,á,r,z termésátlg'!D4</f>
        <v>2370</v>
      </c>
      <c r="N8" s="18">
        <f>'b,á,r,z termésátlg'!E4</f>
        <v>2450</v>
      </c>
      <c r="O8" s="19">
        <f>műtrágya!F4</f>
        <v>67</v>
      </c>
      <c r="P8" s="20">
        <f>munkaerő!B4</f>
        <v>642937.28248072241</v>
      </c>
      <c r="Q8" s="20">
        <f>munkaerő!C4</f>
        <v>105.3971294080375</v>
      </c>
      <c r="R8" s="4"/>
      <c r="S8" s="4"/>
      <c r="T8" s="4"/>
      <c r="U8" s="4"/>
      <c r="V8" s="4"/>
      <c r="W8" s="4"/>
      <c r="X8" s="4"/>
      <c r="Y8" s="4"/>
    </row>
    <row r="9" spans="1:26" ht="15.6" x14ac:dyDescent="0.3">
      <c r="A9" s="14">
        <v>2002</v>
      </c>
      <c r="B9" s="15">
        <f>'kukorica termelés'!F109</f>
        <v>5050</v>
      </c>
      <c r="C9" s="15">
        <f>'kukorica termelés'!B109</f>
        <v>1205817</v>
      </c>
      <c r="D9" s="15">
        <f>átlagárak!C5</f>
        <v>21324.796701006446</v>
      </c>
      <c r="E9" s="16">
        <f>időjárás!D6</f>
        <v>147</v>
      </c>
      <c r="F9" s="16">
        <f>időjárás!G6</f>
        <v>8</v>
      </c>
      <c r="G9" s="16">
        <f>időjárás!B6</f>
        <v>11.3</v>
      </c>
      <c r="H9" s="17">
        <f>időjárás!C6</f>
        <v>546.6</v>
      </c>
      <c r="I9" s="17">
        <f>időjárás!E6</f>
        <v>79</v>
      </c>
      <c r="J9" s="17">
        <f>időjárás!F6</f>
        <v>26</v>
      </c>
      <c r="K9" s="18">
        <f>'b,á,r,z termésátlg'!B5</f>
        <v>3510</v>
      </c>
      <c r="L9" s="18">
        <f>'b,á,r,z termésátlg'!C5</f>
        <v>2820</v>
      </c>
      <c r="M9" s="18">
        <f>'b,á,r,z termésátlg'!D5</f>
        <v>1960</v>
      </c>
      <c r="N9" s="18">
        <f>'b,á,r,z termésátlg'!E5</f>
        <v>2160</v>
      </c>
      <c r="O9" s="19">
        <f>műtrágya!F5</f>
        <v>74</v>
      </c>
      <c r="P9" s="20">
        <f>munkaerő!B5</f>
        <v>646741.2214467359</v>
      </c>
      <c r="Q9" s="20">
        <f>munkaerő!C5</f>
        <v>79.446888358480024</v>
      </c>
      <c r="R9" s="4"/>
      <c r="S9" s="4"/>
      <c r="T9" s="4"/>
      <c r="U9" s="4"/>
      <c r="V9" s="4"/>
      <c r="W9" s="4"/>
      <c r="X9" s="4"/>
      <c r="Y9" s="4"/>
    </row>
    <row r="10" spans="1:26" ht="15.6" x14ac:dyDescent="0.3">
      <c r="A10" s="14">
        <v>2003</v>
      </c>
      <c r="B10" s="15">
        <f>'kukorica termelés'!F110</f>
        <v>3950</v>
      </c>
      <c r="C10" s="15">
        <f>'kukorica termelés'!B110</f>
        <v>1144735</v>
      </c>
      <c r="D10" s="15">
        <f>átlagárak!C6</f>
        <v>30005</v>
      </c>
      <c r="E10" s="16">
        <f>időjárás!D7</f>
        <v>114</v>
      </c>
      <c r="F10" s="16">
        <f>időjárás!G7</f>
        <v>6</v>
      </c>
      <c r="G10" s="16">
        <f>időjárás!B7</f>
        <v>10.3</v>
      </c>
      <c r="H10" s="17">
        <f>időjárás!C7</f>
        <v>463.9</v>
      </c>
      <c r="I10" s="17">
        <f>időjárás!E7</f>
        <v>118</v>
      </c>
      <c r="J10" s="17">
        <f>időjárás!F7</f>
        <v>50</v>
      </c>
      <c r="K10" s="18">
        <f>'b,á,r,z termésátlg'!B6</f>
        <v>2640</v>
      </c>
      <c r="L10" s="18">
        <f>'b,á,r,z termésátlg'!C6</f>
        <v>2380</v>
      </c>
      <c r="M10" s="18">
        <f>'b,á,r,z termésátlg'!D6</f>
        <v>1460</v>
      </c>
      <c r="N10" s="18">
        <f>'b,á,r,z termésátlg'!E6</f>
        <v>1490</v>
      </c>
      <c r="O10" s="19">
        <f>műtrágya!F6</f>
        <v>75</v>
      </c>
      <c r="P10" s="20">
        <f>munkaerő!B6</f>
        <v>581907</v>
      </c>
      <c r="Q10" s="20">
        <f>munkaerő!C6</f>
        <v>103.11016148467942</v>
      </c>
      <c r="R10" s="4"/>
      <c r="S10" s="4"/>
      <c r="T10" s="4"/>
      <c r="U10" s="4"/>
      <c r="V10" s="4"/>
      <c r="W10" s="4"/>
      <c r="X10" s="4"/>
      <c r="Y10" s="4"/>
    </row>
    <row r="11" spans="1:26" ht="15.6" x14ac:dyDescent="0.3">
      <c r="A11" s="14">
        <v>2004</v>
      </c>
      <c r="B11" s="15">
        <f>'kukorica termelés'!F111</f>
        <v>7000</v>
      </c>
      <c r="C11" s="15">
        <f>'kukorica termelés'!B111</f>
        <v>1190141</v>
      </c>
      <c r="D11" s="15">
        <f>átlagárak!C7</f>
        <v>23494</v>
      </c>
      <c r="E11" s="16">
        <f>időjárás!D8</f>
        <v>150</v>
      </c>
      <c r="F11" s="16">
        <f>időjárás!G8</f>
        <v>3</v>
      </c>
      <c r="G11" s="16">
        <f>időjárás!B8</f>
        <v>10.1</v>
      </c>
      <c r="H11" s="17">
        <f>időjárás!C8</f>
        <v>689.2</v>
      </c>
      <c r="I11" s="17">
        <f>időjárás!E8</f>
        <v>94</v>
      </c>
      <c r="J11" s="17">
        <f>időjárás!F8</f>
        <v>14</v>
      </c>
      <c r="K11" s="18">
        <f>'b,á,r,z termésátlg'!B7</f>
        <v>5120</v>
      </c>
      <c r="L11" s="18">
        <f>'b,á,r,z termésátlg'!C7</f>
        <v>4270</v>
      </c>
      <c r="M11" s="18">
        <f>'b,á,r,z termésátlg'!D7</f>
        <v>2750</v>
      </c>
      <c r="N11" s="18">
        <f>'b,á,r,z termésátlg'!E7</f>
        <v>3120</v>
      </c>
      <c r="O11" s="19">
        <f>műtrágya!F7</f>
        <v>77</v>
      </c>
      <c r="P11" s="20">
        <f>munkaerő!B7</f>
        <v>553785.10037174716</v>
      </c>
      <c r="Q11" s="20">
        <f>munkaerő!C7</f>
        <v>151.56487974577871</v>
      </c>
      <c r="R11" s="4"/>
      <c r="S11" s="4"/>
      <c r="T11" s="4"/>
      <c r="U11" s="4"/>
      <c r="V11" s="4"/>
      <c r="W11" s="4"/>
      <c r="X11" s="4"/>
      <c r="Y11" s="4"/>
    </row>
    <row r="12" spans="1:26" ht="15.6" x14ac:dyDescent="0.3">
      <c r="A12" s="14">
        <v>2005</v>
      </c>
      <c r="B12" s="15">
        <f>'kukorica termelés'!F112</f>
        <v>7560</v>
      </c>
      <c r="C12" s="15">
        <f>'kukorica termelés'!B112</f>
        <v>1197547</v>
      </c>
      <c r="D12" s="15">
        <f>átlagárak!C8</f>
        <v>21662</v>
      </c>
      <c r="E12" s="16">
        <f>időjárás!D9</f>
        <v>145</v>
      </c>
      <c r="F12" s="16">
        <f>időjárás!G9</f>
        <v>4</v>
      </c>
      <c r="G12" s="16">
        <f>időjárás!B9</f>
        <v>9.6999999999999993</v>
      </c>
      <c r="H12" s="17">
        <f>időjárás!C9</f>
        <v>732.5</v>
      </c>
      <c r="I12" s="17">
        <f>időjárás!E9</f>
        <v>117</v>
      </c>
      <c r="J12" s="17">
        <f>időjárás!F9</f>
        <v>13</v>
      </c>
      <c r="K12" s="18">
        <f>'b,á,r,z termésátlg'!B8</f>
        <v>4500</v>
      </c>
      <c r="L12" s="18">
        <f>'b,á,r,z termésátlg'!C8</f>
        <v>3750</v>
      </c>
      <c r="M12" s="18">
        <f>'b,á,r,z termésátlg'!D8</f>
        <v>2570</v>
      </c>
      <c r="N12" s="18">
        <f>'b,á,r,z termésátlg'!E8</f>
        <v>2520</v>
      </c>
      <c r="O12" s="19">
        <f>műtrágya!F8</f>
        <v>67</v>
      </c>
      <c r="P12" s="20">
        <f>munkaerő!B8</f>
        <v>522248</v>
      </c>
      <c r="Q12" s="20">
        <f>munkaerő!C8</f>
        <v>100.80981622550198</v>
      </c>
      <c r="R12" s="4"/>
      <c r="S12" s="4"/>
      <c r="T12" s="4"/>
      <c r="U12" s="4"/>
      <c r="V12" s="4"/>
      <c r="W12" s="4"/>
      <c r="X12" s="4"/>
      <c r="Y12" s="4"/>
    </row>
    <row r="13" spans="1:26" ht="15.6" x14ac:dyDescent="0.3">
      <c r="A13" s="14">
        <v>2006</v>
      </c>
      <c r="B13" s="15">
        <f>'kukorica termelés'!F113</f>
        <v>6820</v>
      </c>
      <c r="C13" s="15">
        <f>'kukorica termelés'!B113</f>
        <v>1214952</v>
      </c>
      <c r="D13" s="15">
        <f>átlagárak!C9</f>
        <v>26204</v>
      </c>
      <c r="E13" s="16">
        <f>időjárás!D10</f>
        <v>140</v>
      </c>
      <c r="F13" s="16">
        <f>időjárás!G10</f>
        <v>7</v>
      </c>
      <c r="G13" s="16">
        <f>időjárás!B10</f>
        <v>10.4</v>
      </c>
      <c r="H13" s="17">
        <f>időjárás!C10</f>
        <v>581.9</v>
      </c>
      <c r="I13" s="17">
        <f>időjárás!E10</f>
        <v>95</v>
      </c>
      <c r="J13" s="17">
        <f>időjárás!F10</f>
        <v>30</v>
      </c>
      <c r="K13" s="18">
        <f>'b,á,r,z termésátlg'!B9</f>
        <v>4070</v>
      </c>
      <c r="L13" s="18">
        <f>'b,á,r,z termésátlg'!C9</f>
        <v>3670</v>
      </c>
      <c r="M13" s="18">
        <f>'b,á,r,z termésátlg'!D9</f>
        <v>2540</v>
      </c>
      <c r="N13" s="18">
        <f>'b,á,r,z termésátlg'!E9</f>
        <v>2550</v>
      </c>
      <c r="O13" s="19">
        <f>műtrágya!F9</f>
        <v>78</v>
      </c>
      <c r="P13" s="20">
        <f>munkaerő!B9</f>
        <v>504403.04535147396</v>
      </c>
      <c r="Q13" s="20">
        <f>munkaerő!C9</f>
        <v>107.08547898844158</v>
      </c>
      <c r="R13" s="4"/>
      <c r="S13" s="4"/>
      <c r="T13" s="4"/>
      <c r="U13" s="4"/>
      <c r="V13" s="4"/>
      <c r="W13" s="4"/>
      <c r="X13" s="4"/>
      <c r="Y13" s="4"/>
    </row>
    <row r="14" spans="1:26" ht="15.6" x14ac:dyDescent="0.3">
      <c r="A14" s="14">
        <v>2007</v>
      </c>
      <c r="B14" s="15">
        <f>'kukorica termelés'!F114</f>
        <v>3730</v>
      </c>
      <c r="C14" s="15">
        <f>'kukorica termelés'!B114</f>
        <v>1078784</v>
      </c>
      <c r="D14" s="15">
        <f>átlagárak!C10</f>
        <v>45753</v>
      </c>
      <c r="E14" s="16">
        <f>időjárás!D11</f>
        <v>143</v>
      </c>
      <c r="F14" s="16">
        <f>időjárás!G11</f>
        <v>11</v>
      </c>
      <c r="G14" s="16">
        <f>időjárás!B11</f>
        <v>11.6</v>
      </c>
      <c r="H14" s="17">
        <f>időjárás!C11</f>
        <v>621.9</v>
      </c>
      <c r="I14" s="17">
        <f>időjárás!E11</f>
        <v>70</v>
      </c>
      <c r="J14" s="17">
        <f>időjárás!F11</f>
        <v>39</v>
      </c>
      <c r="K14" s="18">
        <f>'b,á,r,z termésátlg'!B10</f>
        <v>3590</v>
      </c>
      <c r="L14" s="18">
        <f>'b,á,r,z termésátlg'!C10</f>
        <v>3170</v>
      </c>
      <c r="M14" s="18">
        <f>'b,á,r,z termésátlg'!D10</f>
        <v>2040</v>
      </c>
      <c r="N14" s="18">
        <f>'b,á,r,z termésátlg'!E10</f>
        <v>2090</v>
      </c>
      <c r="O14" s="19">
        <f>műtrágya!F10</f>
        <v>87</v>
      </c>
      <c r="P14" s="20">
        <f>munkaerő!B10</f>
        <v>459291</v>
      </c>
      <c r="Q14" s="20">
        <f>munkaerő!C10</f>
        <v>106.92742200626293</v>
      </c>
      <c r="R14" s="4"/>
      <c r="S14" s="4"/>
      <c r="T14" s="4"/>
      <c r="U14" s="4"/>
      <c r="V14" s="4"/>
      <c r="W14" s="4"/>
      <c r="X14" s="4"/>
      <c r="Y14" s="4"/>
    </row>
    <row r="15" spans="1:26" ht="15.6" x14ac:dyDescent="0.3">
      <c r="A15" s="14">
        <v>2008</v>
      </c>
      <c r="B15" s="15">
        <f>'kukorica termelés'!F115</f>
        <v>7470</v>
      </c>
      <c r="C15" s="15">
        <f>'kukorica termelés'!B115</f>
        <v>1191804</v>
      </c>
      <c r="D15" s="15">
        <f>átlagárak!C11</f>
        <v>29953</v>
      </c>
      <c r="E15" s="16">
        <f>időjárás!D12</f>
        <v>144</v>
      </c>
      <c r="F15" s="16">
        <f>időjárás!G12</f>
        <v>2</v>
      </c>
      <c r="G15" s="16">
        <f>időjárás!B12</f>
        <v>11.3</v>
      </c>
      <c r="H15" s="17">
        <f>időjárás!C12</f>
        <v>596.29999999999995</v>
      </c>
      <c r="I15" s="17">
        <f>időjárás!E12</f>
        <v>72</v>
      </c>
      <c r="J15" s="17">
        <f>időjárás!F12</f>
        <v>27</v>
      </c>
      <c r="K15" s="18">
        <f>'b,á,r,z termésátlg'!B11</f>
        <v>4980</v>
      </c>
      <c r="L15" s="18">
        <f>'b,á,r,z termésátlg'!C11</f>
        <v>4450</v>
      </c>
      <c r="M15" s="18">
        <f>'b,á,r,z termésátlg'!D11</f>
        <v>2580</v>
      </c>
      <c r="N15" s="18">
        <f>'b,á,r,z termésátlg'!E11</f>
        <v>2970</v>
      </c>
      <c r="O15" s="19">
        <f>műtrágya!F11</f>
        <v>74</v>
      </c>
      <c r="P15" s="20">
        <f>munkaerő!B11</f>
        <v>435152</v>
      </c>
      <c r="Q15" s="20">
        <f>munkaerő!C11</f>
        <v>131.07702805790626</v>
      </c>
      <c r="R15" s="4"/>
      <c r="S15" s="4"/>
      <c r="T15" s="4"/>
      <c r="U15" s="4"/>
      <c r="V15" s="4"/>
      <c r="W15" s="4"/>
      <c r="X15" s="4"/>
      <c r="Y15" s="4"/>
    </row>
    <row r="16" spans="1:26" ht="15.6" x14ac:dyDescent="0.3">
      <c r="A16" s="14">
        <v>2009</v>
      </c>
      <c r="B16" s="15">
        <f>'kukorica termelés'!F116</f>
        <v>6390</v>
      </c>
      <c r="C16" s="15">
        <f>'kukorica termelés'!B116</f>
        <v>1177321</v>
      </c>
      <c r="D16" s="15">
        <f>átlagárak!C12</f>
        <v>29179</v>
      </c>
      <c r="E16" s="16">
        <f>időjárás!D13</f>
        <v>156</v>
      </c>
      <c r="F16" s="16">
        <f>időjárás!G13</f>
        <v>4</v>
      </c>
      <c r="G16" s="16">
        <f>időjárás!B13</f>
        <v>11.2</v>
      </c>
      <c r="H16" s="17">
        <f>időjárás!C13</f>
        <v>615.79999999999995</v>
      </c>
      <c r="I16" s="17">
        <f>időjárás!E13</f>
        <v>73</v>
      </c>
      <c r="J16" s="17">
        <f>időjárás!F13</f>
        <v>28</v>
      </c>
      <c r="K16" s="18">
        <f>'b,á,r,z termésátlg'!B12</f>
        <v>3850</v>
      </c>
      <c r="L16" s="18">
        <f>'b,á,r,z termésátlg'!C12</f>
        <v>3320</v>
      </c>
      <c r="M16" s="18">
        <f>'b,á,r,z termésátlg'!D12</f>
        <v>1810</v>
      </c>
      <c r="N16" s="18">
        <f>'b,á,r,z termésátlg'!E12</f>
        <v>2130</v>
      </c>
      <c r="O16" s="19">
        <f>műtrágya!F12</f>
        <v>63.511947989072169</v>
      </c>
      <c r="P16" s="20">
        <f>munkaerő!B12</f>
        <v>446510</v>
      </c>
      <c r="Q16" s="20">
        <f>munkaerő!C12</f>
        <v>67.730070876096008</v>
      </c>
      <c r="R16" s="4"/>
      <c r="S16" s="4"/>
      <c r="T16" s="4"/>
      <c r="U16" s="4"/>
      <c r="V16" s="4"/>
      <c r="W16" s="4"/>
      <c r="X16" s="4"/>
      <c r="Y16" s="4"/>
    </row>
    <row r="17" spans="1:26" ht="15.6" x14ac:dyDescent="0.3">
      <c r="A17" s="14">
        <v>2010</v>
      </c>
      <c r="B17" s="15">
        <f>'kukorica termelés'!F117</f>
        <v>6470</v>
      </c>
      <c r="C17" s="15">
        <f>'kukorica termelés'!B117</f>
        <v>1078825</v>
      </c>
      <c r="D17" s="15">
        <f>átlagárak!C13</f>
        <v>37591</v>
      </c>
      <c r="E17" s="16">
        <f>időjárás!D14</f>
        <v>172</v>
      </c>
      <c r="F17" s="16">
        <f>időjárás!G14</f>
        <v>10</v>
      </c>
      <c r="G17" s="16">
        <f>időjárás!B14</f>
        <v>10.1</v>
      </c>
      <c r="H17" s="17">
        <f>időjárás!C14</f>
        <v>981</v>
      </c>
      <c r="I17" s="17">
        <f>időjárás!E14</f>
        <v>96</v>
      </c>
      <c r="J17" s="17">
        <f>időjárás!F14</f>
        <v>24</v>
      </c>
      <c r="K17" s="18">
        <f>'b,á,r,z termésátlg'!B13</f>
        <v>3710</v>
      </c>
      <c r="L17" s="18">
        <f>'b,á,r,z termésátlg'!C13</f>
        <v>3360</v>
      </c>
      <c r="M17" s="18">
        <f>'b,á,r,z termésátlg'!D13</f>
        <v>2110</v>
      </c>
      <c r="N17" s="18">
        <f>'b,á,r,z termésátlg'!E13</f>
        <v>2320</v>
      </c>
      <c r="O17" s="19">
        <f>műtrágya!F13</f>
        <v>72.056450858180327</v>
      </c>
      <c r="P17" s="20">
        <f>munkaerő!B13</f>
        <v>444157</v>
      </c>
      <c r="Q17" s="20">
        <f>munkaerő!C13</f>
        <v>117.6</v>
      </c>
      <c r="R17" s="4"/>
      <c r="S17" s="4"/>
      <c r="T17" s="4"/>
      <c r="U17" s="4"/>
      <c r="V17" s="4"/>
      <c r="W17" s="4"/>
      <c r="X17" s="4"/>
      <c r="Y17" s="4"/>
    </row>
    <row r="18" spans="1:26" ht="15.6" x14ac:dyDescent="0.3">
      <c r="A18" s="14">
        <v>2011</v>
      </c>
      <c r="B18" s="15">
        <f>'kukorica termelés'!F118</f>
        <v>6500</v>
      </c>
      <c r="C18" s="15">
        <f>'kukorica termelés'!B118</f>
        <v>1230253</v>
      </c>
      <c r="D18" s="15">
        <f>átlagárak!C14</f>
        <v>48964</v>
      </c>
      <c r="E18" s="16">
        <f>időjárás!D15</f>
        <v>117</v>
      </c>
      <c r="F18" s="16">
        <f>időjárás!G15</f>
        <v>7</v>
      </c>
      <c r="G18" s="16">
        <f>időjárás!B15</f>
        <v>10.7</v>
      </c>
      <c r="H18" s="17">
        <f>időjárás!C15</f>
        <v>420.2</v>
      </c>
      <c r="I18" s="17">
        <f>időjárás!E15</f>
        <v>106</v>
      </c>
      <c r="J18" s="17">
        <f>időjárás!F15</f>
        <v>31</v>
      </c>
      <c r="K18" s="18">
        <f>'b,á,r,z termésátlg'!B14</f>
        <v>4200</v>
      </c>
      <c r="L18" s="18">
        <f>'b,á,r,z termésátlg'!C14</f>
        <v>3780</v>
      </c>
      <c r="M18" s="18">
        <f>'b,á,r,z termésátlg'!D14</f>
        <v>2300</v>
      </c>
      <c r="N18" s="18">
        <f>'b,á,r,z termésátlg'!E14</f>
        <v>2410</v>
      </c>
      <c r="O18" s="19">
        <f>műtrágya!F14</f>
        <v>77.29970771190888</v>
      </c>
      <c r="P18" s="20">
        <f>munkaerő!B14</f>
        <v>436951</v>
      </c>
      <c r="Q18" s="20">
        <f>munkaerő!C14</f>
        <v>149.30000000000001</v>
      </c>
      <c r="R18" s="4"/>
      <c r="S18" s="4"/>
      <c r="T18" s="4"/>
      <c r="U18" s="4"/>
      <c r="V18" s="4"/>
      <c r="W18" s="4"/>
      <c r="X18" s="4"/>
      <c r="Y18" s="4"/>
    </row>
    <row r="19" spans="1:26" ht="15.6" x14ac:dyDescent="0.3">
      <c r="A19" s="14">
        <v>2012</v>
      </c>
      <c r="B19" s="15">
        <f>'kukorica termelés'!F119</f>
        <v>4000</v>
      </c>
      <c r="C19" s="15">
        <f>'kukorica termelés'!B119</f>
        <v>1191291</v>
      </c>
      <c r="D19" s="15">
        <f>átlagárak!C15</f>
        <v>56697</v>
      </c>
      <c r="E19" s="16">
        <f>időjárás!D16</f>
        <v>130</v>
      </c>
      <c r="F19" s="16">
        <f>időjárás!G16</f>
        <v>21</v>
      </c>
      <c r="G19" s="16">
        <f>időjárás!B16</f>
        <v>11.2</v>
      </c>
      <c r="H19" s="17">
        <f>időjárás!C16</f>
        <v>487.7</v>
      </c>
      <c r="I19" s="17">
        <f>időjárás!E16</f>
        <v>92</v>
      </c>
      <c r="J19" s="17">
        <f>időjárás!F16</f>
        <v>50</v>
      </c>
      <c r="K19" s="18">
        <f>'b,á,r,z termésátlg'!B15</f>
        <v>3750</v>
      </c>
      <c r="L19" s="18">
        <f>'b,á,r,z termésátlg'!C15</f>
        <v>3620</v>
      </c>
      <c r="M19" s="18">
        <f>'b,á,r,z termésátlg'!D15</f>
        <v>2240</v>
      </c>
      <c r="N19" s="18">
        <f>'b,á,r,z termésátlg'!E15</f>
        <v>2590</v>
      </c>
      <c r="O19" s="19">
        <f>műtrágya!F15</f>
        <v>82.054702135631317</v>
      </c>
      <c r="P19" s="20">
        <f>munkaerő!B15</f>
        <v>433279</v>
      </c>
      <c r="Q19" s="20">
        <f>munkaerő!C15</f>
        <v>92.3</v>
      </c>
      <c r="R19" s="4"/>
      <c r="S19" s="4"/>
      <c r="T19" s="4"/>
      <c r="U19" s="4"/>
      <c r="V19" s="4"/>
      <c r="W19" s="4"/>
      <c r="X19" s="4"/>
      <c r="Y19" s="4"/>
    </row>
    <row r="20" spans="1:26" ht="15.6" x14ac:dyDescent="0.3">
      <c r="A20" s="14">
        <v>2013</v>
      </c>
      <c r="B20" s="15">
        <f>'kukorica termelés'!F120</f>
        <v>5440</v>
      </c>
      <c r="C20" s="15">
        <f>'kukorica termelés'!B120</f>
        <v>1242605</v>
      </c>
      <c r="D20" s="15">
        <f>átlagárak!C16</f>
        <v>48792</v>
      </c>
      <c r="E20" s="16">
        <f>időjárás!D17</f>
        <v>154</v>
      </c>
      <c r="F20" s="16">
        <f>időjárás!G17</f>
        <v>15</v>
      </c>
      <c r="G20" s="16">
        <f>időjárás!B17</f>
        <v>11</v>
      </c>
      <c r="H20" s="17">
        <f>időjárás!C17</f>
        <v>660.9</v>
      </c>
      <c r="I20" s="17">
        <f>időjárás!E17</f>
        <v>90</v>
      </c>
      <c r="J20" s="17">
        <f>időjárás!F17</f>
        <v>33</v>
      </c>
      <c r="K20" s="18">
        <f>'b,á,r,z termésátlg'!B16</f>
        <v>4640</v>
      </c>
      <c r="L20" s="18">
        <f>'b,á,r,z termésátlg'!C16</f>
        <v>4050</v>
      </c>
      <c r="M20" s="18">
        <f>'b,á,r,z termésátlg'!D16</f>
        <v>3070</v>
      </c>
      <c r="N20" s="18">
        <f>'b,á,r,z termésátlg'!E16</f>
        <v>2570</v>
      </c>
      <c r="O20" s="19">
        <f>műtrágya!F16</f>
        <v>93</v>
      </c>
      <c r="P20" s="20">
        <f>munkaerő!B16</f>
        <v>444424</v>
      </c>
      <c r="Q20" s="20">
        <f>munkaerő!C16</f>
        <v>109.9</v>
      </c>
      <c r="R20" s="4"/>
      <c r="S20" s="4"/>
      <c r="T20" s="4"/>
      <c r="U20" s="4"/>
      <c r="V20" s="4"/>
      <c r="W20" s="4"/>
      <c r="X20" s="4"/>
      <c r="Y20" s="4"/>
    </row>
    <row r="21" spans="1:26" ht="15.6" x14ac:dyDescent="0.3">
      <c r="A21" s="14">
        <v>2014</v>
      </c>
      <c r="B21" s="15">
        <f>'kukorica termelés'!F121</f>
        <v>7820</v>
      </c>
      <c r="C21" s="15">
        <f>'kukorica termelés'!B121</f>
        <v>1191420</v>
      </c>
      <c r="D21" s="15">
        <f>átlagárak!C17</f>
        <v>41498</v>
      </c>
      <c r="E21" s="16">
        <f>időjárás!D18</f>
        <v>162</v>
      </c>
      <c r="F21" s="16">
        <f>időjárás!G18</f>
        <v>1</v>
      </c>
      <c r="G21" s="16">
        <f>időjárás!B18</f>
        <v>11.9</v>
      </c>
      <c r="H21" s="17">
        <f>időjárás!C18</f>
        <v>755.8</v>
      </c>
      <c r="I21" s="17">
        <f>időjárás!E18</f>
        <v>47</v>
      </c>
      <c r="J21" s="17">
        <f>időjárás!F18</f>
        <v>19</v>
      </c>
      <c r="K21" s="18">
        <f>'b,á,r,z termésátlg'!B17</f>
        <v>4730</v>
      </c>
      <c r="L21" s="18">
        <f>'b,á,r,z termésátlg'!C17</f>
        <v>4420</v>
      </c>
      <c r="M21" s="18">
        <f>'b,á,r,z termésátlg'!D17</f>
        <v>2860</v>
      </c>
      <c r="N21" s="18">
        <f>'b,á,r,z termésátlg'!E17</f>
        <v>2670</v>
      </c>
      <c r="O21" s="19">
        <f>műtrágya!F17</f>
        <v>93.079156253699992</v>
      </c>
      <c r="P21" s="20">
        <f>munkaerő!B17</f>
        <v>462930</v>
      </c>
      <c r="Q21" s="20">
        <f>munkaerő!C17</f>
        <v>106.2</v>
      </c>
      <c r="R21" s="4"/>
      <c r="S21" s="4"/>
      <c r="T21" s="4"/>
      <c r="U21" s="4"/>
      <c r="V21" s="4"/>
      <c r="W21" s="4"/>
      <c r="X21" s="4"/>
      <c r="Y21" s="4"/>
    </row>
    <row r="22" spans="1:26" ht="15.6" x14ac:dyDescent="0.3">
      <c r="A22" s="14">
        <v>2015</v>
      </c>
      <c r="B22" s="15">
        <f>'kukorica termelés'!F122</f>
        <v>5790</v>
      </c>
      <c r="C22" s="15">
        <f>'kukorica termelés'!B122</f>
        <v>1146127</v>
      </c>
      <c r="D22" s="15">
        <f>átlagárak!C18</f>
        <v>42494</v>
      </c>
      <c r="E22" s="16">
        <f>időjárás!D19</f>
        <v>131</v>
      </c>
      <c r="F22" s="16">
        <f>időjárás!G19</f>
        <v>25</v>
      </c>
      <c r="G22" s="16">
        <f>időjárás!B19</f>
        <v>11.6</v>
      </c>
      <c r="H22" s="17">
        <f>időjárás!C19</f>
        <v>546.9</v>
      </c>
      <c r="I22" s="17">
        <f>időjárás!E19</f>
        <v>77</v>
      </c>
      <c r="J22" s="17">
        <f>időjárás!F19</f>
        <v>47</v>
      </c>
      <c r="K22" s="18">
        <f>'b,á,r,z termésátlg'!B18</f>
        <v>5180</v>
      </c>
      <c r="L22" s="18">
        <f>'b,á,r,z termésátlg'!C18</f>
        <v>4760</v>
      </c>
      <c r="M22" s="18">
        <f>'b,á,r,z termésátlg'!D18</f>
        <v>2760</v>
      </c>
      <c r="N22" s="18">
        <f>'b,á,r,z termésátlg'!E18</f>
        <v>2830</v>
      </c>
      <c r="O22" s="19">
        <f>műtrágya!F18</f>
        <v>100.73329099990744</v>
      </c>
      <c r="P22" s="20">
        <f>munkaerő!B18</f>
        <v>441903</v>
      </c>
      <c r="Q22" s="20">
        <f>munkaerő!C18</f>
        <v>94.3</v>
      </c>
      <c r="R22" s="4"/>
      <c r="S22" s="4"/>
      <c r="T22" s="4"/>
      <c r="U22" s="4"/>
      <c r="V22" s="4"/>
      <c r="W22" s="4"/>
      <c r="X22" s="4"/>
      <c r="Y22" s="4"/>
    </row>
    <row r="23" spans="1:26" ht="15.6" x14ac:dyDescent="0.3">
      <c r="A23" s="14">
        <v>2016</v>
      </c>
      <c r="B23" s="15">
        <f>'kukorica termelés'!F123</f>
        <v>8630</v>
      </c>
      <c r="C23" s="15">
        <f>'kukorica termelés'!B123</f>
        <v>1011563</v>
      </c>
      <c r="D23" s="15">
        <f>átlagárak!C19</f>
        <v>41677</v>
      </c>
      <c r="E23" s="16">
        <f>időjárás!D20</f>
        <v>143</v>
      </c>
      <c r="F23" s="16">
        <f>időjárás!G20</f>
        <v>3</v>
      </c>
      <c r="G23" s="16">
        <f>időjárás!B20</f>
        <v>11</v>
      </c>
      <c r="H23" s="17">
        <f>időjárás!C20</f>
        <v>700.3</v>
      </c>
      <c r="I23" s="17">
        <f>időjárás!E20</f>
        <v>78</v>
      </c>
      <c r="J23" s="17">
        <f>időjárás!F20</f>
        <v>23</v>
      </c>
      <c r="K23" s="18">
        <f>'b,á,r,z termésátlg'!B19</f>
        <v>5370</v>
      </c>
      <c r="L23" s="18">
        <f>'b,á,r,z termésátlg'!C19</f>
        <v>5090</v>
      </c>
      <c r="M23" s="18">
        <f>'b,á,r,z termésátlg'!D19</f>
        <v>3090</v>
      </c>
      <c r="N23" s="18">
        <f>'b,á,r,z termésátlg'!E19</f>
        <v>2850</v>
      </c>
      <c r="O23" s="19">
        <f>műtrágya!F19</f>
        <v>111.67057552255436</v>
      </c>
      <c r="P23" s="20">
        <f>munkaerő!B19</f>
        <v>434281</v>
      </c>
      <c r="Q23" s="20">
        <f>munkaerő!C19</f>
        <v>107</v>
      </c>
      <c r="R23" s="4"/>
      <c r="S23" s="4"/>
      <c r="T23" s="4"/>
      <c r="U23" s="4"/>
      <c r="V23" s="4"/>
      <c r="W23" s="4"/>
      <c r="X23" s="4"/>
      <c r="Y23" s="4"/>
    </row>
    <row r="24" spans="1:26" ht="15.6" x14ac:dyDescent="0.3">
      <c r="A24" s="14">
        <v>2017</v>
      </c>
      <c r="B24" s="15">
        <f>'kukorica termelés'!F124</f>
        <v>6820</v>
      </c>
      <c r="C24" s="15">
        <f>'kukorica termelés'!B124</f>
        <v>988823</v>
      </c>
      <c r="D24" s="15">
        <f>átlagárak!C20</f>
        <v>43662</v>
      </c>
      <c r="E24" s="16">
        <f>időjárás!D21</f>
        <v>127</v>
      </c>
      <c r="F24" s="16">
        <f>időjárás!G21</f>
        <v>11</v>
      </c>
      <c r="G24" s="16">
        <f>időjárás!B21</f>
        <v>11.1</v>
      </c>
      <c r="H24" s="17">
        <f>időjárás!C21</f>
        <v>616.29999999999995</v>
      </c>
      <c r="I24" s="17">
        <f>időjárás!E21</f>
        <v>83</v>
      </c>
      <c r="J24" s="17">
        <f>időjárás!F21</f>
        <v>40</v>
      </c>
      <c r="K24" s="18">
        <f>'b,á,r,z termésátlg'!B20</f>
        <v>5430</v>
      </c>
      <c r="L24" s="18">
        <f>'b,á,r,z termésátlg'!C20</f>
        <v>5280</v>
      </c>
      <c r="M24" s="18">
        <f>'b,á,r,z termésátlg'!D20</f>
        <v>3290</v>
      </c>
      <c r="N24" s="18">
        <f>'b,á,r,z termésátlg'!E20</f>
        <v>2540</v>
      </c>
      <c r="O24" s="19">
        <f>műtrágya!F20</f>
        <v>123.07532778117717</v>
      </c>
      <c r="P24" s="20">
        <f>munkaerő!B20</f>
        <v>421415</v>
      </c>
      <c r="Q24" s="20">
        <f>munkaerő!C20</f>
        <v>101.5</v>
      </c>
      <c r="R24" s="4"/>
      <c r="S24" s="4"/>
      <c r="T24" s="4"/>
      <c r="U24" s="4"/>
      <c r="V24" s="4"/>
      <c r="W24" s="4"/>
      <c r="X24" s="4"/>
      <c r="Y24" s="4"/>
    </row>
    <row r="25" spans="1:26" ht="15.6" x14ac:dyDescent="0.3">
      <c r="A25" s="14">
        <v>2018</v>
      </c>
      <c r="B25" s="15">
        <f>'kukorica termelés'!F125</f>
        <v>8490</v>
      </c>
      <c r="C25" s="15">
        <f>'kukorica termelés'!B125</f>
        <v>939080</v>
      </c>
      <c r="D25" s="15">
        <f>átlagárak!C21</f>
        <v>46111</v>
      </c>
      <c r="E25" s="16">
        <f>időjárás!D22</f>
        <v>151</v>
      </c>
      <c r="F25" s="16">
        <f>időjárás!G22</f>
        <v>7</v>
      </c>
      <c r="G25" s="16">
        <f>időjárás!B22</f>
        <v>12</v>
      </c>
      <c r="H25" s="17">
        <f>időjárás!C22</f>
        <v>605.29999999999995</v>
      </c>
      <c r="I25" s="17">
        <f>időjárás!E22</f>
        <v>80</v>
      </c>
      <c r="J25" s="17">
        <f>időjárás!F22</f>
        <v>37</v>
      </c>
      <c r="K25" s="18">
        <f>'b,á,r,z termésátlg'!B21</f>
        <v>5120</v>
      </c>
      <c r="L25" s="18">
        <f>'b,á,r,z termésátlg'!C21</f>
        <v>4690</v>
      </c>
      <c r="M25" s="18">
        <f>'b,á,r,z termésátlg'!D21</f>
        <v>3370</v>
      </c>
      <c r="N25" s="18">
        <f>'b,á,r,z termésátlg'!E21</f>
        <v>2620</v>
      </c>
      <c r="O25" s="19">
        <f>műtrágya!F21</f>
        <v>122.06983936642565</v>
      </c>
      <c r="P25" s="20">
        <f>munkaerő!B21</f>
        <v>391601</v>
      </c>
      <c r="Q25" s="20">
        <f>munkaerő!C21</f>
        <v>102.6</v>
      </c>
      <c r="R25" s="4"/>
      <c r="S25" s="4"/>
      <c r="T25" s="4"/>
      <c r="U25" s="4"/>
      <c r="V25" s="4"/>
      <c r="W25" s="4"/>
      <c r="X25" s="4"/>
      <c r="Y25" s="4"/>
    </row>
    <row r="26" spans="1:26" ht="15.6" x14ac:dyDescent="0.3">
      <c r="A26" s="14">
        <v>2019</v>
      </c>
      <c r="B26" s="15">
        <f>'kukorica termelés'!F126</f>
        <v>8060</v>
      </c>
      <c r="C26" s="15">
        <f>'kukorica termelés'!B126</f>
        <v>1027592</v>
      </c>
      <c r="D26" s="15">
        <f>átlagárak!C22</f>
        <v>43823</v>
      </c>
      <c r="E26" s="16">
        <f>időjárás!D23</f>
        <v>141</v>
      </c>
      <c r="F26" s="16">
        <f>időjárás!G23</f>
        <v>8</v>
      </c>
      <c r="G26" s="16">
        <f>időjárás!B23</f>
        <v>12.1</v>
      </c>
      <c r="H26" s="17">
        <f>időjárás!C23</f>
        <v>629.9</v>
      </c>
      <c r="I26" s="17">
        <f>időjárás!E23</f>
        <v>72</v>
      </c>
      <c r="J26" s="17">
        <f>időjárás!F23</f>
        <v>41</v>
      </c>
      <c r="K26" s="18">
        <f>'b,á,r,z termésátlg'!B22</f>
        <v>5290</v>
      </c>
      <c r="L26" s="18">
        <f>'b,á,r,z termésátlg'!C22</f>
        <v>5590</v>
      </c>
      <c r="M26" s="18">
        <f>'b,á,r,z termésátlg'!D22</f>
        <v>3490</v>
      </c>
      <c r="N26" s="18">
        <f>'b,á,r,z termésátlg'!E22</f>
        <v>3230</v>
      </c>
      <c r="O26" s="19">
        <f>műtrágya!F22</f>
        <v>118.6962063056159</v>
      </c>
      <c r="P26" s="20">
        <f>munkaerő!B22</f>
        <v>358891</v>
      </c>
      <c r="Q26" s="20">
        <f>munkaerő!C22</f>
        <v>106.7</v>
      </c>
      <c r="R26" s="4"/>
      <c r="S26" s="4"/>
      <c r="T26" s="4"/>
      <c r="U26" s="4"/>
      <c r="V26" s="4"/>
      <c r="W26" s="4"/>
      <c r="X26" s="4"/>
      <c r="Y26" s="4"/>
    </row>
    <row r="27" spans="1:26" ht="15.6" x14ac:dyDescent="0.3">
      <c r="A27" s="14">
        <v>2020</v>
      </c>
      <c r="B27" s="15">
        <f>'kukorica termelés'!F127</f>
        <v>8580</v>
      </c>
      <c r="C27" s="15">
        <f>'kukorica termelés'!B127</f>
        <v>981006</v>
      </c>
      <c r="D27" s="15">
        <f>átlagárak!C23</f>
        <v>49808</v>
      </c>
      <c r="E27" s="16">
        <f>időjárás!D24</f>
        <v>140</v>
      </c>
      <c r="F27" s="16">
        <f>időjárás!G24</f>
        <v>2</v>
      </c>
      <c r="G27" s="16">
        <f>időjárás!B24</f>
        <v>11.5</v>
      </c>
      <c r="H27" s="17">
        <f>időjárás!C24</f>
        <v>613.1</v>
      </c>
      <c r="I27" s="17">
        <f>időjárás!E24</f>
        <v>72</v>
      </c>
      <c r="J27" s="17">
        <f>időjárás!F24</f>
        <v>29</v>
      </c>
      <c r="K27" s="18">
        <f>'b,á,r,z termésátlg'!B23</f>
        <v>5470</v>
      </c>
      <c r="L27" s="18">
        <f>'b,á,r,z termésátlg'!C23</f>
        <v>5680</v>
      </c>
      <c r="M27" s="18">
        <f>'b,á,r,z termésátlg'!D23</f>
        <v>3200</v>
      </c>
      <c r="N27" s="18">
        <f>'b,á,r,z termésátlg'!E23</f>
        <v>2990</v>
      </c>
      <c r="O27" s="19">
        <f>műtrágya!F23</f>
        <v>133.0193359700873</v>
      </c>
      <c r="P27" s="20">
        <f>munkaerő!B23</f>
        <v>337561</v>
      </c>
      <c r="Q27" s="20">
        <f>munkaerő!C23</f>
        <v>106.9</v>
      </c>
      <c r="R27" s="4"/>
      <c r="S27" s="4"/>
      <c r="T27" s="4"/>
      <c r="U27" s="4"/>
      <c r="V27" s="4"/>
      <c r="W27" s="4"/>
      <c r="X27" s="4"/>
      <c r="Y27" s="4"/>
    </row>
    <row r="28" spans="1:26" ht="15.6" x14ac:dyDescent="0.3">
      <c r="A28" s="14">
        <v>2021</v>
      </c>
      <c r="B28" s="15">
        <f>'kukorica termelés'!F128</f>
        <v>6130</v>
      </c>
      <c r="C28" s="15">
        <f>'kukorica termelés'!B128</f>
        <v>1054566</v>
      </c>
      <c r="D28" s="15">
        <f>átlagárak!C24</f>
        <v>72823</v>
      </c>
      <c r="E28" s="16">
        <f>időjárás!D25</f>
        <v>134</v>
      </c>
      <c r="F28" s="16">
        <f>időjárás!G25</f>
        <v>17</v>
      </c>
      <c r="G28" s="16">
        <f>időjárás!B25</f>
        <v>10.9</v>
      </c>
      <c r="H28" s="17">
        <f>időjárás!C25</f>
        <v>514.20000000000005</v>
      </c>
      <c r="I28" s="17">
        <f>időjárás!E25</f>
        <v>96</v>
      </c>
      <c r="J28" s="17">
        <f>időjárás!F25</f>
        <v>41</v>
      </c>
      <c r="K28" s="18">
        <f>'b,á,r,z termésátlg'!B24</f>
        <v>5930</v>
      </c>
      <c r="L28" s="18">
        <f>'b,á,r,z termésátlg'!C24</f>
        <v>6370</v>
      </c>
      <c r="M28" s="18">
        <f>'b,á,r,z termésátlg'!D24</f>
        <v>3310</v>
      </c>
      <c r="N28" s="18">
        <f>'b,á,r,z termésátlg'!E24</f>
        <v>3060</v>
      </c>
      <c r="O28" s="19">
        <f>műtrágya!F24</f>
        <v>132.66906558330402</v>
      </c>
      <c r="P28" s="20">
        <f>munkaerő!B24</f>
        <v>325578</v>
      </c>
      <c r="Q28" s="20">
        <f>munkaerő!C24</f>
        <v>109.4</v>
      </c>
      <c r="R28" s="4"/>
      <c r="S28" s="4"/>
      <c r="T28" s="4"/>
      <c r="U28" s="4"/>
      <c r="V28" s="4"/>
      <c r="W28" s="4"/>
      <c r="X28" s="4"/>
      <c r="Y28" s="4"/>
    </row>
    <row r="29" spans="1:26" ht="15.6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6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6" x14ac:dyDescent="0.3">
      <c r="A31" s="4" t="s">
        <v>48</v>
      </c>
      <c r="B31" s="4" t="s">
        <v>2</v>
      </c>
      <c r="C31" s="4" t="s">
        <v>49</v>
      </c>
      <c r="D31" s="4" t="s">
        <v>49</v>
      </c>
      <c r="E31" s="4" t="s">
        <v>49</v>
      </c>
      <c r="F31" s="4" t="s">
        <v>49</v>
      </c>
      <c r="G31" s="4" t="s">
        <v>49</v>
      </c>
      <c r="H31" s="4" t="s">
        <v>49</v>
      </c>
      <c r="I31" s="4" t="s">
        <v>49</v>
      </c>
      <c r="J31" s="4" t="s">
        <v>49</v>
      </c>
      <c r="K31" s="4" t="s">
        <v>49</v>
      </c>
      <c r="L31" s="4" t="s">
        <v>49</v>
      </c>
      <c r="M31" s="4" t="s">
        <v>49</v>
      </c>
      <c r="N31" s="4" t="s">
        <v>49</v>
      </c>
      <c r="O31" s="4" t="s">
        <v>49</v>
      </c>
      <c r="P31" s="4" t="s">
        <v>49</v>
      </c>
      <c r="Q31" s="4" t="s">
        <v>49</v>
      </c>
      <c r="R31" s="4"/>
      <c r="S31" s="4"/>
      <c r="T31" s="4"/>
      <c r="U31" s="4"/>
      <c r="V31" s="4"/>
      <c r="W31" s="4"/>
      <c r="X31" s="4"/>
      <c r="Y31" s="4"/>
    </row>
    <row r="32" spans="1:26" ht="58.5" customHeight="1" x14ac:dyDescent="0.3">
      <c r="A32" s="21" t="str">
        <f t="shared" ref="A32:Q32" si="2">A6</f>
        <v>ÉV</v>
      </c>
      <c r="B32" s="21" t="str">
        <f t="shared" si="2"/>
        <v>Kukorica termésátlag</v>
      </c>
      <c r="C32" s="21" t="str">
        <f t="shared" si="2"/>
        <v>Kukoricával betakarított terület</v>
      </c>
      <c r="D32" s="21" t="str">
        <f t="shared" si="2"/>
        <v>Kukorica felvásárlási átlagára (Ft/tonna)</v>
      </c>
      <c r="E32" s="22" t="str">
        <f t="shared" si="2"/>
        <v>Csapadékos napok száma</v>
      </c>
      <c r="F32" s="22" t="str">
        <f t="shared" si="2"/>
        <v>Hőhullámmal érintett napok száma</v>
      </c>
      <c r="G32" s="22" t="str">
        <f t="shared" si="2"/>
        <v>Átlagos középhőmérséklet, °C</v>
      </c>
      <c r="H32" s="22" t="str">
        <f t="shared" si="2"/>
        <v>Lehullott csapadékösszeg, mm</v>
      </c>
      <c r="I32" s="22" t="str">
        <f t="shared" si="2"/>
        <v>Fagyos napok száma</v>
      </c>
      <c r="J32" s="22" t="str">
        <f t="shared" si="2"/>
        <v>Hőségnapok száma</v>
      </c>
      <c r="K32" s="22" t="str">
        <f t="shared" si="2"/>
        <v>Búza termésátlaga</v>
      </c>
      <c r="L32" s="22" t="str">
        <f t="shared" si="2"/>
        <v>Árpa termésátlaga</v>
      </c>
      <c r="M32" s="22" t="str">
        <f t="shared" si="2"/>
        <v>Rozs termésátlaga</v>
      </c>
      <c r="N32" s="22" t="str">
        <f t="shared" si="2"/>
        <v>Zab termésátlaga</v>
      </c>
      <c r="O32" s="22" t="str">
        <f t="shared" si="2"/>
        <v>egy hektár mezőgazdasági területre jutó műtrágya mennyisége</v>
      </c>
      <c r="P32" s="22" t="str">
        <f t="shared" si="2"/>
        <v>Összesen Éves munkaerő-egység (ÉME)</v>
      </c>
      <c r="Q32" s="22" t="str">
        <f t="shared" si="2"/>
        <v>A munkaerő-egységre jutó reáljövedelem változása, 
előző év=100,0%</v>
      </c>
      <c r="R32" s="4"/>
      <c r="S32" s="4"/>
      <c r="T32" s="4"/>
      <c r="U32" s="4"/>
      <c r="V32" s="4"/>
      <c r="W32" s="4"/>
      <c r="X32" s="4"/>
      <c r="Y32" s="4"/>
    </row>
    <row r="33" spans="1:25" ht="15.6" x14ac:dyDescent="0.3">
      <c r="A33" s="4">
        <f t="shared" ref="A33:B54" si="3">A7</f>
        <v>2000</v>
      </c>
      <c r="B33" s="23">
        <f t="shared" si="3"/>
        <v>4150</v>
      </c>
      <c r="C33" s="4">
        <f t="shared" ref="C33:Q33" si="4">RANK(C7,C$7:C$28,C$3)</f>
        <v>16</v>
      </c>
      <c r="D33" s="4">
        <f t="shared" si="4"/>
        <v>18</v>
      </c>
      <c r="E33" s="4">
        <f t="shared" si="4"/>
        <v>20</v>
      </c>
      <c r="F33" s="4">
        <f t="shared" si="4"/>
        <v>16</v>
      </c>
      <c r="G33" s="4">
        <f t="shared" si="4"/>
        <v>6</v>
      </c>
      <c r="H33" s="4">
        <f t="shared" si="4"/>
        <v>21</v>
      </c>
      <c r="I33" s="4">
        <f t="shared" si="4"/>
        <v>11</v>
      </c>
      <c r="J33" s="4">
        <f t="shared" si="4"/>
        <v>14</v>
      </c>
      <c r="K33" s="4">
        <f t="shared" si="4"/>
        <v>19</v>
      </c>
      <c r="L33" s="4">
        <f t="shared" si="4"/>
        <v>21</v>
      </c>
      <c r="M33" s="4">
        <f t="shared" si="4"/>
        <v>19</v>
      </c>
      <c r="N33" s="4">
        <f t="shared" si="4"/>
        <v>21</v>
      </c>
      <c r="O33" s="4">
        <f t="shared" si="4"/>
        <v>22</v>
      </c>
      <c r="P33" s="4">
        <f t="shared" si="4"/>
        <v>22</v>
      </c>
      <c r="Q33" s="4">
        <f t="shared" si="4"/>
        <v>18</v>
      </c>
      <c r="R33" s="4"/>
      <c r="S33" s="4"/>
      <c r="T33" s="4"/>
      <c r="U33" s="4"/>
      <c r="V33" s="4"/>
      <c r="W33" s="4"/>
      <c r="X33" s="4"/>
      <c r="Y33" s="4"/>
    </row>
    <row r="34" spans="1:25" ht="15.6" x14ac:dyDescent="0.3">
      <c r="A34" s="4">
        <f t="shared" si="3"/>
        <v>2001</v>
      </c>
      <c r="B34" s="23">
        <f t="shared" si="3"/>
        <v>6220</v>
      </c>
      <c r="C34" s="4">
        <f t="shared" ref="C34:Q34" si="5">RANK(C8,C$7:C$28,C$3)</f>
        <v>22</v>
      </c>
      <c r="D34" s="4">
        <f t="shared" si="5"/>
        <v>22</v>
      </c>
      <c r="E34" s="4">
        <f t="shared" si="5"/>
        <v>12</v>
      </c>
      <c r="F34" s="4">
        <f t="shared" si="5"/>
        <v>2</v>
      </c>
      <c r="G34" s="4">
        <f t="shared" si="5"/>
        <v>18</v>
      </c>
      <c r="H34" s="4">
        <f t="shared" si="5"/>
        <v>11</v>
      </c>
      <c r="I34" s="4">
        <f t="shared" si="5"/>
        <v>17</v>
      </c>
      <c r="J34" s="4">
        <f t="shared" si="5"/>
        <v>4</v>
      </c>
      <c r="K34" s="4">
        <f t="shared" si="5"/>
        <v>13</v>
      </c>
      <c r="L34" s="4">
        <f t="shared" si="5"/>
        <v>16</v>
      </c>
      <c r="M34" s="4">
        <f t="shared" si="5"/>
        <v>14</v>
      </c>
      <c r="N34" s="4">
        <f t="shared" si="5"/>
        <v>15</v>
      </c>
      <c r="O34" s="4">
        <f t="shared" si="5"/>
        <v>19</v>
      </c>
      <c r="P34" s="4">
        <f t="shared" si="5"/>
        <v>20</v>
      </c>
      <c r="Q34" s="4">
        <f t="shared" si="5"/>
        <v>13</v>
      </c>
      <c r="R34" s="4"/>
      <c r="S34" s="4"/>
      <c r="T34" s="4"/>
      <c r="U34" s="4"/>
      <c r="V34" s="4"/>
      <c r="W34" s="4"/>
      <c r="X34" s="4"/>
      <c r="Y34" s="4"/>
    </row>
    <row r="35" spans="1:25" ht="15.6" x14ac:dyDescent="0.3">
      <c r="A35" s="4">
        <f t="shared" si="3"/>
        <v>2002</v>
      </c>
      <c r="B35" s="23">
        <f t="shared" si="3"/>
        <v>5050</v>
      </c>
      <c r="C35" s="4">
        <f t="shared" ref="C35:Q35" si="6">RANK(C9,C$7:C$28,C$3)</f>
        <v>18</v>
      </c>
      <c r="D35" s="4">
        <f t="shared" si="6"/>
        <v>21</v>
      </c>
      <c r="E35" s="4">
        <f t="shared" si="6"/>
        <v>7</v>
      </c>
      <c r="F35" s="4">
        <f t="shared" si="6"/>
        <v>13</v>
      </c>
      <c r="G35" s="4">
        <f t="shared" si="6"/>
        <v>8</v>
      </c>
      <c r="H35" s="4">
        <f t="shared" si="6"/>
        <v>17</v>
      </c>
      <c r="I35" s="4">
        <f t="shared" si="6"/>
        <v>9</v>
      </c>
      <c r="J35" s="4">
        <f t="shared" si="6"/>
        <v>7</v>
      </c>
      <c r="K35" s="4">
        <f t="shared" si="6"/>
        <v>21</v>
      </c>
      <c r="L35" s="4">
        <f t="shared" si="6"/>
        <v>20</v>
      </c>
      <c r="M35" s="4">
        <f t="shared" si="6"/>
        <v>20</v>
      </c>
      <c r="N35" s="4">
        <f t="shared" si="6"/>
        <v>18</v>
      </c>
      <c r="O35" s="4">
        <f t="shared" si="6"/>
        <v>16</v>
      </c>
      <c r="P35" s="4">
        <f t="shared" si="6"/>
        <v>21</v>
      </c>
      <c r="Q35" s="4">
        <f t="shared" si="6"/>
        <v>21</v>
      </c>
      <c r="R35" s="4"/>
      <c r="S35" s="4"/>
      <c r="T35" s="4"/>
      <c r="U35" s="4"/>
      <c r="V35" s="4"/>
      <c r="W35" s="4"/>
      <c r="X35" s="4"/>
      <c r="Y35" s="4"/>
    </row>
    <row r="36" spans="1:25" ht="15.6" x14ac:dyDescent="0.3">
      <c r="A36" s="4">
        <f t="shared" si="3"/>
        <v>2003</v>
      </c>
      <c r="B36" s="23">
        <f t="shared" si="3"/>
        <v>3950</v>
      </c>
      <c r="C36" s="4">
        <f t="shared" ref="C36:Q36" si="7">RANK(C10,C$7:C$28,C$3)</f>
        <v>9</v>
      </c>
      <c r="D36" s="4">
        <f t="shared" si="7"/>
        <v>14</v>
      </c>
      <c r="E36" s="4">
        <f t="shared" si="7"/>
        <v>22</v>
      </c>
      <c r="F36" s="4">
        <f t="shared" si="7"/>
        <v>9</v>
      </c>
      <c r="G36" s="4">
        <f t="shared" si="7"/>
        <v>18</v>
      </c>
      <c r="H36" s="4">
        <f t="shared" si="7"/>
        <v>20</v>
      </c>
      <c r="I36" s="4">
        <f t="shared" si="7"/>
        <v>22</v>
      </c>
      <c r="J36" s="4">
        <f t="shared" si="7"/>
        <v>21</v>
      </c>
      <c r="K36" s="4">
        <f t="shared" si="7"/>
        <v>22</v>
      </c>
      <c r="L36" s="4">
        <f t="shared" si="7"/>
        <v>22</v>
      </c>
      <c r="M36" s="4">
        <f t="shared" si="7"/>
        <v>22</v>
      </c>
      <c r="N36" s="4">
        <f t="shared" si="7"/>
        <v>22</v>
      </c>
      <c r="O36" s="4">
        <f t="shared" si="7"/>
        <v>15</v>
      </c>
      <c r="P36" s="4">
        <f t="shared" si="7"/>
        <v>19</v>
      </c>
      <c r="Q36" s="4">
        <f t="shared" si="7"/>
        <v>14</v>
      </c>
      <c r="R36" s="4"/>
      <c r="S36" s="4"/>
      <c r="T36" s="4"/>
      <c r="U36" s="4"/>
      <c r="V36" s="4"/>
      <c r="W36" s="4"/>
      <c r="X36" s="4"/>
      <c r="Y36" s="4"/>
    </row>
    <row r="37" spans="1:25" ht="15.6" x14ac:dyDescent="0.3">
      <c r="A37" s="4">
        <f t="shared" si="3"/>
        <v>2004</v>
      </c>
      <c r="B37" s="23">
        <f t="shared" si="3"/>
        <v>7000</v>
      </c>
      <c r="C37" s="4">
        <f t="shared" ref="C37:Q37" si="8">RANK(C11,C$7:C$28,C$3)</f>
        <v>12</v>
      </c>
      <c r="D37" s="4">
        <f t="shared" si="8"/>
        <v>19</v>
      </c>
      <c r="E37" s="4">
        <f t="shared" si="8"/>
        <v>6</v>
      </c>
      <c r="F37" s="4">
        <f t="shared" si="8"/>
        <v>5</v>
      </c>
      <c r="G37" s="4">
        <f t="shared" si="8"/>
        <v>20</v>
      </c>
      <c r="H37" s="4">
        <f t="shared" si="8"/>
        <v>5</v>
      </c>
      <c r="I37" s="4">
        <f t="shared" si="8"/>
        <v>15</v>
      </c>
      <c r="J37" s="4">
        <f t="shared" si="8"/>
        <v>2</v>
      </c>
      <c r="K37" s="4">
        <f t="shared" si="8"/>
        <v>7</v>
      </c>
      <c r="L37" s="4">
        <f t="shared" si="8"/>
        <v>10</v>
      </c>
      <c r="M37" s="4">
        <f t="shared" si="8"/>
        <v>10</v>
      </c>
      <c r="N37" s="4">
        <f t="shared" si="8"/>
        <v>2</v>
      </c>
      <c r="O37" s="4">
        <f t="shared" si="8"/>
        <v>14</v>
      </c>
      <c r="P37" s="4">
        <f t="shared" si="8"/>
        <v>18</v>
      </c>
      <c r="Q37" s="4">
        <f t="shared" si="8"/>
        <v>1</v>
      </c>
      <c r="R37" s="4"/>
      <c r="S37" s="4"/>
      <c r="T37" s="4"/>
      <c r="U37" s="4"/>
      <c r="V37" s="4"/>
      <c r="W37" s="4"/>
      <c r="X37" s="4"/>
      <c r="Y37" s="4"/>
    </row>
    <row r="38" spans="1:25" ht="15.6" x14ac:dyDescent="0.3">
      <c r="A38" s="4">
        <f t="shared" si="3"/>
        <v>2005</v>
      </c>
      <c r="B38" s="23">
        <f t="shared" si="3"/>
        <v>7560</v>
      </c>
      <c r="C38" s="4">
        <f t="shared" ref="C38:Q38" si="9">RANK(C12,C$7:C$28,C$3)</f>
        <v>17</v>
      </c>
      <c r="D38" s="4">
        <f t="shared" si="9"/>
        <v>20</v>
      </c>
      <c r="E38" s="4">
        <f t="shared" si="9"/>
        <v>8</v>
      </c>
      <c r="F38" s="4">
        <f t="shared" si="9"/>
        <v>7</v>
      </c>
      <c r="G38" s="4">
        <f t="shared" si="9"/>
        <v>22</v>
      </c>
      <c r="H38" s="4">
        <f t="shared" si="9"/>
        <v>3</v>
      </c>
      <c r="I38" s="4">
        <f t="shared" si="9"/>
        <v>21</v>
      </c>
      <c r="J38" s="4">
        <f t="shared" si="9"/>
        <v>1</v>
      </c>
      <c r="K38" s="4">
        <f t="shared" si="9"/>
        <v>12</v>
      </c>
      <c r="L38" s="4">
        <f t="shared" si="9"/>
        <v>13</v>
      </c>
      <c r="M38" s="4">
        <f t="shared" si="9"/>
        <v>12</v>
      </c>
      <c r="N38" s="4">
        <f t="shared" si="9"/>
        <v>14</v>
      </c>
      <c r="O38" s="4">
        <f t="shared" si="9"/>
        <v>19</v>
      </c>
      <c r="P38" s="4">
        <f t="shared" si="9"/>
        <v>17</v>
      </c>
      <c r="Q38" s="4">
        <f t="shared" si="9"/>
        <v>17</v>
      </c>
      <c r="R38" s="4"/>
      <c r="S38" s="4"/>
      <c r="T38" s="4"/>
      <c r="U38" s="4"/>
      <c r="V38" s="4"/>
      <c r="W38" s="4"/>
      <c r="X38" s="4"/>
      <c r="Y38" s="4"/>
    </row>
    <row r="39" spans="1:25" ht="15.6" x14ac:dyDescent="0.3">
      <c r="A39" s="4">
        <f t="shared" si="3"/>
        <v>2006</v>
      </c>
      <c r="B39" s="23">
        <f t="shared" si="3"/>
        <v>6820</v>
      </c>
      <c r="C39" s="4">
        <f t="shared" ref="C39:Q39" si="10">RANK(C13,C$7:C$28,C$3)</f>
        <v>19</v>
      </c>
      <c r="D39" s="4">
        <f t="shared" si="10"/>
        <v>17</v>
      </c>
      <c r="E39" s="4">
        <f t="shared" si="10"/>
        <v>14</v>
      </c>
      <c r="F39" s="4">
        <f t="shared" si="10"/>
        <v>10</v>
      </c>
      <c r="G39" s="4">
        <f t="shared" si="10"/>
        <v>17</v>
      </c>
      <c r="H39" s="4">
        <f t="shared" si="10"/>
        <v>15</v>
      </c>
      <c r="I39" s="4">
        <f t="shared" si="10"/>
        <v>16</v>
      </c>
      <c r="J39" s="4">
        <f t="shared" si="10"/>
        <v>11</v>
      </c>
      <c r="K39" s="4">
        <f t="shared" si="10"/>
        <v>15</v>
      </c>
      <c r="L39" s="4">
        <f t="shared" si="10"/>
        <v>14</v>
      </c>
      <c r="M39" s="4">
        <f t="shared" si="10"/>
        <v>13</v>
      </c>
      <c r="N39" s="4">
        <f t="shared" si="10"/>
        <v>12</v>
      </c>
      <c r="O39" s="4">
        <f t="shared" si="10"/>
        <v>12</v>
      </c>
      <c r="P39" s="4">
        <f t="shared" si="10"/>
        <v>16</v>
      </c>
      <c r="Q39" s="4">
        <f t="shared" si="10"/>
        <v>7</v>
      </c>
      <c r="R39" s="4"/>
      <c r="S39" s="4"/>
      <c r="T39" s="4"/>
      <c r="U39" s="4"/>
      <c r="V39" s="4"/>
      <c r="W39" s="4"/>
      <c r="X39" s="4"/>
      <c r="Y39" s="4"/>
    </row>
    <row r="40" spans="1:25" ht="15.6" x14ac:dyDescent="0.3">
      <c r="A40" s="4">
        <f t="shared" si="3"/>
        <v>2007</v>
      </c>
      <c r="B40" s="23">
        <f t="shared" si="3"/>
        <v>3730</v>
      </c>
      <c r="C40" s="4">
        <f t="shared" ref="C40:Q40" si="11">RANK(C14,C$7:C$28,C$3)</f>
        <v>7</v>
      </c>
      <c r="D40" s="4">
        <f t="shared" si="11"/>
        <v>7</v>
      </c>
      <c r="E40" s="4">
        <f t="shared" si="11"/>
        <v>10</v>
      </c>
      <c r="F40" s="4">
        <f t="shared" si="11"/>
        <v>16</v>
      </c>
      <c r="G40" s="4">
        <f t="shared" si="11"/>
        <v>4</v>
      </c>
      <c r="H40" s="4">
        <f t="shared" si="11"/>
        <v>8</v>
      </c>
      <c r="I40" s="4">
        <f t="shared" si="11"/>
        <v>2</v>
      </c>
      <c r="J40" s="4">
        <f t="shared" si="11"/>
        <v>16</v>
      </c>
      <c r="K40" s="4">
        <f t="shared" si="11"/>
        <v>20</v>
      </c>
      <c r="L40" s="4">
        <f t="shared" si="11"/>
        <v>19</v>
      </c>
      <c r="M40" s="4">
        <f t="shared" si="11"/>
        <v>18</v>
      </c>
      <c r="N40" s="4">
        <f t="shared" si="11"/>
        <v>20</v>
      </c>
      <c r="O40" s="4">
        <f t="shared" si="11"/>
        <v>10</v>
      </c>
      <c r="P40" s="4">
        <f t="shared" si="11"/>
        <v>14</v>
      </c>
      <c r="Q40" s="4">
        <f t="shared" si="11"/>
        <v>9</v>
      </c>
      <c r="R40" s="4"/>
      <c r="S40" s="4"/>
      <c r="T40" s="4"/>
      <c r="U40" s="4"/>
      <c r="V40" s="4"/>
      <c r="W40" s="4"/>
      <c r="X40" s="4"/>
      <c r="Y40" s="4"/>
    </row>
    <row r="41" spans="1:25" ht="15.6" x14ac:dyDescent="0.3">
      <c r="A41" s="4">
        <f t="shared" si="3"/>
        <v>2008</v>
      </c>
      <c r="B41" s="23">
        <f t="shared" si="3"/>
        <v>7470</v>
      </c>
      <c r="C41" s="4">
        <f t="shared" ref="C41:Q41" si="12">RANK(C15,C$7:C$28,C$3)</f>
        <v>15</v>
      </c>
      <c r="D41" s="4">
        <f t="shared" si="12"/>
        <v>15</v>
      </c>
      <c r="E41" s="4">
        <f t="shared" si="12"/>
        <v>9</v>
      </c>
      <c r="F41" s="4">
        <f t="shared" si="12"/>
        <v>2</v>
      </c>
      <c r="G41" s="4">
        <f t="shared" si="12"/>
        <v>8</v>
      </c>
      <c r="H41" s="4">
        <f t="shared" si="12"/>
        <v>14</v>
      </c>
      <c r="I41" s="4">
        <f t="shared" si="12"/>
        <v>3</v>
      </c>
      <c r="J41" s="4">
        <f t="shared" si="12"/>
        <v>8</v>
      </c>
      <c r="K41" s="4">
        <f t="shared" si="12"/>
        <v>9</v>
      </c>
      <c r="L41" s="4">
        <f t="shared" si="12"/>
        <v>8</v>
      </c>
      <c r="M41" s="4">
        <f t="shared" si="12"/>
        <v>11</v>
      </c>
      <c r="N41" s="4">
        <f t="shared" si="12"/>
        <v>5</v>
      </c>
      <c r="O41" s="4">
        <f t="shared" si="12"/>
        <v>16</v>
      </c>
      <c r="P41" s="4">
        <f t="shared" si="12"/>
        <v>8</v>
      </c>
      <c r="Q41" s="4">
        <f t="shared" si="12"/>
        <v>3</v>
      </c>
      <c r="R41" s="4"/>
      <c r="S41" s="4"/>
      <c r="T41" s="4"/>
      <c r="U41" s="4"/>
      <c r="V41" s="4"/>
      <c r="W41" s="4"/>
      <c r="X41" s="4"/>
      <c r="Y41" s="4"/>
    </row>
    <row r="42" spans="1:25" ht="15.6" x14ac:dyDescent="0.3">
      <c r="A42" s="4">
        <f t="shared" si="3"/>
        <v>2009</v>
      </c>
      <c r="B42" s="23">
        <f t="shared" si="3"/>
        <v>6390</v>
      </c>
      <c r="C42" s="4">
        <f t="shared" ref="C42:Q42" si="13">RANK(C16,C$7:C$28,C$3)</f>
        <v>11</v>
      </c>
      <c r="D42" s="4">
        <f t="shared" si="13"/>
        <v>16</v>
      </c>
      <c r="E42" s="4">
        <f t="shared" si="13"/>
        <v>3</v>
      </c>
      <c r="F42" s="4">
        <f t="shared" si="13"/>
        <v>7</v>
      </c>
      <c r="G42" s="4">
        <f t="shared" si="13"/>
        <v>10</v>
      </c>
      <c r="H42" s="4">
        <f t="shared" si="13"/>
        <v>10</v>
      </c>
      <c r="I42" s="4">
        <f t="shared" si="13"/>
        <v>6</v>
      </c>
      <c r="J42" s="4">
        <f t="shared" si="13"/>
        <v>9</v>
      </c>
      <c r="K42" s="4">
        <f t="shared" si="13"/>
        <v>16</v>
      </c>
      <c r="L42" s="4">
        <f t="shared" si="13"/>
        <v>18</v>
      </c>
      <c r="M42" s="4">
        <f t="shared" si="13"/>
        <v>21</v>
      </c>
      <c r="N42" s="4">
        <f t="shared" si="13"/>
        <v>19</v>
      </c>
      <c r="O42" s="4">
        <f t="shared" si="13"/>
        <v>21</v>
      </c>
      <c r="P42" s="4">
        <f t="shared" si="13"/>
        <v>13</v>
      </c>
      <c r="Q42" s="4">
        <f t="shared" si="13"/>
        <v>22</v>
      </c>
      <c r="R42" s="4"/>
      <c r="S42" s="4"/>
      <c r="T42" s="4"/>
      <c r="U42" s="4"/>
      <c r="V42" s="4"/>
      <c r="W42" s="4"/>
      <c r="X42" s="4"/>
      <c r="Y42" s="4"/>
    </row>
    <row r="43" spans="1:25" ht="15.6" x14ac:dyDescent="0.3">
      <c r="A43" s="4">
        <f t="shared" si="3"/>
        <v>2010</v>
      </c>
      <c r="B43" s="23">
        <f t="shared" si="3"/>
        <v>6470</v>
      </c>
      <c r="C43" s="4">
        <f t="shared" ref="C43:Q43" si="14">RANK(C17,C$7:C$28,C$3)</f>
        <v>8</v>
      </c>
      <c r="D43" s="4">
        <f t="shared" si="14"/>
        <v>13</v>
      </c>
      <c r="E43" s="4">
        <f t="shared" si="14"/>
        <v>1</v>
      </c>
      <c r="F43" s="4">
        <f t="shared" si="14"/>
        <v>15</v>
      </c>
      <c r="G43" s="4">
        <f t="shared" si="14"/>
        <v>20</v>
      </c>
      <c r="H43" s="4">
        <f t="shared" si="14"/>
        <v>1</v>
      </c>
      <c r="I43" s="4">
        <f t="shared" si="14"/>
        <v>17</v>
      </c>
      <c r="J43" s="4">
        <f t="shared" si="14"/>
        <v>6</v>
      </c>
      <c r="K43" s="4">
        <f t="shared" si="14"/>
        <v>18</v>
      </c>
      <c r="L43" s="4">
        <f t="shared" si="14"/>
        <v>17</v>
      </c>
      <c r="M43" s="4">
        <f t="shared" si="14"/>
        <v>17</v>
      </c>
      <c r="N43" s="4">
        <f t="shared" si="14"/>
        <v>17</v>
      </c>
      <c r="O43" s="4">
        <f t="shared" si="14"/>
        <v>18</v>
      </c>
      <c r="P43" s="4">
        <f t="shared" si="14"/>
        <v>11</v>
      </c>
      <c r="Q43" s="4">
        <f t="shared" si="14"/>
        <v>4</v>
      </c>
      <c r="R43" s="4"/>
      <c r="S43" s="4"/>
      <c r="T43" s="4"/>
      <c r="U43" s="4"/>
      <c r="V43" s="4"/>
      <c r="W43" s="4"/>
      <c r="X43" s="4"/>
      <c r="Y43" s="4"/>
    </row>
    <row r="44" spans="1:25" ht="15.6" x14ac:dyDescent="0.3">
      <c r="A44" s="4">
        <f t="shared" si="3"/>
        <v>2011</v>
      </c>
      <c r="B44" s="23">
        <f t="shared" si="3"/>
        <v>6500</v>
      </c>
      <c r="C44" s="4">
        <f t="shared" ref="C44:Q44" si="15">RANK(C18,C$7:C$28,C$3)</f>
        <v>20</v>
      </c>
      <c r="D44" s="4">
        <f t="shared" si="15"/>
        <v>4</v>
      </c>
      <c r="E44" s="4">
        <f t="shared" si="15"/>
        <v>21</v>
      </c>
      <c r="F44" s="4">
        <f t="shared" si="15"/>
        <v>10</v>
      </c>
      <c r="G44" s="4">
        <f t="shared" si="15"/>
        <v>16</v>
      </c>
      <c r="H44" s="4">
        <f t="shared" si="15"/>
        <v>22</v>
      </c>
      <c r="I44" s="4">
        <f t="shared" si="15"/>
        <v>20</v>
      </c>
      <c r="J44" s="4">
        <f t="shared" si="15"/>
        <v>12</v>
      </c>
      <c r="K44" s="4">
        <f t="shared" si="15"/>
        <v>14</v>
      </c>
      <c r="L44" s="4">
        <f t="shared" si="15"/>
        <v>12</v>
      </c>
      <c r="M44" s="4">
        <f t="shared" si="15"/>
        <v>15</v>
      </c>
      <c r="N44" s="4">
        <f t="shared" si="15"/>
        <v>16</v>
      </c>
      <c r="O44" s="4">
        <f t="shared" si="15"/>
        <v>13</v>
      </c>
      <c r="P44" s="4">
        <f t="shared" si="15"/>
        <v>9</v>
      </c>
      <c r="Q44" s="4">
        <f t="shared" si="15"/>
        <v>2</v>
      </c>
      <c r="R44" s="4"/>
      <c r="S44" s="4"/>
      <c r="T44" s="4"/>
      <c r="U44" s="4"/>
      <c r="V44" s="4"/>
      <c r="W44" s="4"/>
      <c r="X44" s="4"/>
      <c r="Y44" s="4"/>
    </row>
    <row r="45" spans="1:25" ht="15.6" x14ac:dyDescent="0.3">
      <c r="A45" s="4">
        <f t="shared" si="3"/>
        <v>2012</v>
      </c>
      <c r="B45" s="23">
        <f t="shared" si="3"/>
        <v>4000</v>
      </c>
      <c r="C45" s="4">
        <f t="shared" ref="C45:Q45" si="16">RANK(C19,C$7:C$28,C$3)</f>
        <v>13</v>
      </c>
      <c r="D45" s="4">
        <f t="shared" si="16"/>
        <v>2</v>
      </c>
      <c r="E45" s="4">
        <f t="shared" si="16"/>
        <v>18</v>
      </c>
      <c r="F45" s="4">
        <f t="shared" si="16"/>
        <v>21</v>
      </c>
      <c r="G45" s="4">
        <f t="shared" si="16"/>
        <v>10</v>
      </c>
      <c r="H45" s="4">
        <f t="shared" si="16"/>
        <v>19</v>
      </c>
      <c r="I45" s="4">
        <f t="shared" si="16"/>
        <v>14</v>
      </c>
      <c r="J45" s="4">
        <f t="shared" si="16"/>
        <v>21</v>
      </c>
      <c r="K45" s="4">
        <f t="shared" si="16"/>
        <v>17</v>
      </c>
      <c r="L45" s="4">
        <f t="shared" si="16"/>
        <v>15</v>
      </c>
      <c r="M45" s="4">
        <f t="shared" si="16"/>
        <v>16</v>
      </c>
      <c r="N45" s="4">
        <f t="shared" si="16"/>
        <v>10</v>
      </c>
      <c r="O45" s="4">
        <f t="shared" si="16"/>
        <v>11</v>
      </c>
      <c r="P45" s="4">
        <f t="shared" si="16"/>
        <v>6</v>
      </c>
      <c r="Q45" s="4">
        <f t="shared" si="16"/>
        <v>20</v>
      </c>
      <c r="R45" s="4"/>
      <c r="S45" s="4"/>
      <c r="T45" s="4"/>
      <c r="U45" s="4"/>
      <c r="V45" s="4"/>
      <c r="W45" s="4"/>
      <c r="X45" s="4"/>
      <c r="Y45" s="4"/>
    </row>
    <row r="46" spans="1:25" ht="15.6" x14ac:dyDescent="0.3">
      <c r="A46" s="4">
        <f t="shared" si="3"/>
        <v>2013</v>
      </c>
      <c r="B46" s="23">
        <f t="shared" si="3"/>
        <v>5440</v>
      </c>
      <c r="C46" s="4">
        <f t="shared" ref="C46:Q46" si="17">RANK(C20,C$7:C$28,C$3)</f>
        <v>21</v>
      </c>
      <c r="D46" s="4">
        <f t="shared" si="17"/>
        <v>5</v>
      </c>
      <c r="E46" s="4">
        <f t="shared" si="17"/>
        <v>4</v>
      </c>
      <c r="F46" s="4">
        <f t="shared" si="17"/>
        <v>19</v>
      </c>
      <c r="G46" s="4">
        <f t="shared" si="17"/>
        <v>13</v>
      </c>
      <c r="H46" s="4">
        <f t="shared" si="17"/>
        <v>6</v>
      </c>
      <c r="I46" s="4">
        <f t="shared" si="17"/>
        <v>13</v>
      </c>
      <c r="J46" s="4">
        <f t="shared" si="17"/>
        <v>13</v>
      </c>
      <c r="K46" s="4">
        <f t="shared" si="17"/>
        <v>11</v>
      </c>
      <c r="L46" s="4">
        <f t="shared" si="17"/>
        <v>11</v>
      </c>
      <c r="M46" s="4">
        <f t="shared" si="17"/>
        <v>7</v>
      </c>
      <c r="N46" s="4">
        <f t="shared" si="17"/>
        <v>11</v>
      </c>
      <c r="O46" s="4">
        <f t="shared" si="17"/>
        <v>9</v>
      </c>
      <c r="P46" s="4">
        <f t="shared" si="17"/>
        <v>12</v>
      </c>
      <c r="Q46" s="4">
        <f t="shared" si="17"/>
        <v>5</v>
      </c>
      <c r="R46" s="4"/>
      <c r="S46" s="4"/>
      <c r="T46" s="4"/>
      <c r="U46" s="4"/>
      <c r="V46" s="4"/>
      <c r="W46" s="4"/>
      <c r="X46" s="4"/>
      <c r="Y46" s="4"/>
    </row>
    <row r="47" spans="1:25" ht="15.6" x14ac:dyDescent="0.3">
      <c r="A47" s="4">
        <f t="shared" si="3"/>
        <v>2014</v>
      </c>
      <c r="B47" s="23">
        <f t="shared" si="3"/>
        <v>7820</v>
      </c>
      <c r="C47" s="4">
        <f t="shared" ref="C47:Q47" si="18">RANK(C21,C$7:C$28,C$3)</f>
        <v>14</v>
      </c>
      <c r="D47" s="4">
        <f t="shared" si="18"/>
        <v>12</v>
      </c>
      <c r="E47" s="4">
        <f t="shared" si="18"/>
        <v>2</v>
      </c>
      <c r="F47" s="4">
        <f t="shared" si="18"/>
        <v>1</v>
      </c>
      <c r="G47" s="4">
        <f t="shared" si="18"/>
        <v>3</v>
      </c>
      <c r="H47" s="4">
        <f t="shared" si="18"/>
        <v>2</v>
      </c>
      <c r="I47" s="4">
        <f t="shared" si="18"/>
        <v>1</v>
      </c>
      <c r="J47" s="4">
        <f t="shared" si="18"/>
        <v>3</v>
      </c>
      <c r="K47" s="4">
        <f t="shared" si="18"/>
        <v>10</v>
      </c>
      <c r="L47" s="4">
        <f t="shared" si="18"/>
        <v>9</v>
      </c>
      <c r="M47" s="4">
        <f t="shared" si="18"/>
        <v>8</v>
      </c>
      <c r="N47" s="4">
        <f t="shared" si="18"/>
        <v>8</v>
      </c>
      <c r="O47" s="4">
        <f t="shared" si="18"/>
        <v>8</v>
      </c>
      <c r="P47" s="4">
        <f t="shared" si="18"/>
        <v>15</v>
      </c>
      <c r="Q47" s="4">
        <f t="shared" si="18"/>
        <v>12</v>
      </c>
      <c r="R47" s="4"/>
      <c r="S47" s="4"/>
      <c r="T47" s="4"/>
      <c r="U47" s="4"/>
      <c r="V47" s="4"/>
      <c r="W47" s="4"/>
      <c r="X47" s="4"/>
      <c r="Y47" s="4"/>
    </row>
    <row r="48" spans="1:25" ht="15.6" x14ac:dyDescent="0.3">
      <c r="A48" s="4">
        <f t="shared" si="3"/>
        <v>2015</v>
      </c>
      <c r="B48" s="23">
        <f t="shared" si="3"/>
        <v>5790</v>
      </c>
      <c r="C48" s="4">
        <f t="shared" ref="C48:Q48" si="19">RANK(C22,C$7:C$28,C$3)</f>
        <v>10</v>
      </c>
      <c r="D48" s="4">
        <f t="shared" si="19"/>
        <v>10</v>
      </c>
      <c r="E48" s="4">
        <f t="shared" si="19"/>
        <v>17</v>
      </c>
      <c r="F48" s="4">
        <f t="shared" si="19"/>
        <v>22</v>
      </c>
      <c r="G48" s="4">
        <f t="shared" si="19"/>
        <v>4</v>
      </c>
      <c r="H48" s="4">
        <f t="shared" si="19"/>
        <v>16</v>
      </c>
      <c r="I48" s="4">
        <f t="shared" si="19"/>
        <v>7</v>
      </c>
      <c r="J48" s="4">
        <f t="shared" si="19"/>
        <v>20</v>
      </c>
      <c r="K48" s="4">
        <f t="shared" si="19"/>
        <v>6</v>
      </c>
      <c r="L48" s="4">
        <f t="shared" si="19"/>
        <v>6</v>
      </c>
      <c r="M48" s="4">
        <f t="shared" si="19"/>
        <v>9</v>
      </c>
      <c r="N48" s="4">
        <f t="shared" si="19"/>
        <v>7</v>
      </c>
      <c r="O48" s="4">
        <f t="shared" si="19"/>
        <v>7</v>
      </c>
      <c r="P48" s="4">
        <f t="shared" si="19"/>
        <v>10</v>
      </c>
      <c r="Q48" s="4">
        <f t="shared" si="19"/>
        <v>19</v>
      </c>
      <c r="R48" s="4"/>
      <c r="S48" s="4"/>
      <c r="T48" s="4"/>
      <c r="U48" s="4"/>
      <c r="V48" s="4"/>
      <c r="W48" s="4"/>
      <c r="X48" s="4"/>
      <c r="Y48" s="4"/>
    </row>
    <row r="49" spans="1:26" ht="15.6" x14ac:dyDescent="0.3">
      <c r="A49" s="4">
        <f t="shared" si="3"/>
        <v>2016</v>
      </c>
      <c r="B49" s="23">
        <f t="shared" si="3"/>
        <v>8630</v>
      </c>
      <c r="C49" s="4">
        <f t="shared" ref="C49:Q49" si="20">RANK(C23,C$7:C$28,C$3)</f>
        <v>4</v>
      </c>
      <c r="D49" s="4">
        <f t="shared" si="20"/>
        <v>11</v>
      </c>
      <c r="E49" s="4">
        <f t="shared" si="20"/>
        <v>10</v>
      </c>
      <c r="F49" s="4">
        <f t="shared" si="20"/>
        <v>5</v>
      </c>
      <c r="G49" s="4">
        <f t="shared" si="20"/>
        <v>13</v>
      </c>
      <c r="H49" s="4">
        <f t="shared" si="20"/>
        <v>4</v>
      </c>
      <c r="I49" s="4">
        <f t="shared" si="20"/>
        <v>8</v>
      </c>
      <c r="J49" s="4">
        <f t="shared" si="20"/>
        <v>5</v>
      </c>
      <c r="K49" s="4">
        <f t="shared" si="20"/>
        <v>4</v>
      </c>
      <c r="L49" s="4">
        <f t="shared" si="20"/>
        <v>5</v>
      </c>
      <c r="M49" s="4">
        <f t="shared" si="20"/>
        <v>6</v>
      </c>
      <c r="N49" s="4">
        <f t="shared" si="20"/>
        <v>6</v>
      </c>
      <c r="O49" s="4">
        <f t="shared" si="20"/>
        <v>6</v>
      </c>
      <c r="P49" s="4">
        <f t="shared" si="20"/>
        <v>7</v>
      </c>
      <c r="Q49" s="4">
        <f t="shared" si="20"/>
        <v>8</v>
      </c>
      <c r="R49" s="4"/>
      <c r="S49" s="4"/>
      <c r="T49" s="4"/>
      <c r="U49" s="4"/>
      <c r="V49" s="4"/>
      <c r="W49" s="4"/>
      <c r="X49" s="4"/>
      <c r="Y49" s="4"/>
    </row>
    <row r="50" spans="1:26" ht="15.6" x14ac:dyDescent="0.3">
      <c r="A50" s="4">
        <f t="shared" si="3"/>
        <v>2017</v>
      </c>
      <c r="B50" s="23">
        <f t="shared" si="3"/>
        <v>6820</v>
      </c>
      <c r="C50" s="4">
        <f t="shared" ref="C50:Q50" si="21">RANK(C24,C$7:C$28,C$3)</f>
        <v>3</v>
      </c>
      <c r="D50" s="4">
        <f t="shared" si="21"/>
        <v>9</v>
      </c>
      <c r="E50" s="4">
        <f t="shared" si="21"/>
        <v>19</v>
      </c>
      <c r="F50" s="4">
        <f t="shared" si="21"/>
        <v>16</v>
      </c>
      <c r="G50" s="4">
        <f t="shared" si="21"/>
        <v>12</v>
      </c>
      <c r="H50" s="4">
        <f t="shared" si="21"/>
        <v>9</v>
      </c>
      <c r="I50" s="4">
        <f t="shared" si="21"/>
        <v>11</v>
      </c>
      <c r="J50" s="4">
        <f t="shared" si="21"/>
        <v>17</v>
      </c>
      <c r="K50" s="4">
        <f t="shared" si="21"/>
        <v>3</v>
      </c>
      <c r="L50" s="4">
        <f t="shared" si="21"/>
        <v>4</v>
      </c>
      <c r="M50" s="4">
        <f t="shared" si="21"/>
        <v>4</v>
      </c>
      <c r="N50" s="4">
        <f t="shared" si="21"/>
        <v>13</v>
      </c>
      <c r="O50" s="4">
        <f t="shared" si="21"/>
        <v>3</v>
      </c>
      <c r="P50" s="4">
        <f t="shared" si="21"/>
        <v>5</v>
      </c>
      <c r="Q50" s="4">
        <f t="shared" si="21"/>
        <v>16</v>
      </c>
      <c r="R50" s="4"/>
      <c r="S50" s="4"/>
      <c r="T50" s="4"/>
      <c r="U50" s="4"/>
      <c r="V50" s="4"/>
      <c r="W50" s="4"/>
      <c r="X50" s="4"/>
      <c r="Y50" s="4"/>
    </row>
    <row r="51" spans="1:26" ht="15.6" x14ac:dyDescent="0.3">
      <c r="A51" s="4">
        <f t="shared" si="3"/>
        <v>2018</v>
      </c>
      <c r="B51" s="23">
        <f t="shared" si="3"/>
        <v>8490</v>
      </c>
      <c r="C51" s="4">
        <f t="shared" ref="C51:Q51" si="22">RANK(C25,C$7:C$28,C$3)</f>
        <v>1</v>
      </c>
      <c r="D51" s="4">
        <f t="shared" si="22"/>
        <v>6</v>
      </c>
      <c r="E51" s="4">
        <f t="shared" si="22"/>
        <v>5</v>
      </c>
      <c r="F51" s="4">
        <f t="shared" si="22"/>
        <v>10</v>
      </c>
      <c r="G51" s="4">
        <f t="shared" si="22"/>
        <v>2</v>
      </c>
      <c r="H51" s="4">
        <f t="shared" si="22"/>
        <v>13</v>
      </c>
      <c r="I51" s="4">
        <f t="shared" si="22"/>
        <v>10</v>
      </c>
      <c r="J51" s="4">
        <f t="shared" si="22"/>
        <v>15</v>
      </c>
      <c r="K51" s="4">
        <f t="shared" si="22"/>
        <v>7</v>
      </c>
      <c r="L51" s="4">
        <f t="shared" si="22"/>
        <v>7</v>
      </c>
      <c r="M51" s="4">
        <f t="shared" si="22"/>
        <v>2</v>
      </c>
      <c r="N51" s="4">
        <f t="shared" si="22"/>
        <v>9</v>
      </c>
      <c r="O51" s="4">
        <f t="shared" si="22"/>
        <v>4</v>
      </c>
      <c r="P51" s="4">
        <f t="shared" si="22"/>
        <v>4</v>
      </c>
      <c r="Q51" s="4">
        <f t="shared" si="22"/>
        <v>15</v>
      </c>
      <c r="R51" s="4"/>
      <c r="S51" s="4"/>
      <c r="T51" s="4"/>
      <c r="U51" s="4"/>
      <c r="V51" s="4"/>
      <c r="W51" s="4"/>
      <c r="X51" s="4"/>
      <c r="Y51" s="4"/>
    </row>
    <row r="52" spans="1:26" ht="15.6" x14ac:dyDescent="0.3">
      <c r="A52" s="4">
        <f t="shared" si="3"/>
        <v>2019</v>
      </c>
      <c r="B52" s="23">
        <f t="shared" si="3"/>
        <v>8060</v>
      </c>
      <c r="C52" s="4">
        <f t="shared" ref="C52:Q52" si="23">RANK(C26,C$7:C$28,C$3)</f>
        <v>5</v>
      </c>
      <c r="D52" s="4">
        <f t="shared" si="23"/>
        <v>8</v>
      </c>
      <c r="E52" s="4">
        <f t="shared" si="23"/>
        <v>12</v>
      </c>
      <c r="F52" s="4">
        <f t="shared" si="23"/>
        <v>13</v>
      </c>
      <c r="G52" s="4">
        <f t="shared" si="23"/>
        <v>1</v>
      </c>
      <c r="H52" s="4">
        <f t="shared" si="23"/>
        <v>7</v>
      </c>
      <c r="I52" s="4">
        <f t="shared" si="23"/>
        <v>3</v>
      </c>
      <c r="J52" s="4">
        <f t="shared" si="23"/>
        <v>18</v>
      </c>
      <c r="K52" s="4">
        <f t="shared" si="23"/>
        <v>5</v>
      </c>
      <c r="L52" s="4">
        <f t="shared" si="23"/>
        <v>3</v>
      </c>
      <c r="M52" s="4">
        <f t="shared" si="23"/>
        <v>1</v>
      </c>
      <c r="N52" s="4">
        <f t="shared" si="23"/>
        <v>1</v>
      </c>
      <c r="O52" s="4">
        <f t="shared" si="23"/>
        <v>5</v>
      </c>
      <c r="P52" s="4">
        <f t="shared" si="23"/>
        <v>3</v>
      </c>
      <c r="Q52" s="4">
        <f t="shared" si="23"/>
        <v>11</v>
      </c>
      <c r="R52" s="4"/>
      <c r="S52" s="4"/>
      <c r="T52" s="4"/>
      <c r="U52" s="4"/>
      <c r="V52" s="4"/>
      <c r="W52" s="4"/>
      <c r="X52" s="4"/>
      <c r="Y52" s="4"/>
    </row>
    <row r="53" spans="1:26" ht="15.6" x14ac:dyDescent="0.3">
      <c r="A53" s="4">
        <f t="shared" si="3"/>
        <v>2020</v>
      </c>
      <c r="B53" s="23">
        <f t="shared" si="3"/>
        <v>8580</v>
      </c>
      <c r="C53" s="4">
        <f t="shared" ref="C53:Q53" si="24">RANK(C27,C$7:C$28,C$3)</f>
        <v>2</v>
      </c>
      <c r="D53" s="4">
        <f t="shared" si="24"/>
        <v>3</v>
      </c>
      <c r="E53" s="4">
        <f t="shared" si="24"/>
        <v>14</v>
      </c>
      <c r="F53" s="4">
        <f t="shared" si="24"/>
        <v>2</v>
      </c>
      <c r="G53" s="4">
        <f t="shared" si="24"/>
        <v>6</v>
      </c>
      <c r="H53" s="4">
        <f t="shared" si="24"/>
        <v>12</v>
      </c>
      <c r="I53" s="4">
        <f t="shared" si="24"/>
        <v>3</v>
      </c>
      <c r="J53" s="4">
        <f t="shared" si="24"/>
        <v>10</v>
      </c>
      <c r="K53" s="4">
        <f t="shared" si="24"/>
        <v>2</v>
      </c>
      <c r="L53" s="4">
        <f t="shared" si="24"/>
        <v>2</v>
      </c>
      <c r="M53" s="4">
        <f t="shared" si="24"/>
        <v>5</v>
      </c>
      <c r="N53" s="4">
        <f t="shared" si="24"/>
        <v>4</v>
      </c>
      <c r="O53" s="4">
        <f t="shared" si="24"/>
        <v>1</v>
      </c>
      <c r="P53" s="4">
        <f t="shared" si="24"/>
        <v>2</v>
      </c>
      <c r="Q53" s="4">
        <f t="shared" si="24"/>
        <v>10</v>
      </c>
      <c r="R53" s="4"/>
      <c r="S53" s="4"/>
      <c r="T53" s="4"/>
      <c r="U53" s="4"/>
      <c r="V53" s="4"/>
      <c r="W53" s="4"/>
      <c r="X53" s="4"/>
      <c r="Y53" s="4"/>
    </row>
    <row r="54" spans="1:26" ht="15.6" x14ac:dyDescent="0.3">
      <c r="A54" s="4">
        <f t="shared" si="3"/>
        <v>2021</v>
      </c>
      <c r="B54" s="23">
        <f t="shared" si="3"/>
        <v>6130</v>
      </c>
      <c r="C54" s="4">
        <f t="shared" ref="C54:Q54" si="25">RANK(C28,C$7:C$28,C$3)</f>
        <v>6</v>
      </c>
      <c r="D54" s="4">
        <f t="shared" si="25"/>
        <v>1</v>
      </c>
      <c r="E54" s="4">
        <f t="shared" si="25"/>
        <v>16</v>
      </c>
      <c r="F54" s="4">
        <f t="shared" si="25"/>
        <v>20</v>
      </c>
      <c r="G54" s="4">
        <f t="shared" si="25"/>
        <v>15</v>
      </c>
      <c r="H54" s="4">
        <f t="shared" si="25"/>
        <v>18</v>
      </c>
      <c r="I54" s="4">
        <f t="shared" si="25"/>
        <v>17</v>
      </c>
      <c r="J54" s="4">
        <f t="shared" si="25"/>
        <v>18</v>
      </c>
      <c r="K54" s="4">
        <f t="shared" si="25"/>
        <v>1</v>
      </c>
      <c r="L54" s="4">
        <f t="shared" si="25"/>
        <v>1</v>
      </c>
      <c r="M54" s="4">
        <f t="shared" si="25"/>
        <v>3</v>
      </c>
      <c r="N54" s="4">
        <f t="shared" si="25"/>
        <v>3</v>
      </c>
      <c r="O54" s="4">
        <f t="shared" si="25"/>
        <v>2</v>
      </c>
      <c r="P54" s="4">
        <f t="shared" si="25"/>
        <v>1</v>
      </c>
      <c r="Q54" s="4">
        <f t="shared" si="25"/>
        <v>6</v>
      </c>
      <c r="R54" s="4"/>
      <c r="S54" s="4"/>
      <c r="T54" s="4"/>
      <c r="U54" s="4"/>
      <c r="V54" s="4"/>
      <c r="W54" s="4"/>
      <c r="X54" s="4"/>
      <c r="Y54" s="4"/>
    </row>
    <row r="55" spans="1:26" ht="15.6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6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6" x14ac:dyDescent="0.3">
      <c r="A57" s="26" t="s">
        <v>55</v>
      </c>
      <c r="B57" s="26"/>
      <c r="C57" s="26"/>
      <c r="R57" s="4"/>
      <c r="S57" s="4"/>
      <c r="T57" s="4"/>
      <c r="U57" s="4"/>
      <c r="V57" s="4"/>
      <c r="W57" s="4"/>
      <c r="X57" s="4"/>
      <c r="Y57" s="4"/>
      <c r="Z57" s="4"/>
    </row>
    <row r="58" spans="1:26" ht="15.6" x14ac:dyDescent="0.3">
      <c r="A58" s="27" t="s">
        <v>48</v>
      </c>
      <c r="B58" s="27" t="s">
        <v>49</v>
      </c>
      <c r="C58" s="27" t="s">
        <v>49</v>
      </c>
      <c r="D58" s="27" t="s">
        <v>49</v>
      </c>
      <c r="E58" s="27" t="s">
        <v>49</v>
      </c>
      <c r="F58" s="27" t="s">
        <v>49</v>
      </c>
      <c r="G58" s="27" t="s">
        <v>49</v>
      </c>
      <c r="H58" s="27" t="s">
        <v>49</v>
      </c>
      <c r="I58" s="27" t="s">
        <v>49</v>
      </c>
      <c r="J58" s="27" t="s">
        <v>49</v>
      </c>
      <c r="K58" s="27" t="s">
        <v>49</v>
      </c>
      <c r="L58" s="27" t="s">
        <v>49</v>
      </c>
      <c r="M58" s="27" t="s">
        <v>49</v>
      </c>
      <c r="N58" s="27" t="s">
        <v>49</v>
      </c>
      <c r="O58" s="27" t="s">
        <v>49</v>
      </c>
      <c r="P58" s="27" t="s">
        <v>49</v>
      </c>
      <c r="Q58" s="27" t="s">
        <v>2</v>
      </c>
      <c r="R58" s="4"/>
      <c r="S58" s="4"/>
      <c r="T58" s="4"/>
      <c r="U58" s="4"/>
      <c r="V58" s="4"/>
      <c r="W58" s="4"/>
      <c r="X58" s="4"/>
      <c r="Y58" s="4"/>
      <c r="Z58" s="4"/>
    </row>
    <row r="59" spans="1:26" ht="66" x14ac:dyDescent="0.3">
      <c r="A59" s="28" t="s">
        <v>31</v>
      </c>
      <c r="B59" s="28" t="s">
        <v>33</v>
      </c>
      <c r="C59" s="28" t="s">
        <v>34</v>
      </c>
      <c r="D59" s="28" t="s">
        <v>35</v>
      </c>
      <c r="E59" s="28" t="s">
        <v>36</v>
      </c>
      <c r="F59" s="28" t="s">
        <v>37</v>
      </c>
      <c r="G59" s="28" t="s">
        <v>38</v>
      </c>
      <c r="H59" s="28" t="s">
        <v>39</v>
      </c>
      <c r="I59" s="28" t="s">
        <v>40</v>
      </c>
      <c r="J59" s="28" t="s">
        <v>50</v>
      </c>
      <c r="K59" s="28" t="s">
        <v>51</v>
      </c>
      <c r="L59" s="28" t="s">
        <v>52</v>
      </c>
      <c r="M59" s="28" t="s">
        <v>53</v>
      </c>
      <c r="N59" s="28" t="s">
        <v>45</v>
      </c>
      <c r="O59" s="28" t="s">
        <v>46</v>
      </c>
      <c r="P59" s="28" t="s">
        <v>47</v>
      </c>
      <c r="Q59" s="28" t="s">
        <v>32</v>
      </c>
      <c r="R59" s="4"/>
      <c r="S59" s="4"/>
      <c r="T59" s="4"/>
      <c r="U59" s="4"/>
      <c r="V59" s="4"/>
      <c r="W59" s="4"/>
      <c r="X59" s="4"/>
      <c r="Y59" s="4"/>
      <c r="Z59" s="4"/>
    </row>
    <row r="60" spans="1:26" ht="15.6" x14ac:dyDescent="0.3">
      <c r="A60" s="24">
        <v>2000</v>
      </c>
      <c r="B60" s="24">
        <v>16</v>
      </c>
      <c r="C60" s="24">
        <v>18</v>
      </c>
      <c r="D60" s="24">
        <v>20</v>
      </c>
      <c r="E60" s="24">
        <v>16</v>
      </c>
      <c r="F60" s="24">
        <v>6</v>
      </c>
      <c r="G60" s="24">
        <v>21</v>
      </c>
      <c r="H60" s="24">
        <v>11</v>
      </c>
      <c r="I60" s="24">
        <v>14</v>
      </c>
      <c r="J60" s="24">
        <v>19</v>
      </c>
      <c r="K60" s="24">
        <v>21</v>
      </c>
      <c r="L60" s="24">
        <v>19</v>
      </c>
      <c r="M60" s="24">
        <v>21</v>
      </c>
      <c r="N60" s="24">
        <v>22</v>
      </c>
      <c r="O60" s="24">
        <v>22</v>
      </c>
      <c r="P60" s="24">
        <v>18</v>
      </c>
      <c r="Q60" s="24">
        <v>4150</v>
      </c>
      <c r="R60" s="4"/>
      <c r="S60" s="4"/>
      <c r="T60" s="4"/>
      <c r="U60" s="4"/>
      <c r="V60" s="4"/>
      <c r="W60" s="4"/>
      <c r="X60" s="4"/>
      <c r="Y60" s="4"/>
      <c r="Z60" s="4"/>
    </row>
    <row r="61" spans="1:26" ht="15.6" x14ac:dyDescent="0.3">
      <c r="A61" s="24">
        <v>2001</v>
      </c>
      <c r="B61" s="24">
        <v>22</v>
      </c>
      <c r="C61" s="24">
        <v>22</v>
      </c>
      <c r="D61" s="24">
        <v>12</v>
      </c>
      <c r="E61" s="24">
        <v>2</v>
      </c>
      <c r="F61" s="24">
        <v>18</v>
      </c>
      <c r="G61" s="24">
        <v>11</v>
      </c>
      <c r="H61" s="24">
        <v>17</v>
      </c>
      <c r="I61" s="24">
        <v>4</v>
      </c>
      <c r="J61" s="24">
        <v>13</v>
      </c>
      <c r="K61" s="24">
        <v>16</v>
      </c>
      <c r="L61" s="24">
        <v>14</v>
      </c>
      <c r="M61" s="24">
        <v>15</v>
      </c>
      <c r="N61" s="24">
        <v>19</v>
      </c>
      <c r="O61" s="24">
        <v>20</v>
      </c>
      <c r="P61" s="24">
        <v>13</v>
      </c>
      <c r="Q61" s="24">
        <v>6220</v>
      </c>
      <c r="R61" s="4"/>
      <c r="S61" s="4"/>
      <c r="T61" s="4"/>
      <c r="U61" s="4"/>
      <c r="V61" s="4"/>
      <c r="W61" s="4"/>
      <c r="X61" s="4"/>
      <c r="Y61" s="4"/>
      <c r="Z61" s="4"/>
    </row>
    <row r="62" spans="1:26" ht="15.6" x14ac:dyDescent="0.3">
      <c r="A62" s="24">
        <v>2002</v>
      </c>
      <c r="B62" s="24">
        <v>18</v>
      </c>
      <c r="C62" s="24">
        <v>21</v>
      </c>
      <c r="D62" s="24">
        <v>7</v>
      </c>
      <c r="E62" s="24">
        <v>13</v>
      </c>
      <c r="F62" s="24">
        <v>8</v>
      </c>
      <c r="G62" s="24">
        <v>17</v>
      </c>
      <c r="H62" s="24">
        <v>9</v>
      </c>
      <c r="I62" s="24">
        <v>7</v>
      </c>
      <c r="J62" s="24">
        <v>21</v>
      </c>
      <c r="K62" s="24">
        <v>20</v>
      </c>
      <c r="L62" s="24">
        <v>20</v>
      </c>
      <c r="M62" s="24">
        <v>18</v>
      </c>
      <c r="N62" s="24">
        <v>16</v>
      </c>
      <c r="O62" s="24">
        <v>21</v>
      </c>
      <c r="P62" s="24">
        <v>21</v>
      </c>
      <c r="Q62" s="24">
        <v>5050</v>
      </c>
      <c r="R62" s="4"/>
      <c r="S62" s="4"/>
      <c r="T62" s="4"/>
      <c r="U62" s="4"/>
      <c r="V62" s="4"/>
      <c r="W62" s="4"/>
      <c r="X62" s="4"/>
      <c r="Y62" s="4"/>
      <c r="Z62" s="4"/>
    </row>
    <row r="63" spans="1:26" ht="15.6" x14ac:dyDescent="0.3">
      <c r="A63" s="24">
        <v>2003</v>
      </c>
      <c r="B63" s="24">
        <v>9</v>
      </c>
      <c r="C63" s="24">
        <v>14</v>
      </c>
      <c r="D63" s="24">
        <v>22</v>
      </c>
      <c r="E63" s="24">
        <v>9</v>
      </c>
      <c r="F63" s="24">
        <v>18</v>
      </c>
      <c r="G63" s="24">
        <v>20</v>
      </c>
      <c r="H63" s="24">
        <v>22</v>
      </c>
      <c r="I63" s="24">
        <v>21</v>
      </c>
      <c r="J63" s="24">
        <v>22</v>
      </c>
      <c r="K63" s="24">
        <v>22</v>
      </c>
      <c r="L63" s="24">
        <v>22</v>
      </c>
      <c r="M63" s="24">
        <v>22</v>
      </c>
      <c r="N63" s="24">
        <v>15</v>
      </c>
      <c r="O63" s="24">
        <v>19</v>
      </c>
      <c r="P63" s="24">
        <v>14</v>
      </c>
      <c r="Q63" s="24">
        <v>3950</v>
      </c>
      <c r="R63" s="4"/>
      <c r="S63" s="4"/>
      <c r="T63" s="4"/>
      <c r="U63" s="4"/>
      <c r="V63" s="4"/>
      <c r="W63" s="4"/>
      <c r="X63" s="4"/>
      <c r="Y63" s="4"/>
      <c r="Z63" s="4"/>
    </row>
    <row r="64" spans="1:26" ht="15.6" x14ac:dyDescent="0.3">
      <c r="A64" s="24">
        <v>2004</v>
      </c>
      <c r="B64" s="24">
        <v>12</v>
      </c>
      <c r="C64" s="24">
        <v>19</v>
      </c>
      <c r="D64" s="24">
        <v>6</v>
      </c>
      <c r="E64" s="24">
        <v>5</v>
      </c>
      <c r="F64" s="24">
        <v>20</v>
      </c>
      <c r="G64" s="24">
        <v>5</v>
      </c>
      <c r="H64" s="24">
        <v>15</v>
      </c>
      <c r="I64" s="24">
        <v>2</v>
      </c>
      <c r="J64" s="24">
        <v>7</v>
      </c>
      <c r="K64" s="24">
        <v>10</v>
      </c>
      <c r="L64" s="24">
        <v>10</v>
      </c>
      <c r="M64" s="24">
        <v>2</v>
      </c>
      <c r="N64" s="24">
        <v>14</v>
      </c>
      <c r="O64" s="24">
        <v>18</v>
      </c>
      <c r="P64" s="24">
        <v>1</v>
      </c>
      <c r="Q64" s="24">
        <v>7000</v>
      </c>
      <c r="R64" s="4"/>
      <c r="S64" s="4"/>
      <c r="T64" s="4"/>
      <c r="U64" s="4"/>
      <c r="V64" s="4"/>
      <c r="W64" s="4"/>
      <c r="X64" s="4"/>
      <c r="Y64" s="4"/>
      <c r="Z64" s="4"/>
    </row>
    <row r="65" spans="1:26" ht="15.6" x14ac:dyDescent="0.3">
      <c r="A65" s="24">
        <v>2005</v>
      </c>
      <c r="B65" s="24">
        <v>17</v>
      </c>
      <c r="C65" s="24">
        <v>20</v>
      </c>
      <c r="D65" s="24">
        <v>8</v>
      </c>
      <c r="E65" s="24">
        <v>7</v>
      </c>
      <c r="F65" s="24">
        <v>22</v>
      </c>
      <c r="G65" s="24">
        <v>3</v>
      </c>
      <c r="H65" s="24">
        <v>21</v>
      </c>
      <c r="I65" s="24">
        <v>1</v>
      </c>
      <c r="J65" s="24">
        <v>12</v>
      </c>
      <c r="K65" s="24">
        <v>13</v>
      </c>
      <c r="L65" s="24">
        <v>12</v>
      </c>
      <c r="M65" s="24">
        <v>14</v>
      </c>
      <c r="N65" s="24">
        <v>19</v>
      </c>
      <c r="O65" s="24">
        <v>17</v>
      </c>
      <c r="P65" s="24">
        <v>17</v>
      </c>
      <c r="Q65" s="24">
        <v>7560</v>
      </c>
      <c r="R65" s="4"/>
      <c r="S65" s="4"/>
      <c r="T65" s="4"/>
      <c r="U65" s="4"/>
      <c r="V65" s="4"/>
      <c r="W65" s="4"/>
      <c r="X65" s="4"/>
      <c r="Y65" s="4"/>
      <c r="Z65" s="4"/>
    </row>
    <row r="66" spans="1:26" ht="15.6" x14ac:dyDescent="0.3">
      <c r="A66" s="24">
        <v>2006</v>
      </c>
      <c r="B66" s="24">
        <v>19</v>
      </c>
      <c r="C66" s="24">
        <v>17</v>
      </c>
      <c r="D66" s="24">
        <v>14</v>
      </c>
      <c r="E66" s="24">
        <v>10</v>
      </c>
      <c r="F66" s="24">
        <v>17</v>
      </c>
      <c r="G66" s="24">
        <v>15</v>
      </c>
      <c r="H66" s="24">
        <v>16</v>
      </c>
      <c r="I66" s="24">
        <v>11</v>
      </c>
      <c r="J66" s="24">
        <v>15</v>
      </c>
      <c r="K66" s="24">
        <v>14</v>
      </c>
      <c r="L66" s="24">
        <v>13</v>
      </c>
      <c r="M66" s="24">
        <v>12</v>
      </c>
      <c r="N66" s="24">
        <v>12</v>
      </c>
      <c r="O66" s="24">
        <v>16</v>
      </c>
      <c r="P66" s="24">
        <v>7</v>
      </c>
      <c r="Q66" s="24">
        <v>6820</v>
      </c>
      <c r="R66" s="4"/>
      <c r="S66" s="4"/>
      <c r="T66" s="4"/>
      <c r="U66" s="4"/>
      <c r="V66" s="4"/>
      <c r="W66" s="4"/>
      <c r="X66" s="4"/>
      <c r="Y66" s="4"/>
      <c r="Z66" s="4"/>
    </row>
    <row r="67" spans="1:26" ht="15.6" x14ac:dyDescent="0.3">
      <c r="A67" s="24">
        <v>2007</v>
      </c>
      <c r="B67" s="24">
        <v>7</v>
      </c>
      <c r="C67" s="24">
        <v>7</v>
      </c>
      <c r="D67" s="24">
        <v>10</v>
      </c>
      <c r="E67" s="24">
        <v>16</v>
      </c>
      <c r="F67" s="24">
        <v>4</v>
      </c>
      <c r="G67" s="24">
        <v>8</v>
      </c>
      <c r="H67" s="24">
        <v>2</v>
      </c>
      <c r="I67" s="24">
        <v>16</v>
      </c>
      <c r="J67" s="24">
        <v>20</v>
      </c>
      <c r="K67" s="24">
        <v>19</v>
      </c>
      <c r="L67" s="24">
        <v>18</v>
      </c>
      <c r="M67" s="24">
        <v>20</v>
      </c>
      <c r="N67" s="24">
        <v>10</v>
      </c>
      <c r="O67" s="24">
        <v>14</v>
      </c>
      <c r="P67" s="24">
        <v>9</v>
      </c>
      <c r="Q67" s="24">
        <v>3730</v>
      </c>
      <c r="R67" s="4"/>
      <c r="S67" s="4"/>
      <c r="T67" s="4"/>
      <c r="U67" s="4"/>
      <c r="V67" s="4"/>
      <c r="W67" s="4"/>
      <c r="X67" s="4"/>
      <c r="Y67" s="4"/>
      <c r="Z67" s="4"/>
    </row>
    <row r="68" spans="1:26" ht="15.6" x14ac:dyDescent="0.3">
      <c r="A68" s="24">
        <v>2008</v>
      </c>
      <c r="B68" s="24">
        <v>15</v>
      </c>
      <c r="C68" s="24">
        <v>15</v>
      </c>
      <c r="D68" s="24">
        <v>9</v>
      </c>
      <c r="E68" s="24">
        <v>2</v>
      </c>
      <c r="F68" s="24">
        <v>8</v>
      </c>
      <c r="G68" s="24">
        <v>14</v>
      </c>
      <c r="H68" s="24">
        <v>3</v>
      </c>
      <c r="I68" s="24">
        <v>8</v>
      </c>
      <c r="J68" s="24">
        <v>9</v>
      </c>
      <c r="K68" s="24">
        <v>8</v>
      </c>
      <c r="L68" s="24">
        <v>11</v>
      </c>
      <c r="M68" s="24">
        <v>5</v>
      </c>
      <c r="N68" s="24">
        <v>16</v>
      </c>
      <c r="O68" s="24">
        <v>8</v>
      </c>
      <c r="P68" s="24">
        <v>3</v>
      </c>
      <c r="Q68" s="24">
        <v>7470</v>
      </c>
      <c r="R68" s="4"/>
      <c r="S68" s="4"/>
      <c r="T68" s="4"/>
      <c r="U68" s="4"/>
      <c r="V68" s="4"/>
      <c r="W68" s="4"/>
      <c r="X68" s="4"/>
      <c r="Y68" s="4"/>
      <c r="Z68" s="4"/>
    </row>
    <row r="69" spans="1:26" ht="15.6" x14ac:dyDescent="0.3">
      <c r="A69" s="24">
        <v>2009</v>
      </c>
      <c r="B69" s="24">
        <v>11</v>
      </c>
      <c r="C69" s="24">
        <v>16</v>
      </c>
      <c r="D69" s="24">
        <v>3</v>
      </c>
      <c r="E69" s="24">
        <v>7</v>
      </c>
      <c r="F69" s="24">
        <v>10</v>
      </c>
      <c r="G69" s="24">
        <v>10</v>
      </c>
      <c r="H69" s="24">
        <v>6</v>
      </c>
      <c r="I69" s="24">
        <v>9</v>
      </c>
      <c r="J69" s="24">
        <v>16</v>
      </c>
      <c r="K69" s="24">
        <v>18</v>
      </c>
      <c r="L69" s="24">
        <v>21</v>
      </c>
      <c r="M69" s="24">
        <v>19</v>
      </c>
      <c r="N69" s="24">
        <v>21</v>
      </c>
      <c r="O69" s="24">
        <v>13</v>
      </c>
      <c r="P69" s="24">
        <v>22</v>
      </c>
      <c r="Q69" s="24">
        <v>6390</v>
      </c>
      <c r="R69" s="4"/>
      <c r="S69" s="4"/>
      <c r="T69" s="4"/>
      <c r="U69" s="4"/>
      <c r="V69" s="4"/>
      <c r="W69" s="4"/>
      <c r="X69" s="4"/>
      <c r="Y69" s="4"/>
      <c r="Z69" s="4"/>
    </row>
    <row r="70" spans="1:26" ht="15.6" x14ac:dyDescent="0.3">
      <c r="A70" s="24">
        <v>2010</v>
      </c>
      <c r="B70" s="24">
        <v>8</v>
      </c>
      <c r="C70" s="24">
        <v>13</v>
      </c>
      <c r="D70" s="24">
        <v>1</v>
      </c>
      <c r="E70" s="24">
        <v>15</v>
      </c>
      <c r="F70" s="24">
        <v>20</v>
      </c>
      <c r="G70" s="24">
        <v>1</v>
      </c>
      <c r="H70" s="24">
        <v>17</v>
      </c>
      <c r="I70" s="24">
        <v>6</v>
      </c>
      <c r="J70" s="24">
        <v>18</v>
      </c>
      <c r="K70" s="24">
        <v>17</v>
      </c>
      <c r="L70" s="24">
        <v>17</v>
      </c>
      <c r="M70" s="24">
        <v>17</v>
      </c>
      <c r="N70" s="24">
        <v>18</v>
      </c>
      <c r="O70" s="24">
        <v>11</v>
      </c>
      <c r="P70" s="24">
        <v>4</v>
      </c>
      <c r="Q70" s="24">
        <v>6470</v>
      </c>
      <c r="R70" s="4"/>
      <c r="S70" s="4"/>
      <c r="T70" s="4"/>
      <c r="U70" s="4"/>
      <c r="V70" s="4"/>
      <c r="W70" s="4"/>
      <c r="X70" s="4"/>
      <c r="Y70" s="4"/>
      <c r="Z70" s="4"/>
    </row>
    <row r="71" spans="1:26" ht="15.6" x14ac:dyDescent="0.3">
      <c r="A71" s="24">
        <v>2011</v>
      </c>
      <c r="B71" s="24">
        <v>20</v>
      </c>
      <c r="C71" s="24">
        <v>4</v>
      </c>
      <c r="D71" s="24">
        <v>21</v>
      </c>
      <c r="E71" s="24">
        <v>10</v>
      </c>
      <c r="F71" s="24">
        <v>16</v>
      </c>
      <c r="G71" s="24">
        <v>22</v>
      </c>
      <c r="H71" s="24">
        <v>20</v>
      </c>
      <c r="I71" s="24">
        <v>12</v>
      </c>
      <c r="J71" s="24">
        <v>14</v>
      </c>
      <c r="K71" s="24">
        <v>12</v>
      </c>
      <c r="L71" s="24">
        <v>15</v>
      </c>
      <c r="M71" s="24">
        <v>16</v>
      </c>
      <c r="N71" s="24">
        <v>13</v>
      </c>
      <c r="O71" s="24">
        <v>9</v>
      </c>
      <c r="P71" s="24">
        <v>2</v>
      </c>
      <c r="Q71" s="24">
        <v>6500</v>
      </c>
      <c r="R71" s="4"/>
      <c r="S71" s="4"/>
      <c r="T71" s="4"/>
      <c r="U71" s="4"/>
      <c r="V71" s="4"/>
      <c r="W71" s="4"/>
      <c r="X71" s="4"/>
      <c r="Y71" s="4"/>
      <c r="Z71" s="4"/>
    </row>
    <row r="72" spans="1:26" ht="15.6" x14ac:dyDescent="0.3">
      <c r="A72" s="24">
        <v>2012</v>
      </c>
      <c r="B72" s="24">
        <v>13</v>
      </c>
      <c r="C72" s="24">
        <v>2</v>
      </c>
      <c r="D72" s="24">
        <v>18</v>
      </c>
      <c r="E72" s="24">
        <v>21</v>
      </c>
      <c r="F72" s="24">
        <v>10</v>
      </c>
      <c r="G72" s="24">
        <v>19</v>
      </c>
      <c r="H72" s="24">
        <v>14</v>
      </c>
      <c r="I72" s="24">
        <v>21</v>
      </c>
      <c r="J72" s="24">
        <v>17</v>
      </c>
      <c r="K72" s="24">
        <v>15</v>
      </c>
      <c r="L72" s="24">
        <v>16</v>
      </c>
      <c r="M72" s="24">
        <v>10</v>
      </c>
      <c r="N72" s="24">
        <v>11</v>
      </c>
      <c r="O72" s="24">
        <v>6</v>
      </c>
      <c r="P72" s="24">
        <v>20</v>
      </c>
      <c r="Q72" s="24">
        <v>4000</v>
      </c>
      <c r="R72" s="4"/>
      <c r="S72" s="4"/>
      <c r="T72" s="4"/>
      <c r="U72" s="4"/>
      <c r="V72" s="4"/>
      <c r="W72" s="4"/>
      <c r="X72" s="4"/>
      <c r="Y72" s="4"/>
      <c r="Z72" s="4"/>
    </row>
    <row r="73" spans="1:26" ht="15.6" x14ac:dyDescent="0.3">
      <c r="A73" s="24">
        <v>2013</v>
      </c>
      <c r="B73" s="24">
        <v>21</v>
      </c>
      <c r="C73" s="24">
        <v>5</v>
      </c>
      <c r="D73" s="24">
        <v>4</v>
      </c>
      <c r="E73" s="24">
        <v>19</v>
      </c>
      <c r="F73" s="24">
        <v>13</v>
      </c>
      <c r="G73" s="24">
        <v>6</v>
      </c>
      <c r="H73" s="24">
        <v>13</v>
      </c>
      <c r="I73" s="24">
        <v>13</v>
      </c>
      <c r="J73" s="24">
        <v>11</v>
      </c>
      <c r="K73" s="24">
        <v>11</v>
      </c>
      <c r="L73" s="24">
        <v>7</v>
      </c>
      <c r="M73" s="24">
        <v>11</v>
      </c>
      <c r="N73" s="24">
        <v>9</v>
      </c>
      <c r="O73" s="24">
        <v>12</v>
      </c>
      <c r="P73" s="24">
        <v>5</v>
      </c>
      <c r="Q73" s="24">
        <v>5440</v>
      </c>
      <c r="R73" s="4"/>
      <c r="S73" s="4"/>
      <c r="T73" s="4"/>
      <c r="U73" s="4"/>
      <c r="V73" s="4"/>
      <c r="W73" s="4"/>
      <c r="X73" s="4"/>
      <c r="Y73" s="4"/>
      <c r="Z73" s="4"/>
    </row>
    <row r="74" spans="1:26" ht="15.6" x14ac:dyDescent="0.3">
      <c r="A74" s="24">
        <v>2014</v>
      </c>
      <c r="B74" s="24">
        <v>14</v>
      </c>
      <c r="C74" s="24">
        <v>12</v>
      </c>
      <c r="D74" s="24">
        <v>2</v>
      </c>
      <c r="E74" s="24">
        <v>1</v>
      </c>
      <c r="F74" s="24">
        <v>3</v>
      </c>
      <c r="G74" s="24">
        <v>2</v>
      </c>
      <c r="H74" s="24">
        <v>1</v>
      </c>
      <c r="I74" s="24">
        <v>3</v>
      </c>
      <c r="J74" s="24">
        <v>10</v>
      </c>
      <c r="K74" s="24">
        <v>9</v>
      </c>
      <c r="L74" s="24">
        <v>8</v>
      </c>
      <c r="M74" s="24">
        <v>8</v>
      </c>
      <c r="N74" s="24">
        <v>8</v>
      </c>
      <c r="O74" s="24">
        <v>15</v>
      </c>
      <c r="P74" s="24">
        <v>12</v>
      </c>
      <c r="Q74" s="24">
        <v>7820</v>
      </c>
      <c r="R74" s="4"/>
      <c r="S74" s="4"/>
      <c r="T74" s="4"/>
      <c r="U74" s="4"/>
      <c r="V74" s="4"/>
      <c r="W74" s="4"/>
      <c r="X74" s="4"/>
      <c r="Y74" s="4"/>
      <c r="Z74" s="4"/>
    </row>
    <row r="75" spans="1:26" ht="15.6" x14ac:dyDescent="0.3">
      <c r="A75" s="24">
        <v>2015</v>
      </c>
      <c r="B75" s="24">
        <v>10</v>
      </c>
      <c r="C75" s="24">
        <v>10</v>
      </c>
      <c r="D75" s="24">
        <v>17</v>
      </c>
      <c r="E75" s="24">
        <v>22</v>
      </c>
      <c r="F75" s="24">
        <v>4</v>
      </c>
      <c r="G75" s="24">
        <v>16</v>
      </c>
      <c r="H75" s="24">
        <v>7</v>
      </c>
      <c r="I75" s="24">
        <v>20</v>
      </c>
      <c r="J75" s="24">
        <v>6</v>
      </c>
      <c r="K75" s="24">
        <v>6</v>
      </c>
      <c r="L75" s="24">
        <v>9</v>
      </c>
      <c r="M75" s="24">
        <v>7</v>
      </c>
      <c r="N75" s="24">
        <v>7</v>
      </c>
      <c r="O75" s="24">
        <v>10</v>
      </c>
      <c r="P75" s="24">
        <v>19</v>
      </c>
      <c r="Q75" s="24">
        <v>5790</v>
      </c>
      <c r="R75" s="4"/>
      <c r="S75" s="4"/>
      <c r="T75" s="4"/>
      <c r="U75" s="4"/>
      <c r="V75" s="4"/>
      <c r="W75" s="4"/>
      <c r="X75" s="4"/>
      <c r="Y75" s="4"/>
      <c r="Z75" s="4"/>
    </row>
    <row r="76" spans="1:26" ht="15.6" x14ac:dyDescent="0.3">
      <c r="A76" s="24">
        <v>2016</v>
      </c>
      <c r="B76" s="24">
        <v>4</v>
      </c>
      <c r="C76" s="24">
        <v>11</v>
      </c>
      <c r="D76" s="24">
        <v>10</v>
      </c>
      <c r="E76" s="24">
        <v>5</v>
      </c>
      <c r="F76" s="24">
        <v>13</v>
      </c>
      <c r="G76" s="24">
        <v>4</v>
      </c>
      <c r="H76" s="24">
        <v>8</v>
      </c>
      <c r="I76" s="24">
        <v>5</v>
      </c>
      <c r="J76" s="24">
        <v>4</v>
      </c>
      <c r="K76" s="24">
        <v>5</v>
      </c>
      <c r="L76" s="24">
        <v>6</v>
      </c>
      <c r="M76" s="24">
        <v>6</v>
      </c>
      <c r="N76" s="24">
        <v>6</v>
      </c>
      <c r="O76" s="24">
        <v>7</v>
      </c>
      <c r="P76" s="24">
        <v>8</v>
      </c>
      <c r="Q76" s="24">
        <v>8630</v>
      </c>
      <c r="R76" s="4"/>
      <c r="S76" s="4"/>
      <c r="T76" s="4"/>
      <c r="U76" s="4"/>
      <c r="V76" s="4"/>
      <c r="W76" s="4"/>
      <c r="X76" s="4"/>
      <c r="Y76" s="4"/>
      <c r="Z76" s="4"/>
    </row>
    <row r="77" spans="1:26" ht="15.6" x14ac:dyDescent="0.3">
      <c r="A77" s="24">
        <v>2017</v>
      </c>
      <c r="B77" s="24">
        <v>3</v>
      </c>
      <c r="C77" s="24">
        <v>9</v>
      </c>
      <c r="D77" s="24">
        <v>19</v>
      </c>
      <c r="E77" s="24">
        <v>16</v>
      </c>
      <c r="F77" s="24">
        <v>12</v>
      </c>
      <c r="G77" s="24">
        <v>9</v>
      </c>
      <c r="H77" s="24">
        <v>11</v>
      </c>
      <c r="I77" s="24">
        <v>17</v>
      </c>
      <c r="J77" s="24">
        <v>3</v>
      </c>
      <c r="K77" s="24">
        <v>4</v>
      </c>
      <c r="L77" s="24">
        <v>4</v>
      </c>
      <c r="M77" s="24">
        <v>13</v>
      </c>
      <c r="N77" s="24">
        <v>3</v>
      </c>
      <c r="O77" s="24">
        <v>5</v>
      </c>
      <c r="P77" s="24">
        <v>16</v>
      </c>
      <c r="Q77" s="24">
        <v>6820</v>
      </c>
      <c r="R77" s="4"/>
      <c r="S77" s="4"/>
      <c r="T77" s="4"/>
      <c r="U77" s="4"/>
      <c r="V77" s="4"/>
      <c r="W77" s="4"/>
      <c r="X77" s="4"/>
      <c r="Y77" s="4"/>
      <c r="Z77" s="4"/>
    </row>
    <row r="78" spans="1:26" ht="15.6" x14ac:dyDescent="0.3">
      <c r="A78" s="24">
        <v>2018</v>
      </c>
      <c r="B78" s="24">
        <v>1</v>
      </c>
      <c r="C78" s="24">
        <v>6</v>
      </c>
      <c r="D78" s="24">
        <v>5</v>
      </c>
      <c r="E78" s="24">
        <v>10</v>
      </c>
      <c r="F78" s="24">
        <v>2</v>
      </c>
      <c r="G78" s="24">
        <v>13</v>
      </c>
      <c r="H78" s="24">
        <v>10</v>
      </c>
      <c r="I78" s="24">
        <v>15</v>
      </c>
      <c r="J78" s="24">
        <v>7</v>
      </c>
      <c r="K78" s="24">
        <v>7</v>
      </c>
      <c r="L78" s="24">
        <v>2</v>
      </c>
      <c r="M78" s="24">
        <v>9</v>
      </c>
      <c r="N78" s="24">
        <v>4</v>
      </c>
      <c r="O78" s="24">
        <v>4</v>
      </c>
      <c r="P78" s="24">
        <v>15</v>
      </c>
      <c r="Q78" s="24">
        <v>8490</v>
      </c>
      <c r="R78" s="4"/>
      <c r="S78" s="4"/>
      <c r="T78" s="4"/>
      <c r="U78" s="4"/>
      <c r="V78" s="4"/>
      <c r="W78" s="4"/>
      <c r="X78" s="4"/>
      <c r="Y78" s="4"/>
      <c r="Z78" s="4"/>
    </row>
    <row r="79" spans="1:26" ht="15.6" x14ac:dyDescent="0.3">
      <c r="A79" s="24">
        <v>2019</v>
      </c>
      <c r="B79" s="24">
        <v>5</v>
      </c>
      <c r="C79" s="24">
        <v>8</v>
      </c>
      <c r="D79" s="24">
        <v>12</v>
      </c>
      <c r="E79" s="24">
        <v>13</v>
      </c>
      <c r="F79" s="24">
        <v>1</v>
      </c>
      <c r="G79" s="24">
        <v>7</v>
      </c>
      <c r="H79" s="24">
        <v>3</v>
      </c>
      <c r="I79" s="24">
        <v>18</v>
      </c>
      <c r="J79" s="24">
        <v>5</v>
      </c>
      <c r="K79" s="24">
        <v>3</v>
      </c>
      <c r="L79" s="24">
        <v>1</v>
      </c>
      <c r="M79" s="24">
        <v>1</v>
      </c>
      <c r="N79" s="24">
        <v>5</v>
      </c>
      <c r="O79" s="24">
        <v>3</v>
      </c>
      <c r="P79" s="24">
        <v>11</v>
      </c>
      <c r="Q79" s="24">
        <v>8060</v>
      </c>
      <c r="R79" s="4"/>
      <c r="S79" s="4"/>
      <c r="T79" s="4"/>
      <c r="U79" s="4"/>
      <c r="V79" s="4"/>
      <c r="W79" s="4"/>
      <c r="X79" s="4"/>
      <c r="Y79" s="4"/>
      <c r="Z79" s="4"/>
    </row>
    <row r="80" spans="1:26" ht="15.6" x14ac:dyDescent="0.3">
      <c r="A80" s="24">
        <v>2020</v>
      </c>
      <c r="B80" s="24">
        <v>2</v>
      </c>
      <c r="C80" s="24">
        <v>3</v>
      </c>
      <c r="D80" s="24">
        <v>14</v>
      </c>
      <c r="E80" s="24">
        <v>2</v>
      </c>
      <c r="F80" s="24">
        <v>6</v>
      </c>
      <c r="G80" s="24">
        <v>12</v>
      </c>
      <c r="H80" s="24">
        <v>3</v>
      </c>
      <c r="I80" s="24">
        <v>10</v>
      </c>
      <c r="J80" s="24">
        <v>2</v>
      </c>
      <c r="K80" s="24">
        <v>2</v>
      </c>
      <c r="L80" s="24">
        <v>5</v>
      </c>
      <c r="M80" s="24">
        <v>4</v>
      </c>
      <c r="N80" s="24">
        <v>1</v>
      </c>
      <c r="O80" s="24">
        <v>2</v>
      </c>
      <c r="P80" s="24">
        <v>10</v>
      </c>
      <c r="Q80" s="24">
        <v>8580</v>
      </c>
      <c r="R80" s="4"/>
      <c r="S80" s="4"/>
      <c r="T80" s="4"/>
      <c r="U80" s="4"/>
      <c r="V80" s="4"/>
      <c r="W80" s="4"/>
      <c r="X80" s="4"/>
      <c r="Y80" s="4"/>
      <c r="Z80" s="4"/>
    </row>
    <row r="81" spans="1:26" ht="15.6" x14ac:dyDescent="0.3">
      <c r="A81" s="24">
        <v>2021</v>
      </c>
      <c r="B81" s="24">
        <v>6</v>
      </c>
      <c r="C81" s="24">
        <v>1</v>
      </c>
      <c r="D81" s="24">
        <v>16</v>
      </c>
      <c r="E81" s="24">
        <v>20</v>
      </c>
      <c r="F81" s="24">
        <v>15</v>
      </c>
      <c r="G81" s="24">
        <v>18</v>
      </c>
      <c r="H81" s="24">
        <v>17</v>
      </c>
      <c r="I81" s="24">
        <v>18</v>
      </c>
      <c r="J81" s="24">
        <v>1</v>
      </c>
      <c r="K81" s="24">
        <v>1</v>
      </c>
      <c r="L81" s="24">
        <v>3</v>
      </c>
      <c r="M81" s="24">
        <v>3</v>
      </c>
      <c r="N81" s="24">
        <v>2</v>
      </c>
      <c r="O81" s="24">
        <v>1</v>
      </c>
      <c r="P81" s="24">
        <v>6</v>
      </c>
      <c r="Q81" s="24">
        <v>6130</v>
      </c>
      <c r="R81" s="4"/>
      <c r="S81" s="4"/>
      <c r="T81" s="4"/>
      <c r="U81" s="4"/>
      <c r="V81" s="4"/>
      <c r="W81" s="4"/>
      <c r="X81" s="4"/>
      <c r="Y81" s="4"/>
      <c r="Z81" s="4"/>
    </row>
    <row r="82" spans="1:26" ht="15.6" x14ac:dyDescent="0.3">
      <c r="R82" s="4"/>
      <c r="S82" s="4"/>
      <c r="T82" s="4"/>
      <c r="U82" s="4"/>
      <c r="V82" s="4"/>
      <c r="W82" s="4"/>
      <c r="X82" s="4"/>
      <c r="Y82" s="4"/>
      <c r="Z82" s="4"/>
    </row>
    <row r="83" spans="1:26" ht="15.6" x14ac:dyDescent="0.3">
      <c r="A83" s="24" t="s">
        <v>54</v>
      </c>
      <c r="B83" s="25">
        <f t="shared" ref="B83:P83" si="26">CORREL($P$4:$P$25,B60:B81)</f>
        <v>8.9122116268915488E-3</v>
      </c>
      <c r="C83" s="25">
        <f t="shared" si="26"/>
        <v>0.19512864794019133</v>
      </c>
      <c r="D83" s="25">
        <f t="shared" si="26"/>
        <v>-0.22947891374836621</v>
      </c>
      <c r="E83" s="25">
        <f>CORREL($P$4:$P$25,E60:E81)</f>
        <v>-0.31696154820472722</v>
      </c>
      <c r="F83" s="25">
        <f t="shared" si="26"/>
        <v>0.45603479352199255</v>
      </c>
      <c r="G83" s="25">
        <f t="shared" si="26"/>
        <v>-0.31259451064370242</v>
      </c>
      <c r="H83" s="25">
        <f t="shared" si="26"/>
        <v>0.23998172539044421</v>
      </c>
      <c r="I83" s="25">
        <f t="shared" si="26"/>
        <v>-0.21172048993040787</v>
      </c>
      <c r="J83" s="25">
        <f t="shared" si="26"/>
        <v>5.5195659937579397E-2</v>
      </c>
      <c r="K83" s="25">
        <f t="shared" si="26"/>
        <v>4.2188257598454432E-2</v>
      </c>
      <c r="L83" s="25">
        <f t="shared" si="26"/>
        <v>7.7559763294844014E-2</v>
      </c>
      <c r="M83" s="25">
        <f t="shared" si="26"/>
        <v>-6.3796921172231277E-2</v>
      </c>
      <c r="N83" s="25">
        <f t="shared" si="26"/>
        <v>9.3111763947062113E-3</v>
      </c>
      <c r="O83" s="25">
        <f t="shared" si="26"/>
        <v>8.5923034236039267E-2</v>
      </c>
      <c r="P83" s="25">
        <f t="shared" si="26"/>
        <v>-0.21391782869244588</v>
      </c>
      <c r="R83" s="4"/>
      <c r="S83" s="4"/>
      <c r="T83" s="4"/>
      <c r="U83" s="4"/>
      <c r="V83" s="4"/>
      <c r="W83" s="4"/>
      <c r="X83" s="4"/>
      <c r="Y83" s="4"/>
      <c r="Z83" s="4"/>
    </row>
    <row r="84" spans="1:26" ht="15.6" x14ac:dyDescent="0.3">
      <c r="A84" s="24" t="s">
        <v>56</v>
      </c>
      <c r="B84" s="24">
        <f t="shared" ref="B84:P84" si="27">IF(B83&lt;0,1,0)</f>
        <v>0</v>
      </c>
      <c r="C84" s="24">
        <f t="shared" si="27"/>
        <v>0</v>
      </c>
      <c r="D84" s="24">
        <f t="shared" si="27"/>
        <v>1</v>
      </c>
      <c r="E84" s="24">
        <f t="shared" si="27"/>
        <v>1</v>
      </c>
      <c r="F84" s="24">
        <f t="shared" si="27"/>
        <v>0</v>
      </c>
      <c r="G84" s="24">
        <f t="shared" si="27"/>
        <v>1</v>
      </c>
      <c r="H84" s="24">
        <f t="shared" si="27"/>
        <v>0</v>
      </c>
      <c r="I84" s="24">
        <f t="shared" si="27"/>
        <v>1</v>
      </c>
      <c r="J84" s="24">
        <f t="shared" si="27"/>
        <v>0</v>
      </c>
      <c r="K84" s="24">
        <f t="shared" si="27"/>
        <v>0</v>
      </c>
      <c r="L84" s="24">
        <f t="shared" si="27"/>
        <v>0</v>
      </c>
      <c r="M84" s="24">
        <f t="shared" si="27"/>
        <v>1</v>
      </c>
      <c r="N84" s="24">
        <f t="shared" si="27"/>
        <v>0</v>
      </c>
      <c r="O84" s="24">
        <f t="shared" si="27"/>
        <v>0</v>
      </c>
      <c r="P84" s="24">
        <f t="shared" si="27"/>
        <v>1</v>
      </c>
      <c r="Q84" s="24">
        <f>SUM(B84:P84)</f>
        <v>6</v>
      </c>
      <c r="R84" s="4"/>
      <c r="S84" s="4"/>
      <c r="T84" s="4"/>
      <c r="U84" s="4"/>
      <c r="V84" s="4"/>
      <c r="W84" s="4"/>
      <c r="X84" s="4"/>
      <c r="Y84" s="4"/>
      <c r="Z84" s="4"/>
    </row>
    <row r="85" spans="1:26" ht="15.6" x14ac:dyDescent="0.3">
      <c r="R85" s="4"/>
      <c r="S85" s="4"/>
      <c r="T85" s="4"/>
      <c r="U85" s="4"/>
      <c r="V85" s="4"/>
      <c r="W85" s="4"/>
      <c r="X85" s="4"/>
      <c r="Y85" s="4"/>
      <c r="Z85" s="4"/>
    </row>
    <row r="86" spans="1:26" ht="15.6" x14ac:dyDescent="0.3">
      <c r="R86" s="4"/>
      <c r="S86" s="4"/>
      <c r="T86" s="4"/>
      <c r="U86" s="4"/>
      <c r="V86" s="4"/>
      <c r="W86" s="4"/>
      <c r="X86" s="4"/>
      <c r="Y86" s="4"/>
      <c r="Z86" s="4"/>
    </row>
    <row r="87" spans="1:26" ht="15.6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6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6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6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6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6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6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6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6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6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6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6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6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6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6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6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6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6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6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6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6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6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6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6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6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6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6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6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6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6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6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6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6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6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6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6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6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6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6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6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6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6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6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6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6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6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6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6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6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6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6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6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6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6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6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6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6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6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6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6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6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6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6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6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6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6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6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6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6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6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6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6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6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6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6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6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6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6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6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6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6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6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6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6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6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6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6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6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6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6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6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6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6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6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6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6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6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6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6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6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6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6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6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6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6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6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6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6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6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6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6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6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6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6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6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6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6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6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6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6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6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6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6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6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6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6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6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6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6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6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6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6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6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6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6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6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6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6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6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6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6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6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6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6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6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6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6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6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6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6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6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6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6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6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6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6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6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6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6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6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6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6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6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6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6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6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6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6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6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6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6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6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6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6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6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6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6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6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6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6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6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6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6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6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6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6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6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6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6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6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6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6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6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6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6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6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6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6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6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6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6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6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6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6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6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6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6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6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6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6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6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6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6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6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6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6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6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6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6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6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6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6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6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6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6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6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6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6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6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6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6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6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6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6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6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6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6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6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6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6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6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6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6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6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6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6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6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6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6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6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6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6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6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6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6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6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6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6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6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6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6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6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6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6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6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6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6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6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6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6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6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6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6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6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6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6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6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6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6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6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6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6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6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6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6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6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6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6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6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6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6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6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6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6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6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6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6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6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6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6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6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6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6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6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6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6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6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6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6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6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6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6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6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6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6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6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6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6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6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6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6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6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6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6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6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6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6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6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6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6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6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6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6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6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6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6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6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6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6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6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6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6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6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6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6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6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6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6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6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6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6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6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6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6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6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6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6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6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6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6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6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6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6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6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6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6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6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6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6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6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6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6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6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6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6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6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6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6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6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6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6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6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6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6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6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6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6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6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6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6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6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6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6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6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6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6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6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6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6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6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6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6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6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6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6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6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6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6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6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6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6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6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6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6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6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6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6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6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6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6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6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6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6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6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6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6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6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6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6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6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6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6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6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6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6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6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6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6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6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6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6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6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6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6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6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6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6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6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6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6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6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6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6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6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6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6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6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6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6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6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6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6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6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6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6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6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6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6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6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6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6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6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6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6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6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6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6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6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6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6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6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6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6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6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6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6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6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6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6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6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6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6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6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6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6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6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6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6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6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6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6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6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6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6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6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6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6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6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6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6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6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6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6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6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6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6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6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6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6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6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6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6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6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6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6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6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6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6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6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6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6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6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6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6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6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6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6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6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6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6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6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6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6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6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6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6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6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6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6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6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6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6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6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6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6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6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6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6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6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6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6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6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6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6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6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6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6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6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6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6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6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6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6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6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6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6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6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6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6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6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6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6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6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6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6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6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6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6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6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6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6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6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6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6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6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6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6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6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6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6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6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6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6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6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6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6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6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6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6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6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6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6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6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6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6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6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6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6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6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6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6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6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6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6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6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6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6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6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6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6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6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6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6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6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6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6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6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6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6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6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6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6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6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6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6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6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6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6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6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6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6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6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6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6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6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6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6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6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6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6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6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6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6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6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6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6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6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6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6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6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6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6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6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6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6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6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6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6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6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6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6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6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6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6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6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6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6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6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6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6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6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6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6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6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6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6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6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6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6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6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6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6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6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6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6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6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6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6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6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6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6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6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6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6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6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6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6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6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6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6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6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6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6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6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6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6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6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6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6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6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6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6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6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6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6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6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6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6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6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6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6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6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6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6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6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6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6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6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6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6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6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6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6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6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6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6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6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6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6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6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6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6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6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6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6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6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6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6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6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6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6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6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6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6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6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6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6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6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6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6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6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6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6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6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6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6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6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6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6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6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6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6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6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6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6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6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6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6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6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6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6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6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6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6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6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6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6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6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6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6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6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6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6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6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6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6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6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6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6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6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6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6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6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6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6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6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6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6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6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6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6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6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6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6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6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6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6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6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6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6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</sheetData>
  <conditionalFormatting sqref="B33:B5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3:Y5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" footer="0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AS32"/>
  <sheetViews>
    <sheetView zoomScale="44" zoomScaleNormal="90" workbookViewId="0">
      <selection activeCell="AN4" sqref="AN4:AN5"/>
    </sheetView>
  </sheetViews>
  <sheetFormatPr baseColWidth="10" defaultColWidth="8.77734375" defaultRowHeight="14.4" x14ac:dyDescent="0.3"/>
  <cols>
    <col min="1" max="1" width="23.44140625" style="153" customWidth="1"/>
    <col min="2" max="6" width="13.6640625" style="153" customWidth="1"/>
    <col min="7" max="7" width="8.77734375" style="153"/>
    <col min="8" max="8" width="12" style="153" customWidth="1"/>
    <col min="9" max="37" width="8.77734375" style="153"/>
    <col min="38" max="38" width="9.77734375" style="153" bestFit="1" customWidth="1"/>
    <col min="39" max="43" width="8.77734375" style="153"/>
    <col min="44" max="44" width="11.44140625" style="153" bestFit="1" customWidth="1"/>
    <col min="45" max="45" width="63.21875" style="153" bestFit="1" customWidth="1"/>
    <col min="46" max="16384" width="8.77734375" style="153"/>
  </cols>
  <sheetData>
    <row r="1" spans="1:45" ht="15" thickBot="1" x14ac:dyDescent="0.35">
      <c r="A1" s="153" t="str">
        <f>'konklúzió 2'!A1</f>
        <v>Valós számok 2022-re</v>
      </c>
      <c r="B1" s="153" t="str">
        <f>'konklúzió 2'!B1</f>
        <v>&lt;--de nem része a tanulásnak</v>
      </c>
      <c r="AB1" s="153">
        <f>VLOOKUP(AB5-2,y0_3!$A$58:$K$81,y0_3!B$56,0)</f>
        <v>2</v>
      </c>
      <c r="AC1" s="153">
        <f>VLOOKUP(AC5-2,y0_3!$A$58:$K$81,y0_3!C$56,0)</f>
        <v>499712.6</v>
      </c>
      <c r="AD1" s="153">
        <f>VLOOKUP(AD5-2,y0_3!$A$58:$K$81,y0_3!D$56,0)</f>
        <v>2</v>
      </c>
      <c r="AE1" s="153">
        <f>VLOOKUP(AE5-2,y0_3!$A$58:$K$81,y0_3!E$56,0)</f>
        <v>2</v>
      </c>
      <c r="AF1" s="153">
        <f>VLOOKUP(AF5-2,y0_3!$A$58:$K$81,y0_3!F$56,0)</f>
        <v>2</v>
      </c>
      <c r="AG1" s="153">
        <f>VLOOKUP(AG5,y0_3!$A$58:$K$81,y0_3!G$56,0)</f>
        <v>1</v>
      </c>
      <c r="AH1" s="153">
        <f>VLOOKUP(AH5,y0_3!$A$58:$K$81,y0_3!H$56,0)</f>
        <v>18</v>
      </c>
      <c r="AI1" s="153">
        <f>VLOOKUP(AI5,y0_3!$A$58:$K$81,y0_3!I$56,0)</f>
        <v>66</v>
      </c>
      <c r="AJ1" s="153">
        <f>VLOOKUP(AJ5,y0_3!$A$58:$K$81,y0_3!J$56,0)</f>
        <v>499881.6</v>
      </c>
      <c r="AK1" s="153">
        <f>VLOOKUP(AK5,y0_3!$A$58:$K$81,y0_3!K$56,0)</f>
        <v>212</v>
      </c>
      <c r="AL1" s="153">
        <v>1000000</v>
      </c>
      <c r="AP1" s="153">
        <f>SUM(AB1:AK1)</f>
        <v>999899.2</v>
      </c>
      <c r="AQ1" s="185">
        <f>AL1-AP1</f>
        <v>100.80000000004657</v>
      </c>
      <c r="AR1" s="153">
        <f>ABS(AQ1-AQ5)</f>
        <v>68.700000000046572</v>
      </c>
      <c r="AS1" s="175" t="s">
        <v>866</v>
      </c>
    </row>
    <row r="2" spans="1:45" ht="19.95" customHeight="1" x14ac:dyDescent="0.3">
      <c r="A2" s="171" t="s">
        <v>481</v>
      </c>
      <c r="B2" s="170" t="s">
        <v>16</v>
      </c>
      <c r="C2" s="170" t="s">
        <v>482</v>
      </c>
      <c r="D2" s="170" t="s">
        <v>17</v>
      </c>
      <c r="E2" s="170" t="s">
        <v>18</v>
      </c>
      <c r="F2" s="170" t="s">
        <v>19</v>
      </c>
      <c r="G2" s="175" t="s">
        <v>483</v>
      </c>
      <c r="I2" s="153">
        <v>0</v>
      </c>
      <c r="J2" s="153">
        <v>0</v>
      </c>
      <c r="K2" s="153">
        <v>0</v>
      </c>
      <c r="L2" s="153">
        <v>0</v>
      </c>
      <c r="M2" s="153">
        <v>0</v>
      </c>
      <c r="P2" s="153">
        <v>0</v>
      </c>
      <c r="Q2" s="153">
        <v>0</v>
      </c>
      <c r="R2" s="153">
        <v>0</v>
      </c>
      <c r="S2" s="153">
        <v>0</v>
      </c>
      <c r="T2" s="153">
        <v>0</v>
      </c>
      <c r="U2" s="153">
        <v>0</v>
      </c>
      <c r="V2" s="153">
        <v>0</v>
      </c>
      <c r="W2" s="153">
        <v>0</v>
      </c>
      <c r="X2" s="153">
        <v>0</v>
      </c>
      <c r="Y2" s="153">
        <v>0</v>
      </c>
      <c r="AB2" s="153">
        <f>VLOOKUP(AB4,Y0_2!$A$59:$K$82,Y0_2!B$57,0)</f>
        <v>499771.5</v>
      </c>
      <c r="AC2" s="153">
        <f>VLOOKUP(AC4,Y0_2!$A$59:$K$82,Y0_2!C$57,0)</f>
        <v>10</v>
      </c>
      <c r="AD2" s="153">
        <f>VLOOKUP(AD4,Y0_2!$A$59:$K$82,Y0_2!D$57,0)</f>
        <v>5</v>
      </c>
      <c r="AE2" s="153">
        <f>VLOOKUP(AE4,Y0_2!$A$59:$K$82,Y0_2!E$57,0)</f>
        <v>13</v>
      </c>
      <c r="AF2" s="153">
        <f>VLOOKUP(AF4,Y0_2!$A$59:$K$82,Y0_2!F$57,0)</f>
        <v>4</v>
      </c>
      <c r="AG2" s="153">
        <f>VLOOKUP(AG4,Y0_2!$A$59:$K$82,Y0_2!G$57,0)</f>
        <v>0</v>
      </c>
      <c r="AH2" s="153">
        <f>VLOOKUP(AH4,Y0_2!$A$59:$K$82,Y0_2!H$57,0)</f>
        <v>8</v>
      </c>
      <c r="AI2" s="153">
        <f>VLOOKUP(AI4,Y0_2!$A$59:$K$82,Y0_2!I$57,0)</f>
        <v>0</v>
      </c>
      <c r="AJ2" s="153">
        <f>VLOOKUP(AJ4,Y0_2!$A$59:$K$82,Y0_2!J$57,0)</f>
        <v>499871</v>
      </c>
      <c r="AK2" s="153">
        <f>VLOOKUP(AK4,Y0_2!$A$59:$K$82,Y0_2!K$57,0)</f>
        <v>208</v>
      </c>
      <c r="AL2" s="153">
        <v>1000000</v>
      </c>
      <c r="AP2" s="153">
        <f>SUM(AB2:AK2)</f>
        <v>999890.5</v>
      </c>
    </row>
    <row r="3" spans="1:45" ht="15" thickBot="1" x14ac:dyDescent="0.35">
      <c r="B3" s="174" t="s">
        <v>242</v>
      </c>
      <c r="C3" s="174" t="s">
        <v>250</v>
      </c>
      <c r="D3" s="174" t="s">
        <v>262</v>
      </c>
      <c r="E3" s="174" t="s">
        <v>252</v>
      </c>
      <c r="F3" s="174" t="s">
        <v>253</v>
      </c>
      <c r="G3" s="175" t="s">
        <v>484</v>
      </c>
      <c r="I3" s="153" t="str">
        <f>B2</f>
        <v>X1</v>
      </c>
      <c r="J3" s="153" t="str">
        <f t="shared" ref="J3:N3" si="0">C2</f>
        <v>X2</v>
      </c>
      <c r="K3" s="153" t="str">
        <f t="shared" si="0"/>
        <v>X3</v>
      </c>
      <c r="L3" s="153" t="str">
        <f t="shared" si="0"/>
        <v>X4</v>
      </c>
      <c r="M3" s="153" t="str">
        <f t="shared" si="0"/>
        <v>X5</v>
      </c>
      <c r="N3" s="153" t="str">
        <f t="shared" si="0"/>
        <v>Y0</v>
      </c>
      <c r="P3" s="175" t="s">
        <v>485</v>
      </c>
      <c r="Q3" s="175" t="s">
        <v>486</v>
      </c>
      <c r="R3" s="175" t="s">
        <v>487</v>
      </c>
      <c r="S3" s="175" t="s">
        <v>488</v>
      </c>
      <c r="T3" s="175" t="s">
        <v>489</v>
      </c>
      <c r="U3" s="175" t="s">
        <v>490</v>
      </c>
      <c r="V3" s="175" t="s">
        <v>491</v>
      </c>
      <c r="W3" s="175" t="s">
        <v>492</v>
      </c>
      <c r="X3" s="175" t="s">
        <v>493</v>
      </c>
      <c r="Y3" s="175" t="s">
        <v>494</v>
      </c>
      <c r="Z3" s="175" t="s">
        <v>483</v>
      </c>
      <c r="AB3" s="153" t="str">
        <f>P3</f>
        <v>X1/X2</v>
      </c>
      <c r="AC3" s="153" t="str">
        <f t="shared" ref="AC3:AL18" si="1">Q3</f>
        <v>X1/X3</v>
      </c>
      <c r="AD3" s="153" t="str">
        <f t="shared" si="1"/>
        <v>X1/X4</v>
      </c>
      <c r="AE3" s="153" t="str">
        <f t="shared" si="1"/>
        <v>X1/X5</v>
      </c>
      <c r="AF3" s="153" t="str">
        <f t="shared" si="1"/>
        <v>X2/X3</v>
      </c>
      <c r="AG3" s="153" t="str">
        <f t="shared" si="1"/>
        <v>X2/X4</v>
      </c>
      <c r="AH3" s="153" t="str">
        <f t="shared" si="1"/>
        <v>X2/X5</v>
      </c>
      <c r="AI3" s="153" t="str">
        <f t="shared" si="1"/>
        <v>X3/X4</v>
      </c>
      <c r="AJ3" s="153" t="str">
        <f t="shared" si="1"/>
        <v>X3/X5</v>
      </c>
      <c r="AK3" s="153" t="str">
        <f t="shared" si="1"/>
        <v>X4/X5</v>
      </c>
      <c r="AL3" s="153" t="str">
        <f t="shared" si="1"/>
        <v>Y0</v>
      </c>
      <c r="AM3" s="153" t="str">
        <f>y0!L85</f>
        <v>Becslés</v>
      </c>
      <c r="AN3" s="153" t="str">
        <f>y0!N85</f>
        <v>Delta</v>
      </c>
      <c r="AO3" s="175" t="s">
        <v>641</v>
      </c>
      <c r="AP3" s="153" t="str">
        <f>Y0_2!L84</f>
        <v>Becslés</v>
      </c>
      <c r="AQ3" s="153" t="str">
        <f>Y0_2!N84</f>
        <v>Delta</v>
      </c>
      <c r="AR3" s="175" t="s">
        <v>754</v>
      </c>
    </row>
    <row r="4" spans="1:45" ht="15" thickBot="1" x14ac:dyDescent="0.35">
      <c r="A4" s="172" t="str">
        <f>konklúzió!A5</f>
        <v>Előrejelzés 2022-re</v>
      </c>
      <c r="B4" s="191">
        <f>7139</f>
        <v>7139</v>
      </c>
      <c r="C4" s="157">
        <f>konklúzió!C5</f>
        <v>4644.6000000000004</v>
      </c>
      <c r="D4" s="158">
        <f>konklúzió!D5</f>
        <v>4667</v>
      </c>
      <c r="E4" s="158">
        <f>konklúzió!E5</f>
        <v>3586</v>
      </c>
      <c r="F4" s="159">
        <f>konklúzió!F5</f>
        <v>2689.1</v>
      </c>
      <c r="G4" s="153">
        <v>1000000</v>
      </c>
      <c r="H4" s="169"/>
      <c r="I4" s="153">
        <f>RANK(B4,B$4:B$27,I$2)</f>
        <v>8</v>
      </c>
      <c r="J4" s="153">
        <f t="shared" ref="J4:M27" si="2">RANK(C4,C$4:C$27,J$2)</f>
        <v>11</v>
      </c>
      <c r="K4" s="153">
        <f t="shared" si="2"/>
        <v>9</v>
      </c>
      <c r="L4" s="153">
        <f t="shared" si="2"/>
        <v>1</v>
      </c>
      <c r="M4" s="153">
        <f t="shared" si="2"/>
        <v>8</v>
      </c>
      <c r="N4" s="153">
        <f>G4</f>
        <v>1000000</v>
      </c>
      <c r="P4" s="176">
        <f>$B4/C4</f>
        <v>1.5370537828876543</v>
      </c>
      <c r="Q4" s="176">
        <f t="shared" ref="Q4:S19" si="3">$B4/D4</f>
        <v>1.5296764516820227</v>
      </c>
      <c r="R4" s="176">
        <f t="shared" si="3"/>
        <v>1.99079754601227</v>
      </c>
      <c r="S4" s="176">
        <f t="shared" si="3"/>
        <v>2.6547915659514336</v>
      </c>
      <c r="T4" s="176">
        <f>$C4/D4</f>
        <v>0.99520034283265491</v>
      </c>
      <c r="U4" s="176">
        <f t="shared" ref="U4:V19" si="4">$C4/E4</f>
        <v>1.2952035694366983</v>
      </c>
      <c r="V4" s="176">
        <f t="shared" si="4"/>
        <v>1.7271949722955637</v>
      </c>
      <c r="W4" s="176">
        <f>$D4/E4</f>
        <v>1.3014500836586727</v>
      </c>
      <c r="X4" s="176">
        <f>$D4/F4</f>
        <v>1.7355248968056227</v>
      </c>
      <c r="Y4" s="176">
        <f>E4/F4</f>
        <v>1.3335316648692872</v>
      </c>
      <c r="Z4" s="153">
        <f>N4</f>
        <v>1000000</v>
      </c>
      <c r="AB4" s="153">
        <f>RANK(P4,P$4:P$27,P$2)</f>
        <v>10</v>
      </c>
      <c r="AC4" s="153">
        <f t="shared" ref="AC4:AK27" si="5">RANK(Q4,Q$4:Q$27,Q$2)</f>
        <v>14</v>
      </c>
      <c r="AD4" s="153">
        <f t="shared" si="5"/>
        <v>19</v>
      </c>
      <c r="AE4" s="153">
        <f t="shared" si="5"/>
        <v>11</v>
      </c>
      <c r="AF4" s="153">
        <f t="shared" si="5"/>
        <v>20</v>
      </c>
      <c r="AG4" s="153">
        <f t="shared" si="5"/>
        <v>24</v>
      </c>
      <c r="AH4" s="153">
        <f t="shared" si="5"/>
        <v>16</v>
      </c>
      <c r="AI4" s="153">
        <f t="shared" si="5"/>
        <v>24</v>
      </c>
      <c r="AJ4" s="153">
        <f t="shared" si="5"/>
        <v>7</v>
      </c>
      <c r="AK4" s="153">
        <f t="shared" si="5"/>
        <v>1</v>
      </c>
      <c r="AL4" s="153">
        <f t="shared" si="1"/>
        <v>1000000</v>
      </c>
      <c r="AM4" s="153">
        <f>y0!L86</f>
        <v>999993.2</v>
      </c>
      <c r="AN4" s="196">
        <f>y0!N86</f>
        <v>6.8</v>
      </c>
      <c r="AO4" s="153">
        <f>RANK(AN4,AN$4:AN$27,0)</f>
        <v>8</v>
      </c>
      <c r="AP4" s="184">
        <f>AP2</f>
        <v>999890.5</v>
      </c>
      <c r="AQ4" s="185">
        <f>AL4-AP4</f>
        <v>109.5</v>
      </c>
      <c r="AR4" s="186">
        <f>ABS(AN4-AQ4)</f>
        <v>102.7</v>
      </c>
      <c r="AS4" s="175" t="s">
        <v>755</v>
      </c>
    </row>
    <row r="5" spans="1:45" x14ac:dyDescent="0.3">
      <c r="A5" s="173" t="str">
        <f>konklúzió!A6</f>
        <v>Valós számok 2022-re</v>
      </c>
      <c r="B5" s="160">
        <f>konklúzió!B6</f>
        <v>3420</v>
      </c>
      <c r="C5" s="161">
        <f>konklúzió!C6</f>
        <v>4400</v>
      </c>
      <c r="D5" s="161">
        <f>konklúzió!D6</f>
        <v>4800</v>
      </c>
      <c r="E5" s="161">
        <f>konklúzió!E6</f>
        <v>3010</v>
      </c>
      <c r="F5" s="162">
        <f>konklúzió!F6</f>
        <v>2380</v>
      </c>
      <c r="G5" s="153">
        <v>1000000</v>
      </c>
      <c r="I5" s="153">
        <f t="shared" ref="I5:I27" si="6">RANK(B5,B$4:B$27,I$2)</f>
        <v>24</v>
      </c>
      <c r="J5" s="153">
        <f t="shared" si="2"/>
        <v>14</v>
      </c>
      <c r="K5" s="153">
        <f t="shared" si="2"/>
        <v>6</v>
      </c>
      <c r="L5" s="153">
        <f t="shared" si="2"/>
        <v>9</v>
      </c>
      <c r="M5" s="153">
        <f t="shared" si="2"/>
        <v>18</v>
      </c>
      <c r="N5" s="153">
        <f t="shared" ref="N5:N27" si="7">G5</f>
        <v>1000000</v>
      </c>
      <c r="P5" s="176">
        <f t="shared" ref="P5:S27" si="8">$B5/C5</f>
        <v>0.77727272727272723</v>
      </c>
      <c r="Q5" s="176">
        <f t="shared" si="3"/>
        <v>0.71250000000000002</v>
      </c>
      <c r="R5" s="176">
        <f t="shared" si="3"/>
        <v>1.1362126245847175</v>
      </c>
      <c r="S5" s="176">
        <f t="shared" si="3"/>
        <v>1.4369747899159664</v>
      </c>
      <c r="T5" s="176">
        <f t="shared" ref="T5:V27" si="9">$C5/D5</f>
        <v>0.91666666666666663</v>
      </c>
      <c r="U5" s="176">
        <f t="shared" si="4"/>
        <v>1.4617940199335548</v>
      </c>
      <c r="V5" s="176">
        <f t="shared" si="4"/>
        <v>1.8487394957983194</v>
      </c>
      <c r="W5" s="176">
        <f t="shared" ref="W5:X27" si="10">$D5/E5</f>
        <v>1.5946843853820598</v>
      </c>
      <c r="X5" s="176">
        <f t="shared" si="10"/>
        <v>2.0168067226890756</v>
      </c>
      <c r="Y5" s="176">
        <f t="shared" ref="Y5:Y27" si="11">E5/F5</f>
        <v>1.2647058823529411</v>
      </c>
      <c r="Z5" s="153">
        <f t="shared" ref="Z5:Z27" si="12">N5</f>
        <v>1000000</v>
      </c>
      <c r="AB5" s="153">
        <f t="shared" ref="AB5:AB27" si="13">RANK(P5,P$4:P$27,P$2)</f>
        <v>24</v>
      </c>
      <c r="AC5" s="153">
        <f t="shared" si="5"/>
        <v>24</v>
      </c>
      <c r="AD5" s="153">
        <f t="shared" si="5"/>
        <v>24</v>
      </c>
      <c r="AE5" s="153">
        <f t="shared" si="5"/>
        <v>24</v>
      </c>
      <c r="AF5" s="153">
        <f t="shared" si="5"/>
        <v>24</v>
      </c>
      <c r="AG5" s="153">
        <f t="shared" si="5"/>
        <v>23</v>
      </c>
      <c r="AH5" s="153">
        <f t="shared" si="5"/>
        <v>6</v>
      </c>
      <c r="AI5" s="153">
        <f t="shared" si="5"/>
        <v>12</v>
      </c>
      <c r="AJ5" s="153">
        <f t="shared" si="5"/>
        <v>3</v>
      </c>
      <c r="AK5" s="153">
        <f t="shared" si="5"/>
        <v>4</v>
      </c>
      <c r="AL5" s="153">
        <f t="shared" si="1"/>
        <v>1000000</v>
      </c>
      <c r="AM5" s="153">
        <f>y0!L87</f>
        <v>999968.2</v>
      </c>
      <c r="AN5" s="196">
        <f>y0!N87</f>
        <v>31.8</v>
      </c>
      <c r="AO5" s="153">
        <f t="shared" ref="AO5:AO27" si="14">RANK(AN5,AN$4:AN$27,0)</f>
        <v>5</v>
      </c>
      <c r="AP5" s="153">
        <f>Y0_2!L85</f>
        <v>999967.9</v>
      </c>
      <c r="AQ5" s="153">
        <f>Y0_2!N85</f>
        <v>32.1</v>
      </c>
      <c r="AR5" s="153">
        <f>ABS(AN5-AQ5)</f>
        <v>0.30000000000000071</v>
      </c>
    </row>
    <row r="6" spans="1:45" x14ac:dyDescent="0.3">
      <c r="A6" s="154">
        <v>2021</v>
      </c>
      <c r="B6" s="163">
        <f>'kukorica termelés'!K108</f>
        <v>6130</v>
      </c>
      <c r="C6" s="164">
        <f>'b,á,r,z termésátlg'!H4</f>
        <v>5930</v>
      </c>
      <c r="D6" s="164">
        <f>'b,á,r,z termésátlg'!I4</f>
        <v>6370</v>
      </c>
      <c r="E6" s="164">
        <f>'b,á,r,z termésátlg'!J4</f>
        <v>3310</v>
      </c>
      <c r="F6" s="165">
        <f>'b,á,r,z termésátlg'!K4</f>
        <v>3060</v>
      </c>
      <c r="G6" s="153">
        <v>1000000</v>
      </c>
      <c r="I6" s="153">
        <f t="shared" si="6"/>
        <v>16</v>
      </c>
      <c r="J6" s="153">
        <f t="shared" si="2"/>
        <v>1</v>
      </c>
      <c r="K6" s="153">
        <f t="shared" si="2"/>
        <v>1</v>
      </c>
      <c r="L6" s="153">
        <f t="shared" si="2"/>
        <v>4</v>
      </c>
      <c r="M6" s="153">
        <f t="shared" si="2"/>
        <v>3</v>
      </c>
      <c r="N6" s="153">
        <f t="shared" si="7"/>
        <v>1000000</v>
      </c>
      <c r="P6" s="176">
        <f t="shared" si="8"/>
        <v>1.0337268128161889</v>
      </c>
      <c r="Q6" s="176">
        <f t="shared" si="3"/>
        <v>0.96232339089481944</v>
      </c>
      <c r="R6" s="176">
        <f t="shared" si="3"/>
        <v>1.851963746223565</v>
      </c>
      <c r="S6" s="176">
        <f t="shared" si="3"/>
        <v>2.0032679738562091</v>
      </c>
      <c r="T6" s="176">
        <f t="shared" si="9"/>
        <v>0.93092621664050235</v>
      </c>
      <c r="U6" s="176">
        <f t="shared" si="4"/>
        <v>1.7915407854984895</v>
      </c>
      <c r="V6" s="176">
        <f t="shared" si="4"/>
        <v>1.9379084967320261</v>
      </c>
      <c r="W6" s="176">
        <f t="shared" si="10"/>
        <v>1.9244712990936557</v>
      </c>
      <c r="X6" s="176">
        <f t="shared" si="10"/>
        <v>2.0816993464052289</v>
      </c>
      <c r="Y6" s="176">
        <f t="shared" si="11"/>
        <v>1.0816993464052287</v>
      </c>
      <c r="Z6" s="153">
        <f t="shared" si="12"/>
        <v>1000000</v>
      </c>
      <c r="AB6" s="153">
        <f t="shared" si="13"/>
        <v>23</v>
      </c>
      <c r="AC6" s="153">
        <f t="shared" si="5"/>
        <v>23</v>
      </c>
      <c r="AD6" s="153">
        <f t="shared" si="5"/>
        <v>20</v>
      </c>
      <c r="AE6" s="153">
        <f t="shared" si="5"/>
        <v>21</v>
      </c>
      <c r="AF6" s="153">
        <f t="shared" si="5"/>
        <v>23</v>
      </c>
      <c r="AG6" s="153">
        <f t="shared" si="5"/>
        <v>9</v>
      </c>
      <c r="AH6" s="153">
        <f t="shared" si="5"/>
        <v>4</v>
      </c>
      <c r="AI6" s="153">
        <f t="shared" si="5"/>
        <v>1</v>
      </c>
      <c r="AJ6" s="153">
        <f t="shared" si="5"/>
        <v>1</v>
      </c>
      <c r="AK6" s="153">
        <f t="shared" si="5"/>
        <v>8</v>
      </c>
      <c r="AL6" s="153">
        <f t="shared" si="1"/>
        <v>1000000</v>
      </c>
      <c r="AM6" s="153">
        <f>y0!L88</f>
        <v>999993.2</v>
      </c>
      <c r="AN6" s="153">
        <f>y0!N88</f>
        <v>6.8</v>
      </c>
      <c r="AO6" s="153">
        <f t="shared" si="14"/>
        <v>8</v>
      </c>
      <c r="AP6" s="153">
        <f>Y0_2!L86</f>
        <v>1000000.9</v>
      </c>
      <c r="AQ6" s="153">
        <f>Y0_2!N86</f>
        <v>-0.9</v>
      </c>
      <c r="AR6" s="153">
        <f t="shared" ref="AR6:AR27" si="15">ABS(AN6-AQ6)</f>
        <v>7.7</v>
      </c>
    </row>
    <row r="7" spans="1:45" x14ac:dyDescent="0.3">
      <c r="A7" s="154">
        <v>2020</v>
      </c>
      <c r="B7" s="163">
        <f>'kukorica termelés'!K109</f>
        <v>8580</v>
      </c>
      <c r="C7" s="164">
        <f>'b,á,r,z termésátlg'!H5</f>
        <v>5470</v>
      </c>
      <c r="D7" s="164">
        <f>'b,á,r,z termésátlg'!I5</f>
        <v>5680</v>
      </c>
      <c r="E7" s="164">
        <f>'b,á,r,z termésátlg'!J5</f>
        <v>3200</v>
      </c>
      <c r="F7" s="165">
        <f>'b,á,r,z termésátlg'!K5</f>
        <v>2990</v>
      </c>
      <c r="G7" s="153">
        <v>1000000</v>
      </c>
      <c r="I7" s="153">
        <f t="shared" si="6"/>
        <v>2</v>
      </c>
      <c r="J7" s="153">
        <f t="shared" si="2"/>
        <v>2</v>
      </c>
      <c r="K7" s="153">
        <f t="shared" si="2"/>
        <v>2</v>
      </c>
      <c r="L7" s="153">
        <f t="shared" si="2"/>
        <v>6</v>
      </c>
      <c r="M7" s="153">
        <f t="shared" si="2"/>
        <v>4</v>
      </c>
      <c r="N7" s="153">
        <f t="shared" si="7"/>
        <v>1000000</v>
      </c>
      <c r="P7" s="176">
        <f t="shared" si="8"/>
        <v>1.5685557586837295</v>
      </c>
      <c r="Q7" s="176">
        <f t="shared" si="3"/>
        <v>1.5105633802816902</v>
      </c>
      <c r="R7" s="176">
        <f t="shared" si="3"/>
        <v>2.6812499999999999</v>
      </c>
      <c r="S7" s="176">
        <f t="shared" si="3"/>
        <v>2.8695652173913042</v>
      </c>
      <c r="T7" s="176">
        <f t="shared" si="9"/>
        <v>0.9630281690140845</v>
      </c>
      <c r="U7" s="176">
        <f t="shared" si="4"/>
        <v>1.7093750000000001</v>
      </c>
      <c r="V7" s="176">
        <f t="shared" si="4"/>
        <v>1.8294314381270902</v>
      </c>
      <c r="W7" s="176">
        <f t="shared" si="10"/>
        <v>1.7749999999999999</v>
      </c>
      <c r="X7" s="176">
        <f t="shared" si="10"/>
        <v>1.8996655518394649</v>
      </c>
      <c r="Y7" s="176">
        <f t="shared" si="11"/>
        <v>1.0702341137123745</v>
      </c>
      <c r="Z7" s="153">
        <f t="shared" si="12"/>
        <v>1000000</v>
      </c>
      <c r="AB7" s="153">
        <f t="shared" si="13"/>
        <v>8</v>
      </c>
      <c r="AC7" s="153">
        <f t="shared" si="5"/>
        <v>15</v>
      </c>
      <c r="AD7" s="153">
        <f t="shared" si="5"/>
        <v>10</v>
      </c>
      <c r="AE7" s="153">
        <f t="shared" si="5"/>
        <v>6</v>
      </c>
      <c r="AF7" s="153">
        <f t="shared" si="5"/>
        <v>21</v>
      </c>
      <c r="AG7" s="153">
        <f t="shared" si="5"/>
        <v>15</v>
      </c>
      <c r="AH7" s="153">
        <f t="shared" si="5"/>
        <v>8</v>
      </c>
      <c r="AI7" s="153">
        <f t="shared" si="5"/>
        <v>3</v>
      </c>
      <c r="AJ7" s="153">
        <f t="shared" si="5"/>
        <v>4</v>
      </c>
      <c r="AK7" s="153">
        <f t="shared" si="5"/>
        <v>11</v>
      </c>
      <c r="AL7" s="153">
        <f t="shared" si="1"/>
        <v>1000000</v>
      </c>
      <c r="AM7" s="153">
        <f>y0!L89</f>
        <v>999993.2</v>
      </c>
      <c r="AN7" s="153">
        <f>y0!N89</f>
        <v>6.8</v>
      </c>
      <c r="AO7" s="153">
        <f t="shared" si="14"/>
        <v>8</v>
      </c>
      <c r="AP7" s="153">
        <f>Y0_2!L87</f>
        <v>999992.9</v>
      </c>
      <c r="AQ7" s="153">
        <f>Y0_2!N87</f>
        <v>7.1</v>
      </c>
      <c r="AR7" s="153">
        <f t="shared" si="15"/>
        <v>0.29999999999999982</v>
      </c>
    </row>
    <row r="8" spans="1:45" x14ac:dyDescent="0.3">
      <c r="A8" s="154">
        <v>2019</v>
      </c>
      <c r="B8" s="163">
        <f>'kukorica termelés'!K110</f>
        <v>8060</v>
      </c>
      <c r="C8" s="164">
        <f>'b,á,r,z termésátlg'!H6</f>
        <v>5290</v>
      </c>
      <c r="D8" s="164">
        <f>'b,á,r,z termésátlg'!I6</f>
        <v>5590</v>
      </c>
      <c r="E8" s="164">
        <f>'b,á,r,z termésátlg'!J6</f>
        <v>3490</v>
      </c>
      <c r="F8" s="165">
        <f>'b,á,r,z termésátlg'!K6</f>
        <v>3230</v>
      </c>
      <c r="G8" s="153">
        <v>1000000</v>
      </c>
      <c r="I8" s="153">
        <f t="shared" si="6"/>
        <v>4</v>
      </c>
      <c r="J8" s="153">
        <f t="shared" si="2"/>
        <v>5</v>
      </c>
      <c r="K8" s="153">
        <f t="shared" si="2"/>
        <v>3</v>
      </c>
      <c r="L8" s="153">
        <f t="shared" si="2"/>
        <v>2</v>
      </c>
      <c r="M8" s="153">
        <f t="shared" si="2"/>
        <v>1</v>
      </c>
      <c r="N8" s="153">
        <f t="shared" si="7"/>
        <v>1000000</v>
      </c>
      <c r="P8" s="176">
        <f t="shared" si="8"/>
        <v>1.5236294896030245</v>
      </c>
      <c r="Q8" s="176">
        <f t="shared" si="3"/>
        <v>1.441860465116279</v>
      </c>
      <c r="R8" s="176">
        <f t="shared" si="3"/>
        <v>2.30945558739255</v>
      </c>
      <c r="S8" s="176">
        <f t="shared" si="3"/>
        <v>2.4953560371517027</v>
      </c>
      <c r="T8" s="176">
        <f t="shared" si="9"/>
        <v>0.94633273703041143</v>
      </c>
      <c r="U8" s="176">
        <f t="shared" si="4"/>
        <v>1.515759312320917</v>
      </c>
      <c r="V8" s="176">
        <f t="shared" si="4"/>
        <v>1.6377708978328174</v>
      </c>
      <c r="W8" s="176">
        <f t="shared" si="10"/>
        <v>1.6017191977077363</v>
      </c>
      <c r="X8" s="176">
        <f t="shared" si="10"/>
        <v>1.7306501547987616</v>
      </c>
      <c r="Y8" s="176">
        <f t="shared" si="11"/>
        <v>1.0804953560371517</v>
      </c>
      <c r="Z8" s="153">
        <f t="shared" si="12"/>
        <v>1000000</v>
      </c>
      <c r="AB8" s="153">
        <f t="shared" si="13"/>
        <v>11</v>
      </c>
      <c r="AC8" s="153">
        <f t="shared" si="5"/>
        <v>17</v>
      </c>
      <c r="AD8" s="153">
        <f t="shared" si="5"/>
        <v>15</v>
      </c>
      <c r="AE8" s="153">
        <f t="shared" si="5"/>
        <v>15</v>
      </c>
      <c r="AF8" s="153">
        <f t="shared" si="5"/>
        <v>22</v>
      </c>
      <c r="AG8" s="153">
        <f t="shared" si="5"/>
        <v>21</v>
      </c>
      <c r="AH8" s="153">
        <f t="shared" si="5"/>
        <v>20</v>
      </c>
      <c r="AI8" s="153">
        <f t="shared" si="5"/>
        <v>11</v>
      </c>
      <c r="AJ8" s="153">
        <f t="shared" si="5"/>
        <v>8</v>
      </c>
      <c r="AK8" s="153">
        <f t="shared" si="5"/>
        <v>9</v>
      </c>
      <c r="AL8" s="153">
        <f t="shared" si="1"/>
        <v>1000000</v>
      </c>
      <c r="AM8" s="153">
        <f>y0!L90</f>
        <v>999959.2</v>
      </c>
      <c r="AN8" s="153">
        <f>y0!N90</f>
        <v>40.799999999999997</v>
      </c>
      <c r="AO8" s="153">
        <f t="shared" si="14"/>
        <v>3</v>
      </c>
      <c r="AP8" s="153">
        <f>Y0_2!L88</f>
        <v>999958.9</v>
      </c>
      <c r="AQ8" s="153">
        <f>Y0_2!N88</f>
        <v>41.1</v>
      </c>
      <c r="AR8" s="153">
        <f t="shared" si="15"/>
        <v>0.30000000000000426</v>
      </c>
    </row>
    <row r="9" spans="1:45" x14ac:dyDescent="0.3">
      <c r="A9" s="154">
        <v>2018</v>
      </c>
      <c r="B9" s="163">
        <f>'kukorica termelés'!K111</f>
        <v>8490</v>
      </c>
      <c r="C9" s="164">
        <f>'b,á,r,z termésátlg'!H7</f>
        <v>5120</v>
      </c>
      <c r="D9" s="164">
        <f>'b,á,r,z termésátlg'!I7</f>
        <v>4690</v>
      </c>
      <c r="E9" s="164">
        <f>'b,á,r,z termésátlg'!J7</f>
        <v>3370</v>
      </c>
      <c r="F9" s="165">
        <f>'b,á,r,z termésátlg'!K7</f>
        <v>2620</v>
      </c>
      <c r="G9" s="153">
        <v>1000000</v>
      </c>
      <c r="I9" s="153">
        <f t="shared" si="6"/>
        <v>3</v>
      </c>
      <c r="J9" s="153">
        <f t="shared" si="2"/>
        <v>7</v>
      </c>
      <c r="K9" s="153">
        <f t="shared" si="2"/>
        <v>8</v>
      </c>
      <c r="L9" s="153">
        <f t="shared" si="2"/>
        <v>3</v>
      </c>
      <c r="M9" s="153">
        <f t="shared" si="2"/>
        <v>10</v>
      </c>
      <c r="N9" s="153">
        <f t="shared" si="7"/>
        <v>1000000</v>
      </c>
      <c r="P9" s="176">
        <f t="shared" si="8"/>
        <v>1.658203125</v>
      </c>
      <c r="Q9" s="176">
        <f t="shared" si="3"/>
        <v>1.8102345415778252</v>
      </c>
      <c r="R9" s="176">
        <f t="shared" si="3"/>
        <v>2.5192878338278932</v>
      </c>
      <c r="S9" s="176">
        <f t="shared" si="3"/>
        <v>3.2404580152671754</v>
      </c>
      <c r="T9" s="176">
        <f t="shared" si="9"/>
        <v>1.091684434968017</v>
      </c>
      <c r="U9" s="176">
        <f t="shared" si="4"/>
        <v>1.5192878338278932</v>
      </c>
      <c r="V9" s="176">
        <f t="shared" si="4"/>
        <v>1.9541984732824427</v>
      </c>
      <c r="W9" s="176">
        <f t="shared" si="10"/>
        <v>1.3916913946587537</v>
      </c>
      <c r="X9" s="176">
        <f t="shared" si="10"/>
        <v>1.7900763358778626</v>
      </c>
      <c r="Y9" s="176">
        <f t="shared" si="11"/>
        <v>1.2862595419847329</v>
      </c>
      <c r="Z9" s="153">
        <f t="shared" si="12"/>
        <v>1000000</v>
      </c>
      <c r="AB9" s="153">
        <f t="shared" si="13"/>
        <v>5</v>
      </c>
      <c r="AC9" s="153">
        <f t="shared" si="5"/>
        <v>5</v>
      </c>
      <c r="AD9" s="153">
        <f t="shared" si="5"/>
        <v>14</v>
      </c>
      <c r="AE9" s="153">
        <f t="shared" si="5"/>
        <v>1</v>
      </c>
      <c r="AF9" s="153">
        <f t="shared" si="5"/>
        <v>14</v>
      </c>
      <c r="AG9" s="153">
        <f t="shared" si="5"/>
        <v>20</v>
      </c>
      <c r="AH9" s="153">
        <f t="shared" si="5"/>
        <v>3</v>
      </c>
      <c r="AI9" s="153">
        <f t="shared" si="5"/>
        <v>21</v>
      </c>
      <c r="AJ9" s="153">
        <f t="shared" si="5"/>
        <v>5</v>
      </c>
      <c r="AK9" s="153">
        <f t="shared" si="5"/>
        <v>3</v>
      </c>
      <c r="AL9" s="153">
        <f t="shared" si="1"/>
        <v>1000000</v>
      </c>
      <c r="AM9" s="153">
        <f>y0!L91</f>
        <v>999993.2</v>
      </c>
      <c r="AN9" s="153">
        <f>y0!N91</f>
        <v>6.8</v>
      </c>
      <c r="AO9" s="153">
        <f t="shared" si="14"/>
        <v>8</v>
      </c>
      <c r="AP9" s="153">
        <f>Y0_2!L89</f>
        <v>1000006.9</v>
      </c>
      <c r="AQ9" s="153">
        <f>Y0_2!N89</f>
        <v>-6.9</v>
      </c>
      <c r="AR9" s="153">
        <f t="shared" si="15"/>
        <v>13.7</v>
      </c>
    </row>
    <row r="10" spans="1:45" x14ac:dyDescent="0.3">
      <c r="A10" s="154">
        <v>2017</v>
      </c>
      <c r="B10" s="163">
        <f>'kukorica termelés'!K112</f>
        <v>6820</v>
      </c>
      <c r="C10" s="164">
        <f>'b,á,r,z termésátlg'!H8</f>
        <v>5430</v>
      </c>
      <c r="D10" s="164">
        <f>'b,á,r,z termésátlg'!I8</f>
        <v>5280</v>
      </c>
      <c r="E10" s="164">
        <f>'b,á,r,z termésátlg'!J8</f>
        <v>3290</v>
      </c>
      <c r="F10" s="165">
        <f>'b,á,r,z termésátlg'!K8</f>
        <v>2540</v>
      </c>
      <c r="G10" s="153">
        <v>1000000</v>
      </c>
      <c r="I10" s="153">
        <f t="shared" si="6"/>
        <v>10</v>
      </c>
      <c r="J10" s="153">
        <f t="shared" si="2"/>
        <v>3</v>
      </c>
      <c r="K10" s="153">
        <f t="shared" si="2"/>
        <v>4</v>
      </c>
      <c r="L10" s="153">
        <f t="shared" si="2"/>
        <v>5</v>
      </c>
      <c r="M10" s="153">
        <f t="shared" si="2"/>
        <v>14</v>
      </c>
      <c r="N10" s="153">
        <f t="shared" si="7"/>
        <v>1000000</v>
      </c>
      <c r="P10" s="176">
        <f t="shared" si="8"/>
        <v>1.2559852670349907</v>
      </c>
      <c r="Q10" s="176">
        <f t="shared" si="3"/>
        <v>1.2916666666666667</v>
      </c>
      <c r="R10" s="176">
        <f t="shared" si="3"/>
        <v>2.072948328267477</v>
      </c>
      <c r="S10" s="176">
        <f t="shared" si="3"/>
        <v>2.6850393700787403</v>
      </c>
      <c r="T10" s="176">
        <f t="shared" si="9"/>
        <v>1.0284090909090908</v>
      </c>
      <c r="U10" s="176">
        <f t="shared" si="4"/>
        <v>1.6504559270516717</v>
      </c>
      <c r="V10" s="176">
        <f t="shared" si="4"/>
        <v>2.1377952755905514</v>
      </c>
      <c r="W10" s="176">
        <f t="shared" si="10"/>
        <v>1.6048632218844985</v>
      </c>
      <c r="X10" s="176">
        <f t="shared" si="10"/>
        <v>2.0787401574803148</v>
      </c>
      <c r="Y10" s="176">
        <f t="shared" si="11"/>
        <v>1.295275590551181</v>
      </c>
      <c r="Z10" s="153">
        <f t="shared" si="12"/>
        <v>1000000</v>
      </c>
      <c r="AB10" s="153">
        <f t="shared" si="13"/>
        <v>17</v>
      </c>
      <c r="AC10" s="153">
        <f t="shared" si="5"/>
        <v>19</v>
      </c>
      <c r="AD10" s="153">
        <f t="shared" si="5"/>
        <v>18</v>
      </c>
      <c r="AE10" s="153">
        <f t="shared" si="5"/>
        <v>9</v>
      </c>
      <c r="AF10" s="153">
        <f t="shared" si="5"/>
        <v>19</v>
      </c>
      <c r="AG10" s="153">
        <f t="shared" si="5"/>
        <v>18</v>
      </c>
      <c r="AH10" s="153">
        <f t="shared" si="5"/>
        <v>2</v>
      </c>
      <c r="AI10" s="153">
        <f t="shared" si="5"/>
        <v>10</v>
      </c>
      <c r="AJ10" s="153">
        <f t="shared" si="5"/>
        <v>2</v>
      </c>
      <c r="AK10" s="153">
        <f t="shared" si="5"/>
        <v>2</v>
      </c>
      <c r="AL10" s="153">
        <f t="shared" si="1"/>
        <v>1000000</v>
      </c>
      <c r="AM10" s="153">
        <f>y0!L92</f>
        <v>1000026.2</v>
      </c>
      <c r="AN10" s="153">
        <f>y0!N92</f>
        <v>-26.2</v>
      </c>
      <c r="AO10" s="153">
        <f t="shared" si="14"/>
        <v>18</v>
      </c>
      <c r="AP10" s="153">
        <f>Y0_2!L90</f>
        <v>1000017.9</v>
      </c>
      <c r="AQ10" s="153">
        <f>Y0_2!N90</f>
        <v>-17.899999999999999</v>
      </c>
      <c r="AR10" s="153">
        <f t="shared" si="15"/>
        <v>8.3000000000000007</v>
      </c>
    </row>
    <row r="11" spans="1:45" x14ac:dyDescent="0.3">
      <c r="A11" s="154">
        <v>2016</v>
      </c>
      <c r="B11" s="163">
        <f>'kukorica termelés'!K113</f>
        <v>8630</v>
      </c>
      <c r="C11" s="164">
        <f>'b,á,r,z termésátlg'!H9</f>
        <v>5370</v>
      </c>
      <c r="D11" s="164">
        <f>'b,á,r,z termésátlg'!I9</f>
        <v>5090</v>
      </c>
      <c r="E11" s="164">
        <f>'b,á,r,z termésátlg'!J9</f>
        <v>3090</v>
      </c>
      <c r="F11" s="165">
        <f>'b,á,r,z termésátlg'!K9</f>
        <v>2850</v>
      </c>
      <c r="G11" s="153">
        <v>1000000</v>
      </c>
      <c r="I11" s="153">
        <f t="shared" si="6"/>
        <v>1</v>
      </c>
      <c r="J11" s="153">
        <f t="shared" si="2"/>
        <v>4</v>
      </c>
      <c r="K11" s="153">
        <f t="shared" si="2"/>
        <v>5</v>
      </c>
      <c r="L11" s="153">
        <f t="shared" si="2"/>
        <v>7</v>
      </c>
      <c r="M11" s="153">
        <f t="shared" si="2"/>
        <v>6</v>
      </c>
      <c r="N11" s="153">
        <f t="shared" si="7"/>
        <v>1000000</v>
      </c>
      <c r="P11" s="176">
        <f t="shared" si="8"/>
        <v>1.6070763500931098</v>
      </c>
      <c r="Q11" s="176">
        <f t="shared" si="3"/>
        <v>1.6954813359528487</v>
      </c>
      <c r="R11" s="176">
        <f t="shared" si="3"/>
        <v>2.7928802588996762</v>
      </c>
      <c r="S11" s="176">
        <f t="shared" si="3"/>
        <v>3.0280701754385966</v>
      </c>
      <c r="T11" s="176">
        <f t="shared" si="9"/>
        <v>1.0550098231827112</v>
      </c>
      <c r="U11" s="176">
        <f t="shared" si="4"/>
        <v>1.7378640776699028</v>
      </c>
      <c r="V11" s="176">
        <f t="shared" si="4"/>
        <v>1.8842105263157896</v>
      </c>
      <c r="W11" s="176">
        <f t="shared" si="10"/>
        <v>1.6472491909385114</v>
      </c>
      <c r="X11" s="176">
        <f t="shared" si="10"/>
        <v>1.7859649122807018</v>
      </c>
      <c r="Y11" s="176">
        <f t="shared" si="11"/>
        <v>1.0842105263157895</v>
      </c>
      <c r="Z11" s="153">
        <f t="shared" si="12"/>
        <v>1000000</v>
      </c>
      <c r="AB11" s="153">
        <f t="shared" si="13"/>
        <v>7</v>
      </c>
      <c r="AC11" s="153">
        <f t="shared" si="5"/>
        <v>10</v>
      </c>
      <c r="AD11" s="153">
        <f t="shared" si="5"/>
        <v>6</v>
      </c>
      <c r="AE11" s="153">
        <f t="shared" si="5"/>
        <v>2</v>
      </c>
      <c r="AF11" s="153">
        <f t="shared" si="5"/>
        <v>17</v>
      </c>
      <c r="AG11" s="153">
        <f t="shared" si="5"/>
        <v>14</v>
      </c>
      <c r="AH11" s="153">
        <f t="shared" si="5"/>
        <v>5</v>
      </c>
      <c r="AI11" s="153">
        <f t="shared" si="5"/>
        <v>6</v>
      </c>
      <c r="AJ11" s="153">
        <f t="shared" si="5"/>
        <v>6</v>
      </c>
      <c r="AK11" s="153">
        <f t="shared" si="5"/>
        <v>7</v>
      </c>
      <c r="AL11" s="153">
        <f t="shared" si="1"/>
        <v>1000000</v>
      </c>
      <c r="AM11" s="153">
        <f>y0!L93</f>
        <v>1000090.2</v>
      </c>
      <c r="AN11" s="153">
        <f>y0!N93</f>
        <v>-90.2</v>
      </c>
      <c r="AO11" s="153">
        <f t="shared" si="14"/>
        <v>24</v>
      </c>
      <c r="AP11" s="153">
        <f>Y0_2!L91</f>
        <v>1000075.4</v>
      </c>
      <c r="AQ11" s="153">
        <f>Y0_2!N91</f>
        <v>-75.400000000000006</v>
      </c>
      <c r="AR11" s="153">
        <f t="shared" si="15"/>
        <v>14.799999999999997</v>
      </c>
    </row>
    <row r="12" spans="1:45" x14ac:dyDescent="0.3">
      <c r="A12" s="154">
        <v>2015</v>
      </c>
      <c r="B12" s="163">
        <f>'kukorica termelés'!K114</f>
        <v>5790</v>
      </c>
      <c r="C12" s="164">
        <f>'b,á,r,z termésátlg'!H10</f>
        <v>5180</v>
      </c>
      <c r="D12" s="164">
        <f>'b,á,r,z termésátlg'!I10</f>
        <v>4760</v>
      </c>
      <c r="E12" s="164">
        <f>'b,á,r,z termésátlg'!J10</f>
        <v>2760</v>
      </c>
      <c r="F12" s="165">
        <f>'b,á,r,z termésátlg'!K10</f>
        <v>2830</v>
      </c>
      <c r="G12" s="153">
        <v>1000000</v>
      </c>
      <c r="I12" s="153">
        <f t="shared" si="6"/>
        <v>17</v>
      </c>
      <c r="J12" s="153">
        <f t="shared" si="2"/>
        <v>6</v>
      </c>
      <c r="K12" s="153">
        <f t="shared" si="2"/>
        <v>7</v>
      </c>
      <c r="L12" s="153">
        <f t="shared" si="2"/>
        <v>11</v>
      </c>
      <c r="M12" s="153">
        <f t="shared" si="2"/>
        <v>7</v>
      </c>
      <c r="N12" s="153">
        <f t="shared" si="7"/>
        <v>1000000</v>
      </c>
      <c r="P12" s="176">
        <f t="shared" si="8"/>
        <v>1.1177606177606179</v>
      </c>
      <c r="Q12" s="176">
        <f t="shared" si="3"/>
        <v>1.2163865546218486</v>
      </c>
      <c r="R12" s="176">
        <f t="shared" si="3"/>
        <v>2.097826086956522</v>
      </c>
      <c r="S12" s="176">
        <f t="shared" si="3"/>
        <v>2.0459363957597172</v>
      </c>
      <c r="T12" s="176">
        <f t="shared" si="9"/>
        <v>1.088235294117647</v>
      </c>
      <c r="U12" s="176">
        <f t="shared" si="4"/>
        <v>1.8768115942028984</v>
      </c>
      <c r="V12" s="176">
        <f t="shared" si="4"/>
        <v>1.8303886925795052</v>
      </c>
      <c r="W12" s="176">
        <f t="shared" si="10"/>
        <v>1.7246376811594204</v>
      </c>
      <c r="X12" s="176">
        <f t="shared" si="10"/>
        <v>1.6819787985865724</v>
      </c>
      <c r="Y12" s="176">
        <f t="shared" si="11"/>
        <v>0.97526501766784457</v>
      </c>
      <c r="Z12" s="153">
        <f t="shared" si="12"/>
        <v>1000000</v>
      </c>
      <c r="AB12" s="153">
        <f t="shared" si="13"/>
        <v>20</v>
      </c>
      <c r="AC12" s="153">
        <f t="shared" si="5"/>
        <v>20</v>
      </c>
      <c r="AD12" s="153">
        <f t="shared" si="5"/>
        <v>16</v>
      </c>
      <c r="AE12" s="153">
        <f t="shared" si="5"/>
        <v>20</v>
      </c>
      <c r="AF12" s="153">
        <f t="shared" si="5"/>
        <v>15</v>
      </c>
      <c r="AG12" s="153">
        <f t="shared" si="5"/>
        <v>3</v>
      </c>
      <c r="AH12" s="153">
        <f t="shared" si="5"/>
        <v>7</v>
      </c>
      <c r="AI12" s="153">
        <f t="shared" si="5"/>
        <v>5</v>
      </c>
      <c r="AJ12" s="153">
        <f t="shared" si="5"/>
        <v>9</v>
      </c>
      <c r="AK12" s="153">
        <f t="shared" si="5"/>
        <v>16</v>
      </c>
      <c r="AL12" s="153">
        <f t="shared" si="1"/>
        <v>1000000</v>
      </c>
      <c r="AM12" s="153">
        <f>y0!L94</f>
        <v>1000027.2</v>
      </c>
      <c r="AN12" s="153">
        <f>y0!N94</f>
        <v>-27.2</v>
      </c>
      <c r="AO12" s="153">
        <f t="shared" si="14"/>
        <v>19</v>
      </c>
      <c r="AP12" s="153">
        <f>Y0_2!L92</f>
        <v>1000026.9</v>
      </c>
      <c r="AQ12" s="153">
        <f>Y0_2!N92</f>
        <v>-26.9</v>
      </c>
      <c r="AR12" s="153">
        <f t="shared" si="15"/>
        <v>0.30000000000000071</v>
      </c>
    </row>
    <row r="13" spans="1:45" x14ac:dyDescent="0.3">
      <c r="A13" s="154">
        <v>2014</v>
      </c>
      <c r="B13" s="163">
        <f>'kukorica termelés'!K115</f>
        <v>7820</v>
      </c>
      <c r="C13" s="164">
        <f>'b,á,r,z termésátlg'!H11</f>
        <v>4730</v>
      </c>
      <c r="D13" s="164">
        <f>'b,á,r,z termésátlg'!I11</f>
        <v>4420</v>
      </c>
      <c r="E13" s="164">
        <f>'b,á,r,z termésátlg'!J11</f>
        <v>2860</v>
      </c>
      <c r="F13" s="165">
        <f>'b,á,r,z termésátlg'!K11</f>
        <v>2670</v>
      </c>
      <c r="G13" s="153">
        <v>1000000</v>
      </c>
      <c r="I13" s="153">
        <f t="shared" si="6"/>
        <v>5</v>
      </c>
      <c r="J13" s="153">
        <f t="shared" si="2"/>
        <v>10</v>
      </c>
      <c r="K13" s="153">
        <f t="shared" si="2"/>
        <v>11</v>
      </c>
      <c r="L13" s="153">
        <f t="shared" si="2"/>
        <v>10</v>
      </c>
      <c r="M13" s="153">
        <f t="shared" si="2"/>
        <v>9</v>
      </c>
      <c r="N13" s="153">
        <f t="shared" si="7"/>
        <v>1000000</v>
      </c>
      <c r="P13" s="176">
        <f t="shared" si="8"/>
        <v>1.6532769556025371</v>
      </c>
      <c r="Q13" s="176">
        <f t="shared" si="3"/>
        <v>1.7692307692307692</v>
      </c>
      <c r="R13" s="176">
        <f t="shared" si="3"/>
        <v>2.7342657342657342</v>
      </c>
      <c r="S13" s="176">
        <f t="shared" si="3"/>
        <v>2.9288389513108615</v>
      </c>
      <c r="T13" s="176">
        <f t="shared" si="9"/>
        <v>1.0701357466063348</v>
      </c>
      <c r="U13" s="176">
        <f t="shared" si="4"/>
        <v>1.6538461538461537</v>
      </c>
      <c r="V13" s="176">
        <f t="shared" si="4"/>
        <v>1.7715355805243447</v>
      </c>
      <c r="W13" s="176">
        <f t="shared" si="10"/>
        <v>1.5454545454545454</v>
      </c>
      <c r="X13" s="176">
        <f t="shared" si="10"/>
        <v>1.6554307116104869</v>
      </c>
      <c r="Y13" s="176">
        <f t="shared" si="11"/>
        <v>1.0711610486891385</v>
      </c>
      <c r="Z13" s="153">
        <f t="shared" si="12"/>
        <v>1000000</v>
      </c>
      <c r="AB13" s="153">
        <f t="shared" si="13"/>
        <v>6</v>
      </c>
      <c r="AC13" s="153">
        <f t="shared" si="5"/>
        <v>7</v>
      </c>
      <c r="AD13" s="153">
        <f t="shared" si="5"/>
        <v>7</v>
      </c>
      <c r="AE13" s="153">
        <f t="shared" si="5"/>
        <v>5</v>
      </c>
      <c r="AF13" s="153">
        <f t="shared" si="5"/>
        <v>16</v>
      </c>
      <c r="AG13" s="153">
        <f t="shared" si="5"/>
        <v>17</v>
      </c>
      <c r="AH13" s="153">
        <f t="shared" si="5"/>
        <v>13</v>
      </c>
      <c r="AI13" s="153">
        <f t="shared" si="5"/>
        <v>16</v>
      </c>
      <c r="AJ13" s="153">
        <f t="shared" si="5"/>
        <v>11</v>
      </c>
      <c r="AK13" s="153">
        <f t="shared" si="5"/>
        <v>10</v>
      </c>
      <c r="AL13" s="153">
        <f t="shared" si="1"/>
        <v>1000000</v>
      </c>
      <c r="AM13" s="153">
        <f>y0!L95</f>
        <v>999993.2</v>
      </c>
      <c r="AN13" s="153">
        <f>y0!N95</f>
        <v>6.8</v>
      </c>
      <c r="AO13" s="153">
        <f t="shared" si="14"/>
        <v>8</v>
      </c>
      <c r="AP13" s="153">
        <f>Y0_2!L93</f>
        <v>999992.9</v>
      </c>
      <c r="AQ13" s="153">
        <f>Y0_2!N93</f>
        <v>7.1</v>
      </c>
      <c r="AR13" s="153">
        <f t="shared" si="15"/>
        <v>0.29999999999999982</v>
      </c>
    </row>
    <row r="14" spans="1:45" x14ac:dyDescent="0.3">
      <c r="A14" s="154">
        <v>2013</v>
      </c>
      <c r="B14" s="163">
        <f>'kukorica termelés'!K116</f>
        <v>5440</v>
      </c>
      <c r="C14" s="164">
        <f>'b,á,r,z termésátlg'!H12</f>
        <v>4640</v>
      </c>
      <c r="D14" s="164">
        <f>'b,á,r,z termésátlg'!I12</f>
        <v>4050</v>
      </c>
      <c r="E14" s="164">
        <f>'b,á,r,z termésátlg'!J12</f>
        <v>3070</v>
      </c>
      <c r="F14" s="165">
        <f>'b,á,r,z termésátlg'!K12</f>
        <v>2570</v>
      </c>
      <c r="G14" s="153">
        <v>1000000</v>
      </c>
      <c r="I14" s="153">
        <f t="shared" si="6"/>
        <v>18</v>
      </c>
      <c r="J14" s="153">
        <f t="shared" si="2"/>
        <v>12</v>
      </c>
      <c r="K14" s="153">
        <f t="shared" si="2"/>
        <v>13</v>
      </c>
      <c r="L14" s="153">
        <f t="shared" si="2"/>
        <v>8</v>
      </c>
      <c r="M14" s="153">
        <f t="shared" si="2"/>
        <v>12</v>
      </c>
      <c r="N14" s="153">
        <f t="shared" si="7"/>
        <v>1000000</v>
      </c>
      <c r="P14" s="176">
        <f t="shared" si="8"/>
        <v>1.1724137931034482</v>
      </c>
      <c r="Q14" s="176">
        <f t="shared" si="3"/>
        <v>1.3432098765432099</v>
      </c>
      <c r="R14" s="176">
        <f t="shared" si="3"/>
        <v>1.771986970684039</v>
      </c>
      <c r="S14" s="176">
        <f t="shared" si="3"/>
        <v>2.1167315175097277</v>
      </c>
      <c r="T14" s="176">
        <f t="shared" si="9"/>
        <v>1.145679012345679</v>
      </c>
      <c r="U14" s="176">
        <f t="shared" si="4"/>
        <v>1.5114006514657981</v>
      </c>
      <c r="V14" s="176">
        <f t="shared" si="4"/>
        <v>1.8054474708171206</v>
      </c>
      <c r="W14" s="176">
        <f t="shared" si="10"/>
        <v>1.3192182410423452</v>
      </c>
      <c r="X14" s="176">
        <f t="shared" si="10"/>
        <v>1.5758754863813229</v>
      </c>
      <c r="Y14" s="176">
        <f t="shared" si="11"/>
        <v>1.1945525291828794</v>
      </c>
      <c r="Z14" s="153">
        <f t="shared" si="12"/>
        <v>1000000</v>
      </c>
      <c r="AB14" s="153">
        <f t="shared" si="13"/>
        <v>18</v>
      </c>
      <c r="AC14" s="153">
        <f t="shared" si="5"/>
        <v>18</v>
      </c>
      <c r="AD14" s="153">
        <f t="shared" si="5"/>
        <v>23</v>
      </c>
      <c r="AE14" s="153">
        <f t="shared" si="5"/>
        <v>19</v>
      </c>
      <c r="AF14" s="153">
        <f t="shared" si="5"/>
        <v>7</v>
      </c>
      <c r="AG14" s="153">
        <f t="shared" si="5"/>
        <v>22</v>
      </c>
      <c r="AH14" s="153">
        <f t="shared" si="5"/>
        <v>10</v>
      </c>
      <c r="AI14" s="153">
        <f t="shared" si="5"/>
        <v>23</v>
      </c>
      <c r="AJ14" s="153">
        <f t="shared" si="5"/>
        <v>13</v>
      </c>
      <c r="AK14" s="153">
        <f t="shared" si="5"/>
        <v>6</v>
      </c>
      <c r="AL14" s="153">
        <f t="shared" si="1"/>
        <v>1000000</v>
      </c>
      <c r="AM14" s="153">
        <f>y0!L96</f>
        <v>999959.7</v>
      </c>
      <c r="AN14" s="153">
        <f>y0!N96</f>
        <v>40.299999999999997</v>
      </c>
      <c r="AO14" s="153">
        <f t="shared" si="14"/>
        <v>4</v>
      </c>
      <c r="AP14" s="153">
        <f>Y0_2!L94</f>
        <v>999970.9</v>
      </c>
      <c r="AQ14" s="153">
        <f>Y0_2!N94</f>
        <v>29.1</v>
      </c>
      <c r="AR14" s="153">
        <f t="shared" si="15"/>
        <v>11.199999999999996</v>
      </c>
    </row>
    <row r="15" spans="1:45" x14ac:dyDescent="0.3">
      <c r="A15" s="154">
        <v>2012</v>
      </c>
      <c r="B15" s="163">
        <f>'kukorica termelés'!K117</f>
        <v>4000</v>
      </c>
      <c r="C15" s="164">
        <f>'b,á,r,z termésátlg'!H13</f>
        <v>3750</v>
      </c>
      <c r="D15" s="164">
        <f>'b,á,r,z termésátlg'!I13</f>
        <v>3620</v>
      </c>
      <c r="E15" s="164">
        <f>'b,á,r,z termésátlg'!J13</f>
        <v>2240</v>
      </c>
      <c r="F15" s="165">
        <f>'b,á,r,z termésátlg'!K13</f>
        <v>2590</v>
      </c>
      <c r="G15" s="153">
        <v>1000000</v>
      </c>
      <c r="I15" s="153">
        <f t="shared" si="6"/>
        <v>21</v>
      </c>
      <c r="J15" s="153">
        <f t="shared" si="2"/>
        <v>19</v>
      </c>
      <c r="K15" s="153">
        <f t="shared" si="2"/>
        <v>17</v>
      </c>
      <c r="L15" s="153">
        <f t="shared" si="2"/>
        <v>18</v>
      </c>
      <c r="M15" s="153">
        <f t="shared" si="2"/>
        <v>11</v>
      </c>
      <c r="N15" s="153">
        <f t="shared" si="7"/>
        <v>1000000</v>
      </c>
      <c r="P15" s="176">
        <f t="shared" si="8"/>
        <v>1.0666666666666667</v>
      </c>
      <c r="Q15" s="176">
        <f t="shared" si="3"/>
        <v>1.1049723756906078</v>
      </c>
      <c r="R15" s="176">
        <f t="shared" si="3"/>
        <v>1.7857142857142858</v>
      </c>
      <c r="S15" s="176">
        <f t="shared" si="3"/>
        <v>1.5444015444015444</v>
      </c>
      <c r="T15" s="176">
        <f t="shared" si="9"/>
        <v>1.0359116022099448</v>
      </c>
      <c r="U15" s="176">
        <f t="shared" si="4"/>
        <v>1.6741071428571428</v>
      </c>
      <c r="V15" s="176">
        <f t="shared" si="4"/>
        <v>1.4478764478764479</v>
      </c>
      <c r="W15" s="176">
        <f t="shared" si="10"/>
        <v>1.6160714285714286</v>
      </c>
      <c r="X15" s="176">
        <f t="shared" si="10"/>
        <v>1.3976833976833978</v>
      </c>
      <c r="Y15" s="176">
        <f t="shared" si="11"/>
        <v>0.86486486486486491</v>
      </c>
      <c r="Z15" s="153">
        <f t="shared" si="12"/>
        <v>1000000</v>
      </c>
      <c r="AB15" s="153">
        <f t="shared" si="13"/>
        <v>21</v>
      </c>
      <c r="AC15" s="153">
        <f t="shared" si="5"/>
        <v>22</v>
      </c>
      <c r="AD15" s="153">
        <f t="shared" si="5"/>
        <v>22</v>
      </c>
      <c r="AE15" s="153">
        <f t="shared" si="5"/>
        <v>23</v>
      </c>
      <c r="AF15" s="153">
        <f t="shared" si="5"/>
        <v>18</v>
      </c>
      <c r="AG15" s="153">
        <f t="shared" si="5"/>
        <v>16</v>
      </c>
      <c r="AH15" s="153">
        <f t="shared" si="5"/>
        <v>24</v>
      </c>
      <c r="AI15" s="153">
        <f t="shared" si="5"/>
        <v>9</v>
      </c>
      <c r="AJ15" s="153">
        <f t="shared" si="5"/>
        <v>22</v>
      </c>
      <c r="AK15" s="153">
        <f t="shared" si="5"/>
        <v>23</v>
      </c>
      <c r="AL15" s="153">
        <f t="shared" si="1"/>
        <v>1000000</v>
      </c>
      <c r="AM15" s="153">
        <f>y0!L97</f>
        <v>999924.2</v>
      </c>
      <c r="AN15" s="153">
        <f>y0!N97</f>
        <v>75.8</v>
      </c>
      <c r="AO15" s="153">
        <f t="shared" si="14"/>
        <v>1</v>
      </c>
      <c r="AP15" s="153">
        <f>Y0_2!L95</f>
        <v>999923.9</v>
      </c>
      <c r="AQ15" s="153">
        <f>Y0_2!N95</f>
        <v>76.099999999999994</v>
      </c>
      <c r="AR15" s="153">
        <f t="shared" si="15"/>
        <v>0.29999999999999716</v>
      </c>
    </row>
    <row r="16" spans="1:45" x14ac:dyDescent="0.3">
      <c r="A16" s="154">
        <v>2011</v>
      </c>
      <c r="B16" s="163">
        <f>'kukorica termelés'!K118</f>
        <v>6500</v>
      </c>
      <c r="C16" s="164">
        <f>'b,á,r,z termésátlg'!H14</f>
        <v>4200</v>
      </c>
      <c r="D16" s="164">
        <f>'b,á,r,z termésátlg'!I14</f>
        <v>3780</v>
      </c>
      <c r="E16" s="164">
        <f>'b,á,r,z termésátlg'!J14</f>
        <v>2300</v>
      </c>
      <c r="F16" s="165">
        <f>'b,á,r,z termésátlg'!K14</f>
        <v>2410</v>
      </c>
      <c r="G16" s="153">
        <v>1000000</v>
      </c>
      <c r="I16" s="153">
        <f t="shared" si="6"/>
        <v>12</v>
      </c>
      <c r="J16" s="153">
        <f t="shared" si="2"/>
        <v>16</v>
      </c>
      <c r="K16" s="153">
        <f t="shared" si="2"/>
        <v>14</v>
      </c>
      <c r="L16" s="153">
        <f t="shared" si="2"/>
        <v>17</v>
      </c>
      <c r="M16" s="153">
        <f t="shared" si="2"/>
        <v>17</v>
      </c>
      <c r="N16" s="153">
        <f t="shared" si="7"/>
        <v>1000000</v>
      </c>
      <c r="P16" s="176">
        <f t="shared" si="8"/>
        <v>1.5476190476190477</v>
      </c>
      <c r="Q16" s="176">
        <f t="shared" si="3"/>
        <v>1.7195767195767195</v>
      </c>
      <c r="R16" s="176">
        <f t="shared" si="3"/>
        <v>2.8260869565217392</v>
      </c>
      <c r="S16" s="176">
        <f t="shared" si="3"/>
        <v>2.6970954356846475</v>
      </c>
      <c r="T16" s="176">
        <f t="shared" si="9"/>
        <v>1.1111111111111112</v>
      </c>
      <c r="U16" s="176">
        <f t="shared" si="4"/>
        <v>1.826086956521739</v>
      </c>
      <c r="V16" s="176">
        <f t="shared" si="4"/>
        <v>1.7427385892116183</v>
      </c>
      <c r="W16" s="176">
        <f t="shared" si="10"/>
        <v>1.6434782608695653</v>
      </c>
      <c r="X16" s="176">
        <f t="shared" si="10"/>
        <v>1.5684647302904564</v>
      </c>
      <c r="Y16" s="176">
        <f t="shared" si="11"/>
        <v>0.9543568464730291</v>
      </c>
      <c r="Z16" s="153">
        <f t="shared" si="12"/>
        <v>1000000</v>
      </c>
      <c r="AB16" s="153">
        <f t="shared" si="13"/>
        <v>9</v>
      </c>
      <c r="AC16" s="153">
        <f t="shared" si="5"/>
        <v>9</v>
      </c>
      <c r="AD16" s="153">
        <f t="shared" si="5"/>
        <v>5</v>
      </c>
      <c r="AE16" s="153">
        <f t="shared" si="5"/>
        <v>8</v>
      </c>
      <c r="AF16" s="153">
        <f t="shared" si="5"/>
        <v>10</v>
      </c>
      <c r="AG16" s="153">
        <f t="shared" si="5"/>
        <v>5</v>
      </c>
      <c r="AH16" s="153">
        <f t="shared" si="5"/>
        <v>15</v>
      </c>
      <c r="AI16" s="153">
        <f t="shared" si="5"/>
        <v>7</v>
      </c>
      <c r="AJ16" s="153">
        <f t="shared" si="5"/>
        <v>14</v>
      </c>
      <c r="AK16" s="153">
        <f t="shared" si="5"/>
        <v>18</v>
      </c>
      <c r="AL16" s="153">
        <f t="shared" si="1"/>
        <v>1000000</v>
      </c>
      <c r="AM16" s="153">
        <f>y0!L98</f>
        <v>1000042.2</v>
      </c>
      <c r="AN16" s="153">
        <f>y0!N98</f>
        <v>-42.2</v>
      </c>
      <c r="AO16" s="153">
        <f t="shared" si="14"/>
        <v>21</v>
      </c>
      <c r="AP16" s="153">
        <f>Y0_2!L96</f>
        <v>1000041.9</v>
      </c>
      <c r="AQ16" s="153">
        <f>Y0_2!N96</f>
        <v>-41.9</v>
      </c>
      <c r="AR16" s="153">
        <f t="shared" si="15"/>
        <v>0.30000000000000426</v>
      </c>
    </row>
    <row r="17" spans="1:44" x14ac:dyDescent="0.3">
      <c r="A17" s="154">
        <v>2010</v>
      </c>
      <c r="B17" s="163">
        <f>'kukorica termelés'!K119</f>
        <v>6470</v>
      </c>
      <c r="C17" s="164">
        <f>'b,á,r,z termésátlg'!H15</f>
        <v>3710</v>
      </c>
      <c r="D17" s="164">
        <f>'b,á,r,z termésátlg'!I15</f>
        <v>3360</v>
      </c>
      <c r="E17" s="164">
        <f>'b,á,r,z termésátlg'!J15</f>
        <v>2110</v>
      </c>
      <c r="F17" s="165">
        <f>'b,á,r,z termésátlg'!K15</f>
        <v>2320</v>
      </c>
      <c r="G17" s="153">
        <v>1000000</v>
      </c>
      <c r="I17" s="153">
        <f t="shared" si="6"/>
        <v>13</v>
      </c>
      <c r="J17" s="153">
        <f t="shared" si="2"/>
        <v>20</v>
      </c>
      <c r="K17" s="153">
        <f t="shared" si="2"/>
        <v>19</v>
      </c>
      <c r="L17" s="153">
        <f t="shared" si="2"/>
        <v>19</v>
      </c>
      <c r="M17" s="153">
        <f t="shared" si="2"/>
        <v>19</v>
      </c>
      <c r="N17" s="153">
        <f t="shared" si="7"/>
        <v>1000000</v>
      </c>
      <c r="P17" s="176">
        <f t="shared" si="8"/>
        <v>1.7439353099730459</v>
      </c>
      <c r="Q17" s="176">
        <f t="shared" si="3"/>
        <v>1.9255952380952381</v>
      </c>
      <c r="R17" s="176">
        <f t="shared" si="3"/>
        <v>3.066350710900474</v>
      </c>
      <c r="S17" s="176">
        <f t="shared" si="3"/>
        <v>2.7887931034482758</v>
      </c>
      <c r="T17" s="176">
        <f t="shared" si="9"/>
        <v>1.1041666666666667</v>
      </c>
      <c r="U17" s="176">
        <f t="shared" si="4"/>
        <v>1.7582938388625593</v>
      </c>
      <c r="V17" s="176">
        <f t="shared" si="4"/>
        <v>1.5991379310344827</v>
      </c>
      <c r="W17" s="176">
        <f t="shared" si="10"/>
        <v>1.5924170616113744</v>
      </c>
      <c r="X17" s="176">
        <f t="shared" si="10"/>
        <v>1.4482758620689655</v>
      </c>
      <c r="Y17" s="176">
        <f t="shared" si="11"/>
        <v>0.90948275862068961</v>
      </c>
      <c r="Z17" s="153">
        <f t="shared" si="12"/>
        <v>1000000</v>
      </c>
      <c r="AB17" s="153">
        <f t="shared" si="13"/>
        <v>1</v>
      </c>
      <c r="AC17" s="153">
        <f t="shared" si="5"/>
        <v>2</v>
      </c>
      <c r="AD17" s="153">
        <f t="shared" si="5"/>
        <v>2</v>
      </c>
      <c r="AE17" s="153">
        <f t="shared" si="5"/>
        <v>7</v>
      </c>
      <c r="AF17" s="153">
        <f t="shared" si="5"/>
        <v>13</v>
      </c>
      <c r="AG17" s="153">
        <f t="shared" si="5"/>
        <v>12</v>
      </c>
      <c r="AH17" s="153">
        <f t="shared" si="5"/>
        <v>22</v>
      </c>
      <c r="AI17" s="153">
        <f t="shared" si="5"/>
        <v>13</v>
      </c>
      <c r="AJ17" s="153">
        <f t="shared" si="5"/>
        <v>19</v>
      </c>
      <c r="AK17" s="153">
        <f t="shared" si="5"/>
        <v>19</v>
      </c>
      <c r="AL17" s="153">
        <f t="shared" si="1"/>
        <v>1000000</v>
      </c>
      <c r="AM17" s="153">
        <f>y0!L99</f>
        <v>999993.2</v>
      </c>
      <c r="AN17" s="153">
        <f>y0!N99</f>
        <v>6.8</v>
      </c>
      <c r="AO17" s="153">
        <f t="shared" si="14"/>
        <v>8</v>
      </c>
      <c r="AP17" s="153">
        <f>Y0_2!L97</f>
        <v>1000013.9</v>
      </c>
      <c r="AQ17" s="153">
        <f>Y0_2!N97</f>
        <v>-13.9</v>
      </c>
      <c r="AR17" s="153">
        <f t="shared" si="15"/>
        <v>20.7</v>
      </c>
    </row>
    <row r="18" spans="1:44" x14ac:dyDescent="0.3">
      <c r="A18" s="154">
        <v>2009</v>
      </c>
      <c r="B18" s="163">
        <f>'kukorica termelés'!K120</f>
        <v>6390</v>
      </c>
      <c r="C18" s="164">
        <f>'b,á,r,z termésátlg'!H16</f>
        <v>3850</v>
      </c>
      <c r="D18" s="164">
        <f>'b,á,r,z termésátlg'!I16</f>
        <v>3320</v>
      </c>
      <c r="E18" s="164">
        <f>'b,á,r,z termésátlg'!J16</f>
        <v>1810</v>
      </c>
      <c r="F18" s="165">
        <f>'b,á,r,z termésátlg'!K16</f>
        <v>2130</v>
      </c>
      <c r="G18" s="153">
        <v>1000000</v>
      </c>
      <c r="I18" s="153">
        <f t="shared" si="6"/>
        <v>14</v>
      </c>
      <c r="J18" s="153">
        <f t="shared" si="2"/>
        <v>18</v>
      </c>
      <c r="K18" s="153">
        <f t="shared" si="2"/>
        <v>20</v>
      </c>
      <c r="L18" s="153">
        <f t="shared" si="2"/>
        <v>23</v>
      </c>
      <c r="M18" s="153">
        <f t="shared" si="2"/>
        <v>21</v>
      </c>
      <c r="N18" s="153">
        <f t="shared" si="7"/>
        <v>1000000</v>
      </c>
      <c r="P18" s="176">
        <f t="shared" si="8"/>
        <v>1.6597402597402597</v>
      </c>
      <c r="Q18" s="176">
        <f t="shared" si="3"/>
        <v>1.9246987951807228</v>
      </c>
      <c r="R18" s="176">
        <f t="shared" si="3"/>
        <v>3.5303867403314917</v>
      </c>
      <c r="S18" s="176">
        <f t="shared" si="3"/>
        <v>3</v>
      </c>
      <c r="T18" s="176">
        <f t="shared" si="9"/>
        <v>1.1596385542168675</v>
      </c>
      <c r="U18" s="176">
        <f t="shared" si="4"/>
        <v>2.1270718232044197</v>
      </c>
      <c r="V18" s="176">
        <f t="shared" si="4"/>
        <v>1.807511737089202</v>
      </c>
      <c r="W18" s="176">
        <f t="shared" si="10"/>
        <v>1.8342541436464088</v>
      </c>
      <c r="X18" s="176">
        <f t="shared" si="10"/>
        <v>1.5586854460093897</v>
      </c>
      <c r="Y18" s="176">
        <f t="shared" si="11"/>
        <v>0.84976525821596249</v>
      </c>
      <c r="Z18" s="153">
        <f t="shared" si="12"/>
        <v>1000000</v>
      </c>
      <c r="AB18" s="153">
        <f t="shared" si="13"/>
        <v>4</v>
      </c>
      <c r="AC18" s="153">
        <f t="shared" si="5"/>
        <v>3</v>
      </c>
      <c r="AD18" s="153">
        <f t="shared" si="5"/>
        <v>1</v>
      </c>
      <c r="AE18" s="153">
        <f t="shared" si="5"/>
        <v>3</v>
      </c>
      <c r="AF18" s="153">
        <f t="shared" si="5"/>
        <v>6</v>
      </c>
      <c r="AG18" s="153">
        <f t="shared" si="5"/>
        <v>1</v>
      </c>
      <c r="AH18" s="153">
        <f t="shared" si="5"/>
        <v>9</v>
      </c>
      <c r="AI18" s="153">
        <f t="shared" si="5"/>
        <v>2</v>
      </c>
      <c r="AJ18" s="153">
        <f t="shared" si="5"/>
        <v>15</v>
      </c>
      <c r="AK18" s="153">
        <f t="shared" si="5"/>
        <v>24</v>
      </c>
      <c r="AL18" s="153">
        <f t="shared" si="1"/>
        <v>1000000</v>
      </c>
      <c r="AM18" s="153">
        <f>y0!L100</f>
        <v>999993.2</v>
      </c>
      <c r="AN18" s="153">
        <f>y0!N100</f>
        <v>6.8</v>
      </c>
      <c r="AO18" s="153">
        <f t="shared" si="14"/>
        <v>8</v>
      </c>
      <c r="AP18" s="153">
        <f>Y0_2!L98</f>
        <v>999992.9</v>
      </c>
      <c r="AQ18" s="153">
        <f>Y0_2!N98</f>
        <v>7.1</v>
      </c>
      <c r="AR18" s="153">
        <f t="shared" si="15"/>
        <v>0.29999999999999982</v>
      </c>
    </row>
    <row r="19" spans="1:44" x14ac:dyDescent="0.3">
      <c r="A19" s="154">
        <v>2008</v>
      </c>
      <c r="B19" s="163">
        <f>'kukorica termelés'!K121</f>
        <v>7470</v>
      </c>
      <c r="C19" s="164">
        <f>'b,á,r,z termésátlg'!H17</f>
        <v>4980</v>
      </c>
      <c r="D19" s="164">
        <f>'b,á,r,z termésátlg'!I17</f>
        <v>4450</v>
      </c>
      <c r="E19" s="164">
        <f>'b,á,r,z termésátlg'!J17</f>
        <v>2580</v>
      </c>
      <c r="F19" s="165">
        <f>'b,á,r,z termésátlg'!K17</f>
        <v>2970</v>
      </c>
      <c r="G19" s="153">
        <v>1000000</v>
      </c>
      <c r="I19" s="153">
        <f t="shared" si="6"/>
        <v>7</v>
      </c>
      <c r="J19" s="153">
        <f t="shared" si="2"/>
        <v>9</v>
      </c>
      <c r="K19" s="153">
        <f t="shared" si="2"/>
        <v>10</v>
      </c>
      <c r="L19" s="153">
        <f t="shared" si="2"/>
        <v>13</v>
      </c>
      <c r="M19" s="153">
        <f t="shared" si="2"/>
        <v>5</v>
      </c>
      <c r="N19" s="153">
        <f t="shared" si="7"/>
        <v>1000000</v>
      </c>
      <c r="P19" s="176">
        <f t="shared" si="8"/>
        <v>1.5</v>
      </c>
      <c r="Q19" s="176">
        <f t="shared" si="3"/>
        <v>1.6786516853932585</v>
      </c>
      <c r="R19" s="176">
        <f t="shared" si="3"/>
        <v>2.8953488372093021</v>
      </c>
      <c r="S19" s="176">
        <f t="shared" si="3"/>
        <v>2.5151515151515151</v>
      </c>
      <c r="T19" s="176">
        <f t="shared" si="9"/>
        <v>1.1191011235955055</v>
      </c>
      <c r="U19" s="176">
        <f t="shared" si="4"/>
        <v>1.930232558139535</v>
      </c>
      <c r="V19" s="176">
        <f t="shared" si="4"/>
        <v>1.6767676767676767</v>
      </c>
      <c r="W19" s="176">
        <f t="shared" si="10"/>
        <v>1.7248062015503876</v>
      </c>
      <c r="X19" s="176">
        <f t="shared" si="10"/>
        <v>1.4983164983164983</v>
      </c>
      <c r="Y19" s="176">
        <f t="shared" si="11"/>
        <v>0.86868686868686873</v>
      </c>
      <c r="Z19" s="153">
        <f t="shared" si="12"/>
        <v>1000000</v>
      </c>
      <c r="AB19" s="153">
        <f t="shared" si="13"/>
        <v>12</v>
      </c>
      <c r="AC19" s="153">
        <f t="shared" si="5"/>
        <v>11</v>
      </c>
      <c r="AD19" s="153">
        <f t="shared" si="5"/>
        <v>4</v>
      </c>
      <c r="AE19" s="153">
        <f t="shared" si="5"/>
        <v>14</v>
      </c>
      <c r="AF19" s="153">
        <f t="shared" si="5"/>
        <v>9</v>
      </c>
      <c r="AG19" s="153">
        <f t="shared" si="5"/>
        <v>2</v>
      </c>
      <c r="AH19" s="153">
        <f t="shared" si="5"/>
        <v>18</v>
      </c>
      <c r="AI19" s="153">
        <f t="shared" si="5"/>
        <v>4</v>
      </c>
      <c r="AJ19" s="153">
        <f t="shared" si="5"/>
        <v>17</v>
      </c>
      <c r="AK19" s="153">
        <f t="shared" si="5"/>
        <v>22</v>
      </c>
      <c r="AL19" s="153">
        <f t="shared" ref="AL19:AL27" si="16">Z19</f>
        <v>1000000</v>
      </c>
      <c r="AM19" s="153">
        <f>y0!L101</f>
        <v>1000036.7</v>
      </c>
      <c r="AN19" s="153">
        <f>y0!N101</f>
        <v>-36.700000000000003</v>
      </c>
      <c r="AO19" s="153">
        <f t="shared" si="14"/>
        <v>20</v>
      </c>
      <c r="AP19" s="153">
        <f>Y0_2!L99</f>
        <v>1000036.4</v>
      </c>
      <c r="AQ19" s="153">
        <f>Y0_2!N99</f>
        <v>-36.4</v>
      </c>
      <c r="AR19" s="153">
        <f t="shared" si="15"/>
        <v>0.30000000000000426</v>
      </c>
    </row>
    <row r="20" spans="1:44" x14ac:dyDescent="0.3">
      <c r="A20" s="154">
        <v>2007</v>
      </c>
      <c r="B20" s="163">
        <f>'kukorica termelés'!K122</f>
        <v>3730</v>
      </c>
      <c r="C20" s="164">
        <f>'b,á,r,z termésátlg'!H18</f>
        <v>3590</v>
      </c>
      <c r="D20" s="164">
        <f>'b,á,r,z termésátlg'!I18</f>
        <v>3170</v>
      </c>
      <c r="E20" s="164">
        <f>'b,á,r,z termésátlg'!J18</f>
        <v>2040</v>
      </c>
      <c r="F20" s="165">
        <f>'b,á,r,z termésátlg'!K18</f>
        <v>2090</v>
      </c>
      <c r="G20" s="153">
        <v>1000000</v>
      </c>
      <c r="I20" s="153">
        <f t="shared" si="6"/>
        <v>23</v>
      </c>
      <c r="J20" s="153">
        <f t="shared" si="2"/>
        <v>22</v>
      </c>
      <c r="K20" s="153">
        <f t="shared" si="2"/>
        <v>21</v>
      </c>
      <c r="L20" s="153">
        <f t="shared" si="2"/>
        <v>20</v>
      </c>
      <c r="M20" s="153">
        <f t="shared" si="2"/>
        <v>22</v>
      </c>
      <c r="N20" s="153">
        <f t="shared" si="7"/>
        <v>1000000</v>
      </c>
      <c r="P20" s="176">
        <f t="shared" si="8"/>
        <v>1.0389972144846797</v>
      </c>
      <c r="Q20" s="176">
        <f t="shared" si="8"/>
        <v>1.1766561514195584</v>
      </c>
      <c r="R20" s="176">
        <f t="shared" si="8"/>
        <v>1.8284313725490196</v>
      </c>
      <c r="S20" s="176">
        <f t="shared" si="8"/>
        <v>1.7846889952153111</v>
      </c>
      <c r="T20" s="176">
        <f t="shared" si="9"/>
        <v>1.1324921135646688</v>
      </c>
      <c r="U20" s="176">
        <f t="shared" si="9"/>
        <v>1.7598039215686274</v>
      </c>
      <c r="V20" s="176">
        <f t="shared" si="9"/>
        <v>1.7177033492822966</v>
      </c>
      <c r="W20" s="176">
        <f t="shared" si="10"/>
        <v>1.553921568627451</v>
      </c>
      <c r="X20" s="176">
        <f t="shared" si="10"/>
        <v>1.5167464114832536</v>
      </c>
      <c r="Y20" s="176">
        <f t="shared" si="11"/>
        <v>0.97607655502392343</v>
      </c>
      <c r="Z20" s="153">
        <f t="shared" si="12"/>
        <v>1000000</v>
      </c>
      <c r="AB20" s="153">
        <f t="shared" si="13"/>
        <v>22</v>
      </c>
      <c r="AC20" s="153">
        <f t="shared" si="5"/>
        <v>21</v>
      </c>
      <c r="AD20" s="153">
        <f t="shared" si="5"/>
        <v>21</v>
      </c>
      <c r="AE20" s="153">
        <f t="shared" si="5"/>
        <v>22</v>
      </c>
      <c r="AF20" s="153">
        <f t="shared" si="5"/>
        <v>8</v>
      </c>
      <c r="AG20" s="153">
        <f t="shared" si="5"/>
        <v>11</v>
      </c>
      <c r="AH20" s="153">
        <f t="shared" si="5"/>
        <v>17</v>
      </c>
      <c r="AI20" s="153">
        <f t="shared" si="5"/>
        <v>14</v>
      </c>
      <c r="AJ20" s="153">
        <f t="shared" si="5"/>
        <v>16</v>
      </c>
      <c r="AK20" s="153">
        <f t="shared" si="5"/>
        <v>15</v>
      </c>
      <c r="AL20" s="153">
        <f t="shared" si="16"/>
        <v>1000000</v>
      </c>
      <c r="AM20" s="153">
        <f>y0!L102</f>
        <v>999972.2</v>
      </c>
      <c r="AN20" s="153">
        <f>y0!N102</f>
        <v>27.8</v>
      </c>
      <c r="AO20" s="153">
        <f t="shared" si="14"/>
        <v>6</v>
      </c>
      <c r="AP20" s="153">
        <f>Y0_2!L100</f>
        <v>999971.9</v>
      </c>
      <c r="AQ20" s="153">
        <f>Y0_2!N100</f>
        <v>28.1</v>
      </c>
      <c r="AR20" s="153">
        <f t="shared" si="15"/>
        <v>0.30000000000000071</v>
      </c>
    </row>
    <row r="21" spans="1:44" x14ac:dyDescent="0.3">
      <c r="A21" s="154">
        <v>2006</v>
      </c>
      <c r="B21" s="163">
        <f>'kukorica termelés'!K123</f>
        <v>6820</v>
      </c>
      <c r="C21" s="164">
        <f>'b,á,r,z termésátlg'!H19</f>
        <v>4070</v>
      </c>
      <c r="D21" s="164">
        <f>'b,á,r,z termésátlg'!I19</f>
        <v>3670</v>
      </c>
      <c r="E21" s="164">
        <f>'b,á,r,z termésátlg'!J19</f>
        <v>2540</v>
      </c>
      <c r="F21" s="165">
        <f>'b,á,r,z termésátlg'!K19</f>
        <v>2550</v>
      </c>
      <c r="G21" s="153">
        <v>1000000</v>
      </c>
      <c r="I21" s="153">
        <f t="shared" si="6"/>
        <v>10</v>
      </c>
      <c r="J21" s="153">
        <f t="shared" si="2"/>
        <v>17</v>
      </c>
      <c r="K21" s="153">
        <f t="shared" si="2"/>
        <v>16</v>
      </c>
      <c r="L21" s="153">
        <f t="shared" si="2"/>
        <v>15</v>
      </c>
      <c r="M21" s="153">
        <f t="shared" si="2"/>
        <v>13</v>
      </c>
      <c r="N21" s="153">
        <f t="shared" si="7"/>
        <v>1000000</v>
      </c>
      <c r="P21" s="176">
        <f t="shared" si="8"/>
        <v>1.6756756756756757</v>
      </c>
      <c r="Q21" s="176">
        <f t="shared" si="8"/>
        <v>1.8583106267029972</v>
      </c>
      <c r="R21" s="176">
        <f t="shared" si="8"/>
        <v>2.6850393700787403</v>
      </c>
      <c r="S21" s="176">
        <f t="shared" si="8"/>
        <v>2.6745098039215685</v>
      </c>
      <c r="T21" s="176">
        <f t="shared" si="9"/>
        <v>1.1089918256130791</v>
      </c>
      <c r="U21" s="176">
        <f t="shared" si="9"/>
        <v>1.6023622047244095</v>
      </c>
      <c r="V21" s="176">
        <f t="shared" si="9"/>
        <v>1.5960784313725491</v>
      </c>
      <c r="W21" s="176">
        <f t="shared" si="10"/>
        <v>1.4448818897637796</v>
      </c>
      <c r="X21" s="176">
        <f t="shared" si="10"/>
        <v>1.4392156862745098</v>
      </c>
      <c r="Y21" s="176">
        <f t="shared" si="11"/>
        <v>0.99607843137254903</v>
      </c>
      <c r="Z21" s="153">
        <f t="shared" si="12"/>
        <v>1000000</v>
      </c>
      <c r="AB21" s="153">
        <f t="shared" si="13"/>
        <v>3</v>
      </c>
      <c r="AC21" s="153">
        <f t="shared" si="5"/>
        <v>4</v>
      </c>
      <c r="AD21" s="153">
        <f t="shared" si="5"/>
        <v>9</v>
      </c>
      <c r="AE21" s="153">
        <f t="shared" si="5"/>
        <v>10</v>
      </c>
      <c r="AF21" s="153">
        <f t="shared" si="5"/>
        <v>12</v>
      </c>
      <c r="AG21" s="153">
        <f t="shared" si="5"/>
        <v>19</v>
      </c>
      <c r="AH21" s="153">
        <f t="shared" si="5"/>
        <v>23</v>
      </c>
      <c r="AI21" s="153">
        <f t="shared" si="5"/>
        <v>19</v>
      </c>
      <c r="AJ21" s="153">
        <f t="shared" si="5"/>
        <v>21</v>
      </c>
      <c r="AK21" s="153">
        <f t="shared" si="5"/>
        <v>13</v>
      </c>
      <c r="AL21" s="153">
        <f t="shared" si="16"/>
        <v>1000000</v>
      </c>
      <c r="AM21" s="153">
        <f>y0!L103</f>
        <v>999957.2</v>
      </c>
      <c r="AN21" s="153">
        <f>y0!N103</f>
        <v>42.8</v>
      </c>
      <c r="AO21" s="153">
        <f t="shared" si="14"/>
        <v>2</v>
      </c>
      <c r="AP21" s="153">
        <f>Y0_2!L101</f>
        <v>999956.9</v>
      </c>
      <c r="AQ21" s="153">
        <f>Y0_2!N101</f>
        <v>43.1</v>
      </c>
      <c r="AR21" s="153">
        <f t="shared" si="15"/>
        <v>0.30000000000000426</v>
      </c>
    </row>
    <row r="22" spans="1:44" x14ac:dyDescent="0.3">
      <c r="A22" s="154">
        <v>2005</v>
      </c>
      <c r="B22" s="163">
        <f>'kukorica termelés'!K124</f>
        <v>7560</v>
      </c>
      <c r="C22" s="164">
        <f>'b,á,r,z termésátlg'!H20</f>
        <v>4500</v>
      </c>
      <c r="D22" s="164">
        <f>'b,á,r,z termésátlg'!I20</f>
        <v>3750</v>
      </c>
      <c r="E22" s="164">
        <f>'b,á,r,z termésátlg'!J20</f>
        <v>2570</v>
      </c>
      <c r="F22" s="165">
        <f>'b,á,r,z termésátlg'!K20</f>
        <v>2520</v>
      </c>
      <c r="G22" s="153">
        <v>1000000</v>
      </c>
      <c r="I22" s="153">
        <f t="shared" si="6"/>
        <v>6</v>
      </c>
      <c r="J22" s="153">
        <f t="shared" si="2"/>
        <v>13</v>
      </c>
      <c r="K22" s="153">
        <f t="shared" si="2"/>
        <v>15</v>
      </c>
      <c r="L22" s="153">
        <f t="shared" si="2"/>
        <v>14</v>
      </c>
      <c r="M22" s="153">
        <f t="shared" si="2"/>
        <v>15</v>
      </c>
      <c r="N22" s="153">
        <f t="shared" si="7"/>
        <v>1000000</v>
      </c>
      <c r="P22" s="176">
        <f t="shared" si="8"/>
        <v>1.68</v>
      </c>
      <c r="Q22" s="176">
        <f t="shared" si="8"/>
        <v>2.016</v>
      </c>
      <c r="R22" s="176">
        <f t="shared" si="8"/>
        <v>2.9416342412451364</v>
      </c>
      <c r="S22" s="176">
        <f t="shared" si="8"/>
        <v>3</v>
      </c>
      <c r="T22" s="176">
        <f t="shared" si="9"/>
        <v>1.2</v>
      </c>
      <c r="U22" s="176">
        <f t="shared" si="9"/>
        <v>1.7509727626459144</v>
      </c>
      <c r="V22" s="176">
        <f t="shared" si="9"/>
        <v>1.7857142857142858</v>
      </c>
      <c r="W22" s="176">
        <f t="shared" si="10"/>
        <v>1.4591439688715953</v>
      </c>
      <c r="X22" s="176">
        <f t="shared" si="10"/>
        <v>1.4880952380952381</v>
      </c>
      <c r="Y22" s="176">
        <f t="shared" si="11"/>
        <v>1.0198412698412698</v>
      </c>
      <c r="Z22" s="153">
        <f t="shared" si="12"/>
        <v>1000000</v>
      </c>
      <c r="AB22" s="153">
        <f t="shared" si="13"/>
        <v>2</v>
      </c>
      <c r="AC22" s="153">
        <f t="shared" si="5"/>
        <v>1</v>
      </c>
      <c r="AD22" s="153">
        <f t="shared" si="5"/>
        <v>3</v>
      </c>
      <c r="AE22" s="153">
        <f t="shared" si="5"/>
        <v>3</v>
      </c>
      <c r="AF22" s="153">
        <f t="shared" si="5"/>
        <v>4</v>
      </c>
      <c r="AG22" s="153">
        <f t="shared" si="5"/>
        <v>13</v>
      </c>
      <c r="AH22" s="153">
        <f t="shared" si="5"/>
        <v>11</v>
      </c>
      <c r="AI22" s="153">
        <f t="shared" si="5"/>
        <v>18</v>
      </c>
      <c r="AJ22" s="153">
        <f t="shared" si="5"/>
        <v>18</v>
      </c>
      <c r="AK22" s="153">
        <f t="shared" si="5"/>
        <v>12</v>
      </c>
      <c r="AL22" s="153">
        <f t="shared" si="16"/>
        <v>1000000</v>
      </c>
      <c r="AM22" s="153">
        <f>y0!L104</f>
        <v>1000051.2</v>
      </c>
      <c r="AN22" s="153">
        <f>y0!N104</f>
        <v>-51.2</v>
      </c>
      <c r="AO22" s="153">
        <f t="shared" si="14"/>
        <v>23</v>
      </c>
      <c r="AP22" s="153">
        <f>Y0_2!L102</f>
        <v>1000036.9</v>
      </c>
      <c r="AQ22" s="153">
        <f>Y0_2!N102</f>
        <v>-36.9</v>
      </c>
      <c r="AR22" s="153">
        <f t="shared" si="15"/>
        <v>14.300000000000004</v>
      </c>
    </row>
    <row r="23" spans="1:44" x14ac:dyDescent="0.3">
      <c r="A23" s="154">
        <v>2004</v>
      </c>
      <c r="B23" s="163">
        <f>'kukorica termelés'!K125</f>
        <v>7000</v>
      </c>
      <c r="C23" s="164">
        <f>'b,á,r,z termésátlg'!H21</f>
        <v>5120</v>
      </c>
      <c r="D23" s="164">
        <f>'b,á,r,z termésátlg'!I21</f>
        <v>4270</v>
      </c>
      <c r="E23" s="164">
        <f>'b,á,r,z termésátlg'!J21</f>
        <v>2750</v>
      </c>
      <c r="F23" s="165">
        <f>'b,á,r,z termésátlg'!K21</f>
        <v>3120</v>
      </c>
      <c r="G23" s="153">
        <v>1000000</v>
      </c>
      <c r="I23" s="153">
        <f t="shared" si="6"/>
        <v>9</v>
      </c>
      <c r="J23" s="153">
        <f t="shared" si="2"/>
        <v>7</v>
      </c>
      <c r="K23" s="153">
        <f t="shared" si="2"/>
        <v>12</v>
      </c>
      <c r="L23" s="153">
        <f t="shared" si="2"/>
        <v>12</v>
      </c>
      <c r="M23" s="153">
        <f t="shared" si="2"/>
        <v>2</v>
      </c>
      <c r="N23" s="153">
        <f t="shared" si="7"/>
        <v>1000000</v>
      </c>
      <c r="P23" s="176">
        <f t="shared" si="8"/>
        <v>1.3671875</v>
      </c>
      <c r="Q23" s="176">
        <f t="shared" si="8"/>
        <v>1.639344262295082</v>
      </c>
      <c r="R23" s="176">
        <f t="shared" si="8"/>
        <v>2.5454545454545454</v>
      </c>
      <c r="S23" s="176">
        <f t="shared" si="8"/>
        <v>2.2435897435897436</v>
      </c>
      <c r="T23" s="176">
        <f t="shared" si="9"/>
        <v>1.1990632318501171</v>
      </c>
      <c r="U23" s="176">
        <f t="shared" si="9"/>
        <v>1.8618181818181818</v>
      </c>
      <c r="V23" s="176">
        <f t="shared" si="9"/>
        <v>1.641025641025641</v>
      </c>
      <c r="W23" s="176">
        <f t="shared" si="10"/>
        <v>1.5527272727272727</v>
      </c>
      <c r="X23" s="176">
        <f t="shared" si="10"/>
        <v>1.3685897435897436</v>
      </c>
      <c r="Y23" s="176">
        <f t="shared" si="11"/>
        <v>0.88141025641025639</v>
      </c>
      <c r="Z23" s="153">
        <f t="shared" si="12"/>
        <v>1000000</v>
      </c>
      <c r="AB23" s="153">
        <f t="shared" si="13"/>
        <v>16</v>
      </c>
      <c r="AC23" s="153">
        <f t="shared" si="5"/>
        <v>13</v>
      </c>
      <c r="AD23" s="153">
        <f t="shared" si="5"/>
        <v>13</v>
      </c>
      <c r="AE23" s="153">
        <f t="shared" si="5"/>
        <v>18</v>
      </c>
      <c r="AF23" s="153">
        <f t="shared" si="5"/>
        <v>5</v>
      </c>
      <c r="AG23" s="153">
        <f t="shared" si="5"/>
        <v>4</v>
      </c>
      <c r="AH23" s="153">
        <f t="shared" si="5"/>
        <v>19</v>
      </c>
      <c r="AI23" s="153">
        <f t="shared" si="5"/>
        <v>15</v>
      </c>
      <c r="AJ23" s="153">
        <f t="shared" si="5"/>
        <v>23</v>
      </c>
      <c r="AK23" s="153">
        <f t="shared" si="5"/>
        <v>21</v>
      </c>
      <c r="AL23" s="153">
        <f t="shared" si="16"/>
        <v>1000000</v>
      </c>
      <c r="AM23" s="153">
        <f>y0!L105</f>
        <v>999993.2</v>
      </c>
      <c r="AN23" s="153">
        <f>y0!N105</f>
        <v>6.8</v>
      </c>
      <c r="AO23" s="153">
        <f t="shared" si="14"/>
        <v>8</v>
      </c>
      <c r="AP23" s="153">
        <f>Y0_2!L103</f>
        <v>999992.9</v>
      </c>
      <c r="AQ23" s="153">
        <f>Y0_2!N103</f>
        <v>7.1</v>
      </c>
      <c r="AR23" s="153">
        <f t="shared" si="15"/>
        <v>0.29999999999999982</v>
      </c>
    </row>
    <row r="24" spans="1:44" x14ac:dyDescent="0.3">
      <c r="A24" s="154">
        <v>2003</v>
      </c>
      <c r="B24" s="163">
        <f>'kukorica termelés'!K126</f>
        <v>3950</v>
      </c>
      <c r="C24" s="164">
        <f>'b,á,r,z termésátlg'!H22</f>
        <v>2640</v>
      </c>
      <c r="D24" s="164">
        <f>'b,á,r,z termésátlg'!I22</f>
        <v>2380</v>
      </c>
      <c r="E24" s="164">
        <f>'b,á,r,z termésátlg'!J22</f>
        <v>1460</v>
      </c>
      <c r="F24" s="165">
        <f>'b,á,r,z termésátlg'!K22</f>
        <v>1490</v>
      </c>
      <c r="G24" s="153">
        <v>1000000</v>
      </c>
      <c r="I24" s="153">
        <f t="shared" si="6"/>
        <v>22</v>
      </c>
      <c r="J24" s="153">
        <f t="shared" si="2"/>
        <v>24</v>
      </c>
      <c r="K24" s="153">
        <f t="shared" si="2"/>
        <v>24</v>
      </c>
      <c r="L24" s="153">
        <f t="shared" si="2"/>
        <v>24</v>
      </c>
      <c r="M24" s="153">
        <f t="shared" si="2"/>
        <v>24</v>
      </c>
      <c r="N24" s="153">
        <f t="shared" si="7"/>
        <v>1000000</v>
      </c>
      <c r="P24" s="176">
        <f t="shared" si="8"/>
        <v>1.4962121212121211</v>
      </c>
      <c r="Q24" s="176">
        <f t="shared" si="8"/>
        <v>1.6596638655462186</v>
      </c>
      <c r="R24" s="176">
        <f t="shared" si="8"/>
        <v>2.7054794520547945</v>
      </c>
      <c r="S24" s="176">
        <f t="shared" si="8"/>
        <v>2.651006711409396</v>
      </c>
      <c r="T24" s="176">
        <f t="shared" si="9"/>
        <v>1.1092436974789917</v>
      </c>
      <c r="U24" s="176">
        <f t="shared" si="9"/>
        <v>1.8082191780821917</v>
      </c>
      <c r="V24" s="176">
        <f t="shared" si="9"/>
        <v>1.7718120805369129</v>
      </c>
      <c r="W24" s="176">
        <f t="shared" si="10"/>
        <v>1.6301369863013699</v>
      </c>
      <c r="X24" s="176">
        <f t="shared" si="10"/>
        <v>1.5973154362416107</v>
      </c>
      <c r="Y24" s="176">
        <f t="shared" si="11"/>
        <v>0.97986577181208057</v>
      </c>
      <c r="Z24" s="153">
        <f t="shared" si="12"/>
        <v>1000000</v>
      </c>
      <c r="AB24" s="153">
        <f t="shared" si="13"/>
        <v>13</v>
      </c>
      <c r="AC24" s="153">
        <f t="shared" si="5"/>
        <v>12</v>
      </c>
      <c r="AD24" s="153">
        <f t="shared" si="5"/>
        <v>8</v>
      </c>
      <c r="AE24" s="153">
        <f t="shared" si="5"/>
        <v>12</v>
      </c>
      <c r="AF24" s="153">
        <f t="shared" si="5"/>
        <v>11</v>
      </c>
      <c r="AG24" s="153">
        <f t="shared" si="5"/>
        <v>7</v>
      </c>
      <c r="AH24" s="153">
        <f t="shared" si="5"/>
        <v>12</v>
      </c>
      <c r="AI24" s="153">
        <f t="shared" si="5"/>
        <v>8</v>
      </c>
      <c r="AJ24" s="153">
        <f t="shared" si="5"/>
        <v>12</v>
      </c>
      <c r="AK24" s="153">
        <f t="shared" si="5"/>
        <v>14</v>
      </c>
      <c r="AL24" s="153">
        <f t="shared" si="16"/>
        <v>1000000</v>
      </c>
      <c r="AM24" s="153">
        <f>y0!L106</f>
        <v>1000045.7</v>
      </c>
      <c r="AN24" s="153">
        <f>y0!N106</f>
        <v>-45.7</v>
      </c>
      <c r="AO24" s="153">
        <f t="shared" si="14"/>
        <v>22</v>
      </c>
      <c r="AP24" s="153">
        <f>Y0_2!L104</f>
        <v>1000038.4</v>
      </c>
      <c r="AQ24" s="153">
        <f>Y0_2!N104</f>
        <v>-38.4</v>
      </c>
      <c r="AR24" s="153">
        <f t="shared" si="15"/>
        <v>7.3000000000000043</v>
      </c>
    </row>
    <row r="25" spans="1:44" x14ac:dyDescent="0.3">
      <c r="A25" s="154">
        <v>2002</v>
      </c>
      <c r="B25" s="163">
        <f>'kukorica termelés'!K127</f>
        <v>5050</v>
      </c>
      <c r="C25" s="164">
        <f>'b,á,r,z termésátlg'!H23</f>
        <v>3510</v>
      </c>
      <c r="D25" s="164">
        <f>'b,á,r,z termésátlg'!I23</f>
        <v>2820</v>
      </c>
      <c r="E25" s="164">
        <f>'b,á,r,z termésátlg'!J23</f>
        <v>1960</v>
      </c>
      <c r="F25" s="165">
        <f>'b,á,r,z termésátlg'!K23</f>
        <v>2160</v>
      </c>
      <c r="G25" s="153">
        <v>1000000</v>
      </c>
      <c r="I25" s="153">
        <f t="shared" si="6"/>
        <v>19</v>
      </c>
      <c r="J25" s="153">
        <f t="shared" si="2"/>
        <v>23</v>
      </c>
      <c r="K25" s="153">
        <f t="shared" si="2"/>
        <v>22</v>
      </c>
      <c r="L25" s="153">
        <f t="shared" si="2"/>
        <v>22</v>
      </c>
      <c r="M25" s="153">
        <f t="shared" si="2"/>
        <v>20</v>
      </c>
      <c r="N25" s="153">
        <f t="shared" si="7"/>
        <v>1000000</v>
      </c>
      <c r="P25" s="176">
        <f t="shared" si="8"/>
        <v>1.4387464387464388</v>
      </c>
      <c r="Q25" s="176">
        <f t="shared" si="8"/>
        <v>1.7907801418439717</v>
      </c>
      <c r="R25" s="176">
        <f t="shared" si="8"/>
        <v>2.5765306122448979</v>
      </c>
      <c r="S25" s="176">
        <f t="shared" si="8"/>
        <v>2.3379629629629628</v>
      </c>
      <c r="T25" s="176">
        <f t="shared" si="9"/>
        <v>1.2446808510638299</v>
      </c>
      <c r="U25" s="176">
        <f t="shared" si="9"/>
        <v>1.7908163265306123</v>
      </c>
      <c r="V25" s="176">
        <f t="shared" si="9"/>
        <v>1.625</v>
      </c>
      <c r="W25" s="176">
        <f t="shared" si="10"/>
        <v>1.4387755102040816</v>
      </c>
      <c r="X25" s="176">
        <f t="shared" si="10"/>
        <v>1.3055555555555556</v>
      </c>
      <c r="Y25" s="176">
        <f t="shared" si="11"/>
        <v>0.90740740740740744</v>
      </c>
      <c r="Z25" s="153">
        <f t="shared" si="12"/>
        <v>1000000</v>
      </c>
      <c r="AB25" s="153">
        <f t="shared" si="13"/>
        <v>15</v>
      </c>
      <c r="AC25" s="153">
        <f t="shared" si="5"/>
        <v>6</v>
      </c>
      <c r="AD25" s="153">
        <f t="shared" si="5"/>
        <v>12</v>
      </c>
      <c r="AE25" s="153">
        <f t="shared" si="5"/>
        <v>17</v>
      </c>
      <c r="AF25" s="153">
        <f t="shared" si="5"/>
        <v>2</v>
      </c>
      <c r="AG25" s="153">
        <f t="shared" si="5"/>
        <v>10</v>
      </c>
      <c r="AH25" s="153">
        <f t="shared" si="5"/>
        <v>21</v>
      </c>
      <c r="AI25" s="153">
        <f t="shared" si="5"/>
        <v>20</v>
      </c>
      <c r="AJ25" s="153">
        <f t="shared" si="5"/>
        <v>24</v>
      </c>
      <c r="AK25" s="153">
        <f t="shared" si="5"/>
        <v>20</v>
      </c>
      <c r="AL25" s="153">
        <f t="shared" si="16"/>
        <v>1000000</v>
      </c>
      <c r="AM25" s="153">
        <f>y0!L107</f>
        <v>999974.2</v>
      </c>
      <c r="AN25" s="153">
        <f>y0!N107</f>
        <v>25.8</v>
      </c>
      <c r="AO25" s="153">
        <f t="shared" si="14"/>
        <v>7</v>
      </c>
      <c r="AP25" s="153">
        <f>Y0_2!L105</f>
        <v>999962.4</v>
      </c>
      <c r="AQ25" s="153">
        <f>Y0_2!N105</f>
        <v>37.6</v>
      </c>
      <c r="AR25" s="153">
        <f t="shared" si="15"/>
        <v>11.8</v>
      </c>
    </row>
    <row r="26" spans="1:44" x14ac:dyDescent="0.3">
      <c r="A26" s="154">
        <v>2001</v>
      </c>
      <c r="B26" s="163">
        <f>'kukorica termelés'!K128</f>
        <v>6220</v>
      </c>
      <c r="C26" s="164">
        <f>'b,á,r,z termésátlg'!H24</f>
        <v>4310</v>
      </c>
      <c r="D26" s="164">
        <f>'b,á,r,z termésátlg'!I24</f>
        <v>3530</v>
      </c>
      <c r="E26" s="164">
        <f>'b,á,r,z termésátlg'!J24</f>
        <v>2370</v>
      </c>
      <c r="F26" s="165">
        <f>'b,á,r,z termésátlg'!K24</f>
        <v>2450</v>
      </c>
      <c r="G26" s="153">
        <v>1000000</v>
      </c>
      <c r="I26" s="153">
        <f t="shared" si="6"/>
        <v>15</v>
      </c>
      <c r="J26" s="153">
        <f t="shared" si="2"/>
        <v>15</v>
      </c>
      <c r="K26" s="153">
        <f t="shared" si="2"/>
        <v>18</v>
      </c>
      <c r="L26" s="153">
        <f t="shared" si="2"/>
        <v>16</v>
      </c>
      <c r="M26" s="153">
        <f t="shared" si="2"/>
        <v>16</v>
      </c>
      <c r="N26" s="153">
        <f t="shared" si="7"/>
        <v>1000000</v>
      </c>
      <c r="P26" s="176">
        <f t="shared" si="8"/>
        <v>1.4431554524361949</v>
      </c>
      <c r="Q26" s="176">
        <f t="shared" si="8"/>
        <v>1.7620396600566572</v>
      </c>
      <c r="R26" s="176">
        <f t="shared" si="8"/>
        <v>2.6244725738396624</v>
      </c>
      <c r="S26" s="176">
        <f t="shared" si="8"/>
        <v>2.5387755102040814</v>
      </c>
      <c r="T26" s="176">
        <f t="shared" si="9"/>
        <v>1.2209631728045325</v>
      </c>
      <c r="U26" s="176">
        <f t="shared" si="9"/>
        <v>1.8185654008438819</v>
      </c>
      <c r="V26" s="176">
        <f t="shared" si="9"/>
        <v>1.7591836734693878</v>
      </c>
      <c r="W26" s="176">
        <f t="shared" si="10"/>
        <v>1.489451476793249</v>
      </c>
      <c r="X26" s="176">
        <f t="shared" si="10"/>
        <v>1.4408163265306122</v>
      </c>
      <c r="Y26" s="176">
        <f t="shared" si="11"/>
        <v>0.96734693877551026</v>
      </c>
      <c r="Z26" s="153">
        <f t="shared" si="12"/>
        <v>1000000</v>
      </c>
      <c r="AB26" s="153">
        <f t="shared" si="13"/>
        <v>14</v>
      </c>
      <c r="AC26" s="153">
        <f t="shared" si="5"/>
        <v>8</v>
      </c>
      <c r="AD26" s="153">
        <f t="shared" si="5"/>
        <v>11</v>
      </c>
      <c r="AE26" s="153">
        <f t="shared" si="5"/>
        <v>13</v>
      </c>
      <c r="AF26" s="153">
        <f t="shared" si="5"/>
        <v>3</v>
      </c>
      <c r="AG26" s="153">
        <f t="shared" si="5"/>
        <v>6</v>
      </c>
      <c r="AH26" s="153">
        <f t="shared" si="5"/>
        <v>14</v>
      </c>
      <c r="AI26" s="153">
        <f t="shared" si="5"/>
        <v>17</v>
      </c>
      <c r="AJ26" s="153">
        <f t="shared" si="5"/>
        <v>20</v>
      </c>
      <c r="AK26" s="153">
        <f t="shared" si="5"/>
        <v>17</v>
      </c>
      <c r="AL26" s="153">
        <f t="shared" si="16"/>
        <v>1000000</v>
      </c>
      <c r="AM26" s="153">
        <f>y0!L108</f>
        <v>1000005.2</v>
      </c>
      <c r="AN26" s="153">
        <f>y0!N108</f>
        <v>-5.2</v>
      </c>
      <c r="AO26" s="153">
        <f t="shared" si="14"/>
        <v>16</v>
      </c>
      <c r="AP26" s="153">
        <f>Y0_2!L106</f>
        <v>1000005.4</v>
      </c>
      <c r="AQ26" s="153">
        <f>Y0_2!N106</f>
        <v>-5.4</v>
      </c>
      <c r="AR26" s="153">
        <f t="shared" si="15"/>
        <v>0.20000000000000018</v>
      </c>
    </row>
    <row r="27" spans="1:44" x14ac:dyDescent="0.3">
      <c r="A27" s="154">
        <v>2000</v>
      </c>
      <c r="B27" s="166">
        <f>'kukorica termelés'!K129</f>
        <v>4150</v>
      </c>
      <c r="C27" s="167">
        <f>'b,á,r,z termésátlg'!H25</f>
        <v>3600</v>
      </c>
      <c r="D27" s="167">
        <f>'b,á,r,z termésátlg'!I25</f>
        <v>2770</v>
      </c>
      <c r="E27" s="167">
        <f>'b,á,r,z termésátlg'!J25</f>
        <v>2000</v>
      </c>
      <c r="F27" s="168">
        <f>'b,á,r,z termésátlg'!K25</f>
        <v>1670</v>
      </c>
      <c r="G27" s="153">
        <v>1000000</v>
      </c>
      <c r="I27" s="153">
        <f t="shared" si="6"/>
        <v>20</v>
      </c>
      <c r="J27" s="153">
        <f t="shared" si="2"/>
        <v>21</v>
      </c>
      <c r="K27" s="153">
        <f t="shared" si="2"/>
        <v>23</v>
      </c>
      <c r="L27" s="153">
        <f t="shared" si="2"/>
        <v>21</v>
      </c>
      <c r="M27" s="153">
        <f t="shared" si="2"/>
        <v>23</v>
      </c>
      <c r="N27" s="153">
        <f t="shared" si="7"/>
        <v>1000000</v>
      </c>
      <c r="P27" s="176">
        <f t="shared" si="8"/>
        <v>1.1527777777777777</v>
      </c>
      <c r="Q27" s="176">
        <f t="shared" si="8"/>
        <v>1.4981949458483754</v>
      </c>
      <c r="R27" s="176">
        <f t="shared" si="8"/>
        <v>2.0750000000000002</v>
      </c>
      <c r="S27" s="176">
        <f t="shared" si="8"/>
        <v>2.4850299401197606</v>
      </c>
      <c r="T27" s="176">
        <f t="shared" si="9"/>
        <v>1.2996389891696751</v>
      </c>
      <c r="U27" s="176">
        <f t="shared" si="9"/>
        <v>1.8</v>
      </c>
      <c r="V27" s="176">
        <f t="shared" si="9"/>
        <v>2.1556886227544911</v>
      </c>
      <c r="W27" s="176">
        <f t="shared" si="10"/>
        <v>1.385</v>
      </c>
      <c r="X27" s="176">
        <f t="shared" si="10"/>
        <v>1.658682634730539</v>
      </c>
      <c r="Y27" s="176">
        <f t="shared" si="11"/>
        <v>1.1976047904191616</v>
      </c>
      <c r="Z27" s="153">
        <f t="shared" si="12"/>
        <v>1000000</v>
      </c>
      <c r="AB27" s="153">
        <f t="shared" si="13"/>
        <v>19</v>
      </c>
      <c r="AC27" s="153">
        <f t="shared" si="5"/>
        <v>16</v>
      </c>
      <c r="AD27" s="153">
        <f t="shared" si="5"/>
        <v>17</v>
      </c>
      <c r="AE27" s="153">
        <f t="shared" si="5"/>
        <v>16</v>
      </c>
      <c r="AF27" s="153">
        <f t="shared" si="5"/>
        <v>1</v>
      </c>
      <c r="AG27" s="153">
        <f t="shared" si="5"/>
        <v>8</v>
      </c>
      <c r="AH27" s="153">
        <f t="shared" si="5"/>
        <v>1</v>
      </c>
      <c r="AI27" s="153">
        <f t="shared" si="5"/>
        <v>22</v>
      </c>
      <c r="AJ27" s="153">
        <f t="shared" si="5"/>
        <v>10</v>
      </c>
      <c r="AK27" s="153">
        <f t="shared" si="5"/>
        <v>5</v>
      </c>
      <c r="AL27" s="153">
        <f t="shared" si="16"/>
        <v>1000000</v>
      </c>
      <c r="AM27" s="153">
        <f>y0!L109</f>
        <v>1000014.7</v>
      </c>
      <c r="AN27" s="153">
        <f>y0!N109</f>
        <v>-14.7</v>
      </c>
      <c r="AO27" s="153">
        <f t="shared" si="14"/>
        <v>17</v>
      </c>
      <c r="AP27" s="153">
        <f>Y0_2!L107</f>
        <v>1000014.4</v>
      </c>
      <c r="AQ27" s="153">
        <f>Y0_2!N107</f>
        <v>-14.4</v>
      </c>
      <c r="AR27" s="153">
        <f t="shared" si="15"/>
        <v>0.29999999999999893</v>
      </c>
    </row>
    <row r="28" spans="1:44" x14ac:dyDescent="0.3">
      <c r="C28" s="155"/>
    </row>
    <row r="29" spans="1:44" x14ac:dyDescent="0.3">
      <c r="I29" s="199" t="s">
        <v>495</v>
      </c>
      <c r="J29" s="200"/>
      <c r="K29" s="200"/>
      <c r="L29" s="200"/>
      <c r="M29" s="200"/>
    </row>
    <row r="30" spans="1:44" x14ac:dyDescent="0.3">
      <c r="I30" s="200"/>
      <c r="J30" s="200"/>
      <c r="K30" s="200"/>
      <c r="L30" s="200"/>
      <c r="M30" s="200"/>
    </row>
    <row r="31" spans="1:44" x14ac:dyDescent="0.3">
      <c r="I31" s="200"/>
      <c r="J31" s="200"/>
      <c r="K31" s="200"/>
      <c r="L31" s="200"/>
      <c r="M31" s="200"/>
    </row>
    <row r="32" spans="1:44" x14ac:dyDescent="0.3">
      <c r="I32" s="200"/>
      <c r="J32" s="200"/>
      <c r="K32" s="200"/>
      <c r="L32" s="200"/>
      <c r="M32" s="200"/>
    </row>
  </sheetData>
  <mergeCells count="1">
    <mergeCell ref="I29:M32"/>
  </mergeCells>
  <conditionalFormatting sqref="I4:M2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:AK2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:AR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AS32"/>
  <sheetViews>
    <sheetView zoomScale="44" zoomScaleNormal="90" workbookViewId="0">
      <selection activeCell="AB4" sqref="AB4:AL27"/>
    </sheetView>
  </sheetViews>
  <sheetFormatPr baseColWidth="10" defaultColWidth="8.77734375" defaultRowHeight="14.4" x14ac:dyDescent="0.3"/>
  <cols>
    <col min="1" max="1" width="23.44140625" style="153" customWidth="1"/>
    <col min="2" max="6" width="13.6640625" style="153" customWidth="1"/>
    <col min="7" max="7" width="8.77734375" style="153"/>
    <col min="8" max="8" width="12" style="153" customWidth="1"/>
    <col min="9" max="37" width="8.77734375" style="153"/>
    <col min="38" max="38" width="9.77734375" style="153" bestFit="1" customWidth="1"/>
    <col min="39" max="43" width="8.77734375" style="153"/>
    <col min="44" max="44" width="11.44140625" style="153" bestFit="1" customWidth="1"/>
    <col min="45" max="45" width="63.21875" style="153" bestFit="1" customWidth="1"/>
    <col min="46" max="16384" width="8.77734375" style="153"/>
  </cols>
  <sheetData>
    <row r="1" spans="1:45" ht="15" thickBot="1" x14ac:dyDescent="0.35">
      <c r="A1" s="153" t="str">
        <f>'konklúzió 3'!A1</f>
        <v>Valós számok 2022-re</v>
      </c>
      <c r="B1" s="153" t="str">
        <f>'konklúzió 3'!B1</f>
        <v>&lt;--de nem része a tanulásnak</v>
      </c>
      <c r="AB1" s="153">
        <f>VLOOKUP(AB5-2,y0_3!$A$58:$K$81,y0_3!B$56,0)</f>
        <v>2</v>
      </c>
      <c r="AC1" s="153">
        <f>VLOOKUP(AC5-2,y0_3!$A$58:$K$81,y0_3!C$56,0)</f>
        <v>499712.6</v>
      </c>
      <c r="AD1" s="153">
        <f>VLOOKUP(AD5-2,y0_3!$A$58:$K$81,y0_3!D$56,0)</f>
        <v>2</v>
      </c>
      <c r="AE1" s="153">
        <f>VLOOKUP(AE5-2,y0_3!$A$58:$K$81,y0_3!E$56,0)</f>
        <v>2</v>
      </c>
      <c r="AF1" s="153">
        <f>VLOOKUP(AF5-2,y0_3!$A$58:$K$81,y0_3!F$56,0)</f>
        <v>2</v>
      </c>
      <c r="AG1" s="153">
        <f>VLOOKUP(AG5,y0_3!$A$58:$K$81,y0_3!G$56,0)</f>
        <v>1</v>
      </c>
      <c r="AH1" s="153">
        <f>VLOOKUP(AH5,y0_3!$A$58:$K$81,y0_3!H$56,0)</f>
        <v>18</v>
      </c>
      <c r="AI1" s="153">
        <f>VLOOKUP(AI5,y0_3!$A$58:$K$81,y0_3!I$56,0)</f>
        <v>66</v>
      </c>
      <c r="AJ1" s="153">
        <f>VLOOKUP(AJ5,y0_3!$A$58:$K$81,y0_3!J$56,0)</f>
        <v>499881.6</v>
      </c>
      <c r="AK1" s="153">
        <f>VLOOKUP(AK5,y0_3!$A$58:$K$81,y0_3!K$56,0)</f>
        <v>212</v>
      </c>
      <c r="AL1" s="153">
        <v>1000000</v>
      </c>
      <c r="AP1" s="153">
        <f>SUM(AB1:AK1)</f>
        <v>999899.2</v>
      </c>
      <c r="AQ1" s="185">
        <f>AL1-AP1</f>
        <v>100.80000000004657</v>
      </c>
      <c r="AR1" s="153">
        <f>ABS(AQ1-AQ5)</f>
        <v>68.700000000046572</v>
      </c>
      <c r="AS1" s="175" t="s">
        <v>866</v>
      </c>
    </row>
    <row r="2" spans="1:45" ht="19.95" customHeight="1" x14ac:dyDescent="0.3">
      <c r="A2" s="171" t="s">
        <v>481</v>
      </c>
      <c r="B2" s="170" t="s">
        <v>16</v>
      </c>
      <c r="C2" s="170" t="s">
        <v>482</v>
      </c>
      <c r="D2" s="170" t="s">
        <v>17</v>
      </c>
      <c r="E2" s="170" t="s">
        <v>18</v>
      </c>
      <c r="F2" s="170" t="s">
        <v>19</v>
      </c>
      <c r="G2" s="175" t="s">
        <v>483</v>
      </c>
      <c r="I2" s="153">
        <v>0</v>
      </c>
      <c r="J2" s="153">
        <v>0</v>
      </c>
      <c r="K2" s="153">
        <v>0</v>
      </c>
      <c r="L2" s="153">
        <v>0</v>
      </c>
      <c r="M2" s="153">
        <v>0</v>
      </c>
      <c r="P2" s="153">
        <v>0</v>
      </c>
      <c r="Q2" s="153">
        <v>0</v>
      </c>
      <c r="R2" s="153">
        <v>0</v>
      </c>
      <c r="S2" s="153">
        <v>0</v>
      </c>
      <c r="T2" s="153">
        <v>0</v>
      </c>
      <c r="U2" s="153">
        <v>0</v>
      </c>
      <c r="V2" s="153">
        <v>0</v>
      </c>
      <c r="W2" s="153">
        <v>0</v>
      </c>
      <c r="X2" s="153">
        <v>0</v>
      </c>
      <c r="Y2" s="153">
        <v>0</v>
      </c>
      <c r="AB2" s="153">
        <f>VLOOKUP(AB4,Y0_2!$A$59:$K$82,Y0_2!B$57,0)</f>
        <v>499765.5</v>
      </c>
      <c r="AC2" s="153">
        <f>VLOOKUP(AC4,Y0_2!$A$59:$K$82,Y0_2!C$57,0)</f>
        <v>5</v>
      </c>
      <c r="AD2" s="153">
        <f>VLOOKUP(AD4,Y0_2!$A$59:$K$82,Y0_2!D$57,0)</f>
        <v>1</v>
      </c>
      <c r="AE2" s="153">
        <f>VLOOKUP(AE4,Y0_2!$A$59:$K$82,Y0_2!E$57,0)</f>
        <v>6</v>
      </c>
      <c r="AF2" s="153">
        <f>VLOOKUP(AF4,Y0_2!$A$59:$K$82,Y0_2!F$57,0)</f>
        <v>4</v>
      </c>
      <c r="AG2" s="153">
        <f>VLOOKUP(AG4,Y0_2!$A$59:$K$82,Y0_2!G$57,0)</f>
        <v>0</v>
      </c>
      <c r="AH2" s="153">
        <f>VLOOKUP(AH4,Y0_2!$A$59:$K$82,Y0_2!H$57,0)</f>
        <v>8</v>
      </c>
      <c r="AI2" s="153">
        <f>VLOOKUP(AI4,Y0_2!$A$59:$K$82,Y0_2!I$57,0)</f>
        <v>0</v>
      </c>
      <c r="AJ2" s="153">
        <f>VLOOKUP(AJ4,Y0_2!$A$59:$K$82,Y0_2!J$57,0)</f>
        <v>499871</v>
      </c>
      <c r="AK2" s="153">
        <f>VLOOKUP(AK4,Y0_2!$A$59:$K$82,Y0_2!K$57,0)</f>
        <v>208</v>
      </c>
      <c r="AL2" s="153">
        <v>1000000</v>
      </c>
      <c r="AP2" s="153">
        <f>SUM(AB2:AK2)</f>
        <v>999868.5</v>
      </c>
    </row>
    <row r="3" spans="1:45" ht="15" thickBot="1" x14ac:dyDescent="0.35">
      <c r="B3" s="174" t="s">
        <v>242</v>
      </c>
      <c r="C3" s="174" t="s">
        <v>250</v>
      </c>
      <c r="D3" s="174" t="s">
        <v>262</v>
      </c>
      <c r="E3" s="174" t="s">
        <v>252</v>
      </c>
      <c r="F3" s="174" t="s">
        <v>253</v>
      </c>
      <c r="G3" s="175" t="s">
        <v>484</v>
      </c>
      <c r="I3" s="153" t="str">
        <f>B2</f>
        <v>X1</v>
      </c>
      <c r="J3" s="153" t="str">
        <f t="shared" ref="J3:N3" si="0">C2</f>
        <v>X2</v>
      </c>
      <c r="K3" s="153" t="str">
        <f t="shared" si="0"/>
        <v>X3</v>
      </c>
      <c r="L3" s="153" t="str">
        <f t="shared" si="0"/>
        <v>X4</v>
      </c>
      <c r="M3" s="153" t="str">
        <f t="shared" si="0"/>
        <v>X5</v>
      </c>
      <c r="N3" s="153" t="str">
        <f t="shared" si="0"/>
        <v>Y0</v>
      </c>
      <c r="P3" s="175" t="s">
        <v>485</v>
      </c>
      <c r="Q3" s="175" t="s">
        <v>486</v>
      </c>
      <c r="R3" s="175" t="s">
        <v>487</v>
      </c>
      <c r="S3" s="175" t="s">
        <v>488</v>
      </c>
      <c r="T3" s="175" t="s">
        <v>489</v>
      </c>
      <c r="U3" s="175" t="s">
        <v>490</v>
      </c>
      <c r="V3" s="175" t="s">
        <v>491</v>
      </c>
      <c r="W3" s="175" t="s">
        <v>492</v>
      </c>
      <c r="X3" s="175" t="s">
        <v>493</v>
      </c>
      <c r="Y3" s="175" t="s">
        <v>494</v>
      </c>
      <c r="Z3" s="175" t="s">
        <v>483</v>
      </c>
      <c r="AB3" s="153" t="str">
        <f>P3</f>
        <v>X1/X2</v>
      </c>
      <c r="AC3" s="153" t="str">
        <f t="shared" ref="AC3:AL18" si="1">Q3</f>
        <v>X1/X3</v>
      </c>
      <c r="AD3" s="153" t="str">
        <f t="shared" si="1"/>
        <v>X1/X4</v>
      </c>
      <c r="AE3" s="153" t="str">
        <f t="shared" si="1"/>
        <v>X1/X5</v>
      </c>
      <c r="AF3" s="153" t="str">
        <f t="shared" si="1"/>
        <v>X2/X3</v>
      </c>
      <c r="AG3" s="153" t="str">
        <f t="shared" si="1"/>
        <v>X2/X4</v>
      </c>
      <c r="AH3" s="153" t="str">
        <f t="shared" si="1"/>
        <v>X2/X5</v>
      </c>
      <c r="AI3" s="153" t="str">
        <f t="shared" si="1"/>
        <v>X3/X4</v>
      </c>
      <c r="AJ3" s="153" t="str">
        <f t="shared" si="1"/>
        <v>X3/X5</v>
      </c>
      <c r="AK3" s="153" t="str">
        <f t="shared" si="1"/>
        <v>X4/X5</v>
      </c>
      <c r="AL3" s="153" t="str">
        <f t="shared" si="1"/>
        <v>Y0</v>
      </c>
      <c r="AM3" s="153" t="str">
        <f>y0!L85</f>
        <v>Becslés</v>
      </c>
      <c r="AN3" s="153" t="str">
        <f>y0!N85</f>
        <v>Delta</v>
      </c>
      <c r="AO3" s="175" t="s">
        <v>641</v>
      </c>
      <c r="AP3" s="153" t="str">
        <f>Y0_2!L84</f>
        <v>Becslés</v>
      </c>
      <c r="AQ3" s="153" t="str">
        <f>Y0_2!N84</f>
        <v>Delta</v>
      </c>
      <c r="AR3" s="175" t="s">
        <v>754</v>
      </c>
    </row>
    <row r="4" spans="1:45" ht="15" thickBot="1" x14ac:dyDescent="0.35">
      <c r="A4" s="172" t="str">
        <f>konklúzió!A5</f>
        <v>Előrejelzés 2022-re</v>
      </c>
      <c r="B4" s="191">
        <v>6000</v>
      </c>
      <c r="C4" s="157">
        <f>konklúzió!C5</f>
        <v>4644.6000000000004</v>
      </c>
      <c r="D4" s="158">
        <f>konklúzió!D5</f>
        <v>4667</v>
      </c>
      <c r="E4" s="158">
        <f>konklúzió!E5</f>
        <v>3586</v>
      </c>
      <c r="F4" s="159">
        <f>konklúzió!F5</f>
        <v>2689.1</v>
      </c>
      <c r="G4" s="153">
        <v>1000000</v>
      </c>
      <c r="H4" s="169"/>
      <c r="I4" s="153">
        <f>RANK(B4,B$4:B$27,I$2)</f>
        <v>16</v>
      </c>
      <c r="J4" s="153">
        <f t="shared" ref="J4:M27" si="2">RANK(C4,C$4:C$27,J$2)</f>
        <v>11</v>
      </c>
      <c r="K4" s="153">
        <f t="shared" si="2"/>
        <v>9</v>
      </c>
      <c r="L4" s="153">
        <f t="shared" si="2"/>
        <v>1</v>
      </c>
      <c r="M4" s="153">
        <f t="shared" si="2"/>
        <v>8</v>
      </c>
      <c r="N4" s="153">
        <f>G4</f>
        <v>1000000</v>
      </c>
      <c r="P4" s="176">
        <f>$B4/C4</f>
        <v>1.2918227619170648</v>
      </c>
      <c r="Q4" s="176">
        <f t="shared" ref="Q4:S19" si="3">$B4/D4</f>
        <v>1.28562245553889</v>
      </c>
      <c r="R4" s="176">
        <f t="shared" si="3"/>
        <v>1.6731734523145567</v>
      </c>
      <c r="S4" s="176">
        <f t="shared" si="3"/>
        <v>2.2312297794801235</v>
      </c>
      <c r="T4" s="176">
        <f>$C4/D4</f>
        <v>0.99520034283265491</v>
      </c>
      <c r="U4" s="176">
        <f t="shared" ref="U4:V19" si="4">$C4/E4</f>
        <v>1.2952035694366983</v>
      </c>
      <c r="V4" s="176">
        <f t="shared" si="4"/>
        <v>1.7271949722955637</v>
      </c>
      <c r="W4" s="176">
        <f>$D4/E4</f>
        <v>1.3014500836586727</v>
      </c>
      <c r="X4" s="176">
        <f>$D4/F4</f>
        <v>1.7355248968056227</v>
      </c>
      <c r="Y4" s="176">
        <f>E4/F4</f>
        <v>1.3335316648692872</v>
      </c>
      <c r="Z4" s="153">
        <f>N4</f>
        <v>1000000</v>
      </c>
      <c r="AB4" s="153">
        <f>RANK(P4,P$4:P$27,P$2)</f>
        <v>16</v>
      </c>
      <c r="AC4" s="153">
        <f t="shared" ref="AC4:AK27" si="5">RANK(Q4,Q$4:Q$27,Q$2)</f>
        <v>19</v>
      </c>
      <c r="AD4" s="153">
        <f t="shared" si="5"/>
        <v>23</v>
      </c>
      <c r="AE4" s="153">
        <f t="shared" si="5"/>
        <v>18</v>
      </c>
      <c r="AF4" s="153">
        <f t="shared" si="5"/>
        <v>20</v>
      </c>
      <c r="AG4" s="153">
        <f t="shared" si="5"/>
        <v>24</v>
      </c>
      <c r="AH4" s="153">
        <f t="shared" si="5"/>
        <v>16</v>
      </c>
      <c r="AI4" s="153">
        <f t="shared" si="5"/>
        <v>24</v>
      </c>
      <c r="AJ4" s="153">
        <f t="shared" si="5"/>
        <v>7</v>
      </c>
      <c r="AK4" s="153">
        <f t="shared" si="5"/>
        <v>1</v>
      </c>
      <c r="AL4" s="153">
        <f t="shared" si="1"/>
        <v>1000000</v>
      </c>
      <c r="AM4" s="153">
        <f>y0!L86</f>
        <v>999993.2</v>
      </c>
      <c r="AN4" s="153">
        <f>y0!N86</f>
        <v>6.8</v>
      </c>
      <c r="AO4" s="153">
        <f>RANK(AN4,AN$4:AN$27,0)</f>
        <v>8</v>
      </c>
      <c r="AP4" s="184">
        <f>AP2</f>
        <v>999868.5</v>
      </c>
      <c r="AQ4" s="185">
        <f>AL4-AP4</f>
        <v>131.5</v>
      </c>
      <c r="AR4" s="186">
        <f>ABS(AN4-AQ4)</f>
        <v>124.7</v>
      </c>
      <c r="AS4" s="175" t="s">
        <v>755</v>
      </c>
    </row>
    <row r="5" spans="1:45" x14ac:dyDescent="0.3">
      <c r="A5" s="173" t="str">
        <f>konklúzió!A6</f>
        <v>Valós számok 2022-re</v>
      </c>
      <c r="B5" s="160">
        <f>konklúzió!B6</f>
        <v>3420</v>
      </c>
      <c r="C5" s="161">
        <f>konklúzió!C6</f>
        <v>4400</v>
      </c>
      <c r="D5" s="161">
        <f>konklúzió!D6</f>
        <v>4800</v>
      </c>
      <c r="E5" s="161">
        <f>konklúzió!E6</f>
        <v>3010</v>
      </c>
      <c r="F5" s="162">
        <f>konklúzió!F6</f>
        <v>2380</v>
      </c>
      <c r="G5" s="153">
        <v>1000000</v>
      </c>
      <c r="I5" s="153">
        <f t="shared" ref="I5:I27" si="6">RANK(B5,B$4:B$27,I$2)</f>
        <v>24</v>
      </c>
      <c r="J5" s="153">
        <f t="shared" si="2"/>
        <v>14</v>
      </c>
      <c r="K5" s="153">
        <f t="shared" si="2"/>
        <v>6</v>
      </c>
      <c r="L5" s="153">
        <f t="shared" si="2"/>
        <v>9</v>
      </c>
      <c r="M5" s="153">
        <f t="shared" si="2"/>
        <v>18</v>
      </c>
      <c r="N5" s="153">
        <f t="shared" ref="N5:N27" si="7">G5</f>
        <v>1000000</v>
      </c>
      <c r="P5" s="176">
        <f t="shared" ref="P5:S27" si="8">$B5/C5</f>
        <v>0.77727272727272723</v>
      </c>
      <c r="Q5" s="176">
        <f t="shared" si="3"/>
        <v>0.71250000000000002</v>
      </c>
      <c r="R5" s="176">
        <f t="shared" si="3"/>
        <v>1.1362126245847175</v>
      </c>
      <c r="S5" s="176">
        <f t="shared" si="3"/>
        <v>1.4369747899159664</v>
      </c>
      <c r="T5" s="176">
        <f t="shared" ref="T5:V27" si="9">$C5/D5</f>
        <v>0.91666666666666663</v>
      </c>
      <c r="U5" s="176">
        <f t="shared" si="4"/>
        <v>1.4617940199335548</v>
      </c>
      <c r="V5" s="176">
        <f t="shared" si="4"/>
        <v>1.8487394957983194</v>
      </c>
      <c r="W5" s="176">
        <f t="shared" ref="W5:X27" si="10">$D5/E5</f>
        <v>1.5946843853820598</v>
      </c>
      <c r="X5" s="176">
        <f t="shared" si="10"/>
        <v>2.0168067226890756</v>
      </c>
      <c r="Y5" s="176">
        <f t="shared" ref="Y5:Y27" si="11">E5/F5</f>
        <v>1.2647058823529411</v>
      </c>
      <c r="Z5" s="153">
        <f t="shared" ref="Z5:Z27" si="12">N5</f>
        <v>1000000</v>
      </c>
      <c r="AB5" s="153">
        <f t="shared" ref="AB5:AB27" si="13">RANK(P5,P$4:P$27,P$2)</f>
        <v>24</v>
      </c>
      <c r="AC5" s="153">
        <f t="shared" si="5"/>
        <v>24</v>
      </c>
      <c r="AD5" s="153">
        <f t="shared" si="5"/>
        <v>24</v>
      </c>
      <c r="AE5" s="153">
        <f t="shared" si="5"/>
        <v>24</v>
      </c>
      <c r="AF5" s="153">
        <f t="shared" si="5"/>
        <v>24</v>
      </c>
      <c r="AG5" s="153">
        <f t="shared" si="5"/>
        <v>23</v>
      </c>
      <c r="AH5" s="153">
        <f t="shared" si="5"/>
        <v>6</v>
      </c>
      <c r="AI5" s="153">
        <f t="shared" si="5"/>
        <v>12</v>
      </c>
      <c r="AJ5" s="153">
        <f t="shared" si="5"/>
        <v>3</v>
      </c>
      <c r="AK5" s="153">
        <f t="shared" si="5"/>
        <v>4</v>
      </c>
      <c r="AL5" s="153">
        <f t="shared" si="1"/>
        <v>1000000</v>
      </c>
      <c r="AM5" s="153">
        <f>y0!L87</f>
        <v>999968.2</v>
      </c>
      <c r="AN5" s="153">
        <f>y0!N87</f>
        <v>31.8</v>
      </c>
      <c r="AO5" s="153">
        <f t="shared" ref="AO5:AO27" si="14">RANK(AN5,AN$4:AN$27,0)</f>
        <v>5</v>
      </c>
      <c r="AP5" s="153">
        <f>Y0_2!L85</f>
        <v>999967.9</v>
      </c>
      <c r="AQ5" s="153">
        <f>Y0_2!N85</f>
        <v>32.1</v>
      </c>
      <c r="AR5" s="153">
        <f>ABS(AN5-AQ5)</f>
        <v>0.30000000000000071</v>
      </c>
    </row>
    <row r="6" spans="1:45" x14ac:dyDescent="0.3">
      <c r="A6" s="154">
        <v>2021</v>
      </c>
      <c r="B6" s="163">
        <f>'kukorica termelés'!K108</f>
        <v>6130</v>
      </c>
      <c r="C6" s="164">
        <f>'b,á,r,z termésátlg'!H4</f>
        <v>5930</v>
      </c>
      <c r="D6" s="164">
        <f>'b,á,r,z termésátlg'!I4</f>
        <v>6370</v>
      </c>
      <c r="E6" s="164">
        <f>'b,á,r,z termésátlg'!J4</f>
        <v>3310</v>
      </c>
      <c r="F6" s="165">
        <f>'b,á,r,z termésátlg'!K4</f>
        <v>3060</v>
      </c>
      <c r="G6" s="153">
        <v>1000000</v>
      </c>
      <c r="I6" s="153">
        <f t="shared" si="6"/>
        <v>15</v>
      </c>
      <c r="J6" s="153">
        <f t="shared" si="2"/>
        <v>1</v>
      </c>
      <c r="K6" s="153">
        <f t="shared" si="2"/>
        <v>1</v>
      </c>
      <c r="L6" s="153">
        <f t="shared" si="2"/>
        <v>4</v>
      </c>
      <c r="M6" s="153">
        <f t="shared" si="2"/>
        <v>3</v>
      </c>
      <c r="N6" s="153">
        <f t="shared" si="7"/>
        <v>1000000</v>
      </c>
      <c r="P6" s="176">
        <f t="shared" si="8"/>
        <v>1.0337268128161889</v>
      </c>
      <c r="Q6" s="176">
        <f t="shared" si="3"/>
        <v>0.96232339089481944</v>
      </c>
      <c r="R6" s="176">
        <f t="shared" si="3"/>
        <v>1.851963746223565</v>
      </c>
      <c r="S6" s="176">
        <f t="shared" si="3"/>
        <v>2.0032679738562091</v>
      </c>
      <c r="T6" s="176">
        <f t="shared" si="9"/>
        <v>0.93092621664050235</v>
      </c>
      <c r="U6" s="176">
        <f t="shared" si="4"/>
        <v>1.7915407854984895</v>
      </c>
      <c r="V6" s="176">
        <f t="shared" si="4"/>
        <v>1.9379084967320261</v>
      </c>
      <c r="W6" s="176">
        <f t="shared" si="10"/>
        <v>1.9244712990936557</v>
      </c>
      <c r="X6" s="176">
        <f t="shared" si="10"/>
        <v>2.0816993464052289</v>
      </c>
      <c r="Y6" s="176">
        <f t="shared" si="11"/>
        <v>1.0816993464052287</v>
      </c>
      <c r="Z6" s="153">
        <f t="shared" si="12"/>
        <v>1000000</v>
      </c>
      <c r="AB6" s="153">
        <f t="shared" si="13"/>
        <v>23</v>
      </c>
      <c r="AC6" s="153">
        <f t="shared" si="5"/>
        <v>23</v>
      </c>
      <c r="AD6" s="153">
        <f t="shared" si="5"/>
        <v>19</v>
      </c>
      <c r="AE6" s="153">
        <f t="shared" si="5"/>
        <v>21</v>
      </c>
      <c r="AF6" s="153">
        <f t="shared" si="5"/>
        <v>23</v>
      </c>
      <c r="AG6" s="153">
        <f t="shared" si="5"/>
        <v>9</v>
      </c>
      <c r="AH6" s="153">
        <f t="shared" si="5"/>
        <v>4</v>
      </c>
      <c r="AI6" s="153">
        <f t="shared" si="5"/>
        <v>1</v>
      </c>
      <c r="AJ6" s="153">
        <f t="shared" si="5"/>
        <v>1</v>
      </c>
      <c r="AK6" s="153">
        <f t="shared" si="5"/>
        <v>8</v>
      </c>
      <c r="AL6" s="153">
        <f t="shared" si="1"/>
        <v>1000000</v>
      </c>
      <c r="AM6" s="153">
        <f>y0!L88</f>
        <v>999993.2</v>
      </c>
      <c r="AN6" s="153">
        <f>y0!N88</f>
        <v>6.8</v>
      </c>
      <c r="AO6" s="153">
        <f t="shared" si="14"/>
        <v>8</v>
      </c>
      <c r="AP6" s="153">
        <f>Y0_2!L86</f>
        <v>1000000.9</v>
      </c>
      <c r="AQ6" s="153">
        <f>Y0_2!N86</f>
        <v>-0.9</v>
      </c>
      <c r="AR6" s="153">
        <f t="shared" ref="AR6:AR27" si="15">ABS(AN6-AQ6)</f>
        <v>7.7</v>
      </c>
    </row>
    <row r="7" spans="1:45" x14ac:dyDescent="0.3">
      <c r="A7" s="154">
        <v>2020</v>
      </c>
      <c r="B7" s="163">
        <f>'kukorica termelés'!K109</f>
        <v>8580</v>
      </c>
      <c r="C7" s="164">
        <f>'b,á,r,z termésátlg'!H5</f>
        <v>5470</v>
      </c>
      <c r="D7" s="164">
        <f>'b,á,r,z termésátlg'!I5</f>
        <v>5680</v>
      </c>
      <c r="E7" s="164">
        <f>'b,á,r,z termésátlg'!J5</f>
        <v>3200</v>
      </c>
      <c r="F7" s="165">
        <f>'b,á,r,z termésátlg'!K5</f>
        <v>2990</v>
      </c>
      <c r="G7" s="153">
        <v>1000000</v>
      </c>
      <c r="I7" s="153">
        <f t="shared" si="6"/>
        <v>2</v>
      </c>
      <c r="J7" s="153">
        <f t="shared" si="2"/>
        <v>2</v>
      </c>
      <c r="K7" s="153">
        <f t="shared" si="2"/>
        <v>2</v>
      </c>
      <c r="L7" s="153">
        <f t="shared" si="2"/>
        <v>6</v>
      </c>
      <c r="M7" s="153">
        <f t="shared" si="2"/>
        <v>4</v>
      </c>
      <c r="N7" s="153">
        <f t="shared" si="7"/>
        <v>1000000</v>
      </c>
      <c r="P7" s="176">
        <f t="shared" si="8"/>
        <v>1.5685557586837295</v>
      </c>
      <c r="Q7" s="176">
        <f t="shared" si="3"/>
        <v>1.5105633802816902</v>
      </c>
      <c r="R7" s="176">
        <f t="shared" si="3"/>
        <v>2.6812499999999999</v>
      </c>
      <c r="S7" s="176">
        <f t="shared" si="3"/>
        <v>2.8695652173913042</v>
      </c>
      <c r="T7" s="176">
        <f t="shared" si="9"/>
        <v>0.9630281690140845</v>
      </c>
      <c r="U7" s="176">
        <f t="shared" si="4"/>
        <v>1.7093750000000001</v>
      </c>
      <c r="V7" s="176">
        <f t="shared" si="4"/>
        <v>1.8294314381270902</v>
      </c>
      <c r="W7" s="176">
        <f t="shared" si="10"/>
        <v>1.7749999999999999</v>
      </c>
      <c r="X7" s="176">
        <f t="shared" si="10"/>
        <v>1.8996655518394649</v>
      </c>
      <c r="Y7" s="176">
        <f t="shared" si="11"/>
        <v>1.0702341137123745</v>
      </c>
      <c r="Z7" s="153">
        <f t="shared" si="12"/>
        <v>1000000</v>
      </c>
      <c r="AB7" s="153">
        <f t="shared" si="13"/>
        <v>8</v>
      </c>
      <c r="AC7" s="153">
        <f t="shared" si="5"/>
        <v>14</v>
      </c>
      <c r="AD7" s="153">
        <f t="shared" si="5"/>
        <v>10</v>
      </c>
      <c r="AE7" s="153">
        <f t="shared" si="5"/>
        <v>6</v>
      </c>
      <c r="AF7" s="153">
        <f t="shared" si="5"/>
        <v>21</v>
      </c>
      <c r="AG7" s="153">
        <f t="shared" si="5"/>
        <v>15</v>
      </c>
      <c r="AH7" s="153">
        <f t="shared" si="5"/>
        <v>8</v>
      </c>
      <c r="AI7" s="153">
        <f t="shared" si="5"/>
        <v>3</v>
      </c>
      <c r="AJ7" s="153">
        <f t="shared" si="5"/>
        <v>4</v>
      </c>
      <c r="AK7" s="153">
        <f t="shared" si="5"/>
        <v>11</v>
      </c>
      <c r="AL7" s="153">
        <f t="shared" si="1"/>
        <v>1000000</v>
      </c>
      <c r="AM7" s="153">
        <f>y0!L89</f>
        <v>999993.2</v>
      </c>
      <c r="AN7" s="153">
        <f>y0!N89</f>
        <v>6.8</v>
      </c>
      <c r="AO7" s="153">
        <f t="shared" si="14"/>
        <v>8</v>
      </c>
      <c r="AP7" s="153">
        <f>Y0_2!L87</f>
        <v>999992.9</v>
      </c>
      <c r="AQ7" s="153">
        <f>Y0_2!N87</f>
        <v>7.1</v>
      </c>
      <c r="AR7" s="153">
        <f t="shared" si="15"/>
        <v>0.29999999999999982</v>
      </c>
    </row>
    <row r="8" spans="1:45" x14ac:dyDescent="0.3">
      <c r="A8" s="154">
        <v>2019</v>
      </c>
      <c r="B8" s="163">
        <f>'kukorica termelés'!K110</f>
        <v>8060</v>
      </c>
      <c r="C8" s="164">
        <f>'b,á,r,z termésátlg'!H6</f>
        <v>5290</v>
      </c>
      <c r="D8" s="164">
        <f>'b,á,r,z termésátlg'!I6</f>
        <v>5590</v>
      </c>
      <c r="E8" s="164">
        <f>'b,á,r,z termésátlg'!J6</f>
        <v>3490</v>
      </c>
      <c r="F8" s="165">
        <f>'b,á,r,z termésátlg'!K6</f>
        <v>3230</v>
      </c>
      <c r="G8" s="153">
        <v>1000000</v>
      </c>
      <c r="I8" s="153">
        <f t="shared" si="6"/>
        <v>4</v>
      </c>
      <c r="J8" s="153">
        <f t="shared" si="2"/>
        <v>5</v>
      </c>
      <c r="K8" s="153">
        <f t="shared" si="2"/>
        <v>3</v>
      </c>
      <c r="L8" s="153">
        <f t="shared" si="2"/>
        <v>2</v>
      </c>
      <c r="M8" s="153">
        <f t="shared" si="2"/>
        <v>1</v>
      </c>
      <c r="N8" s="153">
        <f t="shared" si="7"/>
        <v>1000000</v>
      </c>
      <c r="P8" s="176">
        <f t="shared" si="8"/>
        <v>1.5236294896030245</v>
      </c>
      <c r="Q8" s="176">
        <f t="shared" si="3"/>
        <v>1.441860465116279</v>
      </c>
      <c r="R8" s="176">
        <f t="shared" si="3"/>
        <v>2.30945558739255</v>
      </c>
      <c r="S8" s="176">
        <f t="shared" si="3"/>
        <v>2.4953560371517027</v>
      </c>
      <c r="T8" s="176">
        <f t="shared" si="9"/>
        <v>0.94633273703041143</v>
      </c>
      <c r="U8" s="176">
        <f t="shared" si="4"/>
        <v>1.515759312320917</v>
      </c>
      <c r="V8" s="176">
        <f t="shared" si="4"/>
        <v>1.6377708978328174</v>
      </c>
      <c r="W8" s="176">
        <f t="shared" si="10"/>
        <v>1.6017191977077363</v>
      </c>
      <c r="X8" s="176">
        <f t="shared" si="10"/>
        <v>1.7306501547987616</v>
      </c>
      <c r="Y8" s="176">
        <f t="shared" si="11"/>
        <v>1.0804953560371517</v>
      </c>
      <c r="Z8" s="153">
        <f t="shared" si="12"/>
        <v>1000000</v>
      </c>
      <c r="AB8" s="153">
        <f t="shared" si="13"/>
        <v>10</v>
      </c>
      <c r="AC8" s="153">
        <f t="shared" si="5"/>
        <v>16</v>
      </c>
      <c r="AD8" s="153">
        <f t="shared" si="5"/>
        <v>15</v>
      </c>
      <c r="AE8" s="153">
        <f t="shared" si="5"/>
        <v>14</v>
      </c>
      <c r="AF8" s="153">
        <f t="shared" si="5"/>
        <v>22</v>
      </c>
      <c r="AG8" s="153">
        <f t="shared" si="5"/>
        <v>21</v>
      </c>
      <c r="AH8" s="153">
        <f t="shared" si="5"/>
        <v>20</v>
      </c>
      <c r="AI8" s="153">
        <f t="shared" si="5"/>
        <v>11</v>
      </c>
      <c r="AJ8" s="153">
        <f t="shared" si="5"/>
        <v>8</v>
      </c>
      <c r="AK8" s="153">
        <f t="shared" si="5"/>
        <v>9</v>
      </c>
      <c r="AL8" s="153">
        <f t="shared" si="1"/>
        <v>1000000</v>
      </c>
      <c r="AM8" s="153">
        <f>y0!L90</f>
        <v>999959.2</v>
      </c>
      <c r="AN8" s="153">
        <f>y0!N90</f>
        <v>40.799999999999997</v>
      </c>
      <c r="AO8" s="153">
        <f t="shared" si="14"/>
        <v>3</v>
      </c>
      <c r="AP8" s="153">
        <f>Y0_2!L88</f>
        <v>999958.9</v>
      </c>
      <c r="AQ8" s="153">
        <f>Y0_2!N88</f>
        <v>41.1</v>
      </c>
      <c r="AR8" s="153">
        <f t="shared" si="15"/>
        <v>0.30000000000000426</v>
      </c>
    </row>
    <row r="9" spans="1:45" x14ac:dyDescent="0.3">
      <c r="A9" s="154">
        <v>2018</v>
      </c>
      <c r="B9" s="163">
        <f>'kukorica termelés'!K111</f>
        <v>8490</v>
      </c>
      <c r="C9" s="164">
        <f>'b,á,r,z termésátlg'!H7</f>
        <v>5120</v>
      </c>
      <c r="D9" s="164">
        <f>'b,á,r,z termésátlg'!I7</f>
        <v>4690</v>
      </c>
      <c r="E9" s="164">
        <f>'b,á,r,z termésátlg'!J7</f>
        <v>3370</v>
      </c>
      <c r="F9" s="165">
        <f>'b,á,r,z termésátlg'!K7</f>
        <v>2620</v>
      </c>
      <c r="G9" s="153">
        <v>1000000</v>
      </c>
      <c r="I9" s="153">
        <f t="shared" si="6"/>
        <v>3</v>
      </c>
      <c r="J9" s="153">
        <f t="shared" si="2"/>
        <v>7</v>
      </c>
      <c r="K9" s="153">
        <f t="shared" si="2"/>
        <v>8</v>
      </c>
      <c r="L9" s="153">
        <f t="shared" si="2"/>
        <v>3</v>
      </c>
      <c r="M9" s="153">
        <f t="shared" si="2"/>
        <v>10</v>
      </c>
      <c r="N9" s="153">
        <f t="shared" si="7"/>
        <v>1000000</v>
      </c>
      <c r="P9" s="176">
        <f t="shared" si="8"/>
        <v>1.658203125</v>
      </c>
      <c r="Q9" s="176">
        <f t="shared" si="3"/>
        <v>1.8102345415778252</v>
      </c>
      <c r="R9" s="176">
        <f t="shared" si="3"/>
        <v>2.5192878338278932</v>
      </c>
      <c r="S9" s="176">
        <f t="shared" si="3"/>
        <v>3.2404580152671754</v>
      </c>
      <c r="T9" s="176">
        <f t="shared" si="9"/>
        <v>1.091684434968017</v>
      </c>
      <c r="U9" s="176">
        <f t="shared" si="4"/>
        <v>1.5192878338278932</v>
      </c>
      <c r="V9" s="176">
        <f t="shared" si="4"/>
        <v>1.9541984732824427</v>
      </c>
      <c r="W9" s="176">
        <f t="shared" si="10"/>
        <v>1.3916913946587537</v>
      </c>
      <c r="X9" s="176">
        <f t="shared" si="10"/>
        <v>1.7900763358778626</v>
      </c>
      <c r="Y9" s="176">
        <f t="shared" si="11"/>
        <v>1.2862595419847329</v>
      </c>
      <c r="Z9" s="153">
        <f t="shared" si="12"/>
        <v>1000000</v>
      </c>
      <c r="AB9" s="153">
        <f t="shared" si="13"/>
        <v>5</v>
      </c>
      <c r="AC9" s="153">
        <f t="shared" si="5"/>
        <v>5</v>
      </c>
      <c r="AD9" s="153">
        <f t="shared" si="5"/>
        <v>14</v>
      </c>
      <c r="AE9" s="153">
        <f t="shared" si="5"/>
        <v>1</v>
      </c>
      <c r="AF9" s="153">
        <f t="shared" si="5"/>
        <v>14</v>
      </c>
      <c r="AG9" s="153">
        <f t="shared" si="5"/>
        <v>20</v>
      </c>
      <c r="AH9" s="153">
        <f t="shared" si="5"/>
        <v>3</v>
      </c>
      <c r="AI9" s="153">
        <f t="shared" si="5"/>
        <v>21</v>
      </c>
      <c r="AJ9" s="153">
        <f t="shared" si="5"/>
        <v>5</v>
      </c>
      <c r="AK9" s="153">
        <f t="shared" si="5"/>
        <v>3</v>
      </c>
      <c r="AL9" s="153">
        <f t="shared" si="1"/>
        <v>1000000</v>
      </c>
      <c r="AM9" s="153">
        <f>y0!L91</f>
        <v>999993.2</v>
      </c>
      <c r="AN9" s="153">
        <f>y0!N91</f>
        <v>6.8</v>
      </c>
      <c r="AO9" s="153">
        <f t="shared" si="14"/>
        <v>8</v>
      </c>
      <c r="AP9" s="153">
        <f>Y0_2!L89</f>
        <v>1000006.9</v>
      </c>
      <c r="AQ9" s="153">
        <f>Y0_2!N89</f>
        <v>-6.9</v>
      </c>
      <c r="AR9" s="153">
        <f t="shared" si="15"/>
        <v>13.7</v>
      </c>
    </row>
    <row r="10" spans="1:45" x14ac:dyDescent="0.3">
      <c r="A10" s="154">
        <v>2017</v>
      </c>
      <c r="B10" s="163">
        <f>'kukorica termelés'!K112</f>
        <v>6820</v>
      </c>
      <c r="C10" s="164">
        <f>'b,á,r,z termésátlg'!H8</f>
        <v>5430</v>
      </c>
      <c r="D10" s="164">
        <f>'b,á,r,z termésátlg'!I8</f>
        <v>5280</v>
      </c>
      <c r="E10" s="164">
        <f>'b,á,r,z termésátlg'!J8</f>
        <v>3290</v>
      </c>
      <c r="F10" s="165">
        <f>'b,á,r,z termésátlg'!K8</f>
        <v>2540</v>
      </c>
      <c r="G10" s="153">
        <v>1000000</v>
      </c>
      <c r="I10" s="153">
        <f t="shared" si="6"/>
        <v>9</v>
      </c>
      <c r="J10" s="153">
        <f t="shared" si="2"/>
        <v>3</v>
      </c>
      <c r="K10" s="153">
        <f t="shared" si="2"/>
        <v>4</v>
      </c>
      <c r="L10" s="153">
        <f t="shared" si="2"/>
        <v>5</v>
      </c>
      <c r="M10" s="153">
        <f t="shared" si="2"/>
        <v>14</v>
      </c>
      <c r="N10" s="153">
        <f t="shared" si="7"/>
        <v>1000000</v>
      </c>
      <c r="P10" s="176">
        <f t="shared" si="8"/>
        <v>1.2559852670349907</v>
      </c>
      <c r="Q10" s="176">
        <f t="shared" si="3"/>
        <v>1.2916666666666667</v>
      </c>
      <c r="R10" s="176">
        <f t="shared" si="3"/>
        <v>2.072948328267477</v>
      </c>
      <c r="S10" s="176">
        <f t="shared" si="3"/>
        <v>2.6850393700787403</v>
      </c>
      <c r="T10" s="176">
        <f t="shared" si="9"/>
        <v>1.0284090909090908</v>
      </c>
      <c r="U10" s="176">
        <f t="shared" si="4"/>
        <v>1.6504559270516717</v>
      </c>
      <c r="V10" s="176">
        <f t="shared" si="4"/>
        <v>2.1377952755905514</v>
      </c>
      <c r="W10" s="176">
        <f t="shared" si="10"/>
        <v>1.6048632218844985</v>
      </c>
      <c r="X10" s="176">
        <f t="shared" si="10"/>
        <v>2.0787401574803148</v>
      </c>
      <c r="Y10" s="176">
        <f t="shared" si="11"/>
        <v>1.295275590551181</v>
      </c>
      <c r="Z10" s="153">
        <f t="shared" si="12"/>
        <v>1000000</v>
      </c>
      <c r="AB10" s="153">
        <f t="shared" si="13"/>
        <v>17</v>
      </c>
      <c r="AC10" s="153">
        <f t="shared" si="5"/>
        <v>18</v>
      </c>
      <c r="AD10" s="153">
        <f t="shared" si="5"/>
        <v>18</v>
      </c>
      <c r="AE10" s="153">
        <f t="shared" si="5"/>
        <v>9</v>
      </c>
      <c r="AF10" s="153">
        <f t="shared" si="5"/>
        <v>19</v>
      </c>
      <c r="AG10" s="153">
        <f t="shared" si="5"/>
        <v>18</v>
      </c>
      <c r="AH10" s="153">
        <f t="shared" si="5"/>
        <v>2</v>
      </c>
      <c r="AI10" s="153">
        <f t="shared" si="5"/>
        <v>10</v>
      </c>
      <c r="AJ10" s="153">
        <f t="shared" si="5"/>
        <v>2</v>
      </c>
      <c r="AK10" s="153">
        <f t="shared" si="5"/>
        <v>2</v>
      </c>
      <c r="AL10" s="153">
        <f t="shared" si="1"/>
        <v>1000000</v>
      </c>
      <c r="AM10" s="153">
        <f>y0!L92</f>
        <v>1000026.2</v>
      </c>
      <c r="AN10" s="153">
        <f>y0!N92</f>
        <v>-26.2</v>
      </c>
      <c r="AO10" s="153">
        <f t="shared" si="14"/>
        <v>18</v>
      </c>
      <c r="AP10" s="153">
        <f>Y0_2!L90</f>
        <v>1000017.9</v>
      </c>
      <c r="AQ10" s="153">
        <f>Y0_2!N90</f>
        <v>-17.899999999999999</v>
      </c>
      <c r="AR10" s="153">
        <f t="shared" si="15"/>
        <v>8.3000000000000007</v>
      </c>
    </row>
    <row r="11" spans="1:45" x14ac:dyDescent="0.3">
      <c r="A11" s="154">
        <v>2016</v>
      </c>
      <c r="B11" s="163">
        <f>'kukorica termelés'!K113</f>
        <v>8630</v>
      </c>
      <c r="C11" s="164">
        <f>'b,á,r,z termésátlg'!H9</f>
        <v>5370</v>
      </c>
      <c r="D11" s="164">
        <f>'b,á,r,z termésátlg'!I9</f>
        <v>5090</v>
      </c>
      <c r="E11" s="164">
        <f>'b,á,r,z termésátlg'!J9</f>
        <v>3090</v>
      </c>
      <c r="F11" s="165">
        <f>'b,á,r,z termésátlg'!K9</f>
        <v>2850</v>
      </c>
      <c r="G11" s="153">
        <v>1000000</v>
      </c>
      <c r="I11" s="153">
        <f t="shared" si="6"/>
        <v>1</v>
      </c>
      <c r="J11" s="153">
        <f t="shared" si="2"/>
        <v>4</v>
      </c>
      <c r="K11" s="153">
        <f t="shared" si="2"/>
        <v>5</v>
      </c>
      <c r="L11" s="153">
        <f t="shared" si="2"/>
        <v>7</v>
      </c>
      <c r="M11" s="153">
        <f t="shared" si="2"/>
        <v>6</v>
      </c>
      <c r="N11" s="153">
        <f t="shared" si="7"/>
        <v>1000000</v>
      </c>
      <c r="P11" s="176">
        <f t="shared" si="8"/>
        <v>1.6070763500931098</v>
      </c>
      <c r="Q11" s="176">
        <f t="shared" si="3"/>
        <v>1.6954813359528487</v>
      </c>
      <c r="R11" s="176">
        <f t="shared" si="3"/>
        <v>2.7928802588996762</v>
      </c>
      <c r="S11" s="176">
        <f t="shared" si="3"/>
        <v>3.0280701754385966</v>
      </c>
      <c r="T11" s="176">
        <f t="shared" si="9"/>
        <v>1.0550098231827112</v>
      </c>
      <c r="U11" s="176">
        <f t="shared" si="4"/>
        <v>1.7378640776699028</v>
      </c>
      <c r="V11" s="176">
        <f t="shared" si="4"/>
        <v>1.8842105263157896</v>
      </c>
      <c r="W11" s="176">
        <f t="shared" si="10"/>
        <v>1.6472491909385114</v>
      </c>
      <c r="X11" s="176">
        <f t="shared" si="10"/>
        <v>1.7859649122807018</v>
      </c>
      <c r="Y11" s="176">
        <f t="shared" si="11"/>
        <v>1.0842105263157895</v>
      </c>
      <c r="Z11" s="153">
        <f t="shared" si="12"/>
        <v>1000000</v>
      </c>
      <c r="AB11" s="153">
        <f t="shared" si="13"/>
        <v>7</v>
      </c>
      <c r="AC11" s="153">
        <f t="shared" si="5"/>
        <v>10</v>
      </c>
      <c r="AD11" s="153">
        <f t="shared" si="5"/>
        <v>6</v>
      </c>
      <c r="AE11" s="153">
        <f t="shared" si="5"/>
        <v>2</v>
      </c>
      <c r="AF11" s="153">
        <f t="shared" si="5"/>
        <v>17</v>
      </c>
      <c r="AG11" s="153">
        <f t="shared" si="5"/>
        <v>14</v>
      </c>
      <c r="AH11" s="153">
        <f t="shared" si="5"/>
        <v>5</v>
      </c>
      <c r="AI11" s="153">
        <f t="shared" si="5"/>
        <v>6</v>
      </c>
      <c r="AJ11" s="153">
        <f t="shared" si="5"/>
        <v>6</v>
      </c>
      <c r="AK11" s="153">
        <f t="shared" si="5"/>
        <v>7</v>
      </c>
      <c r="AL11" s="153">
        <f t="shared" si="1"/>
        <v>1000000</v>
      </c>
      <c r="AM11" s="153">
        <f>y0!L93</f>
        <v>1000090.2</v>
      </c>
      <c r="AN11" s="153">
        <f>y0!N93</f>
        <v>-90.2</v>
      </c>
      <c r="AO11" s="153">
        <f t="shared" si="14"/>
        <v>24</v>
      </c>
      <c r="AP11" s="153">
        <f>Y0_2!L91</f>
        <v>1000075.4</v>
      </c>
      <c r="AQ11" s="153">
        <f>Y0_2!N91</f>
        <v>-75.400000000000006</v>
      </c>
      <c r="AR11" s="153">
        <f t="shared" si="15"/>
        <v>14.799999999999997</v>
      </c>
    </row>
    <row r="12" spans="1:45" x14ac:dyDescent="0.3">
      <c r="A12" s="154">
        <v>2015</v>
      </c>
      <c r="B12" s="163">
        <f>'kukorica termelés'!K114</f>
        <v>5790</v>
      </c>
      <c r="C12" s="164">
        <f>'b,á,r,z termésátlg'!H10</f>
        <v>5180</v>
      </c>
      <c r="D12" s="164">
        <f>'b,á,r,z termésátlg'!I10</f>
        <v>4760</v>
      </c>
      <c r="E12" s="164">
        <f>'b,á,r,z termésátlg'!J10</f>
        <v>2760</v>
      </c>
      <c r="F12" s="165">
        <f>'b,á,r,z termésátlg'!K10</f>
        <v>2830</v>
      </c>
      <c r="G12" s="153">
        <v>1000000</v>
      </c>
      <c r="I12" s="153">
        <f t="shared" si="6"/>
        <v>17</v>
      </c>
      <c r="J12" s="153">
        <f t="shared" si="2"/>
        <v>6</v>
      </c>
      <c r="K12" s="153">
        <f t="shared" si="2"/>
        <v>7</v>
      </c>
      <c r="L12" s="153">
        <f t="shared" si="2"/>
        <v>11</v>
      </c>
      <c r="M12" s="153">
        <f t="shared" si="2"/>
        <v>7</v>
      </c>
      <c r="N12" s="153">
        <f t="shared" si="7"/>
        <v>1000000</v>
      </c>
      <c r="P12" s="176">
        <f t="shared" si="8"/>
        <v>1.1177606177606179</v>
      </c>
      <c r="Q12" s="176">
        <f t="shared" si="3"/>
        <v>1.2163865546218486</v>
      </c>
      <c r="R12" s="176">
        <f t="shared" si="3"/>
        <v>2.097826086956522</v>
      </c>
      <c r="S12" s="176">
        <f t="shared" si="3"/>
        <v>2.0459363957597172</v>
      </c>
      <c r="T12" s="176">
        <f t="shared" si="9"/>
        <v>1.088235294117647</v>
      </c>
      <c r="U12" s="176">
        <f t="shared" si="4"/>
        <v>1.8768115942028984</v>
      </c>
      <c r="V12" s="176">
        <f t="shared" si="4"/>
        <v>1.8303886925795052</v>
      </c>
      <c r="W12" s="176">
        <f t="shared" si="10"/>
        <v>1.7246376811594204</v>
      </c>
      <c r="X12" s="176">
        <f t="shared" si="10"/>
        <v>1.6819787985865724</v>
      </c>
      <c r="Y12" s="176">
        <f t="shared" si="11"/>
        <v>0.97526501766784457</v>
      </c>
      <c r="Z12" s="153">
        <f t="shared" si="12"/>
        <v>1000000</v>
      </c>
      <c r="AB12" s="153">
        <f t="shared" si="13"/>
        <v>20</v>
      </c>
      <c r="AC12" s="153">
        <f t="shared" si="5"/>
        <v>20</v>
      </c>
      <c r="AD12" s="153">
        <f t="shared" si="5"/>
        <v>16</v>
      </c>
      <c r="AE12" s="153">
        <f t="shared" si="5"/>
        <v>20</v>
      </c>
      <c r="AF12" s="153">
        <f t="shared" si="5"/>
        <v>15</v>
      </c>
      <c r="AG12" s="153">
        <f t="shared" si="5"/>
        <v>3</v>
      </c>
      <c r="AH12" s="153">
        <f t="shared" si="5"/>
        <v>7</v>
      </c>
      <c r="AI12" s="153">
        <f t="shared" si="5"/>
        <v>5</v>
      </c>
      <c r="AJ12" s="153">
        <f t="shared" si="5"/>
        <v>9</v>
      </c>
      <c r="AK12" s="153">
        <f t="shared" si="5"/>
        <v>16</v>
      </c>
      <c r="AL12" s="153">
        <f t="shared" si="1"/>
        <v>1000000</v>
      </c>
      <c r="AM12" s="153">
        <f>y0!L94</f>
        <v>1000027.2</v>
      </c>
      <c r="AN12" s="153">
        <f>y0!N94</f>
        <v>-27.2</v>
      </c>
      <c r="AO12" s="153">
        <f t="shared" si="14"/>
        <v>19</v>
      </c>
      <c r="AP12" s="153">
        <f>Y0_2!L92</f>
        <v>1000026.9</v>
      </c>
      <c r="AQ12" s="153">
        <f>Y0_2!N92</f>
        <v>-26.9</v>
      </c>
      <c r="AR12" s="153">
        <f t="shared" si="15"/>
        <v>0.30000000000000071</v>
      </c>
    </row>
    <row r="13" spans="1:45" x14ac:dyDescent="0.3">
      <c r="A13" s="154">
        <v>2014</v>
      </c>
      <c r="B13" s="163">
        <f>'kukorica termelés'!K115</f>
        <v>7820</v>
      </c>
      <c r="C13" s="164">
        <f>'b,á,r,z termésátlg'!H11</f>
        <v>4730</v>
      </c>
      <c r="D13" s="164">
        <f>'b,á,r,z termésátlg'!I11</f>
        <v>4420</v>
      </c>
      <c r="E13" s="164">
        <f>'b,á,r,z termésátlg'!J11</f>
        <v>2860</v>
      </c>
      <c r="F13" s="165">
        <f>'b,á,r,z termésátlg'!K11</f>
        <v>2670</v>
      </c>
      <c r="G13" s="153">
        <v>1000000</v>
      </c>
      <c r="I13" s="153">
        <f t="shared" si="6"/>
        <v>5</v>
      </c>
      <c r="J13" s="153">
        <f t="shared" si="2"/>
        <v>10</v>
      </c>
      <c r="K13" s="153">
        <f t="shared" si="2"/>
        <v>11</v>
      </c>
      <c r="L13" s="153">
        <f t="shared" si="2"/>
        <v>10</v>
      </c>
      <c r="M13" s="153">
        <f t="shared" si="2"/>
        <v>9</v>
      </c>
      <c r="N13" s="153">
        <f t="shared" si="7"/>
        <v>1000000</v>
      </c>
      <c r="P13" s="176">
        <f t="shared" si="8"/>
        <v>1.6532769556025371</v>
      </c>
      <c r="Q13" s="176">
        <f t="shared" si="3"/>
        <v>1.7692307692307692</v>
      </c>
      <c r="R13" s="176">
        <f t="shared" si="3"/>
        <v>2.7342657342657342</v>
      </c>
      <c r="S13" s="176">
        <f t="shared" si="3"/>
        <v>2.9288389513108615</v>
      </c>
      <c r="T13" s="176">
        <f t="shared" si="9"/>
        <v>1.0701357466063348</v>
      </c>
      <c r="U13" s="176">
        <f t="shared" si="4"/>
        <v>1.6538461538461537</v>
      </c>
      <c r="V13" s="176">
        <f t="shared" si="4"/>
        <v>1.7715355805243447</v>
      </c>
      <c r="W13" s="176">
        <f t="shared" si="10"/>
        <v>1.5454545454545454</v>
      </c>
      <c r="X13" s="176">
        <f t="shared" si="10"/>
        <v>1.6554307116104869</v>
      </c>
      <c r="Y13" s="176">
        <f t="shared" si="11"/>
        <v>1.0711610486891385</v>
      </c>
      <c r="Z13" s="153">
        <f t="shared" si="12"/>
        <v>1000000</v>
      </c>
      <c r="AB13" s="153">
        <f t="shared" si="13"/>
        <v>6</v>
      </c>
      <c r="AC13" s="153">
        <f t="shared" si="5"/>
        <v>7</v>
      </c>
      <c r="AD13" s="153">
        <f t="shared" si="5"/>
        <v>7</v>
      </c>
      <c r="AE13" s="153">
        <f t="shared" si="5"/>
        <v>5</v>
      </c>
      <c r="AF13" s="153">
        <f t="shared" si="5"/>
        <v>16</v>
      </c>
      <c r="AG13" s="153">
        <f t="shared" si="5"/>
        <v>17</v>
      </c>
      <c r="AH13" s="153">
        <f t="shared" si="5"/>
        <v>13</v>
      </c>
      <c r="AI13" s="153">
        <f t="shared" si="5"/>
        <v>16</v>
      </c>
      <c r="AJ13" s="153">
        <f t="shared" si="5"/>
        <v>11</v>
      </c>
      <c r="AK13" s="153">
        <f t="shared" si="5"/>
        <v>10</v>
      </c>
      <c r="AL13" s="153">
        <f t="shared" si="1"/>
        <v>1000000</v>
      </c>
      <c r="AM13" s="153">
        <f>y0!L95</f>
        <v>999993.2</v>
      </c>
      <c r="AN13" s="153">
        <f>y0!N95</f>
        <v>6.8</v>
      </c>
      <c r="AO13" s="153">
        <f t="shared" si="14"/>
        <v>8</v>
      </c>
      <c r="AP13" s="153">
        <f>Y0_2!L93</f>
        <v>999992.9</v>
      </c>
      <c r="AQ13" s="153">
        <f>Y0_2!N93</f>
        <v>7.1</v>
      </c>
      <c r="AR13" s="153">
        <f t="shared" si="15"/>
        <v>0.29999999999999982</v>
      </c>
    </row>
    <row r="14" spans="1:45" x14ac:dyDescent="0.3">
      <c r="A14" s="154">
        <v>2013</v>
      </c>
      <c r="B14" s="163">
        <f>'kukorica termelés'!K116</f>
        <v>5440</v>
      </c>
      <c r="C14" s="164">
        <f>'b,á,r,z termésátlg'!H12</f>
        <v>4640</v>
      </c>
      <c r="D14" s="164">
        <f>'b,á,r,z termésátlg'!I12</f>
        <v>4050</v>
      </c>
      <c r="E14" s="164">
        <f>'b,á,r,z termésátlg'!J12</f>
        <v>3070</v>
      </c>
      <c r="F14" s="165">
        <f>'b,á,r,z termésátlg'!K12</f>
        <v>2570</v>
      </c>
      <c r="G14" s="153">
        <v>1000000</v>
      </c>
      <c r="I14" s="153">
        <f t="shared" si="6"/>
        <v>18</v>
      </c>
      <c r="J14" s="153">
        <f t="shared" si="2"/>
        <v>12</v>
      </c>
      <c r="K14" s="153">
        <f t="shared" si="2"/>
        <v>13</v>
      </c>
      <c r="L14" s="153">
        <f t="shared" si="2"/>
        <v>8</v>
      </c>
      <c r="M14" s="153">
        <f t="shared" si="2"/>
        <v>12</v>
      </c>
      <c r="N14" s="153">
        <f t="shared" si="7"/>
        <v>1000000</v>
      </c>
      <c r="P14" s="176">
        <f t="shared" si="8"/>
        <v>1.1724137931034482</v>
      </c>
      <c r="Q14" s="176">
        <f t="shared" si="3"/>
        <v>1.3432098765432099</v>
      </c>
      <c r="R14" s="176">
        <f t="shared" si="3"/>
        <v>1.771986970684039</v>
      </c>
      <c r="S14" s="176">
        <f t="shared" si="3"/>
        <v>2.1167315175097277</v>
      </c>
      <c r="T14" s="176">
        <f t="shared" si="9"/>
        <v>1.145679012345679</v>
      </c>
      <c r="U14" s="176">
        <f t="shared" si="4"/>
        <v>1.5114006514657981</v>
      </c>
      <c r="V14" s="176">
        <f t="shared" si="4"/>
        <v>1.8054474708171206</v>
      </c>
      <c r="W14" s="176">
        <f t="shared" si="10"/>
        <v>1.3192182410423452</v>
      </c>
      <c r="X14" s="176">
        <f t="shared" si="10"/>
        <v>1.5758754863813229</v>
      </c>
      <c r="Y14" s="176">
        <f t="shared" si="11"/>
        <v>1.1945525291828794</v>
      </c>
      <c r="Z14" s="153">
        <f t="shared" si="12"/>
        <v>1000000</v>
      </c>
      <c r="AB14" s="153">
        <f t="shared" si="13"/>
        <v>18</v>
      </c>
      <c r="AC14" s="153">
        <f t="shared" si="5"/>
        <v>17</v>
      </c>
      <c r="AD14" s="153">
        <f t="shared" si="5"/>
        <v>22</v>
      </c>
      <c r="AE14" s="153">
        <f t="shared" si="5"/>
        <v>19</v>
      </c>
      <c r="AF14" s="153">
        <f t="shared" si="5"/>
        <v>7</v>
      </c>
      <c r="AG14" s="153">
        <f t="shared" si="5"/>
        <v>22</v>
      </c>
      <c r="AH14" s="153">
        <f t="shared" si="5"/>
        <v>10</v>
      </c>
      <c r="AI14" s="153">
        <f t="shared" si="5"/>
        <v>23</v>
      </c>
      <c r="AJ14" s="153">
        <f t="shared" si="5"/>
        <v>13</v>
      </c>
      <c r="AK14" s="153">
        <f t="shared" si="5"/>
        <v>6</v>
      </c>
      <c r="AL14" s="153">
        <f t="shared" si="1"/>
        <v>1000000</v>
      </c>
      <c r="AM14" s="153">
        <f>y0!L96</f>
        <v>999959.7</v>
      </c>
      <c r="AN14" s="153">
        <f>y0!N96</f>
        <v>40.299999999999997</v>
      </c>
      <c r="AO14" s="153">
        <f t="shared" si="14"/>
        <v>4</v>
      </c>
      <c r="AP14" s="153">
        <f>Y0_2!L94</f>
        <v>999970.9</v>
      </c>
      <c r="AQ14" s="153">
        <f>Y0_2!N94</f>
        <v>29.1</v>
      </c>
      <c r="AR14" s="153">
        <f t="shared" si="15"/>
        <v>11.199999999999996</v>
      </c>
    </row>
    <row r="15" spans="1:45" x14ac:dyDescent="0.3">
      <c r="A15" s="154">
        <v>2012</v>
      </c>
      <c r="B15" s="163">
        <f>'kukorica termelés'!K117</f>
        <v>4000</v>
      </c>
      <c r="C15" s="164">
        <f>'b,á,r,z termésátlg'!H13</f>
        <v>3750</v>
      </c>
      <c r="D15" s="164">
        <f>'b,á,r,z termésátlg'!I13</f>
        <v>3620</v>
      </c>
      <c r="E15" s="164">
        <f>'b,á,r,z termésátlg'!J13</f>
        <v>2240</v>
      </c>
      <c r="F15" s="165">
        <f>'b,á,r,z termésátlg'!K13</f>
        <v>2590</v>
      </c>
      <c r="G15" s="153">
        <v>1000000</v>
      </c>
      <c r="I15" s="153">
        <f t="shared" si="6"/>
        <v>21</v>
      </c>
      <c r="J15" s="153">
        <f t="shared" si="2"/>
        <v>19</v>
      </c>
      <c r="K15" s="153">
        <f t="shared" si="2"/>
        <v>17</v>
      </c>
      <c r="L15" s="153">
        <f t="shared" si="2"/>
        <v>18</v>
      </c>
      <c r="M15" s="153">
        <f t="shared" si="2"/>
        <v>11</v>
      </c>
      <c r="N15" s="153">
        <f t="shared" si="7"/>
        <v>1000000</v>
      </c>
      <c r="P15" s="176">
        <f t="shared" si="8"/>
        <v>1.0666666666666667</v>
      </c>
      <c r="Q15" s="176">
        <f t="shared" si="3"/>
        <v>1.1049723756906078</v>
      </c>
      <c r="R15" s="176">
        <f t="shared" si="3"/>
        <v>1.7857142857142858</v>
      </c>
      <c r="S15" s="176">
        <f t="shared" si="3"/>
        <v>1.5444015444015444</v>
      </c>
      <c r="T15" s="176">
        <f t="shared" si="9"/>
        <v>1.0359116022099448</v>
      </c>
      <c r="U15" s="176">
        <f t="shared" si="4"/>
        <v>1.6741071428571428</v>
      </c>
      <c r="V15" s="176">
        <f t="shared" si="4"/>
        <v>1.4478764478764479</v>
      </c>
      <c r="W15" s="176">
        <f t="shared" si="10"/>
        <v>1.6160714285714286</v>
      </c>
      <c r="X15" s="176">
        <f t="shared" si="10"/>
        <v>1.3976833976833978</v>
      </c>
      <c r="Y15" s="176">
        <f t="shared" si="11"/>
        <v>0.86486486486486491</v>
      </c>
      <c r="Z15" s="153">
        <f t="shared" si="12"/>
        <v>1000000</v>
      </c>
      <c r="AB15" s="153">
        <f t="shared" si="13"/>
        <v>21</v>
      </c>
      <c r="AC15" s="153">
        <f t="shared" si="5"/>
        <v>22</v>
      </c>
      <c r="AD15" s="153">
        <f t="shared" si="5"/>
        <v>21</v>
      </c>
      <c r="AE15" s="153">
        <f t="shared" si="5"/>
        <v>23</v>
      </c>
      <c r="AF15" s="153">
        <f t="shared" si="5"/>
        <v>18</v>
      </c>
      <c r="AG15" s="153">
        <f t="shared" si="5"/>
        <v>16</v>
      </c>
      <c r="AH15" s="153">
        <f t="shared" si="5"/>
        <v>24</v>
      </c>
      <c r="AI15" s="153">
        <f t="shared" si="5"/>
        <v>9</v>
      </c>
      <c r="AJ15" s="153">
        <f t="shared" si="5"/>
        <v>22</v>
      </c>
      <c r="AK15" s="153">
        <f t="shared" si="5"/>
        <v>23</v>
      </c>
      <c r="AL15" s="153">
        <f t="shared" si="1"/>
        <v>1000000</v>
      </c>
      <c r="AM15" s="153">
        <f>y0!L97</f>
        <v>999924.2</v>
      </c>
      <c r="AN15" s="153">
        <f>y0!N97</f>
        <v>75.8</v>
      </c>
      <c r="AO15" s="153">
        <f t="shared" si="14"/>
        <v>1</v>
      </c>
      <c r="AP15" s="153">
        <f>Y0_2!L95</f>
        <v>999923.9</v>
      </c>
      <c r="AQ15" s="153">
        <f>Y0_2!N95</f>
        <v>76.099999999999994</v>
      </c>
      <c r="AR15" s="153">
        <f t="shared" si="15"/>
        <v>0.29999999999999716</v>
      </c>
    </row>
    <row r="16" spans="1:45" x14ac:dyDescent="0.3">
      <c r="A16" s="154">
        <v>2011</v>
      </c>
      <c r="B16" s="163">
        <f>'kukorica termelés'!K118</f>
        <v>6500</v>
      </c>
      <c r="C16" s="164">
        <f>'b,á,r,z termésátlg'!H14</f>
        <v>4200</v>
      </c>
      <c r="D16" s="164">
        <f>'b,á,r,z termésátlg'!I14</f>
        <v>3780</v>
      </c>
      <c r="E16" s="164">
        <f>'b,á,r,z termésátlg'!J14</f>
        <v>2300</v>
      </c>
      <c r="F16" s="165">
        <f>'b,á,r,z termésátlg'!K14</f>
        <v>2410</v>
      </c>
      <c r="G16" s="153">
        <v>1000000</v>
      </c>
      <c r="I16" s="153">
        <f t="shared" si="6"/>
        <v>11</v>
      </c>
      <c r="J16" s="153">
        <f t="shared" si="2"/>
        <v>16</v>
      </c>
      <c r="K16" s="153">
        <f t="shared" si="2"/>
        <v>14</v>
      </c>
      <c r="L16" s="153">
        <f t="shared" si="2"/>
        <v>17</v>
      </c>
      <c r="M16" s="153">
        <f t="shared" si="2"/>
        <v>17</v>
      </c>
      <c r="N16" s="153">
        <f t="shared" si="7"/>
        <v>1000000</v>
      </c>
      <c r="P16" s="176">
        <f t="shared" si="8"/>
        <v>1.5476190476190477</v>
      </c>
      <c r="Q16" s="176">
        <f t="shared" si="3"/>
        <v>1.7195767195767195</v>
      </c>
      <c r="R16" s="176">
        <f t="shared" si="3"/>
        <v>2.8260869565217392</v>
      </c>
      <c r="S16" s="176">
        <f t="shared" si="3"/>
        <v>2.6970954356846475</v>
      </c>
      <c r="T16" s="176">
        <f t="shared" si="9"/>
        <v>1.1111111111111112</v>
      </c>
      <c r="U16" s="176">
        <f t="shared" si="4"/>
        <v>1.826086956521739</v>
      </c>
      <c r="V16" s="176">
        <f t="shared" si="4"/>
        <v>1.7427385892116183</v>
      </c>
      <c r="W16" s="176">
        <f t="shared" si="10"/>
        <v>1.6434782608695653</v>
      </c>
      <c r="X16" s="176">
        <f t="shared" si="10"/>
        <v>1.5684647302904564</v>
      </c>
      <c r="Y16" s="176">
        <f t="shared" si="11"/>
        <v>0.9543568464730291</v>
      </c>
      <c r="Z16" s="153">
        <f t="shared" si="12"/>
        <v>1000000</v>
      </c>
      <c r="AB16" s="153">
        <f t="shared" si="13"/>
        <v>9</v>
      </c>
      <c r="AC16" s="153">
        <f t="shared" si="5"/>
        <v>9</v>
      </c>
      <c r="AD16" s="153">
        <f t="shared" si="5"/>
        <v>5</v>
      </c>
      <c r="AE16" s="153">
        <f t="shared" si="5"/>
        <v>8</v>
      </c>
      <c r="AF16" s="153">
        <f t="shared" si="5"/>
        <v>10</v>
      </c>
      <c r="AG16" s="153">
        <f t="shared" si="5"/>
        <v>5</v>
      </c>
      <c r="AH16" s="153">
        <f t="shared" si="5"/>
        <v>15</v>
      </c>
      <c r="AI16" s="153">
        <f t="shared" si="5"/>
        <v>7</v>
      </c>
      <c r="AJ16" s="153">
        <f t="shared" si="5"/>
        <v>14</v>
      </c>
      <c r="AK16" s="153">
        <f t="shared" si="5"/>
        <v>18</v>
      </c>
      <c r="AL16" s="153">
        <f t="shared" si="1"/>
        <v>1000000</v>
      </c>
      <c r="AM16" s="153">
        <f>y0!L98</f>
        <v>1000042.2</v>
      </c>
      <c r="AN16" s="153">
        <f>y0!N98</f>
        <v>-42.2</v>
      </c>
      <c r="AO16" s="153">
        <f t="shared" si="14"/>
        <v>21</v>
      </c>
      <c r="AP16" s="153">
        <f>Y0_2!L96</f>
        <v>1000041.9</v>
      </c>
      <c r="AQ16" s="153">
        <f>Y0_2!N96</f>
        <v>-41.9</v>
      </c>
      <c r="AR16" s="153">
        <f t="shared" si="15"/>
        <v>0.30000000000000426</v>
      </c>
    </row>
    <row r="17" spans="1:44" x14ac:dyDescent="0.3">
      <c r="A17" s="154">
        <v>2010</v>
      </c>
      <c r="B17" s="163">
        <f>'kukorica termelés'!K119</f>
        <v>6470</v>
      </c>
      <c r="C17" s="164">
        <f>'b,á,r,z termésátlg'!H15</f>
        <v>3710</v>
      </c>
      <c r="D17" s="164">
        <f>'b,á,r,z termésátlg'!I15</f>
        <v>3360</v>
      </c>
      <c r="E17" s="164">
        <f>'b,á,r,z termésátlg'!J15</f>
        <v>2110</v>
      </c>
      <c r="F17" s="165">
        <f>'b,á,r,z termésátlg'!K15</f>
        <v>2320</v>
      </c>
      <c r="G17" s="153">
        <v>1000000</v>
      </c>
      <c r="I17" s="153">
        <f t="shared" si="6"/>
        <v>12</v>
      </c>
      <c r="J17" s="153">
        <f t="shared" si="2"/>
        <v>20</v>
      </c>
      <c r="K17" s="153">
        <f t="shared" si="2"/>
        <v>19</v>
      </c>
      <c r="L17" s="153">
        <f t="shared" si="2"/>
        <v>19</v>
      </c>
      <c r="M17" s="153">
        <f t="shared" si="2"/>
        <v>19</v>
      </c>
      <c r="N17" s="153">
        <f t="shared" si="7"/>
        <v>1000000</v>
      </c>
      <c r="P17" s="176">
        <f t="shared" si="8"/>
        <v>1.7439353099730459</v>
      </c>
      <c r="Q17" s="176">
        <f t="shared" si="3"/>
        <v>1.9255952380952381</v>
      </c>
      <c r="R17" s="176">
        <f t="shared" si="3"/>
        <v>3.066350710900474</v>
      </c>
      <c r="S17" s="176">
        <f t="shared" si="3"/>
        <v>2.7887931034482758</v>
      </c>
      <c r="T17" s="176">
        <f t="shared" si="9"/>
        <v>1.1041666666666667</v>
      </c>
      <c r="U17" s="176">
        <f t="shared" si="4"/>
        <v>1.7582938388625593</v>
      </c>
      <c r="V17" s="176">
        <f t="shared" si="4"/>
        <v>1.5991379310344827</v>
      </c>
      <c r="W17" s="176">
        <f t="shared" si="10"/>
        <v>1.5924170616113744</v>
      </c>
      <c r="X17" s="176">
        <f t="shared" si="10"/>
        <v>1.4482758620689655</v>
      </c>
      <c r="Y17" s="176">
        <f t="shared" si="11"/>
        <v>0.90948275862068961</v>
      </c>
      <c r="Z17" s="153">
        <f t="shared" si="12"/>
        <v>1000000</v>
      </c>
      <c r="AB17" s="153">
        <f t="shared" si="13"/>
        <v>1</v>
      </c>
      <c r="AC17" s="153">
        <f t="shared" si="5"/>
        <v>2</v>
      </c>
      <c r="AD17" s="153">
        <f t="shared" si="5"/>
        <v>2</v>
      </c>
      <c r="AE17" s="153">
        <f t="shared" si="5"/>
        <v>7</v>
      </c>
      <c r="AF17" s="153">
        <f t="shared" si="5"/>
        <v>13</v>
      </c>
      <c r="AG17" s="153">
        <f t="shared" si="5"/>
        <v>12</v>
      </c>
      <c r="AH17" s="153">
        <f t="shared" si="5"/>
        <v>22</v>
      </c>
      <c r="AI17" s="153">
        <f t="shared" si="5"/>
        <v>13</v>
      </c>
      <c r="AJ17" s="153">
        <f t="shared" si="5"/>
        <v>19</v>
      </c>
      <c r="AK17" s="153">
        <f t="shared" si="5"/>
        <v>19</v>
      </c>
      <c r="AL17" s="153">
        <f t="shared" si="1"/>
        <v>1000000</v>
      </c>
      <c r="AM17" s="153">
        <f>y0!L99</f>
        <v>999993.2</v>
      </c>
      <c r="AN17" s="153">
        <f>y0!N99</f>
        <v>6.8</v>
      </c>
      <c r="AO17" s="153">
        <f t="shared" si="14"/>
        <v>8</v>
      </c>
      <c r="AP17" s="153">
        <f>Y0_2!L97</f>
        <v>1000013.9</v>
      </c>
      <c r="AQ17" s="153">
        <f>Y0_2!N97</f>
        <v>-13.9</v>
      </c>
      <c r="AR17" s="153">
        <f t="shared" si="15"/>
        <v>20.7</v>
      </c>
    </row>
    <row r="18" spans="1:44" x14ac:dyDescent="0.3">
      <c r="A18" s="154">
        <v>2009</v>
      </c>
      <c r="B18" s="163">
        <f>'kukorica termelés'!K120</f>
        <v>6390</v>
      </c>
      <c r="C18" s="164">
        <f>'b,á,r,z termésátlg'!H16</f>
        <v>3850</v>
      </c>
      <c r="D18" s="164">
        <f>'b,á,r,z termésátlg'!I16</f>
        <v>3320</v>
      </c>
      <c r="E18" s="164">
        <f>'b,á,r,z termésátlg'!J16</f>
        <v>1810</v>
      </c>
      <c r="F18" s="165">
        <f>'b,á,r,z termésátlg'!K16</f>
        <v>2130</v>
      </c>
      <c r="G18" s="153">
        <v>1000000</v>
      </c>
      <c r="I18" s="153">
        <f t="shared" si="6"/>
        <v>13</v>
      </c>
      <c r="J18" s="153">
        <f t="shared" si="2"/>
        <v>18</v>
      </c>
      <c r="K18" s="153">
        <f t="shared" si="2"/>
        <v>20</v>
      </c>
      <c r="L18" s="153">
        <f t="shared" si="2"/>
        <v>23</v>
      </c>
      <c r="M18" s="153">
        <f t="shared" si="2"/>
        <v>21</v>
      </c>
      <c r="N18" s="153">
        <f t="shared" si="7"/>
        <v>1000000</v>
      </c>
      <c r="P18" s="176">
        <f t="shared" si="8"/>
        <v>1.6597402597402597</v>
      </c>
      <c r="Q18" s="176">
        <f t="shared" si="3"/>
        <v>1.9246987951807228</v>
      </c>
      <c r="R18" s="176">
        <f t="shared" si="3"/>
        <v>3.5303867403314917</v>
      </c>
      <c r="S18" s="176">
        <f t="shared" si="3"/>
        <v>3</v>
      </c>
      <c r="T18" s="176">
        <f t="shared" si="9"/>
        <v>1.1596385542168675</v>
      </c>
      <c r="U18" s="176">
        <f t="shared" si="4"/>
        <v>2.1270718232044197</v>
      </c>
      <c r="V18" s="176">
        <f t="shared" si="4"/>
        <v>1.807511737089202</v>
      </c>
      <c r="W18" s="176">
        <f t="shared" si="10"/>
        <v>1.8342541436464088</v>
      </c>
      <c r="X18" s="176">
        <f t="shared" si="10"/>
        <v>1.5586854460093897</v>
      </c>
      <c r="Y18" s="176">
        <f t="shared" si="11"/>
        <v>0.84976525821596249</v>
      </c>
      <c r="Z18" s="153">
        <f t="shared" si="12"/>
        <v>1000000</v>
      </c>
      <c r="AB18" s="153">
        <f t="shared" si="13"/>
        <v>4</v>
      </c>
      <c r="AC18" s="153">
        <f t="shared" si="5"/>
        <v>3</v>
      </c>
      <c r="AD18" s="153">
        <f t="shared" si="5"/>
        <v>1</v>
      </c>
      <c r="AE18" s="153">
        <f t="shared" si="5"/>
        <v>3</v>
      </c>
      <c r="AF18" s="153">
        <f t="shared" si="5"/>
        <v>6</v>
      </c>
      <c r="AG18" s="153">
        <f t="shared" si="5"/>
        <v>1</v>
      </c>
      <c r="AH18" s="153">
        <f t="shared" si="5"/>
        <v>9</v>
      </c>
      <c r="AI18" s="153">
        <f t="shared" si="5"/>
        <v>2</v>
      </c>
      <c r="AJ18" s="153">
        <f t="shared" si="5"/>
        <v>15</v>
      </c>
      <c r="AK18" s="153">
        <f t="shared" si="5"/>
        <v>24</v>
      </c>
      <c r="AL18" s="153">
        <f t="shared" si="1"/>
        <v>1000000</v>
      </c>
      <c r="AM18" s="153">
        <f>y0!L100</f>
        <v>999993.2</v>
      </c>
      <c r="AN18" s="153">
        <f>y0!N100</f>
        <v>6.8</v>
      </c>
      <c r="AO18" s="153">
        <f t="shared" si="14"/>
        <v>8</v>
      </c>
      <c r="AP18" s="153">
        <f>Y0_2!L98</f>
        <v>999992.9</v>
      </c>
      <c r="AQ18" s="153">
        <f>Y0_2!N98</f>
        <v>7.1</v>
      </c>
      <c r="AR18" s="153">
        <f t="shared" si="15"/>
        <v>0.29999999999999982</v>
      </c>
    </row>
    <row r="19" spans="1:44" x14ac:dyDescent="0.3">
      <c r="A19" s="154">
        <v>2008</v>
      </c>
      <c r="B19" s="163">
        <f>'kukorica termelés'!K121</f>
        <v>7470</v>
      </c>
      <c r="C19" s="164">
        <f>'b,á,r,z termésátlg'!H17</f>
        <v>4980</v>
      </c>
      <c r="D19" s="164">
        <f>'b,á,r,z termésátlg'!I17</f>
        <v>4450</v>
      </c>
      <c r="E19" s="164">
        <f>'b,á,r,z termésátlg'!J17</f>
        <v>2580</v>
      </c>
      <c r="F19" s="165">
        <f>'b,á,r,z termésátlg'!K17</f>
        <v>2970</v>
      </c>
      <c r="G19" s="153">
        <v>1000000</v>
      </c>
      <c r="I19" s="153">
        <f t="shared" si="6"/>
        <v>7</v>
      </c>
      <c r="J19" s="153">
        <f t="shared" si="2"/>
        <v>9</v>
      </c>
      <c r="K19" s="153">
        <f t="shared" si="2"/>
        <v>10</v>
      </c>
      <c r="L19" s="153">
        <f t="shared" si="2"/>
        <v>13</v>
      </c>
      <c r="M19" s="153">
        <f t="shared" si="2"/>
        <v>5</v>
      </c>
      <c r="N19" s="153">
        <f t="shared" si="7"/>
        <v>1000000</v>
      </c>
      <c r="P19" s="176">
        <f t="shared" si="8"/>
        <v>1.5</v>
      </c>
      <c r="Q19" s="176">
        <f t="shared" si="3"/>
        <v>1.6786516853932585</v>
      </c>
      <c r="R19" s="176">
        <f t="shared" si="3"/>
        <v>2.8953488372093021</v>
      </c>
      <c r="S19" s="176">
        <f t="shared" si="3"/>
        <v>2.5151515151515151</v>
      </c>
      <c r="T19" s="176">
        <f t="shared" si="9"/>
        <v>1.1191011235955055</v>
      </c>
      <c r="U19" s="176">
        <f t="shared" si="4"/>
        <v>1.930232558139535</v>
      </c>
      <c r="V19" s="176">
        <f t="shared" si="4"/>
        <v>1.6767676767676767</v>
      </c>
      <c r="W19" s="176">
        <f t="shared" si="10"/>
        <v>1.7248062015503876</v>
      </c>
      <c r="X19" s="176">
        <f t="shared" si="10"/>
        <v>1.4983164983164983</v>
      </c>
      <c r="Y19" s="176">
        <f t="shared" si="11"/>
        <v>0.86868686868686873</v>
      </c>
      <c r="Z19" s="153">
        <f t="shared" si="12"/>
        <v>1000000</v>
      </c>
      <c r="AB19" s="153">
        <f t="shared" si="13"/>
        <v>11</v>
      </c>
      <c r="AC19" s="153">
        <f t="shared" si="5"/>
        <v>11</v>
      </c>
      <c r="AD19" s="153">
        <f t="shared" si="5"/>
        <v>4</v>
      </c>
      <c r="AE19" s="153">
        <f t="shared" si="5"/>
        <v>13</v>
      </c>
      <c r="AF19" s="153">
        <f t="shared" si="5"/>
        <v>9</v>
      </c>
      <c r="AG19" s="153">
        <f t="shared" si="5"/>
        <v>2</v>
      </c>
      <c r="AH19" s="153">
        <f t="shared" si="5"/>
        <v>18</v>
      </c>
      <c r="AI19" s="153">
        <f t="shared" si="5"/>
        <v>4</v>
      </c>
      <c r="AJ19" s="153">
        <f t="shared" si="5"/>
        <v>17</v>
      </c>
      <c r="AK19" s="153">
        <f t="shared" si="5"/>
        <v>22</v>
      </c>
      <c r="AL19" s="153">
        <f t="shared" ref="AL19:AL27" si="16">Z19</f>
        <v>1000000</v>
      </c>
      <c r="AM19" s="153">
        <f>y0!L101</f>
        <v>1000036.7</v>
      </c>
      <c r="AN19" s="153">
        <f>y0!N101</f>
        <v>-36.700000000000003</v>
      </c>
      <c r="AO19" s="153">
        <f t="shared" si="14"/>
        <v>20</v>
      </c>
      <c r="AP19" s="153">
        <f>Y0_2!L99</f>
        <v>1000036.4</v>
      </c>
      <c r="AQ19" s="153">
        <f>Y0_2!N99</f>
        <v>-36.4</v>
      </c>
      <c r="AR19" s="153">
        <f t="shared" si="15"/>
        <v>0.30000000000000426</v>
      </c>
    </row>
    <row r="20" spans="1:44" x14ac:dyDescent="0.3">
      <c r="A20" s="154">
        <v>2007</v>
      </c>
      <c r="B20" s="163">
        <f>'kukorica termelés'!K122</f>
        <v>3730</v>
      </c>
      <c r="C20" s="164">
        <f>'b,á,r,z termésátlg'!H18</f>
        <v>3590</v>
      </c>
      <c r="D20" s="164">
        <f>'b,á,r,z termésátlg'!I18</f>
        <v>3170</v>
      </c>
      <c r="E20" s="164">
        <f>'b,á,r,z termésátlg'!J18</f>
        <v>2040</v>
      </c>
      <c r="F20" s="165">
        <f>'b,á,r,z termésátlg'!K18</f>
        <v>2090</v>
      </c>
      <c r="G20" s="153">
        <v>1000000</v>
      </c>
      <c r="I20" s="153">
        <f t="shared" si="6"/>
        <v>23</v>
      </c>
      <c r="J20" s="153">
        <f t="shared" si="2"/>
        <v>22</v>
      </c>
      <c r="K20" s="153">
        <f t="shared" si="2"/>
        <v>21</v>
      </c>
      <c r="L20" s="153">
        <f t="shared" si="2"/>
        <v>20</v>
      </c>
      <c r="M20" s="153">
        <f t="shared" si="2"/>
        <v>22</v>
      </c>
      <c r="N20" s="153">
        <f t="shared" si="7"/>
        <v>1000000</v>
      </c>
      <c r="P20" s="176">
        <f t="shared" si="8"/>
        <v>1.0389972144846797</v>
      </c>
      <c r="Q20" s="176">
        <f t="shared" si="8"/>
        <v>1.1766561514195584</v>
      </c>
      <c r="R20" s="176">
        <f t="shared" si="8"/>
        <v>1.8284313725490196</v>
      </c>
      <c r="S20" s="176">
        <f t="shared" si="8"/>
        <v>1.7846889952153111</v>
      </c>
      <c r="T20" s="176">
        <f t="shared" si="9"/>
        <v>1.1324921135646688</v>
      </c>
      <c r="U20" s="176">
        <f t="shared" si="9"/>
        <v>1.7598039215686274</v>
      </c>
      <c r="V20" s="176">
        <f t="shared" si="9"/>
        <v>1.7177033492822966</v>
      </c>
      <c r="W20" s="176">
        <f t="shared" si="10"/>
        <v>1.553921568627451</v>
      </c>
      <c r="X20" s="176">
        <f t="shared" si="10"/>
        <v>1.5167464114832536</v>
      </c>
      <c r="Y20" s="176">
        <f t="shared" si="11"/>
        <v>0.97607655502392343</v>
      </c>
      <c r="Z20" s="153">
        <f t="shared" si="12"/>
        <v>1000000</v>
      </c>
      <c r="AB20" s="153">
        <f t="shared" si="13"/>
        <v>22</v>
      </c>
      <c r="AC20" s="153">
        <f t="shared" si="5"/>
        <v>21</v>
      </c>
      <c r="AD20" s="153">
        <f t="shared" si="5"/>
        <v>20</v>
      </c>
      <c r="AE20" s="153">
        <f t="shared" si="5"/>
        <v>22</v>
      </c>
      <c r="AF20" s="153">
        <f t="shared" si="5"/>
        <v>8</v>
      </c>
      <c r="AG20" s="153">
        <f t="shared" si="5"/>
        <v>11</v>
      </c>
      <c r="AH20" s="153">
        <f t="shared" si="5"/>
        <v>17</v>
      </c>
      <c r="AI20" s="153">
        <f t="shared" si="5"/>
        <v>14</v>
      </c>
      <c r="AJ20" s="153">
        <f t="shared" si="5"/>
        <v>16</v>
      </c>
      <c r="AK20" s="153">
        <f t="shared" si="5"/>
        <v>15</v>
      </c>
      <c r="AL20" s="153">
        <f t="shared" si="16"/>
        <v>1000000</v>
      </c>
      <c r="AM20" s="153">
        <f>y0!L102</f>
        <v>999972.2</v>
      </c>
      <c r="AN20" s="153">
        <f>y0!N102</f>
        <v>27.8</v>
      </c>
      <c r="AO20" s="153">
        <f t="shared" si="14"/>
        <v>6</v>
      </c>
      <c r="AP20" s="153">
        <f>Y0_2!L100</f>
        <v>999971.9</v>
      </c>
      <c r="AQ20" s="153">
        <f>Y0_2!N100</f>
        <v>28.1</v>
      </c>
      <c r="AR20" s="153">
        <f t="shared" si="15"/>
        <v>0.30000000000000071</v>
      </c>
    </row>
    <row r="21" spans="1:44" x14ac:dyDescent="0.3">
      <c r="A21" s="154">
        <v>2006</v>
      </c>
      <c r="B21" s="163">
        <f>'kukorica termelés'!K123</f>
        <v>6820</v>
      </c>
      <c r="C21" s="164">
        <f>'b,á,r,z termésátlg'!H19</f>
        <v>4070</v>
      </c>
      <c r="D21" s="164">
        <f>'b,á,r,z termésátlg'!I19</f>
        <v>3670</v>
      </c>
      <c r="E21" s="164">
        <f>'b,á,r,z termésátlg'!J19</f>
        <v>2540</v>
      </c>
      <c r="F21" s="165">
        <f>'b,á,r,z termésátlg'!K19</f>
        <v>2550</v>
      </c>
      <c r="G21" s="153">
        <v>1000000</v>
      </c>
      <c r="I21" s="153">
        <f t="shared" si="6"/>
        <v>9</v>
      </c>
      <c r="J21" s="153">
        <f t="shared" si="2"/>
        <v>17</v>
      </c>
      <c r="K21" s="153">
        <f t="shared" si="2"/>
        <v>16</v>
      </c>
      <c r="L21" s="153">
        <f t="shared" si="2"/>
        <v>15</v>
      </c>
      <c r="M21" s="153">
        <f t="shared" si="2"/>
        <v>13</v>
      </c>
      <c r="N21" s="153">
        <f t="shared" si="7"/>
        <v>1000000</v>
      </c>
      <c r="P21" s="176">
        <f t="shared" si="8"/>
        <v>1.6756756756756757</v>
      </c>
      <c r="Q21" s="176">
        <f t="shared" si="8"/>
        <v>1.8583106267029972</v>
      </c>
      <c r="R21" s="176">
        <f t="shared" si="8"/>
        <v>2.6850393700787403</v>
      </c>
      <c r="S21" s="176">
        <f t="shared" si="8"/>
        <v>2.6745098039215685</v>
      </c>
      <c r="T21" s="176">
        <f t="shared" si="9"/>
        <v>1.1089918256130791</v>
      </c>
      <c r="U21" s="176">
        <f t="shared" si="9"/>
        <v>1.6023622047244095</v>
      </c>
      <c r="V21" s="176">
        <f t="shared" si="9"/>
        <v>1.5960784313725491</v>
      </c>
      <c r="W21" s="176">
        <f t="shared" si="10"/>
        <v>1.4448818897637796</v>
      </c>
      <c r="X21" s="176">
        <f t="shared" si="10"/>
        <v>1.4392156862745098</v>
      </c>
      <c r="Y21" s="176">
        <f t="shared" si="11"/>
        <v>0.99607843137254903</v>
      </c>
      <c r="Z21" s="153">
        <f t="shared" si="12"/>
        <v>1000000</v>
      </c>
      <c r="AB21" s="153">
        <f t="shared" si="13"/>
        <v>3</v>
      </c>
      <c r="AC21" s="153">
        <f t="shared" si="5"/>
        <v>4</v>
      </c>
      <c r="AD21" s="153">
        <f t="shared" si="5"/>
        <v>9</v>
      </c>
      <c r="AE21" s="153">
        <f t="shared" si="5"/>
        <v>10</v>
      </c>
      <c r="AF21" s="153">
        <f t="shared" si="5"/>
        <v>12</v>
      </c>
      <c r="AG21" s="153">
        <f t="shared" si="5"/>
        <v>19</v>
      </c>
      <c r="AH21" s="153">
        <f t="shared" si="5"/>
        <v>23</v>
      </c>
      <c r="AI21" s="153">
        <f t="shared" si="5"/>
        <v>19</v>
      </c>
      <c r="AJ21" s="153">
        <f t="shared" si="5"/>
        <v>21</v>
      </c>
      <c r="AK21" s="153">
        <f t="shared" si="5"/>
        <v>13</v>
      </c>
      <c r="AL21" s="153">
        <f t="shared" si="16"/>
        <v>1000000</v>
      </c>
      <c r="AM21" s="153">
        <f>y0!L103</f>
        <v>999957.2</v>
      </c>
      <c r="AN21" s="153">
        <f>y0!N103</f>
        <v>42.8</v>
      </c>
      <c r="AO21" s="153">
        <f t="shared" si="14"/>
        <v>2</v>
      </c>
      <c r="AP21" s="153">
        <f>Y0_2!L101</f>
        <v>999956.9</v>
      </c>
      <c r="AQ21" s="153">
        <f>Y0_2!N101</f>
        <v>43.1</v>
      </c>
      <c r="AR21" s="153">
        <f t="shared" si="15"/>
        <v>0.30000000000000426</v>
      </c>
    </row>
    <row r="22" spans="1:44" x14ac:dyDescent="0.3">
      <c r="A22" s="154">
        <v>2005</v>
      </c>
      <c r="B22" s="163">
        <f>'kukorica termelés'!K124</f>
        <v>7560</v>
      </c>
      <c r="C22" s="164">
        <f>'b,á,r,z termésátlg'!H20</f>
        <v>4500</v>
      </c>
      <c r="D22" s="164">
        <f>'b,á,r,z termésátlg'!I20</f>
        <v>3750</v>
      </c>
      <c r="E22" s="164">
        <f>'b,á,r,z termésátlg'!J20</f>
        <v>2570</v>
      </c>
      <c r="F22" s="165">
        <f>'b,á,r,z termésátlg'!K20</f>
        <v>2520</v>
      </c>
      <c r="G22" s="153">
        <v>1000000</v>
      </c>
      <c r="I22" s="153">
        <f t="shared" si="6"/>
        <v>6</v>
      </c>
      <c r="J22" s="153">
        <f t="shared" si="2"/>
        <v>13</v>
      </c>
      <c r="K22" s="153">
        <f t="shared" si="2"/>
        <v>15</v>
      </c>
      <c r="L22" s="153">
        <f t="shared" si="2"/>
        <v>14</v>
      </c>
      <c r="M22" s="153">
        <f t="shared" si="2"/>
        <v>15</v>
      </c>
      <c r="N22" s="153">
        <f t="shared" si="7"/>
        <v>1000000</v>
      </c>
      <c r="P22" s="176">
        <f t="shared" si="8"/>
        <v>1.68</v>
      </c>
      <c r="Q22" s="176">
        <f t="shared" si="8"/>
        <v>2.016</v>
      </c>
      <c r="R22" s="176">
        <f t="shared" si="8"/>
        <v>2.9416342412451364</v>
      </c>
      <c r="S22" s="176">
        <f t="shared" si="8"/>
        <v>3</v>
      </c>
      <c r="T22" s="176">
        <f t="shared" si="9"/>
        <v>1.2</v>
      </c>
      <c r="U22" s="176">
        <f t="shared" si="9"/>
        <v>1.7509727626459144</v>
      </c>
      <c r="V22" s="176">
        <f t="shared" si="9"/>
        <v>1.7857142857142858</v>
      </c>
      <c r="W22" s="176">
        <f t="shared" si="10"/>
        <v>1.4591439688715953</v>
      </c>
      <c r="X22" s="176">
        <f t="shared" si="10"/>
        <v>1.4880952380952381</v>
      </c>
      <c r="Y22" s="176">
        <f t="shared" si="11"/>
        <v>1.0198412698412698</v>
      </c>
      <c r="Z22" s="153">
        <f t="shared" si="12"/>
        <v>1000000</v>
      </c>
      <c r="AB22" s="153">
        <f t="shared" si="13"/>
        <v>2</v>
      </c>
      <c r="AC22" s="153">
        <f t="shared" si="5"/>
        <v>1</v>
      </c>
      <c r="AD22" s="153">
        <f t="shared" si="5"/>
        <v>3</v>
      </c>
      <c r="AE22" s="153">
        <f t="shared" si="5"/>
        <v>3</v>
      </c>
      <c r="AF22" s="153">
        <f t="shared" si="5"/>
        <v>4</v>
      </c>
      <c r="AG22" s="153">
        <f t="shared" si="5"/>
        <v>13</v>
      </c>
      <c r="AH22" s="153">
        <f t="shared" si="5"/>
        <v>11</v>
      </c>
      <c r="AI22" s="153">
        <f t="shared" si="5"/>
        <v>18</v>
      </c>
      <c r="AJ22" s="153">
        <f t="shared" si="5"/>
        <v>18</v>
      </c>
      <c r="AK22" s="153">
        <f t="shared" si="5"/>
        <v>12</v>
      </c>
      <c r="AL22" s="153">
        <f t="shared" si="16"/>
        <v>1000000</v>
      </c>
      <c r="AM22" s="153">
        <f>y0!L104</f>
        <v>1000051.2</v>
      </c>
      <c r="AN22" s="153">
        <f>y0!N104</f>
        <v>-51.2</v>
      </c>
      <c r="AO22" s="153">
        <f t="shared" si="14"/>
        <v>23</v>
      </c>
      <c r="AP22" s="153">
        <f>Y0_2!L102</f>
        <v>1000036.9</v>
      </c>
      <c r="AQ22" s="153">
        <f>Y0_2!N102</f>
        <v>-36.9</v>
      </c>
      <c r="AR22" s="153">
        <f t="shared" si="15"/>
        <v>14.300000000000004</v>
      </c>
    </row>
    <row r="23" spans="1:44" x14ac:dyDescent="0.3">
      <c r="A23" s="154">
        <v>2004</v>
      </c>
      <c r="B23" s="163">
        <f>'kukorica termelés'!K125</f>
        <v>7000</v>
      </c>
      <c r="C23" s="164">
        <f>'b,á,r,z termésátlg'!H21</f>
        <v>5120</v>
      </c>
      <c r="D23" s="164">
        <f>'b,á,r,z termésátlg'!I21</f>
        <v>4270</v>
      </c>
      <c r="E23" s="164">
        <f>'b,á,r,z termésátlg'!J21</f>
        <v>2750</v>
      </c>
      <c r="F23" s="165">
        <f>'b,á,r,z termésátlg'!K21</f>
        <v>3120</v>
      </c>
      <c r="G23" s="153">
        <v>1000000</v>
      </c>
      <c r="I23" s="153">
        <f t="shared" si="6"/>
        <v>8</v>
      </c>
      <c r="J23" s="153">
        <f t="shared" si="2"/>
        <v>7</v>
      </c>
      <c r="K23" s="153">
        <f t="shared" si="2"/>
        <v>12</v>
      </c>
      <c r="L23" s="153">
        <f t="shared" si="2"/>
        <v>12</v>
      </c>
      <c r="M23" s="153">
        <f t="shared" si="2"/>
        <v>2</v>
      </c>
      <c r="N23" s="153">
        <f t="shared" si="7"/>
        <v>1000000</v>
      </c>
      <c r="P23" s="176">
        <f t="shared" si="8"/>
        <v>1.3671875</v>
      </c>
      <c r="Q23" s="176">
        <f t="shared" si="8"/>
        <v>1.639344262295082</v>
      </c>
      <c r="R23" s="176">
        <f t="shared" si="8"/>
        <v>2.5454545454545454</v>
      </c>
      <c r="S23" s="176">
        <f t="shared" si="8"/>
        <v>2.2435897435897436</v>
      </c>
      <c r="T23" s="176">
        <f t="shared" si="9"/>
        <v>1.1990632318501171</v>
      </c>
      <c r="U23" s="176">
        <f t="shared" si="9"/>
        <v>1.8618181818181818</v>
      </c>
      <c r="V23" s="176">
        <f t="shared" si="9"/>
        <v>1.641025641025641</v>
      </c>
      <c r="W23" s="176">
        <f t="shared" si="10"/>
        <v>1.5527272727272727</v>
      </c>
      <c r="X23" s="176">
        <f t="shared" si="10"/>
        <v>1.3685897435897436</v>
      </c>
      <c r="Y23" s="176">
        <f t="shared" si="11"/>
        <v>0.88141025641025639</v>
      </c>
      <c r="Z23" s="153">
        <f t="shared" si="12"/>
        <v>1000000</v>
      </c>
      <c r="AB23" s="153">
        <f t="shared" si="13"/>
        <v>15</v>
      </c>
      <c r="AC23" s="153">
        <f t="shared" si="5"/>
        <v>13</v>
      </c>
      <c r="AD23" s="153">
        <f t="shared" si="5"/>
        <v>13</v>
      </c>
      <c r="AE23" s="153">
        <f t="shared" si="5"/>
        <v>17</v>
      </c>
      <c r="AF23" s="153">
        <f t="shared" si="5"/>
        <v>5</v>
      </c>
      <c r="AG23" s="153">
        <f t="shared" si="5"/>
        <v>4</v>
      </c>
      <c r="AH23" s="153">
        <f t="shared" si="5"/>
        <v>19</v>
      </c>
      <c r="AI23" s="153">
        <f t="shared" si="5"/>
        <v>15</v>
      </c>
      <c r="AJ23" s="153">
        <f t="shared" si="5"/>
        <v>23</v>
      </c>
      <c r="AK23" s="153">
        <f t="shared" si="5"/>
        <v>21</v>
      </c>
      <c r="AL23" s="153">
        <f t="shared" si="16"/>
        <v>1000000</v>
      </c>
      <c r="AM23" s="153">
        <f>y0!L105</f>
        <v>999993.2</v>
      </c>
      <c r="AN23" s="153">
        <f>y0!N105</f>
        <v>6.8</v>
      </c>
      <c r="AO23" s="153">
        <f t="shared" si="14"/>
        <v>8</v>
      </c>
      <c r="AP23" s="153">
        <f>Y0_2!L103</f>
        <v>999992.9</v>
      </c>
      <c r="AQ23" s="153">
        <f>Y0_2!N103</f>
        <v>7.1</v>
      </c>
      <c r="AR23" s="153">
        <f t="shared" si="15"/>
        <v>0.29999999999999982</v>
      </c>
    </row>
    <row r="24" spans="1:44" x14ac:dyDescent="0.3">
      <c r="A24" s="154">
        <v>2003</v>
      </c>
      <c r="B24" s="163">
        <f>'kukorica termelés'!K126</f>
        <v>3950</v>
      </c>
      <c r="C24" s="164">
        <f>'b,á,r,z termésátlg'!H22</f>
        <v>2640</v>
      </c>
      <c r="D24" s="164">
        <f>'b,á,r,z termésátlg'!I22</f>
        <v>2380</v>
      </c>
      <c r="E24" s="164">
        <f>'b,á,r,z termésátlg'!J22</f>
        <v>1460</v>
      </c>
      <c r="F24" s="165">
        <f>'b,á,r,z termésátlg'!K22</f>
        <v>1490</v>
      </c>
      <c r="G24" s="153">
        <v>1000000</v>
      </c>
      <c r="I24" s="153">
        <f t="shared" si="6"/>
        <v>22</v>
      </c>
      <c r="J24" s="153">
        <f t="shared" si="2"/>
        <v>24</v>
      </c>
      <c r="K24" s="153">
        <f t="shared" si="2"/>
        <v>24</v>
      </c>
      <c r="L24" s="153">
        <f t="shared" si="2"/>
        <v>24</v>
      </c>
      <c r="M24" s="153">
        <f t="shared" si="2"/>
        <v>24</v>
      </c>
      <c r="N24" s="153">
        <f t="shared" si="7"/>
        <v>1000000</v>
      </c>
      <c r="P24" s="176">
        <f t="shared" si="8"/>
        <v>1.4962121212121211</v>
      </c>
      <c r="Q24" s="176">
        <f t="shared" si="8"/>
        <v>1.6596638655462186</v>
      </c>
      <c r="R24" s="176">
        <f t="shared" si="8"/>
        <v>2.7054794520547945</v>
      </c>
      <c r="S24" s="176">
        <f t="shared" si="8"/>
        <v>2.651006711409396</v>
      </c>
      <c r="T24" s="176">
        <f t="shared" si="9"/>
        <v>1.1092436974789917</v>
      </c>
      <c r="U24" s="176">
        <f t="shared" si="9"/>
        <v>1.8082191780821917</v>
      </c>
      <c r="V24" s="176">
        <f t="shared" si="9"/>
        <v>1.7718120805369129</v>
      </c>
      <c r="W24" s="176">
        <f t="shared" si="10"/>
        <v>1.6301369863013699</v>
      </c>
      <c r="X24" s="176">
        <f t="shared" si="10"/>
        <v>1.5973154362416107</v>
      </c>
      <c r="Y24" s="176">
        <f t="shared" si="11"/>
        <v>0.97986577181208057</v>
      </c>
      <c r="Z24" s="153">
        <f t="shared" si="12"/>
        <v>1000000</v>
      </c>
      <c r="AB24" s="153">
        <f t="shared" si="13"/>
        <v>12</v>
      </c>
      <c r="AC24" s="153">
        <f t="shared" si="5"/>
        <v>12</v>
      </c>
      <c r="AD24" s="153">
        <f t="shared" si="5"/>
        <v>8</v>
      </c>
      <c r="AE24" s="153">
        <f t="shared" si="5"/>
        <v>11</v>
      </c>
      <c r="AF24" s="153">
        <f t="shared" si="5"/>
        <v>11</v>
      </c>
      <c r="AG24" s="153">
        <f t="shared" si="5"/>
        <v>7</v>
      </c>
      <c r="AH24" s="153">
        <f t="shared" si="5"/>
        <v>12</v>
      </c>
      <c r="AI24" s="153">
        <f t="shared" si="5"/>
        <v>8</v>
      </c>
      <c r="AJ24" s="153">
        <f t="shared" si="5"/>
        <v>12</v>
      </c>
      <c r="AK24" s="153">
        <f t="shared" si="5"/>
        <v>14</v>
      </c>
      <c r="AL24" s="153">
        <f t="shared" si="16"/>
        <v>1000000</v>
      </c>
      <c r="AM24" s="153">
        <f>y0!L106</f>
        <v>1000045.7</v>
      </c>
      <c r="AN24" s="153">
        <f>y0!N106</f>
        <v>-45.7</v>
      </c>
      <c r="AO24" s="153">
        <f t="shared" si="14"/>
        <v>22</v>
      </c>
      <c r="AP24" s="153">
        <f>Y0_2!L104</f>
        <v>1000038.4</v>
      </c>
      <c r="AQ24" s="153">
        <f>Y0_2!N104</f>
        <v>-38.4</v>
      </c>
      <c r="AR24" s="153">
        <f t="shared" si="15"/>
        <v>7.3000000000000043</v>
      </c>
    </row>
    <row r="25" spans="1:44" x14ac:dyDescent="0.3">
      <c r="A25" s="154">
        <v>2002</v>
      </c>
      <c r="B25" s="163">
        <f>'kukorica termelés'!K127</f>
        <v>5050</v>
      </c>
      <c r="C25" s="164">
        <f>'b,á,r,z termésátlg'!H23</f>
        <v>3510</v>
      </c>
      <c r="D25" s="164">
        <f>'b,á,r,z termésátlg'!I23</f>
        <v>2820</v>
      </c>
      <c r="E25" s="164">
        <f>'b,á,r,z termésátlg'!J23</f>
        <v>1960</v>
      </c>
      <c r="F25" s="165">
        <f>'b,á,r,z termésátlg'!K23</f>
        <v>2160</v>
      </c>
      <c r="G25" s="153">
        <v>1000000</v>
      </c>
      <c r="I25" s="153">
        <f t="shared" si="6"/>
        <v>19</v>
      </c>
      <c r="J25" s="153">
        <f t="shared" si="2"/>
        <v>23</v>
      </c>
      <c r="K25" s="153">
        <f t="shared" si="2"/>
        <v>22</v>
      </c>
      <c r="L25" s="153">
        <f t="shared" si="2"/>
        <v>22</v>
      </c>
      <c r="M25" s="153">
        <f t="shared" si="2"/>
        <v>20</v>
      </c>
      <c r="N25" s="153">
        <f t="shared" si="7"/>
        <v>1000000</v>
      </c>
      <c r="P25" s="176">
        <f t="shared" si="8"/>
        <v>1.4387464387464388</v>
      </c>
      <c r="Q25" s="176">
        <f t="shared" si="8"/>
        <v>1.7907801418439717</v>
      </c>
      <c r="R25" s="176">
        <f t="shared" si="8"/>
        <v>2.5765306122448979</v>
      </c>
      <c r="S25" s="176">
        <f t="shared" si="8"/>
        <v>2.3379629629629628</v>
      </c>
      <c r="T25" s="176">
        <f t="shared" si="9"/>
        <v>1.2446808510638299</v>
      </c>
      <c r="U25" s="176">
        <f t="shared" si="9"/>
        <v>1.7908163265306123</v>
      </c>
      <c r="V25" s="176">
        <f t="shared" si="9"/>
        <v>1.625</v>
      </c>
      <c r="W25" s="176">
        <f t="shared" si="10"/>
        <v>1.4387755102040816</v>
      </c>
      <c r="X25" s="176">
        <f t="shared" si="10"/>
        <v>1.3055555555555556</v>
      </c>
      <c r="Y25" s="176">
        <f t="shared" si="11"/>
        <v>0.90740740740740744</v>
      </c>
      <c r="Z25" s="153">
        <f t="shared" si="12"/>
        <v>1000000</v>
      </c>
      <c r="AB25" s="153">
        <f t="shared" si="13"/>
        <v>14</v>
      </c>
      <c r="AC25" s="153">
        <f t="shared" si="5"/>
        <v>6</v>
      </c>
      <c r="AD25" s="153">
        <f t="shared" si="5"/>
        <v>12</v>
      </c>
      <c r="AE25" s="153">
        <f t="shared" si="5"/>
        <v>16</v>
      </c>
      <c r="AF25" s="153">
        <f t="shared" si="5"/>
        <v>2</v>
      </c>
      <c r="AG25" s="153">
        <f t="shared" si="5"/>
        <v>10</v>
      </c>
      <c r="AH25" s="153">
        <f t="shared" si="5"/>
        <v>21</v>
      </c>
      <c r="AI25" s="153">
        <f t="shared" si="5"/>
        <v>20</v>
      </c>
      <c r="AJ25" s="153">
        <f t="shared" si="5"/>
        <v>24</v>
      </c>
      <c r="AK25" s="153">
        <f t="shared" si="5"/>
        <v>20</v>
      </c>
      <c r="AL25" s="153">
        <f t="shared" si="16"/>
        <v>1000000</v>
      </c>
      <c r="AM25" s="153">
        <f>y0!L107</f>
        <v>999974.2</v>
      </c>
      <c r="AN25" s="153">
        <f>y0!N107</f>
        <v>25.8</v>
      </c>
      <c r="AO25" s="153">
        <f t="shared" si="14"/>
        <v>7</v>
      </c>
      <c r="AP25" s="153">
        <f>Y0_2!L105</f>
        <v>999962.4</v>
      </c>
      <c r="AQ25" s="153">
        <f>Y0_2!N105</f>
        <v>37.6</v>
      </c>
      <c r="AR25" s="153">
        <f t="shared" si="15"/>
        <v>11.8</v>
      </c>
    </row>
    <row r="26" spans="1:44" x14ac:dyDescent="0.3">
      <c r="A26" s="154">
        <v>2001</v>
      </c>
      <c r="B26" s="163">
        <f>'kukorica termelés'!K128</f>
        <v>6220</v>
      </c>
      <c r="C26" s="164">
        <f>'b,á,r,z termésátlg'!H24</f>
        <v>4310</v>
      </c>
      <c r="D26" s="164">
        <f>'b,á,r,z termésátlg'!I24</f>
        <v>3530</v>
      </c>
      <c r="E26" s="164">
        <f>'b,á,r,z termésátlg'!J24</f>
        <v>2370</v>
      </c>
      <c r="F26" s="165">
        <f>'b,á,r,z termésátlg'!K24</f>
        <v>2450</v>
      </c>
      <c r="G26" s="153">
        <v>1000000</v>
      </c>
      <c r="I26" s="153">
        <f t="shared" si="6"/>
        <v>14</v>
      </c>
      <c r="J26" s="153">
        <f t="shared" si="2"/>
        <v>15</v>
      </c>
      <c r="K26" s="153">
        <f t="shared" si="2"/>
        <v>18</v>
      </c>
      <c r="L26" s="153">
        <f t="shared" si="2"/>
        <v>16</v>
      </c>
      <c r="M26" s="153">
        <f t="shared" si="2"/>
        <v>16</v>
      </c>
      <c r="N26" s="153">
        <f t="shared" si="7"/>
        <v>1000000</v>
      </c>
      <c r="P26" s="176">
        <f t="shared" si="8"/>
        <v>1.4431554524361949</v>
      </c>
      <c r="Q26" s="176">
        <f t="shared" si="8"/>
        <v>1.7620396600566572</v>
      </c>
      <c r="R26" s="176">
        <f t="shared" si="8"/>
        <v>2.6244725738396624</v>
      </c>
      <c r="S26" s="176">
        <f t="shared" si="8"/>
        <v>2.5387755102040814</v>
      </c>
      <c r="T26" s="176">
        <f t="shared" si="9"/>
        <v>1.2209631728045325</v>
      </c>
      <c r="U26" s="176">
        <f t="shared" si="9"/>
        <v>1.8185654008438819</v>
      </c>
      <c r="V26" s="176">
        <f t="shared" si="9"/>
        <v>1.7591836734693878</v>
      </c>
      <c r="W26" s="176">
        <f t="shared" si="10"/>
        <v>1.489451476793249</v>
      </c>
      <c r="X26" s="176">
        <f t="shared" si="10"/>
        <v>1.4408163265306122</v>
      </c>
      <c r="Y26" s="176">
        <f t="shared" si="11"/>
        <v>0.96734693877551026</v>
      </c>
      <c r="Z26" s="153">
        <f t="shared" si="12"/>
        <v>1000000</v>
      </c>
      <c r="AB26" s="153">
        <f t="shared" si="13"/>
        <v>13</v>
      </c>
      <c r="AC26" s="153">
        <f t="shared" si="5"/>
        <v>8</v>
      </c>
      <c r="AD26" s="153">
        <f t="shared" si="5"/>
        <v>11</v>
      </c>
      <c r="AE26" s="153">
        <f t="shared" si="5"/>
        <v>12</v>
      </c>
      <c r="AF26" s="153">
        <f t="shared" si="5"/>
        <v>3</v>
      </c>
      <c r="AG26" s="153">
        <f t="shared" si="5"/>
        <v>6</v>
      </c>
      <c r="AH26" s="153">
        <f t="shared" si="5"/>
        <v>14</v>
      </c>
      <c r="AI26" s="153">
        <f t="shared" si="5"/>
        <v>17</v>
      </c>
      <c r="AJ26" s="153">
        <f t="shared" si="5"/>
        <v>20</v>
      </c>
      <c r="AK26" s="153">
        <f t="shared" si="5"/>
        <v>17</v>
      </c>
      <c r="AL26" s="153">
        <f t="shared" si="16"/>
        <v>1000000</v>
      </c>
      <c r="AM26" s="153">
        <f>y0!L108</f>
        <v>1000005.2</v>
      </c>
      <c r="AN26" s="153">
        <f>y0!N108</f>
        <v>-5.2</v>
      </c>
      <c r="AO26" s="153">
        <f t="shared" si="14"/>
        <v>16</v>
      </c>
      <c r="AP26" s="153">
        <f>Y0_2!L106</f>
        <v>1000005.4</v>
      </c>
      <c r="AQ26" s="153">
        <f>Y0_2!N106</f>
        <v>-5.4</v>
      </c>
      <c r="AR26" s="153">
        <f t="shared" si="15"/>
        <v>0.20000000000000018</v>
      </c>
    </row>
    <row r="27" spans="1:44" x14ac:dyDescent="0.3">
      <c r="A27" s="154">
        <v>2000</v>
      </c>
      <c r="B27" s="166">
        <f>'kukorica termelés'!K129</f>
        <v>4150</v>
      </c>
      <c r="C27" s="167">
        <f>'b,á,r,z termésátlg'!H25</f>
        <v>3600</v>
      </c>
      <c r="D27" s="167">
        <f>'b,á,r,z termésátlg'!I25</f>
        <v>2770</v>
      </c>
      <c r="E27" s="167">
        <f>'b,á,r,z termésátlg'!J25</f>
        <v>2000</v>
      </c>
      <c r="F27" s="168">
        <f>'b,á,r,z termésátlg'!K25</f>
        <v>1670</v>
      </c>
      <c r="G27" s="153">
        <v>1000000</v>
      </c>
      <c r="I27" s="153">
        <f t="shared" si="6"/>
        <v>20</v>
      </c>
      <c r="J27" s="153">
        <f t="shared" si="2"/>
        <v>21</v>
      </c>
      <c r="K27" s="153">
        <f t="shared" si="2"/>
        <v>23</v>
      </c>
      <c r="L27" s="153">
        <f t="shared" si="2"/>
        <v>21</v>
      </c>
      <c r="M27" s="153">
        <f t="shared" si="2"/>
        <v>23</v>
      </c>
      <c r="N27" s="153">
        <f t="shared" si="7"/>
        <v>1000000</v>
      </c>
      <c r="P27" s="176">
        <f t="shared" si="8"/>
        <v>1.1527777777777777</v>
      </c>
      <c r="Q27" s="176">
        <f t="shared" si="8"/>
        <v>1.4981949458483754</v>
      </c>
      <c r="R27" s="176">
        <f t="shared" si="8"/>
        <v>2.0750000000000002</v>
      </c>
      <c r="S27" s="176">
        <f t="shared" si="8"/>
        <v>2.4850299401197606</v>
      </c>
      <c r="T27" s="176">
        <f t="shared" si="9"/>
        <v>1.2996389891696751</v>
      </c>
      <c r="U27" s="176">
        <f t="shared" si="9"/>
        <v>1.8</v>
      </c>
      <c r="V27" s="176">
        <f t="shared" si="9"/>
        <v>2.1556886227544911</v>
      </c>
      <c r="W27" s="176">
        <f t="shared" si="10"/>
        <v>1.385</v>
      </c>
      <c r="X27" s="176">
        <f t="shared" si="10"/>
        <v>1.658682634730539</v>
      </c>
      <c r="Y27" s="176">
        <f t="shared" si="11"/>
        <v>1.1976047904191616</v>
      </c>
      <c r="Z27" s="153">
        <f t="shared" si="12"/>
        <v>1000000</v>
      </c>
      <c r="AB27" s="153">
        <f t="shared" si="13"/>
        <v>19</v>
      </c>
      <c r="AC27" s="153">
        <f t="shared" si="5"/>
        <v>15</v>
      </c>
      <c r="AD27" s="153">
        <f t="shared" si="5"/>
        <v>17</v>
      </c>
      <c r="AE27" s="153">
        <f t="shared" si="5"/>
        <v>15</v>
      </c>
      <c r="AF27" s="153">
        <f t="shared" si="5"/>
        <v>1</v>
      </c>
      <c r="AG27" s="153">
        <f t="shared" si="5"/>
        <v>8</v>
      </c>
      <c r="AH27" s="153">
        <f t="shared" si="5"/>
        <v>1</v>
      </c>
      <c r="AI27" s="153">
        <f t="shared" si="5"/>
        <v>22</v>
      </c>
      <c r="AJ27" s="153">
        <f t="shared" si="5"/>
        <v>10</v>
      </c>
      <c r="AK27" s="153">
        <f t="shared" si="5"/>
        <v>5</v>
      </c>
      <c r="AL27" s="153">
        <f t="shared" si="16"/>
        <v>1000000</v>
      </c>
      <c r="AM27" s="153">
        <f>y0!L109</f>
        <v>1000014.7</v>
      </c>
      <c r="AN27" s="153">
        <f>y0!N109</f>
        <v>-14.7</v>
      </c>
      <c r="AO27" s="153">
        <f t="shared" si="14"/>
        <v>17</v>
      </c>
      <c r="AP27" s="153">
        <f>Y0_2!L107</f>
        <v>1000014.4</v>
      </c>
      <c r="AQ27" s="153">
        <f>Y0_2!N107</f>
        <v>-14.4</v>
      </c>
      <c r="AR27" s="153">
        <f t="shared" si="15"/>
        <v>0.29999999999999893</v>
      </c>
    </row>
    <row r="28" spans="1:44" x14ac:dyDescent="0.3">
      <c r="C28" s="155"/>
    </row>
    <row r="29" spans="1:44" x14ac:dyDescent="0.3">
      <c r="I29" s="199" t="s">
        <v>495</v>
      </c>
      <c r="J29" s="200"/>
      <c r="K29" s="200"/>
      <c r="L29" s="200"/>
      <c r="M29" s="200"/>
    </row>
    <row r="30" spans="1:44" x14ac:dyDescent="0.3">
      <c r="I30" s="200"/>
      <c r="J30" s="200"/>
      <c r="K30" s="200"/>
      <c r="L30" s="200"/>
      <c r="M30" s="200"/>
    </row>
    <row r="31" spans="1:44" x14ac:dyDescent="0.3">
      <c r="I31" s="200"/>
      <c r="J31" s="200"/>
      <c r="K31" s="200"/>
      <c r="L31" s="200"/>
      <c r="M31" s="200"/>
    </row>
    <row r="32" spans="1:44" x14ac:dyDescent="0.3">
      <c r="I32" s="200"/>
      <c r="J32" s="200"/>
      <c r="K32" s="200"/>
      <c r="L32" s="200"/>
      <c r="M32" s="200"/>
    </row>
  </sheetData>
  <mergeCells count="1">
    <mergeCell ref="I29:M32"/>
  </mergeCells>
  <conditionalFormatting sqref="I4:M2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:AK2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:AR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AS32"/>
  <sheetViews>
    <sheetView zoomScale="40" zoomScaleNormal="40" workbookViewId="0">
      <selection activeCell="AB4" sqref="AB4:AL27"/>
    </sheetView>
  </sheetViews>
  <sheetFormatPr baseColWidth="10" defaultColWidth="8.77734375" defaultRowHeight="14.4" x14ac:dyDescent="0.3"/>
  <cols>
    <col min="1" max="1" width="23.44140625" style="153" customWidth="1"/>
    <col min="2" max="6" width="13.6640625" style="153" customWidth="1"/>
    <col min="7" max="7" width="8.77734375" style="153"/>
    <col min="8" max="8" width="12" style="153" customWidth="1"/>
    <col min="9" max="37" width="8.77734375" style="153"/>
    <col min="38" max="38" width="9.77734375" style="153" bestFit="1" customWidth="1"/>
    <col min="39" max="43" width="8.77734375" style="153"/>
    <col min="44" max="44" width="11.44140625" style="153" bestFit="1" customWidth="1"/>
    <col min="45" max="45" width="63.21875" style="153" bestFit="1" customWidth="1"/>
    <col min="46" max="16384" width="8.77734375" style="153"/>
  </cols>
  <sheetData>
    <row r="1" spans="1:45" ht="15" thickBot="1" x14ac:dyDescent="0.35">
      <c r="A1" s="153" t="str">
        <f>'konklúzió 3b'!A1</f>
        <v>Valós számok 2022-re</v>
      </c>
      <c r="B1" s="153" t="str">
        <f>'konklúzió 3b'!B1</f>
        <v>&lt;--de nem része a tanulásnak</v>
      </c>
      <c r="AB1" s="153">
        <f>VLOOKUP(AB5-2,y0_3!$A$58:$K$81,y0_3!B$56,0)</f>
        <v>2</v>
      </c>
      <c r="AC1" s="153">
        <f>VLOOKUP(AC5-2,y0_3!$A$58:$K$81,y0_3!C$56,0)</f>
        <v>499712.6</v>
      </c>
      <c r="AD1" s="153">
        <f>VLOOKUP(AD5-2,y0_3!$A$58:$K$81,y0_3!D$56,0)</f>
        <v>2</v>
      </c>
      <c r="AE1" s="153">
        <f>VLOOKUP(AE5-2,y0_3!$A$58:$K$81,y0_3!E$56,0)</f>
        <v>2</v>
      </c>
      <c r="AF1" s="153">
        <f>VLOOKUP(AF5-2,y0_3!$A$58:$K$81,y0_3!F$56,0)</f>
        <v>2</v>
      </c>
      <c r="AG1" s="153">
        <f>VLOOKUP(AG5,y0_3!$A$58:$K$81,y0_3!G$56,0)</f>
        <v>1</v>
      </c>
      <c r="AH1" s="153">
        <f>VLOOKUP(AH5,y0_3!$A$58:$K$81,y0_3!H$56,0)</f>
        <v>18</v>
      </c>
      <c r="AI1" s="153">
        <f>VLOOKUP(AI5,y0_3!$A$58:$K$81,y0_3!I$56,0)</f>
        <v>66</v>
      </c>
      <c r="AJ1" s="153">
        <f>VLOOKUP(AJ5,y0_3!$A$58:$K$81,y0_3!J$56,0)</f>
        <v>499881.6</v>
      </c>
      <c r="AK1" s="153">
        <f>VLOOKUP(AK5,y0_3!$A$58:$K$81,y0_3!K$56,0)</f>
        <v>212</v>
      </c>
      <c r="AL1" s="153">
        <v>1000000</v>
      </c>
      <c r="AP1" s="153">
        <f>SUM(AB1:AK1)</f>
        <v>999899.2</v>
      </c>
      <c r="AQ1" s="185">
        <f>AL1-AP1</f>
        <v>100.80000000004657</v>
      </c>
      <c r="AR1" s="153">
        <f>ABS(AQ1-AQ5)</f>
        <v>68.700000000046572</v>
      </c>
      <c r="AS1" s="175" t="s">
        <v>866</v>
      </c>
    </row>
    <row r="2" spans="1:45" ht="19.95" customHeight="1" x14ac:dyDescent="0.3">
      <c r="A2" s="171" t="s">
        <v>481</v>
      </c>
      <c r="B2" s="170" t="s">
        <v>16</v>
      </c>
      <c r="C2" s="170" t="s">
        <v>482</v>
      </c>
      <c r="D2" s="170" t="s">
        <v>17</v>
      </c>
      <c r="E2" s="170" t="s">
        <v>18</v>
      </c>
      <c r="F2" s="170" t="s">
        <v>19</v>
      </c>
      <c r="G2" s="175" t="s">
        <v>483</v>
      </c>
      <c r="I2" s="153">
        <v>0</v>
      </c>
      <c r="J2" s="153">
        <v>0</v>
      </c>
      <c r="K2" s="153">
        <v>0</v>
      </c>
      <c r="L2" s="153">
        <v>0</v>
      </c>
      <c r="M2" s="153">
        <v>0</v>
      </c>
      <c r="P2" s="153">
        <v>0</v>
      </c>
      <c r="Q2" s="153">
        <v>0</v>
      </c>
      <c r="R2" s="153">
        <v>0</v>
      </c>
      <c r="S2" s="153">
        <v>0</v>
      </c>
      <c r="T2" s="153">
        <v>0</v>
      </c>
      <c r="U2" s="153">
        <v>0</v>
      </c>
      <c r="V2" s="153">
        <v>0</v>
      </c>
      <c r="W2" s="153">
        <v>0</v>
      </c>
      <c r="X2" s="153">
        <v>0</v>
      </c>
      <c r="Y2" s="153">
        <v>0</v>
      </c>
      <c r="AB2" s="153">
        <f>VLOOKUP(AB4,Y0_2!$A$59:$K$82,Y0_2!B$57,0)</f>
        <v>499761.5</v>
      </c>
      <c r="AC2" s="153">
        <f>VLOOKUP(AC4,Y0_2!$A$59:$K$82,Y0_2!C$57,0)</f>
        <v>2</v>
      </c>
      <c r="AD2" s="153">
        <f>VLOOKUP(AD4,Y0_2!$A$59:$K$82,Y0_2!D$57,0)</f>
        <v>1</v>
      </c>
      <c r="AE2" s="153">
        <f>VLOOKUP(AE4,Y0_2!$A$59:$K$82,Y0_2!E$57,0)</f>
        <v>3</v>
      </c>
      <c r="AF2" s="153">
        <f>VLOOKUP(AF4,Y0_2!$A$59:$K$82,Y0_2!F$57,0)</f>
        <v>4</v>
      </c>
      <c r="AG2" s="153">
        <f>VLOOKUP(AG4,Y0_2!$A$59:$K$82,Y0_2!G$57,0)</f>
        <v>0</v>
      </c>
      <c r="AH2" s="153">
        <f>VLOOKUP(AH4,Y0_2!$A$59:$K$82,Y0_2!H$57,0)</f>
        <v>8</v>
      </c>
      <c r="AI2" s="153">
        <f>VLOOKUP(AI4,Y0_2!$A$59:$K$82,Y0_2!I$57,0)</f>
        <v>0</v>
      </c>
      <c r="AJ2" s="153">
        <f>VLOOKUP(AJ4,Y0_2!$A$59:$K$82,Y0_2!J$57,0)</f>
        <v>499871</v>
      </c>
      <c r="AK2" s="153">
        <f>VLOOKUP(AK4,Y0_2!$A$59:$K$82,Y0_2!K$57,0)</f>
        <v>208</v>
      </c>
      <c r="AL2" s="153">
        <v>1000000</v>
      </c>
      <c r="AP2" s="153">
        <f>SUM(AB2:AK2)</f>
        <v>999858.5</v>
      </c>
    </row>
    <row r="3" spans="1:45" ht="15" thickBot="1" x14ac:dyDescent="0.35">
      <c r="B3" s="174" t="s">
        <v>242</v>
      </c>
      <c r="C3" s="174" t="s">
        <v>250</v>
      </c>
      <c r="D3" s="174" t="s">
        <v>262</v>
      </c>
      <c r="E3" s="174" t="s">
        <v>252</v>
      </c>
      <c r="F3" s="174" t="s">
        <v>253</v>
      </c>
      <c r="G3" s="175" t="s">
        <v>484</v>
      </c>
      <c r="I3" s="153" t="str">
        <f>B2</f>
        <v>X1</v>
      </c>
      <c r="J3" s="153" t="str">
        <f t="shared" ref="J3:N3" si="0">C2</f>
        <v>X2</v>
      </c>
      <c r="K3" s="153" t="str">
        <f t="shared" si="0"/>
        <v>X3</v>
      </c>
      <c r="L3" s="153" t="str">
        <f t="shared" si="0"/>
        <v>X4</v>
      </c>
      <c r="M3" s="153" t="str">
        <f t="shared" si="0"/>
        <v>X5</v>
      </c>
      <c r="N3" s="153" t="str">
        <f t="shared" si="0"/>
        <v>Y0</v>
      </c>
      <c r="P3" s="175" t="s">
        <v>485</v>
      </c>
      <c r="Q3" s="175" t="s">
        <v>486</v>
      </c>
      <c r="R3" s="175" t="s">
        <v>487</v>
      </c>
      <c r="S3" s="175" t="s">
        <v>488</v>
      </c>
      <c r="T3" s="175" t="s">
        <v>489</v>
      </c>
      <c r="U3" s="175" t="s">
        <v>490</v>
      </c>
      <c r="V3" s="175" t="s">
        <v>491</v>
      </c>
      <c r="W3" s="175" t="s">
        <v>492</v>
      </c>
      <c r="X3" s="175" t="s">
        <v>493</v>
      </c>
      <c r="Y3" s="175" t="s">
        <v>494</v>
      </c>
      <c r="Z3" s="175" t="s">
        <v>483</v>
      </c>
      <c r="AB3" s="153" t="str">
        <f>P3</f>
        <v>X1/X2</v>
      </c>
      <c r="AC3" s="153" t="str">
        <f t="shared" ref="AC3:AL18" si="1">Q3</f>
        <v>X1/X3</v>
      </c>
      <c r="AD3" s="153" t="str">
        <f t="shared" si="1"/>
        <v>X1/X4</v>
      </c>
      <c r="AE3" s="153" t="str">
        <f t="shared" si="1"/>
        <v>X1/X5</v>
      </c>
      <c r="AF3" s="153" t="str">
        <f t="shared" si="1"/>
        <v>X2/X3</v>
      </c>
      <c r="AG3" s="153" t="str">
        <f t="shared" si="1"/>
        <v>X2/X4</v>
      </c>
      <c r="AH3" s="153" t="str">
        <f t="shared" si="1"/>
        <v>X2/X5</v>
      </c>
      <c r="AI3" s="153" t="str">
        <f t="shared" si="1"/>
        <v>X3/X4</v>
      </c>
      <c r="AJ3" s="153" t="str">
        <f t="shared" si="1"/>
        <v>X3/X5</v>
      </c>
      <c r="AK3" s="153" t="str">
        <f t="shared" si="1"/>
        <v>X4/X5</v>
      </c>
      <c r="AL3" s="153" t="str">
        <f t="shared" si="1"/>
        <v>Y0</v>
      </c>
      <c r="AM3" s="153" t="str">
        <f>y0!L85</f>
        <v>Becslés</v>
      </c>
      <c r="AN3" s="153" t="str">
        <f>y0!N85</f>
        <v>Delta</v>
      </c>
      <c r="AO3" s="175" t="s">
        <v>641</v>
      </c>
      <c r="AP3" s="153" t="str">
        <f>Y0_2!L84</f>
        <v>Becslés</v>
      </c>
      <c r="AQ3" s="153" t="str">
        <f>Y0_2!N84</f>
        <v>Delta</v>
      </c>
      <c r="AR3" s="175" t="s">
        <v>754</v>
      </c>
    </row>
    <row r="4" spans="1:45" ht="15" thickBot="1" x14ac:dyDescent="0.35">
      <c r="A4" s="172" t="str">
        <f>konklúzió!A5</f>
        <v>Előrejelzés 2022-re</v>
      </c>
      <c r="B4" s="191">
        <v>5000</v>
      </c>
      <c r="C4" s="157">
        <f>konklúzió!C5</f>
        <v>4644.6000000000004</v>
      </c>
      <c r="D4" s="158">
        <f>konklúzió!D5</f>
        <v>4667</v>
      </c>
      <c r="E4" s="158">
        <f>konklúzió!E5</f>
        <v>3586</v>
      </c>
      <c r="F4" s="159">
        <f>konklúzió!F5</f>
        <v>2689.1</v>
      </c>
      <c r="G4" s="153">
        <v>1000000</v>
      </c>
      <c r="H4" s="169"/>
      <c r="I4" s="153">
        <f>RANK(B4,B$4:B$27,I$2)</f>
        <v>19</v>
      </c>
      <c r="J4" s="153">
        <f t="shared" ref="J4:M27" si="2">RANK(C4,C$4:C$27,J$2)</f>
        <v>11</v>
      </c>
      <c r="K4" s="153">
        <f t="shared" si="2"/>
        <v>9</v>
      </c>
      <c r="L4" s="153">
        <f t="shared" si="2"/>
        <v>1</v>
      </c>
      <c r="M4" s="153">
        <f t="shared" si="2"/>
        <v>8</v>
      </c>
      <c r="N4" s="153">
        <f>G4</f>
        <v>1000000</v>
      </c>
      <c r="P4" s="176">
        <f>$B4/C4</f>
        <v>1.0765189682642207</v>
      </c>
      <c r="Q4" s="176">
        <f t="shared" ref="Q4:S19" si="3">$B4/D4</f>
        <v>1.0713520462824084</v>
      </c>
      <c r="R4" s="176">
        <f t="shared" si="3"/>
        <v>1.3943112102621305</v>
      </c>
      <c r="S4" s="176">
        <f t="shared" si="3"/>
        <v>1.8593581495667697</v>
      </c>
      <c r="T4" s="176">
        <f>$C4/D4</f>
        <v>0.99520034283265491</v>
      </c>
      <c r="U4" s="176">
        <f t="shared" ref="U4:V19" si="4">$C4/E4</f>
        <v>1.2952035694366983</v>
      </c>
      <c r="V4" s="176">
        <f t="shared" si="4"/>
        <v>1.7271949722955637</v>
      </c>
      <c r="W4" s="176">
        <f>$D4/E4</f>
        <v>1.3014500836586727</v>
      </c>
      <c r="X4" s="176">
        <f>$D4/F4</f>
        <v>1.7355248968056227</v>
      </c>
      <c r="Y4" s="176">
        <f>E4/F4</f>
        <v>1.3335316648692872</v>
      </c>
      <c r="Z4" s="153">
        <f>N4</f>
        <v>1000000</v>
      </c>
      <c r="AB4" s="153">
        <f>RANK(P4,P$4:P$27,P$2)</f>
        <v>20</v>
      </c>
      <c r="AC4" s="153">
        <f t="shared" ref="AC4:AK27" si="5">RANK(Q4,Q$4:Q$27,Q$2)</f>
        <v>22</v>
      </c>
      <c r="AD4" s="153">
        <f t="shared" si="5"/>
        <v>23</v>
      </c>
      <c r="AE4" s="153">
        <f t="shared" si="5"/>
        <v>21</v>
      </c>
      <c r="AF4" s="153">
        <f t="shared" si="5"/>
        <v>20</v>
      </c>
      <c r="AG4" s="153">
        <f t="shared" si="5"/>
        <v>24</v>
      </c>
      <c r="AH4" s="153">
        <f t="shared" si="5"/>
        <v>16</v>
      </c>
      <c r="AI4" s="153">
        <f t="shared" si="5"/>
        <v>24</v>
      </c>
      <c r="AJ4" s="153">
        <f t="shared" si="5"/>
        <v>7</v>
      </c>
      <c r="AK4" s="153">
        <f t="shared" si="5"/>
        <v>1</v>
      </c>
      <c r="AL4" s="153">
        <f t="shared" si="1"/>
        <v>1000000</v>
      </c>
      <c r="AM4" s="153">
        <f>y0!L86</f>
        <v>999993.2</v>
      </c>
      <c r="AN4" s="153">
        <f>y0!N86</f>
        <v>6.8</v>
      </c>
      <c r="AO4" s="153">
        <f>RANK(AN4,AN$4:AN$27,0)</f>
        <v>8</v>
      </c>
      <c r="AP4" s="184">
        <f>AP2</f>
        <v>999858.5</v>
      </c>
      <c r="AQ4" s="185">
        <f>AL4-AP4</f>
        <v>141.5</v>
      </c>
      <c r="AR4" s="186">
        <f>ABS(AN4-AQ4)</f>
        <v>134.69999999999999</v>
      </c>
      <c r="AS4" s="175" t="s">
        <v>755</v>
      </c>
    </row>
    <row r="5" spans="1:45" x14ac:dyDescent="0.3">
      <c r="A5" s="173" t="str">
        <f>konklúzió!A6</f>
        <v>Valós számok 2022-re</v>
      </c>
      <c r="B5" s="160">
        <f>konklúzió!B6</f>
        <v>3420</v>
      </c>
      <c r="C5" s="161">
        <f>konklúzió!C6</f>
        <v>4400</v>
      </c>
      <c r="D5" s="161">
        <f>konklúzió!D6</f>
        <v>4800</v>
      </c>
      <c r="E5" s="161">
        <f>konklúzió!E6</f>
        <v>3010</v>
      </c>
      <c r="F5" s="162">
        <f>konklúzió!F6</f>
        <v>2380</v>
      </c>
      <c r="G5" s="153">
        <v>1000000</v>
      </c>
      <c r="I5" s="153">
        <f t="shared" ref="I5:I27" si="6">RANK(B5,B$4:B$27,I$2)</f>
        <v>24</v>
      </c>
      <c r="J5" s="153">
        <f t="shared" si="2"/>
        <v>14</v>
      </c>
      <c r="K5" s="153">
        <f t="shared" si="2"/>
        <v>6</v>
      </c>
      <c r="L5" s="153">
        <f t="shared" si="2"/>
        <v>9</v>
      </c>
      <c r="M5" s="153">
        <f t="shared" si="2"/>
        <v>18</v>
      </c>
      <c r="N5" s="153">
        <f t="shared" ref="N5:N27" si="7">G5</f>
        <v>1000000</v>
      </c>
      <c r="P5" s="176">
        <f t="shared" ref="P5:S27" si="8">$B5/C5</f>
        <v>0.77727272727272723</v>
      </c>
      <c r="Q5" s="176">
        <f t="shared" si="3"/>
        <v>0.71250000000000002</v>
      </c>
      <c r="R5" s="176">
        <f t="shared" si="3"/>
        <v>1.1362126245847175</v>
      </c>
      <c r="S5" s="176">
        <f t="shared" si="3"/>
        <v>1.4369747899159664</v>
      </c>
      <c r="T5" s="176">
        <f t="shared" ref="T5:V27" si="9">$C5/D5</f>
        <v>0.91666666666666663</v>
      </c>
      <c r="U5" s="176">
        <f t="shared" si="4"/>
        <v>1.4617940199335548</v>
      </c>
      <c r="V5" s="176">
        <f t="shared" si="4"/>
        <v>1.8487394957983194</v>
      </c>
      <c r="W5" s="176">
        <f t="shared" ref="W5:X27" si="10">$D5/E5</f>
        <v>1.5946843853820598</v>
      </c>
      <c r="X5" s="176">
        <f t="shared" si="10"/>
        <v>2.0168067226890756</v>
      </c>
      <c r="Y5" s="176">
        <f t="shared" ref="Y5:Y27" si="11">E5/F5</f>
        <v>1.2647058823529411</v>
      </c>
      <c r="Z5" s="153">
        <f t="shared" ref="Z5:Z27" si="12">N5</f>
        <v>1000000</v>
      </c>
      <c r="AB5" s="153">
        <f t="shared" ref="AB5:AB27" si="13">RANK(P5,P$4:P$27,P$2)</f>
        <v>24</v>
      </c>
      <c r="AC5" s="153">
        <f t="shared" si="5"/>
        <v>24</v>
      </c>
      <c r="AD5" s="153">
        <f t="shared" si="5"/>
        <v>24</v>
      </c>
      <c r="AE5" s="153">
        <f t="shared" si="5"/>
        <v>24</v>
      </c>
      <c r="AF5" s="153">
        <f t="shared" si="5"/>
        <v>24</v>
      </c>
      <c r="AG5" s="153">
        <f t="shared" si="5"/>
        <v>23</v>
      </c>
      <c r="AH5" s="153">
        <f t="shared" si="5"/>
        <v>6</v>
      </c>
      <c r="AI5" s="153">
        <f t="shared" si="5"/>
        <v>12</v>
      </c>
      <c r="AJ5" s="153">
        <f t="shared" si="5"/>
        <v>3</v>
      </c>
      <c r="AK5" s="153">
        <f t="shared" si="5"/>
        <v>4</v>
      </c>
      <c r="AL5" s="153">
        <f t="shared" si="1"/>
        <v>1000000</v>
      </c>
      <c r="AM5" s="153">
        <f>y0!L87</f>
        <v>999968.2</v>
      </c>
      <c r="AN5" s="153">
        <f>y0!N87</f>
        <v>31.8</v>
      </c>
      <c r="AO5" s="153">
        <f t="shared" ref="AO5:AO27" si="14">RANK(AN5,AN$4:AN$27,0)</f>
        <v>5</v>
      </c>
      <c r="AP5" s="153">
        <f>Y0_2!L85</f>
        <v>999967.9</v>
      </c>
      <c r="AQ5" s="153">
        <f>Y0_2!N85</f>
        <v>32.1</v>
      </c>
      <c r="AR5" s="153">
        <f>ABS(AN5-AQ5)</f>
        <v>0.30000000000000071</v>
      </c>
    </row>
    <row r="6" spans="1:45" x14ac:dyDescent="0.3">
      <c r="A6" s="154">
        <v>2021</v>
      </c>
      <c r="B6" s="163">
        <f>'kukorica termelés'!K108</f>
        <v>6130</v>
      </c>
      <c r="C6" s="164">
        <f>'b,á,r,z termésátlg'!H4</f>
        <v>5930</v>
      </c>
      <c r="D6" s="164">
        <f>'b,á,r,z termésátlg'!I4</f>
        <v>6370</v>
      </c>
      <c r="E6" s="164">
        <f>'b,á,r,z termésátlg'!J4</f>
        <v>3310</v>
      </c>
      <c r="F6" s="165">
        <f>'b,á,r,z termésátlg'!K4</f>
        <v>3060</v>
      </c>
      <c r="G6" s="153">
        <v>1000000</v>
      </c>
      <c r="I6" s="153">
        <f t="shared" si="6"/>
        <v>15</v>
      </c>
      <c r="J6" s="153">
        <f t="shared" si="2"/>
        <v>1</v>
      </c>
      <c r="K6" s="153">
        <f t="shared" si="2"/>
        <v>1</v>
      </c>
      <c r="L6" s="153">
        <f t="shared" si="2"/>
        <v>4</v>
      </c>
      <c r="M6" s="153">
        <f t="shared" si="2"/>
        <v>3</v>
      </c>
      <c r="N6" s="153">
        <f t="shared" si="7"/>
        <v>1000000</v>
      </c>
      <c r="P6" s="176">
        <f t="shared" si="8"/>
        <v>1.0337268128161889</v>
      </c>
      <c r="Q6" s="176">
        <f t="shared" si="3"/>
        <v>0.96232339089481944</v>
      </c>
      <c r="R6" s="176">
        <f t="shared" si="3"/>
        <v>1.851963746223565</v>
      </c>
      <c r="S6" s="176">
        <f t="shared" si="3"/>
        <v>2.0032679738562091</v>
      </c>
      <c r="T6" s="176">
        <f t="shared" si="9"/>
        <v>0.93092621664050235</v>
      </c>
      <c r="U6" s="176">
        <f t="shared" si="4"/>
        <v>1.7915407854984895</v>
      </c>
      <c r="V6" s="176">
        <f t="shared" si="4"/>
        <v>1.9379084967320261</v>
      </c>
      <c r="W6" s="176">
        <f t="shared" si="10"/>
        <v>1.9244712990936557</v>
      </c>
      <c r="X6" s="176">
        <f t="shared" si="10"/>
        <v>2.0816993464052289</v>
      </c>
      <c r="Y6" s="176">
        <f t="shared" si="11"/>
        <v>1.0816993464052287</v>
      </c>
      <c r="Z6" s="153">
        <f t="shared" si="12"/>
        <v>1000000</v>
      </c>
      <c r="AB6" s="153">
        <f t="shared" si="13"/>
        <v>23</v>
      </c>
      <c r="AC6" s="153">
        <f t="shared" si="5"/>
        <v>23</v>
      </c>
      <c r="AD6" s="153">
        <f t="shared" si="5"/>
        <v>19</v>
      </c>
      <c r="AE6" s="153">
        <f t="shared" si="5"/>
        <v>20</v>
      </c>
      <c r="AF6" s="153">
        <f t="shared" si="5"/>
        <v>23</v>
      </c>
      <c r="AG6" s="153">
        <f t="shared" si="5"/>
        <v>9</v>
      </c>
      <c r="AH6" s="153">
        <f t="shared" si="5"/>
        <v>4</v>
      </c>
      <c r="AI6" s="153">
        <f t="shared" si="5"/>
        <v>1</v>
      </c>
      <c r="AJ6" s="153">
        <f t="shared" si="5"/>
        <v>1</v>
      </c>
      <c r="AK6" s="153">
        <f t="shared" si="5"/>
        <v>8</v>
      </c>
      <c r="AL6" s="153">
        <f t="shared" si="1"/>
        <v>1000000</v>
      </c>
      <c r="AM6" s="153">
        <f>y0!L88</f>
        <v>999993.2</v>
      </c>
      <c r="AN6" s="153">
        <f>y0!N88</f>
        <v>6.8</v>
      </c>
      <c r="AO6" s="153">
        <f t="shared" si="14"/>
        <v>8</v>
      </c>
      <c r="AP6" s="153">
        <f>Y0_2!L86</f>
        <v>1000000.9</v>
      </c>
      <c r="AQ6" s="153">
        <f>Y0_2!N86</f>
        <v>-0.9</v>
      </c>
      <c r="AR6" s="153">
        <f t="shared" ref="AR6:AR27" si="15">ABS(AN6-AQ6)</f>
        <v>7.7</v>
      </c>
    </row>
    <row r="7" spans="1:45" x14ac:dyDescent="0.3">
      <c r="A7" s="154">
        <v>2020</v>
      </c>
      <c r="B7" s="163">
        <f>'kukorica termelés'!K109</f>
        <v>8580</v>
      </c>
      <c r="C7" s="164">
        <f>'b,á,r,z termésátlg'!H5</f>
        <v>5470</v>
      </c>
      <c r="D7" s="164">
        <f>'b,á,r,z termésátlg'!I5</f>
        <v>5680</v>
      </c>
      <c r="E7" s="164">
        <f>'b,á,r,z termésátlg'!J5</f>
        <v>3200</v>
      </c>
      <c r="F7" s="165">
        <f>'b,á,r,z termésátlg'!K5</f>
        <v>2990</v>
      </c>
      <c r="G7" s="153">
        <v>1000000</v>
      </c>
      <c r="I7" s="153">
        <f t="shared" si="6"/>
        <v>2</v>
      </c>
      <c r="J7" s="153">
        <f t="shared" si="2"/>
        <v>2</v>
      </c>
      <c r="K7" s="153">
        <f t="shared" si="2"/>
        <v>2</v>
      </c>
      <c r="L7" s="153">
        <f t="shared" si="2"/>
        <v>6</v>
      </c>
      <c r="M7" s="153">
        <f t="shared" si="2"/>
        <v>4</v>
      </c>
      <c r="N7" s="153">
        <f t="shared" si="7"/>
        <v>1000000</v>
      </c>
      <c r="P7" s="176">
        <f t="shared" si="8"/>
        <v>1.5685557586837295</v>
      </c>
      <c r="Q7" s="176">
        <f t="shared" si="3"/>
        <v>1.5105633802816902</v>
      </c>
      <c r="R7" s="176">
        <f t="shared" si="3"/>
        <v>2.6812499999999999</v>
      </c>
      <c r="S7" s="176">
        <f t="shared" si="3"/>
        <v>2.8695652173913042</v>
      </c>
      <c r="T7" s="176">
        <f t="shared" si="9"/>
        <v>0.9630281690140845</v>
      </c>
      <c r="U7" s="176">
        <f t="shared" si="4"/>
        <v>1.7093750000000001</v>
      </c>
      <c r="V7" s="176">
        <f t="shared" si="4"/>
        <v>1.8294314381270902</v>
      </c>
      <c r="W7" s="176">
        <f t="shared" si="10"/>
        <v>1.7749999999999999</v>
      </c>
      <c r="X7" s="176">
        <f t="shared" si="10"/>
        <v>1.8996655518394649</v>
      </c>
      <c r="Y7" s="176">
        <f t="shared" si="11"/>
        <v>1.0702341137123745</v>
      </c>
      <c r="Z7" s="153">
        <f t="shared" si="12"/>
        <v>1000000</v>
      </c>
      <c r="AB7" s="153">
        <f t="shared" si="13"/>
        <v>8</v>
      </c>
      <c r="AC7" s="153">
        <f t="shared" si="5"/>
        <v>14</v>
      </c>
      <c r="AD7" s="153">
        <f t="shared" si="5"/>
        <v>10</v>
      </c>
      <c r="AE7" s="153">
        <f t="shared" si="5"/>
        <v>6</v>
      </c>
      <c r="AF7" s="153">
        <f t="shared" si="5"/>
        <v>21</v>
      </c>
      <c r="AG7" s="153">
        <f t="shared" si="5"/>
        <v>15</v>
      </c>
      <c r="AH7" s="153">
        <f t="shared" si="5"/>
        <v>8</v>
      </c>
      <c r="AI7" s="153">
        <f t="shared" si="5"/>
        <v>3</v>
      </c>
      <c r="AJ7" s="153">
        <f t="shared" si="5"/>
        <v>4</v>
      </c>
      <c r="AK7" s="153">
        <f t="shared" si="5"/>
        <v>11</v>
      </c>
      <c r="AL7" s="153">
        <f t="shared" si="1"/>
        <v>1000000</v>
      </c>
      <c r="AM7" s="153">
        <f>y0!L89</f>
        <v>999993.2</v>
      </c>
      <c r="AN7" s="153">
        <f>y0!N89</f>
        <v>6.8</v>
      </c>
      <c r="AO7" s="153">
        <f t="shared" si="14"/>
        <v>8</v>
      </c>
      <c r="AP7" s="153">
        <f>Y0_2!L87</f>
        <v>999992.9</v>
      </c>
      <c r="AQ7" s="153">
        <f>Y0_2!N87</f>
        <v>7.1</v>
      </c>
      <c r="AR7" s="153">
        <f t="shared" si="15"/>
        <v>0.29999999999999982</v>
      </c>
    </row>
    <row r="8" spans="1:45" x14ac:dyDescent="0.3">
      <c r="A8" s="154">
        <v>2019</v>
      </c>
      <c r="B8" s="163">
        <f>'kukorica termelés'!K110</f>
        <v>8060</v>
      </c>
      <c r="C8" s="164">
        <f>'b,á,r,z termésátlg'!H6</f>
        <v>5290</v>
      </c>
      <c r="D8" s="164">
        <f>'b,á,r,z termésátlg'!I6</f>
        <v>5590</v>
      </c>
      <c r="E8" s="164">
        <f>'b,á,r,z termésátlg'!J6</f>
        <v>3490</v>
      </c>
      <c r="F8" s="165">
        <f>'b,á,r,z termésátlg'!K6</f>
        <v>3230</v>
      </c>
      <c r="G8" s="153">
        <v>1000000</v>
      </c>
      <c r="I8" s="153">
        <f t="shared" si="6"/>
        <v>4</v>
      </c>
      <c r="J8" s="153">
        <f t="shared" si="2"/>
        <v>5</v>
      </c>
      <c r="K8" s="153">
        <f t="shared" si="2"/>
        <v>3</v>
      </c>
      <c r="L8" s="153">
        <f t="shared" si="2"/>
        <v>2</v>
      </c>
      <c r="M8" s="153">
        <f t="shared" si="2"/>
        <v>1</v>
      </c>
      <c r="N8" s="153">
        <f t="shared" si="7"/>
        <v>1000000</v>
      </c>
      <c r="P8" s="176">
        <f t="shared" si="8"/>
        <v>1.5236294896030245</v>
      </c>
      <c r="Q8" s="176">
        <f t="shared" si="3"/>
        <v>1.441860465116279</v>
      </c>
      <c r="R8" s="176">
        <f t="shared" si="3"/>
        <v>2.30945558739255</v>
      </c>
      <c r="S8" s="176">
        <f t="shared" si="3"/>
        <v>2.4953560371517027</v>
      </c>
      <c r="T8" s="176">
        <f t="shared" si="9"/>
        <v>0.94633273703041143</v>
      </c>
      <c r="U8" s="176">
        <f t="shared" si="4"/>
        <v>1.515759312320917</v>
      </c>
      <c r="V8" s="176">
        <f t="shared" si="4"/>
        <v>1.6377708978328174</v>
      </c>
      <c r="W8" s="176">
        <f t="shared" si="10"/>
        <v>1.6017191977077363</v>
      </c>
      <c r="X8" s="176">
        <f t="shared" si="10"/>
        <v>1.7306501547987616</v>
      </c>
      <c r="Y8" s="176">
        <f t="shared" si="11"/>
        <v>1.0804953560371517</v>
      </c>
      <c r="Z8" s="153">
        <f t="shared" si="12"/>
        <v>1000000</v>
      </c>
      <c r="AB8" s="153">
        <f t="shared" si="13"/>
        <v>10</v>
      </c>
      <c r="AC8" s="153">
        <f t="shared" si="5"/>
        <v>16</v>
      </c>
      <c r="AD8" s="153">
        <f t="shared" si="5"/>
        <v>15</v>
      </c>
      <c r="AE8" s="153">
        <f t="shared" si="5"/>
        <v>14</v>
      </c>
      <c r="AF8" s="153">
        <f t="shared" si="5"/>
        <v>22</v>
      </c>
      <c r="AG8" s="153">
        <f t="shared" si="5"/>
        <v>21</v>
      </c>
      <c r="AH8" s="153">
        <f t="shared" si="5"/>
        <v>20</v>
      </c>
      <c r="AI8" s="153">
        <f t="shared" si="5"/>
        <v>11</v>
      </c>
      <c r="AJ8" s="153">
        <f t="shared" si="5"/>
        <v>8</v>
      </c>
      <c r="AK8" s="153">
        <f t="shared" si="5"/>
        <v>9</v>
      </c>
      <c r="AL8" s="153">
        <f t="shared" si="1"/>
        <v>1000000</v>
      </c>
      <c r="AM8" s="153">
        <f>y0!L90</f>
        <v>999959.2</v>
      </c>
      <c r="AN8" s="153">
        <f>y0!N90</f>
        <v>40.799999999999997</v>
      </c>
      <c r="AO8" s="153">
        <f t="shared" si="14"/>
        <v>3</v>
      </c>
      <c r="AP8" s="153">
        <f>Y0_2!L88</f>
        <v>999958.9</v>
      </c>
      <c r="AQ8" s="153">
        <f>Y0_2!N88</f>
        <v>41.1</v>
      </c>
      <c r="AR8" s="153">
        <f t="shared" si="15"/>
        <v>0.30000000000000426</v>
      </c>
    </row>
    <row r="9" spans="1:45" x14ac:dyDescent="0.3">
      <c r="A9" s="154">
        <v>2018</v>
      </c>
      <c r="B9" s="163">
        <f>'kukorica termelés'!K111</f>
        <v>8490</v>
      </c>
      <c r="C9" s="164">
        <f>'b,á,r,z termésátlg'!H7</f>
        <v>5120</v>
      </c>
      <c r="D9" s="164">
        <f>'b,á,r,z termésátlg'!I7</f>
        <v>4690</v>
      </c>
      <c r="E9" s="164">
        <f>'b,á,r,z termésátlg'!J7</f>
        <v>3370</v>
      </c>
      <c r="F9" s="165">
        <f>'b,á,r,z termésátlg'!K7</f>
        <v>2620</v>
      </c>
      <c r="G9" s="153">
        <v>1000000</v>
      </c>
      <c r="I9" s="153">
        <f t="shared" si="6"/>
        <v>3</v>
      </c>
      <c r="J9" s="153">
        <f t="shared" si="2"/>
        <v>7</v>
      </c>
      <c r="K9" s="153">
        <f t="shared" si="2"/>
        <v>8</v>
      </c>
      <c r="L9" s="153">
        <f t="shared" si="2"/>
        <v>3</v>
      </c>
      <c r="M9" s="153">
        <f t="shared" si="2"/>
        <v>10</v>
      </c>
      <c r="N9" s="153">
        <f t="shared" si="7"/>
        <v>1000000</v>
      </c>
      <c r="P9" s="176">
        <f t="shared" si="8"/>
        <v>1.658203125</v>
      </c>
      <c r="Q9" s="176">
        <f t="shared" si="3"/>
        <v>1.8102345415778252</v>
      </c>
      <c r="R9" s="176">
        <f t="shared" si="3"/>
        <v>2.5192878338278932</v>
      </c>
      <c r="S9" s="176">
        <f t="shared" si="3"/>
        <v>3.2404580152671754</v>
      </c>
      <c r="T9" s="176">
        <f t="shared" si="9"/>
        <v>1.091684434968017</v>
      </c>
      <c r="U9" s="176">
        <f t="shared" si="4"/>
        <v>1.5192878338278932</v>
      </c>
      <c r="V9" s="176">
        <f t="shared" si="4"/>
        <v>1.9541984732824427</v>
      </c>
      <c r="W9" s="176">
        <f t="shared" si="10"/>
        <v>1.3916913946587537</v>
      </c>
      <c r="X9" s="176">
        <f t="shared" si="10"/>
        <v>1.7900763358778626</v>
      </c>
      <c r="Y9" s="176">
        <f t="shared" si="11"/>
        <v>1.2862595419847329</v>
      </c>
      <c r="Z9" s="153">
        <f t="shared" si="12"/>
        <v>1000000</v>
      </c>
      <c r="AB9" s="153">
        <f t="shared" si="13"/>
        <v>5</v>
      </c>
      <c r="AC9" s="153">
        <f t="shared" si="5"/>
        <v>5</v>
      </c>
      <c r="AD9" s="153">
        <f t="shared" si="5"/>
        <v>14</v>
      </c>
      <c r="AE9" s="153">
        <f t="shared" si="5"/>
        <v>1</v>
      </c>
      <c r="AF9" s="153">
        <f t="shared" si="5"/>
        <v>14</v>
      </c>
      <c r="AG9" s="153">
        <f t="shared" si="5"/>
        <v>20</v>
      </c>
      <c r="AH9" s="153">
        <f t="shared" si="5"/>
        <v>3</v>
      </c>
      <c r="AI9" s="153">
        <f t="shared" si="5"/>
        <v>21</v>
      </c>
      <c r="AJ9" s="153">
        <f t="shared" si="5"/>
        <v>5</v>
      </c>
      <c r="AK9" s="153">
        <f t="shared" si="5"/>
        <v>3</v>
      </c>
      <c r="AL9" s="153">
        <f t="shared" si="1"/>
        <v>1000000</v>
      </c>
      <c r="AM9" s="153">
        <f>y0!L91</f>
        <v>999993.2</v>
      </c>
      <c r="AN9" s="153">
        <f>y0!N91</f>
        <v>6.8</v>
      </c>
      <c r="AO9" s="153">
        <f t="shared" si="14"/>
        <v>8</v>
      </c>
      <c r="AP9" s="153">
        <f>Y0_2!L89</f>
        <v>1000006.9</v>
      </c>
      <c r="AQ9" s="153">
        <f>Y0_2!N89</f>
        <v>-6.9</v>
      </c>
      <c r="AR9" s="153">
        <f t="shared" si="15"/>
        <v>13.7</v>
      </c>
    </row>
    <row r="10" spans="1:45" x14ac:dyDescent="0.3">
      <c r="A10" s="154">
        <v>2017</v>
      </c>
      <c r="B10" s="163">
        <f>'kukorica termelés'!K112</f>
        <v>6820</v>
      </c>
      <c r="C10" s="164">
        <f>'b,á,r,z termésátlg'!H8</f>
        <v>5430</v>
      </c>
      <c r="D10" s="164">
        <f>'b,á,r,z termésátlg'!I8</f>
        <v>5280</v>
      </c>
      <c r="E10" s="164">
        <f>'b,á,r,z termésátlg'!J8</f>
        <v>3290</v>
      </c>
      <c r="F10" s="165">
        <f>'b,á,r,z termésátlg'!K8</f>
        <v>2540</v>
      </c>
      <c r="G10" s="153">
        <v>1000000</v>
      </c>
      <c r="I10" s="153">
        <f t="shared" si="6"/>
        <v>9</v>
      </c>
      <c r="J10" s="153">
        <f t="shared" si="2"/>
        <v>3</v>
      </c>
      <c r="K10" s="153">
        <f t="shared" si="2"/>
        <v>4</v>
      </c>
      <c r="L10" s="153">
        <f t="shared" si="2"/>
        <v>5</v>
      </c>
      <c r="M10" s="153">
        <f t="shared" si="2"/>
        <v>14</v>
      </c>
      <c r="N10" s="153">
        <f t="shared" si="7"/>
        <v>1000000</v>
      </c>
      <c r="P10" s="176">
        <f t="shared" si="8"/>
        <v>1.2559852670349907</v>
      </c>
      <c r="Q10" s="176">
        <f t="shared" si="3"/>
        <v>1.2916666666666667</v>
      </c>
      <c r="R10" s="176">
        <f t="shared" si="3"/>
        <v>2.072948328267477</v>
      </c>
      <c r="S10" s="176">
        <f t="shared" si="3"/>
        <v>2.6850393700787403</v>
      </c>
      <c r="T10" s="176">
        <f t="shared" si="9"/>
        <v>1.0284090909090908</v>
      </c>
      <c r="U10" s="176">
        <f t="shared" si="4"/>
        <v>1.6504559270516717</v>
      </c>
      <c r="V10" s="176">
        <f t="shared" si="4"/>
        <v>2.1377952755905514</v>
      </c>
      <c r="W10" s="176">
        <f t="shared" si="10"/>
        <v>1.6048632218844985</v>
      </c>
      <c r="X10" s="176">
        <f t="shared" si="10"/>
        <v>2.0787401574803148</v>
      </c>
      <c r="Y10" s="176">
        <f t="shared" si="11"/>
        <v>1.295275590551181</v>
      </c>
      <c r="Z10" s="153">
        <f t="shared" si="12"/>
        <v>1000000</v>
      </c>
      <c r="AB10" s="153">
        <f t="shared" si="13"/>
        <v>16</v>
      </c>
      <c r="AC10" s="153">
        <f t="shared" si="5"/>
        <v>18</v>
      </c>
      <c r="AD10" s="153">
        <f t="shared" si="5"/>
        <v>18</v>
      </c>
      <c r="AE10" s="153">
        <f t="shared" si="5"/>
        <v>9</v>
      </c>
      <c r="AF10" s="153">
        <f t="shared" si="5"/>
        <v>19</v>
      </c>
      <c r="AG10" s="153">
        <f t="shared" si="5"/>
        <v>18</v>
      </c>
      <c r="AH10" s="153">
        <f t="shared" si="5"/>
        <v>2</v>
      </c>
      <c r="AI10" s="153">
        <f t="shared" si="5"/>
        <v>10</v>
      </c>
      <c r="AJ10" s="153">
        <f t="shared" si="5"/>
        <v>2</v>
      </c>
      <c r="AK10" s="153">
        <f t="shared" si="5"/>
        <v>2</v>
      </c>
      <c r="AL10" s="153">
        <f t="shared" si="1"/>
        <v>1000000</v>
      </c>
      <c r="AM10" s="153">
        <f>y0!L92</f>
        <v>1000026.2</v>
      </c>
      <c r="AN10" s="153">
        <f>y0!N92</f>
        <v>-26.2</v>
      </c>
      <c r="AO10" s="153">
        <f t="shared" si="14"/>
        <v>18</v>
      </c>
      <c r="AP10" s="153">
        <f>Y0_2!L90</f>
        <v>1000017.9</v>
      </c>
      <c r="AQ10" s="153">
        <f>Y0_2!N90</f>
        <v>-17.899999999999999</v>
      </c>
      <c r="AR10" s="153">
        <f t="shared" si="15"/>
        <v>8.3000000000000007</v>
      </c>
    </row>
    <row r="11" spans="1:45" x14ac:dyDescent="0.3">
      <c r="A11" s="154">
        <v>2016</v>
      </c>
      <c r="B11" s="163">
        <f>'kukorica termelés'!K113</f>
        <v>8630</v>
      </c>
      <c r="C11" s="164">
        <f>'b,á,r,z termésátlg'!H9</f>
        <v>5370</v>
      </c>
      <c r="D11" s="164">
        <f>'b,á,r,z termésátlg'!I9</f>
        <v>5090</v>
      </c>
      <c r="E11" s="164">
        <f>'b,á,r,z termésátlg'!J9</f>
        <v>3090</v>
      </c>
      <c r="F11" s="165">
        <f>'b,á,r,z termésátlg'!K9</f>
        <v>2850</v>
      </c>
      <c r="G11" s="153">
        <v>1000000</v>
      </c>
      <c r="I11" s="153">
        <f t="shared" si="6"/>
        <v>1</v>
      </c>
      <c r="J11" s="153">
        <f t="shared" si="2"/>
        <v>4</v>
      </c>
      <c r="K11" s="153">
        <f t="shared" si="2"/>
        <v>5</v>
      </c>
      <c r="L11" s="153">
        <f t="shared" si="2"/>
        <v>7</v>
      </c>
      <c r="M11" s="153">
        <f t="shared" si="2"/>
        <v>6</v>
      </c>
      <c r="N11" s="153">
        <f t="shared" si="7"/>
        <v>1000000</v>
      </c>
      <c r="P11" s="176">
        <f t="shared" si="8"/>
        <v>1.6070763500931098</v>
      </c>
      <c r="Q11" s="176">
        <f t="shared" si="3"/>
        <v>1.6954813359528487</v>
      </c>
      <c r="R11" s="176">
        <f t="shared" si="3"/>
        <v>2.7928802588996762</v>
      </c>
      <c r="S11" s="176">
        <f t="shared" si="3"/>
        <v>3.0280701754385966</v>
      </c>
      <c r="T11" s="176">
        <f t="shared" si="9"/>
        <v>1.0550098231827112</v>
      </c>
      <c r="U11" s="176">
        <f t="shared" si="4"/>
        <v>1.7378640776699028</v>
      </c>
      <c r="V11" s="176">
        <f t="shared" si="4"/>
        <v>1.8842105263157896</v>
      </c>
      <c r="W11" s="176">
        <f t="shared" si="10"/>
        <v>1.6472491909385114</v>
      </c>
      <c r="X11" s="176">
        <f t="shared" si="10"/>
        <v>1.7859649122807018</v>
      </c>
      <c r="Y11" s="176">
        <f t="shared" si="11"/>
        <v>1.0842105263157895</v>
      </c>
      <c r="Z11" s="153">
        <f t="shared" si="12"/>
        <v>1000000</v>
      </c>
      <c r="AB11" s="153">
        <f t="shared" si="13"/>
        <v>7</v>
      </c>
      <c r="AC11" s="153">
        <f t="shared" si="5"/>
        <v>10</v>
      </c>
      <c r="AD11" s="153">
        <f t="shared" si="5"/>
        <v>6</v>
      </c>
      <c r="AE11" s="153">
        <f t="shared" si="5"/>
        <v>2</v>
      </c>
      <c r="AF11" s="153">
        <f t="shared" si="5"/>
        <v>17</v>
      </c>
      <c r="AG11" s="153">
        <f t="shared" si="5"/>
        <v>14</v>
      </c>
      <c r="AH11" s="153">
        <f t="shared" si="5"/>
        <v>5</v>
      </c>
      <c r="AI11" s="153">
        <f t="shared" si="5"/>
        <v>6</v>
      </c>
      <c r="AJ11" s="153">
        <f t="shared" si="5"/>
        <v>6</v>
      </c>
      <c r="AK11" s="153">
        <f t="shared" si="5"/>
        <v>7</v>
      </c>
      <c r="AL11" s="153">
        <f t="shared" si="1"/>
        <v>1000000</v>
      </c>
      <c r="AM11" s="153">
        <f>y0!L93</f>
        <v>1000090.2</v>
      </c>
      <c r="AN11" s="153">
        <f>y0!N93</f>
        <v>-90.2</v>
      </c>
      <c r="AO11" s="153">
        <f t="shared" si="14"/>
        <v>24</v>
      </c>
      <c r="AP11" s="153">
        <f>Y0_2!L91</f>
        <v>1000075.4</v>
      </c>
      <c r="AQ11" s="153">
        <f>Y0_2!N91</f>
        <v>-75.400000000000006</v>
      </c>
      <c r="AR11" s="153">
        <f t="shared" si="15"/>
        <v>14.799999999999997</v>
      </c>
    </row>
    <row r="12" spans="1:45" x14ac:dyDescent="0.3">
      <c r="A12" s="154">
        <v>2015</v>
      </c>
      <c r="B12" s="163">
        <f>'kukorica termelés'!K114</f>
        <v>5790</v>
      </c>
      <c r="C12" s="164">
        <f>'b,á,r,z termésátlg'!H10</f>
        <v>5180</v>
      </c>
      <c r="D12" s="164">
        <f>'b,á,r,z termésátlg'!I10</f>
        <v>4760</v>
      </c>
      <c r="E12" s="164">
        <f>'b,á,r,z termésátlg'!J10</f>
        <v>2760</v>
      </c>
      <c r="F12" s="165">
        <f>'b,á,r,z termésátlg'!K10</f>
        <v>2830</v>
      </c>
      <c r="G12" s="153">
        <v>1000000</v>
      </c>
      <c r="I12" s="153">
        <f t="shared" si="6"/>
        <v>16</v>
      </c>
      <c r="J12" s="153">
        <f t="shared" si="2"/>
        <v>6</v>
      </c>
      <c r="K12" s="153">
        <f t="shared" si="2"/>
        <v>7</v>
      </c>
      <c r="L12" s="153">
        <f t="shared" si="2"/>
        <v>11</v>
      </c>
      <c r="M12" s="153">
        <f t="shared" si="2"/>
        <v>7</v>
      </c>
      <c r="N12" s="153">
        <f t="shared" si="7"/>
        <v>1000000</v>
      </c>
      <c r="P12" s="176">
        <f t="shared" si="8"/>
        <v>1.1177606177606179</v>
      </c>
      <c r="Q12" s="176">
        <f t="shared" si="3"/>
        <v>1.2163865546218486</v>
      </c>
      <c r="R12" s="176">
        <f t="shared" si="3"/>
        <v>2.097826086956522</v>
      </c>
      <c r="S12" s="176">
        <f t="shared" si="3"/>
        <v>2.0459363957597172</v>
      </c>
      <c r="T12" s="176">
        <f t="shared" si="9"/>
        <v>1.088235294117647</v>
      </c>
      <c r="U12" s="176">
        <f t="shared" si="4"/>
        <v>1.8768115942028984</v>
      </c>
      <c r="V12" s="176">
        <f t="shared" si="4"/>
        <v>1.8303886925795052</v>
      </c>
      <c r="W12" s="176">
        <f t="shared" si="10"/>
        <v>1.7246376811594204</v>
      </c>
      <c r="X12" s="176">
        <f t="shared" si="10"/>
        <v>1.6819787985865724</v>
      </c>
      <c r="Y12" s="176">
        <f t="shared" si="11"/>
        <v>0.97526501766784457</v>
      </c>
      <c r="Z12" s="153">
        <f t="shared" si="12"/>
        <v>1000000</v>
      </c>
      <c r="AB12" s="153">
        <f t="shared" si="13"/>
        <v>19</v>
      </c>
      <c r="AC12" s="153">
        <f t="shared" si="5"/>
        <v>19</v>
      </c>
      <c r="AD12" s="153">
        <f t="shared" si="5"/>
        <v>16</v>
      </c>
      <c r="AE12" s="153">
        <f t="shared" si="5"/>
        <v>19</v>
      </c>
      <c r="AF12" s="153">
        <f t="shared" si="5"/>
        <v>15</v>
      </c>
      <c r="AG12" s="153">
        <f t="shared" si="5"/>
        <v>3</v>
      </c>
      <c r="AH12" s="153">
        <f t="shared" si="5"/>
        <v>7</v>
      </c>
      <c r="AI12" s="153">
        <f t="shared" si="5"/>
        <v>5</v>
      </c>
      <c r="AJ12" s="153">
        <f t="shared" si="5"/>
        <v>9</v>
      </c>
      <c r="AK12" s="153">
        <f t="shared" si="5"/>
        <v>16</v>
      </c>
      <c r="AL12" s="153">
        <f t="shared" si="1"/>
        <v>1000000</v>
      </c>
      <c r="AM12" s="153">
        <f>y0!L94</f>
        <v>1000027.2</v>
      </c>
      <c r="AN12" s="153">
        <f>y0!N94</f>
        <v>-27.2</v>
      </c>
      <c r="AO12" s="153">
        <f t="shared" si="14"/>
        <v>19</v>
      </c>
      <c r="AP12" s="153">
        <f>Y0_2!L92</f>
        <v>1000026.9</v>
      </c>
      <c r="AQ12" s="153">
        <f>Y0_2!N92</f>
        <v>-26.9</v>
      </c>
      <c r="AR12" s="153">
        <f t="shared" si="15"/>
        <v>0.30000000000000071</v>
      </c>
    </row>
    <row r="13" spans="1:45" x14ac:dyDescent="0.3">
      <c r="A13" s="154">
        <v>2014</v>
      </c>
      <c r="B13" s="163">
        <f>'kukorica termelés'!K115</f>
        <v>7820</v>
      </c>
      <c r="C13" s="164">
        <f>'b,á,r,z termésátlg'!H11</f>
        <v>4730</v>
      </c>
      <c r="D13" s="164">
        <f>'b,á,r,z termésátlg'!I11</f>
        <v>4420</v>
      </c>
      <c r="E13" s="164">
        <f>'b,á,r,z termésátlg'!J11</f>
        <v>2860</v>
      </c>
      <c r="F13" s="165">
        <f>'b,á,r,z termésátlg'!K11</f>
        <v>2670</v>
      </c>
      <c r="G13" s="153">
        <v>1000000</v>
      </c>
      <c r="I13" s="153">
        <f t="shared" si="6"/>
        <v>5</v>
      </c>
      <c r="J13" s="153">
        <f t="shared" si="2"/>
        <v>10</v>
      </c>
      <c r="K13" s="153">
        <f t="shared" si="2"/>
        <v>11</v>
      </c>
      <c r="L13" s="153">
        <f t="shared" si="2"/>
        <v>10</v>
      </c>
      <c r="M13" s="153">
        <f t="shared" si="2"/>
        <v>9</v>
      </c>
      <c r="N13" s="153">
        <f t="shared" si="7"/>
        <v>1000000</v>
      </c>
      <c r="P13" s="176">
        <f t="shared" si="8"/>
        <v>1.6532769556025371</v>
      </c>
      <c r="Q13" s="176">
        <f t="shared" si="3"/>
        <v>1.7692307692307692</v>
      </c>
      <c r="R13" s="176">
        <f t="shared" si="3"/>
        <v>2.7342657342657342</v>
      </c>
      <c r="S13" s="176">
        <f t="shared" si="3"/>
        <v>2.9288389513108615</v>
      </c>
      <c r="T13" s="176">
        <f t="shared" si="9"/>
        <v>1.0701357466063348</v>
      </c>
      <c r="U13" s="176">
        <f t="shared" si="4"/>
        <v>1.6538461538461537</v>
      </c>
      <c r="V13" s="176">
        <f t="shared" si="4"/>
        <v>1.7715355805243447</v>
      </c>
      <c r="W13" s="176">
        <f t="shared" si="10"/>
        <v>1.5454545454545454</v>
      </c>
      <c r="X13" s="176">
        <f t="shared" si="10"/>
        <v>1.6554307116104869</v>
      </c>
      <c r="Y13" s="176">
        <f t="shared" si="11"/>
        <v>1.0711610486891385</v>
      </c>
      <c r="Z13" s="153">
        <f t="shared" si="12"/>
        <v>1000000</v>
      </c>
      <c r="AB13" s="153">
        <f t="shared" si="13"/>
        <v>6</v>
      </c>
      <c r="AC13" s="153">
        <f t="shared" si="5"/>
        <v>7</v>
      </c>
      <c r="AD13" s="153">
        <f t="shared" si="5"/>
        <v>7</v>
      </c>
      <c r="AE13" s="153">
        <f t="shared" si="5"/>
        <v>5</v>
      </c>
      <c r="AF13" s="153">
        <f t="shared" si="5"/>
        <v>16</v>
      </c>
      <c r="AG13" s="153">
        <f t="shared" si="5"/>
        <v>17</v>
      </c>
      <c r="AH13" s="153">
        <f t="shared" si="5"/>
        <v>13</v>
      </c>
      <c r="AI13" s="153">
        <f t="shared" si="5"/>
        <v>16</v>
      </c>
      <c r="AJ13" s="153">
        <f t="shared" si="5"/>
        <v>11</v>
      </c>
      <c r="AK13" s="153">
        <f t="shared" si="5"/>
        <v>10</v>
      </c>
      <c r="AL13" s="153">
        <f t="shared" si="1"/>
        <v>1000000</v>
      </c>
      <c r="AM13" s="153">
        <f>y0!L95</f>
        <v>999993.2</v>
      </c>
      <c r="AN13" s="153">
        <f>y0!N95</f>
        <v>6.8</v>
      </c>
      <c r="AO13" s="153">
        <f t="shared" si="14"/>
        <v>8</v>
      </c>
      <c r="AP13" s="153">
        <f>Y0_2!L93</f>
        <v>999992.9</v>
      </c>
      <c r="AQ13" s="153">
        <f>Y0_2!N93</f>
        <v>7.1</v>
      </c>
      <c r="AR13" s="153">
        <f t="shared" si="15"/>
        <v>0.29999999999999982</v>
      </c>
    </row>
    <row r="14" spans="1:45" x14ac:dyDescent="0.3">
      <c r="A14" s="154">
        <v>2013</v>
      </c>
      <c r="B14" s="163">
        <f>'kukorica termelés'!K116</f>
        <v>5440</v>
      </c>
      <c r="C14" s="164">
        <f>'b,á,r,z termésátlg'!H12</f>
        <v>4640</v>
      </c>
      <c r="D14" s="164">
        <f>'b,á,r,z termésátlg'!I12</f>
        <v>4050</v>
      </c>
      <c r="E14" s="164">
        <f>'b,á,r,z termésátlg'!J12</f>
        <v>3070</v>
      </c>
      <c r="F14" s="165">
        <f>'b,á,r,z termésátlg'!K12</f>
        <v>2570</v>
      </c>
      <c r="G14" s="153">
        <v>1000000</v>
      </c>
      <c r="I14" s="153">
        <f t="shared" si="6"/>
        <v>17</v>
      </c>
      <c r="J14" s="153">
        <f t="shared" si="2"/>
        <v>12</v>
      </c>
      <c r="K14" s="153">
        <f t="shared" si="2"/>
        <v>13</v>
      </c>
      <c r="L14" s="153">
        <f t="shared" si="2"/>
        <v>8</v>
      </c>
      <c r="M14" s="153">
        <f t="shared" si="2"/>
        <v>12</v>
      </c>
      <c r="N14" s="153">
        <f t="shared" si="7"/>
        <v>1000000</v>
      </c>
      <c r="P14" s="176">
        <f t="shared" si="8"/>
        <v>1.1724137931034482</v>
      </c>
      <c r="Q14" s="176">
        <f t="shared" si="3"/>
        <v>1.3432098765432099</v>
      </c>
      <c r="R14" s="176">
        <f t="shared" si="3"/>
        <v>1.771986970684039</v>
      </c>
      <c r="S14" s="176">
        <f t="shared" si="3"/>
        <v>2.1167315175097277</v>
      </c>
      <c r="T14" s="176">
        <f t="shared" si="9"/>
        <v>1.145679012345679</v>
      </c>
      <c r="U14" s="176">
        <f t="shared" si="4"/>
        <v>1.5114006514657981</v>
      </c>
      <c r="V14" s="176">
        <f t="shared" si="4"/>
        <v>1.8054474708171206</v>
      </c>
      <c r="W14" s="176">
        <f t="shared" si="10"/>
        <v>1.3192182410423452</v>
      </c>
      <c r="X14" s="176">
        <f t="shared" si="10"/>
        <v>1.5758754863813229</v>
      </c>
      <c r="Y14" s="176">
        <f t="shared" si="11"/>
        <v>1.1945525291828794</v>
      </c>
      <c r="Z14" s="153">
        <f t="shared" si="12"/>
        <v>1000000</v>
      </c>
      <c r="AB14" s="153">
        <f t="shared" si="13"/>
        <v>17</v>
      </c>
      <c r="AC14" s="153">
        <f t="shared" si="5"/>
        <v>17</v>
      </c>
      <c r="AD14" s="153">
        <f t="shared" si="5"/>
        <v>22</v>
      </c>
      <c r="AE14" s="153">
        <f t="shared" si="5"/>
        <v>18</v>
      </c>
      <c r="AF14" s="153">
        <f t="shared" si="5"/>
        <v>7</v>
      </c>
      <c r="AG14" s="153">
        <f t="shared" si="5"/>
        <v>22</v>
      </c>
      <c r="AH14" s="153">
        <f t="shared" si="5"/>
        <v>10</v>
      </c>
      <c r="AI14" s="153">
        <f t="shared" si="5"/>
        <v>23</v>
      </c>
      <c r="AJ14" s="153">
        <f t="shared" si="5"/>
        <v>13</v>
      </c>
      <c r="AK14" s="153">
        <f t="shared" si="5"/>
        <v>6</v>
      </c>
      <c r="AL14" s="153">
        <f t="shared" si="1"/>
        <v>1000000</v>
      </c>
      <c r="AM14" s="153">
        <f>y0!L96</f>
        <v>999959.7</v>
      </c>
      <c r="AN14" s="153">
        <f>y0!N96</f>
        <v>40.299999999999997</v>
      </c>
      <c r="AO14" s="153">
        <f t="shared" si="14"/>
        <v>4</v>
      </c>
      <c r="AP14" s="153">
        <f>Y0_2!L94</f>
        <v>999970.9</v>
      </c>
      <c r="AQ14" s="153">
        <f>Y0_2!N94</f>
        <v>29.1</v>
      </c>
      <c r="AR14" s="153">
        <f t="shared" si="15"/>
        <v>11.199999999999996</v>
      </c>
    </row>
    <row r="15" spans="1:45" x14ac:dyDescent="0.3">
      <c r="A15" s="154">
        <v>2012</v>
      </c>
      <c r="B15" s="163">
        <f>'kukorica termelés'!K117</f>
        <v>4000</v>
      </c>
      <c r="C15" s="164">
        <f>'b,á,r,z termésátlg'!H13</f>
        <v>3750</v>
      </c>
      <c r="D15" s="164">
        <f>'b,á,r,z termésátlg'!I13</f>
        <v>3620</v>
      </c>
      <c r="E15" s="164">
        <f>'b,á,r,z termésátlg'!J13</f>
        <v>2240</v>
      </c>
      <c r="F15" s="165">
        <f>'b,á,r,z termésátlg'!K13</f>
        <v>2590</v>
      </c>
      <c r="G15" s="153">
        <v>1000000</v>
      </c>
      <c r="I15" s="153">
        <f t="shared" si="6"/>
        <v>21</v>
      </c>
      <c r="J15" s="153">
        <f t="shared" si="2"/>
        <v>19</v>
      </c>
      <c r="K15" s="153">
        <f t="shared" si="2"/>
        <v>17</v>
      </c>
      <c r="L15" s="153">
        <f t="shared" si="2"/>
        <v>18</v>
      </c>
      <c r="M15" s="153">
        <f t="shared" si="2"/>
        <v>11</v>
      </c>
      <c r="N15" s="153">
        <f t="shared" si="7"/>
        <v>1000000</v>
      </c>
      <c r="P15" s="176">
        <f t="shared" si="8"/>
        <v>1.0666666666666667</v>
      </c>
      <c r="Q15" s="176">
        <f t="shared" si="3"/>
        <v>1.1049723756906078</v>
      </c>
      <c r="R15" s="176">
        <f t="shared" si="3"/>
        <v>1.7857142857142858</v>
      </c>
      <c r="S15" s="176">
        <f t="shared" si="3"/>
        <v>1.5444015444015444</v>
      </c>
      <c r="T15" s="176">
        <f t="shared" si="9"/>
        <v>1.0359116022099448</v>
      </c>
      <c r="U15" s="176">
        <f t="shared" si="4"/>
        <v>1.6741071428571428</v>
      </c>
      <c r="V15" s="176">
        <f t="shared" si="4"/>
        <v>1.4478764478764479</v>
      </c>
      <c r="W15" s="176">
        <f t="shared" si="10"/>
        <v>1.6160714285714286</v>
      </c>
      <c r="X15" s="176">
        <f t="shared" si="10"/>
        <v>1.3976833976833978</v>
      </c>
      <c r="Y15" s="176">
        <f t="shared" si="11"/>
        <v>0.86486486486486491</v>
      </c>
      <c r="Z15" s="153">
        <f t="shared" si="12"/>
        <v>1000000</v>
      </c>
      <c r="AB15" s="153">
        <f t="shared" si="13"/>
        <v>21</v>
      </c>
      <c r="AC15" s="153">
        <f t="shared" si="5"/>
        <v>21</v>
      </c>
      <c r="AD15" s="153">
        <f t="shared" si="5"/>
        <v>21</v>
      </c>
      <c r="AE15" s="153">
        <f t="shared" si="5"/>
        <v>23</v>
      </c>
      <c r="AF15" s="153">
        <f t="shared" si="5"/>
        <v>18</v>
      </c>
      <c r="AG15" s="153">
        <f t="shared" si="5"/>
        <v>16</v>
      </c>
      <c r="AH15" s="153">
        <f t="shared" si="5"/>
        <v>24</v>
      </c>
      <c r="AI15" s="153">
        <f t="shared" si="5"/>
        <v>9</v>
      </c>
      <c r="AJ15" s="153">
        <f t="shared" si="5"/>
        <v>22</v>
      </c>
      <c r="AK15" s="153">
        <f t="shared" si="5"/>
        <v>23</v>
      </c>
      <c r="AL15" s="153">
        <f t="shared" si="1"/>
        <v>1000000</v>
      </c>
      <c r="AM15" s="153">
        <f>y0!L97</f>
        <v>999924.2</v>
      </c>
      <c r="AN15" s="153">
        <f>y0!N97</f>
        <v>75.8</v>
      </c>
      <c r="AO15" s="153">
        <f t="shared" si="14"/>
        <v>1</v>
      </c>
      <c r="AP15" s="153">
        <f>Y0_2!L95</f>
        <v>999923.9</v>
      </c>
      <c r="AQ15" s="153">
        <f>Y0_2!N95</f>
        <v>76.099999999999994</v>
      </c>
      <c r="AR15" s="153">
        <f t="shared" si="15"/>
        <v>0.29999999999999716</v>
      </c>
    </row>
    <row r="16" spans="1:45" x14ac:dyDescent="0.3">
      <c r="A16" s="154">
        <v>2011</v>
      </c>
      <c r="B16" s="163">
        <f>'kukorica termelés'!K118</f>
        <v>6500</v>
      </c>
      <c r="C16" s="164">
        <f>'b,á,r,z termésátlg'!H14</f>
        <v>4200</v>
      </c>
      <c r="D16" s="164">
        <f>'b,á,r,z termésátlg'!I14</f>
        <v>3780</v>
      </c>
      <c r="E16" s="164">
        <f>'b,á,r,z termésátlg'!J14</f>
        <v>2300</v>
      </c>
      <c r="F16" s="165">
        <f>'b,á,r,z termésátlg'!K14</f>
        <v>2410</v>
      </c>
      <c r="G16" s="153">
        <v>1000000</v>
      </c>
      <c r="I16" s="153">
        <f t="shared" si="6"/>
        <v>11</v>
      </c>
      <c r="J16" s="153">
        <f t="shared" si="2"/>
        <v>16</v>
      </c>
      <c r="K16" s="153">
        <f t="shared" si="2"/>
        <v>14</v>
      </c>
      <c r="L16" s="153">
        <f t="shared" si="2"/>
        <v>17</v>
      </c>
      <c r="M16" s="153">
        <f t="shared" si="2"/>
        <v>17</v>
      </c>
      <c r="N16" s="153">
        <f t="shared" si="7"/>
        <v>1000000</v>
      </c>
      <c r="P16" s="176">
        <f t="shared" si="8"/>
        <v>1.5476190476190477</v>
      </c>
      <c r="Q16" s="176">
        <f t="shared" si="3"/>
        <v>1.7195767195767195</v>
      </c>
      <c r="R16" s="176">
        <f t="shared" si="3"/>
        <v>2.8260869565217392</v>
      </c>
      <c r="S16" s="176">
        <f t="shared" si="3"/>
        <v>2.6970954356846475</v>
      </c>
      <c r="T16" s="176">
        <f t="shared" si="9"/>
        <v>1.1111111111111112</v>
      </c>
      <c r="U16" s="176">
        <f t="shared" si="4"/>
        <v>1.826086956521739</v>
      </c>
      <c r="V16" s="176">
        <f t="shared" si="4"/>
        <v>1.7427385892116183</v>
      </c>
      <c r="W16" s="176">
        <f t="shared" si="10"/>
        <v>1.6434782608695653</v>
      </c>
      <c r="X16" s="176">
        <f t="shared" si="10"/>
        <v>1.5684647302904564</v>
      </c>
      <c r="Y16" s="176">
        <f t="shared" si="11"/>
        <v>0.9543568464730291</v>
      </c>
      <c r="Z16" s="153">
        <f t="shared" si="12"/>
        <v>1000000</v>
      </c>
      <c r="AB16" s="153">
        <f t="shared" si="13"/>
        <v>9</v>
      </c>
      <c r="AC16" s="153">
        <f t="shared" si="5"/>
        <v>9</v>
      </c>
      <c r="AD16" s="153">
        <f t="shared" si="5"/>
        <v>5</v>
      </c>
      <c r="AE16" s="153">
        <f t="shared" si="5"/>
        <v>8</v>
      </c>
      <c r="AF16" s="153">
        <f t="shared" si="5"/>
        <v>10</v>
      </c>
      <c r="AG16" s="153">
        <f t="shared" si="5"/>
        <v>5</v>
      </c>
      <c r="AH16" s="153">
        <f t="shared" si="5"/>
        <v>15</v>
      </c>
      <c r="AI16" s="153">
        <f t="shared" si="5"/>
        <v>7</v>
      </c>
      <c r="AJ16" s="153">
        <f t="shared" si="5"/>
        <v>14</v>
      </c>
      <c r="AK16" s="153">
        <f t="shared" si="5"/>
        <v>18</v>
      </c>
      <c r="AL16" s="153">
        <f t="shared" si="1"/>
        <v>1000000</v>
      </c>
      <c r="AM16" s="153">
        <f>y0!L98</f>
        <v>1000042.2</v>
      </c>
      <c r="AN16" s="153">
        <f>y0!N98</f>
        <v>-42.2</v>
      </c>
      <c r="AO16" s="153">
        <f t="shared" si="14"/>
        <v>21</v>
      </c>
      <c r="AP16" s="153">
        <f>Y0_2!L96</f>
        <v>1000041.9</v>
      </c>
      <c r="AQ16" s="153">
        <f>Y0_2!N96</f>
        <v>-41.9</v>
      </c>
      <c r="AR16" s="153">
        <f t="shared" si="15"/>
        <v>0.30000000000000426</v>
      </c>
    </row>
    <row r="17" spans="1:44" x14ac:dyDescent="0.3">
      <c r="A17" s="154">
        <v>2010</v>
      </c>
      <c r="B17" s="163">
        <f>'kukorica termelés'!K119</f>
        <v>6470</v>
      </c>
      <c r="C17" s="164">
        <f>'b,á,r,z termésátlg'!H15</f>
        <v>3710</v>
      </c>
      <c r="D17" s="164">
        <f>'b,á,r,z termésátlg'!I15</f>
        <v>3360</v>
      </c>
      <c r="E17" s="164">
        <f>'b,á,r,z termésátlg'!J15</f>
        <v>2110</v>
      </c>
      <c r="F17" s="165">
        <f>'b,á,r,z termésátlg'!K15</f>
        <v>2320</v>
      </c>
      <c r="G17" s="153">
        <v>1000000</v>
      </c>
      <c r="I17" s="153">
        <f t="shared" si="6"/>
        <v>12</v>
      </c>
      <c r="J17" s="153">
        <f t="shared" si="2"/>
        <v>20</v>
      </c>
      <c r="K17" s="153">
        <f t="shared" si="2"/>
        <v>19</v>
      </c>
      <c r="L17" s="153">
        <f t="shared" si="2"/>
        <v>19</v>
      </c>
      <c r="M17" s="153">
        <f t="shared" si="2"/>
        <v>19</v>
      </c>
      <c r="N17" s="153">
        <f t="shared" si="7"/>
        <v>1000000</v>
      </c>
      <c r="P17" s="176">
        <f t="shared" si="8"/>
        <v>1.7439353099730459</v>
      </c>
      <c r="Q17" s="176">
        <f t="shared" si="3"/>
        <v>1.9255952380952381</v>
      </c>
      <c r="R17" s="176">
        <f t="shared" si="3"/>
        <v>3.066350710900474</v>
      </c>
      <c r="S17" s="176">
        <f t="shared" si="3"/>
        <v>2.7887931034482758</v>
      </c>
      <c r="T17" s="176">
        <f t="shared" si="9"/>
        <v>1.1041666666666667</v>
      </c>
      <c r="U17" s="176">
        <f t="shared" si="4"/>
        <v>1.7582938388625593</v>
      </c>
      <c r="V17" s="176">
        <f t="shared" si="4"/>
        <v>1.5991379310344827</v>
      </c>
      <c r="W17" s="176">
        <f t="shared" si="10"/>
        <v>1.5924170616113744</v>
      </c>
      <c r="X17" s="176">
        <f t="shared" si="10"/>
        <v>1.4482758620689655</v>
      </c>
      <c r="Y17" s="176">
        <f t="shared" si="11"/>
        <v>0.90948275862068961</v>
      </c>
      <c r="Z17" s="153">
        <f t="shared" si="12"/>
        <v>1000000</v>
      </c>
      <c r="AB17" s="153">
        <f t="shared" si="13"/>
        <v>1</v>
      </c>
      <c r="AC17" s="153">
        <f t="shared" si="5"/>
        <v>2</v>
      </c>
      <c r="AD17" s="153">
        <f t="shared" si="5"/>
        <v>2</v>
      </c>
      <c r="AE17" s="153">
        <f t="shared" si="5"/>
        <v>7</v>
      </c>
      <c r="AF17" s="153">
        <f t="shared" si="5"/>
        <v>13</v>
      </c>
      <c r="AG17" s="153">
        <f t="shared" si="5"/>
        <v>12</v>
      </c>
      <c r="AH17" s="153">
        <f t="shared" si="5"/>
        <v>22</v>
      </c>
      <c r="AI17" s="153">
        <f t="shared" si="5"/>
        <v>13</v>
      </c>
      <c r="AJ17" s="153">
        <f t="shared" si="5"/>
        <v>19</v>
      </c>
      <c r="AK17" s="153">
        <f t="shared" si="5"/>
        <v>19</v>
      </c>
      <c r="AL17" s="153">
        <f t="shared" si="1"/>
        <v>1000000</v>
      </c>
      <c r="AM17" s="153">
        <f>y0!L99</f>
        <v>999993.2</v>
      </c>
      <c r="AN17" s="153">
        <f>y0!N99</f>
        <v>6.8</v>
      </c>
      <c r="AO17" s="153">
        <f t="shared" si="14"/>
        <v>8</v>
      </c>
      <c r="AP17" s="153">
        <f>Y0_2!L97</f>
        <v>1000013.9</v>
      </c>
      <c r="AQ17" s="153">
        <f>Y0_2!N97</f>
        <v>-13.9</v>
      </c>
      <c r="AR17" s="153">
        <f t="shared" si="15"/>
        <v>20.7</v>
      </c>
    </row>
    <row r="18" spans="1:44" x14ac:dyDescent="0.3">
      <c r="A18" s="154">
        <v>2009</v>
      </c>
      <c r="B18" s="163">
        <f>'kukorica termelés'!K120</f>
        <v>6390</v>
      </c>
      <c r="C18" s="164">
        <f>'b,á,r,z termésátlg'!H16</f>
        <v>3850</v>
      </c>
      <c r="D18" s="164">
        <f>'b,á,r,z termésátlg'!I16</f>
        <v>3320</v>
      </c>
      <c r="E18" s="164">
        <f>'b,á,r,z termésátlg'!J16</f>
        <v>1810</v>
      </c>
      <c r="F18" s="165">
        <f>'b,á,r,z termésátlg'!K16</f>
        <v>2130</v>
      </c>
      <c r="G18" s="153">
        <v>1000000</v>
      </c>
      <c r="I18" s="153">
        <f t="shared" si="6"/>
        <v>13</v>
      </c>
      <c r="J18" s="153">
        <f t="shared" si="2"/>
        <v>18</v>
      </c>
      <c r="K18" s="153">
        <f t="shared" si="2"/>
        <v>20</v>
      </c>
      <c r="L18" s="153">
        <f t="shared" si="2"/>
        <v>23</v>
      </c>
      <c r="M18" s="153">
        <f t="shared" si="2"/>
        <v>21</v>
      </c>
      <c r="N18" s="153">
        <f t="shared" si="7"/>
        <v>1000000</v>
      </c>
      <c r="P18" s="176">
        <f t="shared" si="8"/>
        <v>1.6597402597402597</v>
      </c>
      <c r="Q18" s="176">
        <f t="shared" si="3"/>
        <v>1.9246987951807228</v>
      </c>
      <c r="R18" s="176">
        <f t="shared" si="3"/>
        <v>3.5303867403314917</v>
      </c>
      <c r="S18" s="176">
        <f t="shared" si="3"/>
        <v>3</v>
      </c>
      <c r="T18" s="176">
        <f t="shared" si="9"/>
        <v>1.1596385542168675</v>
      </c>
      <c r="U18" s="176">
        <f t="shared" si="4"/>
        <v>2.1270718232044197</v>
      </c>
      <c r="V18" s="176">
        <f t="shared" si="4"/>
        <v>1.807511737089202</v>
      </c>
      <c r="W18" s="176">
        <f t="shared" si="10"/>
        <v>1.8342541436464088</v>
      </c>
      <c r="X18" s="176">
        <f t="shared" si="10"/>
        <v>1.5586854460093897</v>
      </c>
      <c r="Y18" s="176">
        <f t="shared" si="11"/>
        <v>0.84976525821596249</v>
      </c>
      <c r="Z18" s="153">
        <f t="shared" si="12"/>
        <v>1000000</v>
      </c>
      <c r="AB18" s="153">
        <f t="shared" si="13"/>
        <v>4</v>
      </c>
      <c r="AC18" s="153">
        <f t="shared" si="5"/>
        <v>3</v>
      </c>
      <c r="AD18" s="153">
        <f t="shared" si="5"/>
        <v>1</v>
      </c>
      <c r="AE18" s="153">
        <f t="shared" si="5"/>
        <v>3</v>
      </c>
      <c r="AF18" s="153">
        <f t="shared" si="5"/>
        <v>6</v>
      </c>
      <c r="AG18" s="153">
        <f t="shared" si="5"/>
        <v>1</v>
      </c>
      <c r="AH18" s="153">
        <f t="shared" si="5"/>
        <v>9</v>
      </c>
      <c r="AI18" s="153">
        <f t="shared" si="5"/>
        <v>2</v>
      </c>
      <c r="AJ18" s="153">
        <f t="shared" si="5"/>
        <v>15</v>
      </c>
      <c r="AK18" s="153">
        <f t="shared" si="5"/>
        <v>24</v>
      </c>
      <c r="AL18" s="153">
        <f t="shared" si="1"/>
        <v>1000000</v>
      </c>
      <c r="AM18" s="153">
        <f>y0!L100</f>
        <v>999993.2</v>
      </c>
      <c r="AN18" s="153">
        <f>y0!N100</f>
        <v>6.8</v>
      </c>
      <c r="AO18" s="153">
        <f t="shared" si="14"/>
        <v>8</v>
      </c>
      <c r="AP18" s="153">
        <f>Y0_2!L98</f>
        <v>999992.9</v>
      </c>
      <c r="AQ18" s="153">
        <f>Y0_2!N98</f>
        <v>7.1</v>
      </c>
      <c r="AR18" s="153">
        <f t="shared" si="15"/>
        <v>0.29999999999999982</v>
      </c>
    </row>
    <row r="19" spans="1:44" x14ac:dyDescent="0.3">
      <c r="A19" s="154">
        <v>2008</v>
      </c>
      <c r="B19" s="163">
        <f>'kukorica termelés'!K121</f>
        <v>7470</v>
      </c>
      <c r="C19" s="164">
        <f>'b,á,r,z termésátlg'!H17</f>
        <v>4980</v>
      </c>
      <c r="D19" s="164">
        <f>'b,á,r,z termésátlg'!I17</f>
        <v>4450</v>
      </c>
      <c r="E19" s="164">
        <f>'b,á,r,z termésátlg'!J17</f>
        <v>2580</v>
      </c>
      <c r="F19" s="165">
        <f>'b,á,r,z termésátlg'!K17</f>
        <v>2970</v>
      </c>
      <c r="G19" s="153">
        <v>1000000</v>
      </c>
      <c r="I19" s="153">
        <f t="shared" si="6"/>
        <v>7</v>
      </c>
      <c r="J19" s="153">
        <f t="shared" si="2"/>
        <v>9</v>
      </c>
      <c r="K19" s="153">
        <f t="shared" si="2"/>
        <v>10</v>
      </c>
      <c r="L19" s="153">
        <f t="shared" si="2"/>
        <v>13</v>
      </c>
      <c r="M19" s="153">
        <f t="shared" si="2"/>
        <v>5</v>
      </c>
      <c r="N19" s="153">
        <f t="shared" si="7"/>
        <v>1000000</v>
      </c>
      <c r="P19" s="176">
        <f t="shared" si="8"/>
        <v>1.5</v>
      </c>
      <c r="Q19" s="176">
        <f t="shared" si="3"/>
        <v>1.6786516853932585</v>
      </c>
      <c r="R19" s="176">
        <f t="shared" si="3"/>
        <v>2.8953488372093021</v>
      </c>
      <c r="S19" s="176">
        <f t="shared" si="3"/>
        <v>2.5151515151515151</v>
      </c>
      <c r="T19" s="176">
        <f t="shared" si="9"/>
        <v>1.1191011235955055</v>
      </c>
      <c r="U19" s="176">
        <f t="shared" si="4"/>
        <v>1.930232558139535</v>
      </c>
      <c r="V19" s="176">
        <f t="shared" si="4"/>
        <v>1.6767676767676767</v>
      </c>
      <c r="W19" s="176">
        <f t="shared" si="10"/>
        <v>1.7248062015503876</v>
      </c>
      <c r="X19" s="176">
        <f t="shared" si="10"/>
        <v>1.4983164983164983</v>
      </c>
      <c r="Y19" s="176">
        <f t="shared" si="11"/>
        <v>0.86868686868686873</v>
      </c>
      <c r="Z19" s="153">
        <f t="shared" si="12"/>
        <v>1000000</v>
      </c>
      <c r="AB19" s="153">
        <f t="shared" si="13"/>
        <v>11</v>
      </c>
      <c r="AC19" s="153">
        <f t="shared" si="5"/>
        <v>11</v>
      </c>
      <c r="AD19" s="153">
        <f t="shared" si="5"/>
        <v>4</v>
      </c>
      <c r="AE19" s="153">
        <f t="shared" si="5"/>
        <v>13</v>
      </c>
      <c r="AF19" s="153">
        <f t="shared" si="5"/>
        <v>9</v>
      </c>
      <c r="AG19" s="153">
        <f t="shared" si="5"/>
        <v>2</v>
      </c>
      <c r="AH19" s="153">
        <f t="shared" si="5"/>
        <v>18</v>
      </c>
      <c r="AI19" s="153">
        <f t="shared" si="5"/>
        <v>4</v>
      </c>
      <c r="AJ19" s="153">
        <f t="shared" si="5"/>
        <v>17</v>
      </c>
      <c r="AK19" s="153">
        <f t="shared" si="5"/>
        <v>22</v>
      </c>
      <c r="AL19" s="153">
        <f t="shared" ref="AL19:AL27" si="16">Z19</f>
        <v>1000000</v>
      </c>
      <c r="AM19" s="153">
        <f>y0!L101</f>
        <v>1000036.7</v>
      </c>
      <c r="AN19" s="153">
        <f>y0!N101</f>
        <v>-36.700000000000003</v>
      </c>
      <c r="AO19" s="153">
        <f t="shared" si="14"/>
        <v>20</v>
      </c>
      <c r="AP19" s="153">
        <f>Y0_2!L99</f>
        <v>1000036.4</v>
      </c>
      <c r="AQ19" s="153">
        <f>Y0_2!N99</f>
        <v>-36.4</v>
      </c>
      <c r="AR19" s="153">
        <f t="shared" si="15"/>
        <v>0.30000000000000426</v>
      </c>
    </row>
    <row r="20" spans="1:44" x14ac:dyDescent="0.3">
      <c r="A20" s="154">
        <v>2007</v>
      </c>
      <c r="B20" s="163">
        <f>'kukorica termelés'!K122</f>
        <v>3730</v>
      </c>
      <c r="C20" s="164">
        <f>'b,á,r,z termésátlg'!H18</f>
        <v>3590</v>
      </c>
      <c r="D20" s="164">
        <f>'b,á,r,z termésátlg'!I18</f>
        <v>3170</v>
      </c>
      <c r="E20" s="164">
        <f>'b,á,r,z termésátlg'!J18</f>
        <v>2040</v>
      </c>
      <c r="F20" s="165">
        <f>'b,á,r,z termésátlg'!K18</f>
        <v>2090</v>
      </c>
      <c r="G20" s="153">
        <v>1000000</v>
      </c>
      <c r="I20" s="153">
        <f t="shared" si="6"/>
        <v>23</v>
      </c>
      <c r="J20" s="153">
        <f t="shared" si="2"/>
        <v>22</v>
      </c>
      <c r="K20" s="153">
        <f t="shared" si="2"/>
        <v>21</v>
      </c>
      <c r="L20" s="153">
        <f t="shared" si="2"/>
        <v>20</v>
      </c>
      <c r="M20" s="153">
        <f t="shared" si="2"/>
        <v>22</v>
      </c>
      <c r="N20" s="153">
        <f t="shared" si="7"/>
        <v>1000000</v>
      </c>
      <c r="P20" s="176">
        <f t="shared" si="8"/>
        <v>1.0389972144846797</v>
      </c>
      <c r="Q20" s="176">
        <f t="shared" si="8"/>
        <v>1.1766561514195584</v>
      </c>
      <c r="R20" s="176">
        <f t="shared" si="8"/>
        <v>1.8284313725490196</v>
      </c>
      <c r="S20" s="176">
        <f t="shared" si="8"/>
        <v>1.7846889952153111</v>
      </c>
      <c r="T20" s="176">
        <f t="shared" si="9"/>
        <v>1.1324921135646688</v>
      </c>
      <c r="U20" s="176">
        <f t="shared" si="9"/>
        <v>1.7598039215686274</v>
      </c>
      <c r="V20" s="176">
        <f t="shared" si="9"/>
        <v>1.7177033492822966</v>
      </c>
      <c r="W20" s="176">
        <f t="shared" si="10"/>
        <v>1.553921568627451</v>
      </c>
      <c r="X20" s="176">
        <f t="shared" si="10"/>
        <v>1.5167464114832536</v>
      </c>
      <c r="Y20" s="176">
        <f t="shared" si="11"/>
        <v>0.97607655502392343</v>
      </c>
      <c r="Z20" s="153">
        <f t="shared" si="12"/>
        <v>1000000</v>
      </c>
      <c r="AB20" s="153">
        <f t="shared" si="13"/>
        <v>22</v>
      </c>
      <c r="AC20" s="153">
        <f t="shared" si="5"/>
        <v>20</v>
      </c>
      <c r="AD20" s="153">
        <f t="shared" si="5"/>
        <v>20</v>
      </c>
      <c r="AE20" s="153">
        <f t="shared" si="5"/>
        <v>22</v>
      </c>
      <c r="AF20" s="153">
        <f t="shared" si="5"/>
        <v>8</v>
      </c>
      <c r="AG20" s="153">
        <f t="shared" si="5"/>
        <v>11</v>
      </c>
      <c r="AH20" s="153">
        <f t="shared" si="5"/>
        <v>17</v>
      </c>
      <c r="AI20" s="153">
        <f t="shared" si="5"/>
        <v>14</v>
      </c>
      <c r="AJ20" s="153">
        <f t="shared" si="5"/>
        <v>16</v>
      </c>
      <c r="AK20" s="153">
        <f t="shared" si="5"/>
        <v>15</v>
      </c>
      <c r="AL20" s="153">
        <f t="shared" si="16"/>
        <v>1000000</v>
      </c>
      <c r="AM20" s="153">
        <f>y0!L102</f>
        <v>999972.2</v>
      </c>
      <c r="AN20" s="153">
        <f>y0!N102</f>
        <v>27.8</v>
      </c>
      <c r="AO20" s="153">
        <f t="shared" si="14"/>
        <v>6</v>
      </c>
      <c r="AP20" s="153">
        <f>Y0_2!L100</f>
        <v>999971.9</v>
      </c>
      <c r="AQ20" s="153">
        <f>Y0_2!N100</f>
        <v>28.1</v>
      </c>
      <c r="AR20" s="153">
        <f t="shared" si="15"/>
        <v>0.30000000000000071</v>
      </c>
    </row>
    <row r="21" spans="1:44" x14ac:dyDescent="0.3">
      <c r="A21" s="154">
        <v>2006</v>
      </c>
      <c r="B21" s="163">
        <f>'kukorica termelés'!K123</f>
        <v>6820</v>
      </c>
      <c r="C21" s="164">
        <f>'b,á,r,z termésátlg'!H19</f>
        <v>4070</v>
      </c>
      <c r="D21" s="164">
        <f>'b,á,r,z termésátlg'!I19</f>
        <v>3670</v>
      </c>
      <c r="E21" s="164">
        <f>'b,á,r,z termésátlg'!J19</f>
        <v>2540</v>
      </c>
      <c r="F21" s="165">
        <f>'b,á,r,z termésátlg'!K19</f>
        <v>2550</v>
      </c>
      <c r="G21" s="153">
        <v>1000000</v>
      </c>
      <c r="I21" s="153">
        <f t="shared" si="6"/>
        <v>9</v>
      </c>
      <c r="J21" s="153">
        <f t="shared" si="2"/>
        <v>17</v>
      </c>
      <c r="K21" s="153">
        <f t="shared" si="2"/>
        <v>16</v>
      </c>
      <c r="L21" s="153">
        <f t="shared" si="2"/>
        <v>15</v>
      </c>
      <c r="M21" s="153">
        <f t="shared" si="2"/>
        <v>13</v>
      </c>
      <c r="N21" s="153">
        <f t="shared" si="7"/>
        <v>1000000</v>
      </c>
      <c r="P21" s="176">
        <f t="shared" si="8"/>
        <v>1.6756756756756757</v>
      </c>
      <c r="Q21" s="176">
        <f t="shared" si="8"/>
        <v>1.8583106267029972</v>
      </c>
      <c r="R21" s="176">
        <f t="shared" si="8"/>
        <v>2.6850393700787403</v>
      </c>
      <c r="S21" s="176">
        <f t="shared" si="8"/>
        <v>2.6745098039215685</v>
      </c>
      <c r="T21" s="176">
        <f t="shared" si="9"/>
        <v>1.1089918256130791</v>
      </c>
      <c r="U21" s="176">
        <f t="shared" si="9"/>
        <v>1.6023622047244095</v>
      </c>
      <c r="V21" s="176">
        <f t="shared" si="9"/>
        <v>1.5960784313725491</v>
      </c>
      <c r="W21" s="176">
        <f t="shared" si="10"/>
        <v>1.4448818897637796</v>
      </c>
      <c r="X21" s="176">
        <f t="shared" si="10"/>
        <v>1.4392156862745098</v>
      </c>
      <c r="Y21" s="176">
        <f t="shared" si="11"/>
        <v>0.99607843137254903</v>
      </c>
      <c r="Z21" s="153">
        <f t="shared" si="12"/>
        <v>1000000</v>
      </c>
      <c r="AB21" s="153">
        <f t="shared" si="13"/>
        <v>3</v>
      </c>
      <c r="AC21" s="153">
        <f t="shared" si="5"/>
        <v>4</v>
      </c>
      <c r="AD21" s="153">
        <f t="shared" si="5"/>
        <v>9</v>
      </c>
      <c r="AE21" s="153">
        <f t="shared" si="5"/>
        <v>10</v>
      </c>
      <c r="AF21" s="153">
        <f t="shared" si="5"/>
        <v>12</v>
      </c>
      <c r="AG21" s="153">
        <f t="shared" si="5"/>
        <v>19</v>
      </c>
      <c r="AH21" s="153">
        <f t="shared" si="5"/>
        <v>23</v>
      </c>
      <c r="AI21" s="153">
        <f t="shared" si="5"/>
        <v>19</v>
      </c>
      <c r="AJ21" s="153">
        <f t="shared" si="5"/>
        <v>21</v>
      </c>
      <c r="AK21" s="153">
        <f t="shared" si="5"/>
        <v>13</v>
      </c>
      <c r="AL21" s="153">
        <f t="shared" si="16"/>
        <v>1000000</v>
      </c>
      <c r="AM21" s="153">
        <f>y0!L103</f>
        <v>999957.2</v>
      </c>
      <c r="AN21" s="153">
        <f>y0!N103</f>
        <v>42.8</v>
      </c>
      <c r="AO21" s="153">
        <f t="shared" si="14"/>
        <v>2</v>
      </c>
      <c r="AP21" s="153">
        <f>Y0_2!L101</f>
        <v>999956.9</v>
      </c>
      <c r="AQ21" s="153">
        <f>Y0_2!N101</f>
        <v>43.1</v>
      </c>
      <c r="AR21" s="153">
        <f t="shared" si="15"/>
        <v>0.30000000000000426</v>
      </c>
    </row>
    <row r="22" spans="1:44" x14ac:dyDescent="0.3">
      <c r="A22" s="154">
        <v>2005</v>
      </c>
      <c r="B22" s="163">
        <f>'kukorica termelés'!K124</f>
        <v>7560</v>
      </c>
      <c r="C22" s="164">
        <f>'b,á,r,z termésátlg'!H20</f>
        <v>4500</v>
      </c>
      <c r="D22" s="164">
        <f>'b,á,r,z termésátlg'!I20</f>
        <v>3750</v>
      </c>
      <c r="E22" s="164">
        <f>'b,á,r,z termésátlg'!J20</f>
        <v>2570</v>
      </c>
      <c r="F22" s="165">
        <f>'b,á,r,z termésátlg'!K20</f>
        <v>2520</v>
      </c>
      <c r="G22" s="153">
        <v>1000000</v>
      </c>
      <c r="I22" s="153">
        <f t="shared" si="6"/>
        <v>6</v>
      </c>
      <c r="J22" s="153">
        <f t="shared" si="2"/>
        <v>13</v>
      </c>
      <c r="K22" s="153">
        <f t="shared" si="2"/>
        <v>15</v>
      </c>
      <c r="L22" s="153">
        <f t="shared" si="2"/>
        <v>14</v>
      </c>
      <c r="M22" s="153">
        <f t="shared" si="2"/>
        <v>15</v>
      </c>
      <c r="N22" s="153">
        <f t="shared" si="7"/>
        <v>1000000</v>
      </c>
      <c r="P22" s="176">
        <f t="shared" si="8"/>
        <v>1.68</v>
      </c>
      <c r="Q22" s="176">
        <f t="shared" si="8"/>
        <v>2.016</v>
      </c>
      <c r="R22" s="176">
        <f t="shared" si="8"/>
        <v>2.9416342412451364</v>
      </c>
      <c r="S22" s="176">
        <f t="shared" si="8"/>
        <v>3</v>
      </c>
      <c r="T22" s="176">
        <f t="shared" si="9"/>
        <v>1.2</v>
      </c>
      <c r="U22" s="176">
        <f t="shared" si="9"/>
        <v>1.7509727626459144</v>
      </c>
      <c r="V22" s="176">
        <f t="shared" si="9"/>
        <v>1.7857142857142858</v>
      </c>
      <c r="W22" s="176">
        <f t="shared" si="10"/>
        <v>1.4591439688715953</v>
      </c>
      <c r="X22" s="176">
        <f t="shared" si="10"/>
        <v>1.4880952380952381</v>
      </c>
      <c r="Y22" s="176">
        <f t="shared" si="11"/>
        <v>1.0198412698412698</v>
      </c>
      <c r="Z22" s="153">
        <f t="shared" si="12"/>
        <v>1000000</v>
      </c>
      <c r="AB22" s="153">
        <f t="shared" si="13"/>
        <v>2</v>
      </c>
      <c r="AC22" s="153">
        <f t="shared" si="5"/>
        <v>1</v>
      </c>
      <c r="AD22" s="153">
        <f t="shared" si="5"/>
        <v>3</v>
      </c>
      <c r="AE22" s="153">
        <f t="shared" si="5"/>
        <v>3</v>
      </c>
      <c r="AF22" s="153">
        <f t="shared" si="5"/>
        <v>4</v>
      </c>
      <c r="AG22" s="153">
        <f t="shared" si="5"/>
        <v>13</v>
      </c>
      <c r="AH22" s="153">
        <f t="shared" si="5"/>
        <v>11</v>
      </c>
      <c r="AI22" s="153">
        <f t="shared" si="5"/>
        <v>18</v>
      </c>
      <c r="AJ22" s="153">
        <f t="shared" si="5"/>
        <v>18</v>
      </c>
      <c r="AK22" s="153">
        <f t="shared" si="5"/>
        <v>12</v>
      </c>
      <c r="AL22" s="153">
        <f t="shared" si="16"/>
        <v>1000000</v>
      </c>
      <c r="AM22" s="153">
        <f>y0!L104</f>
        <v>1000051.2</v>
      </c>
      <c r="AN22" s="153">
        <f>y0!N104</f>
        <v>-51.2</v>
      </c>
      <c r="AO22" s="153">
        <f t="shared" si="14"/>
        <v>23</v>
      </c>
      <c r="AP22" s="153">
        <f>Y0_2!L102</f>
        <v>1000036.9</v>
      </c>
      <c r="AQ22" s="153">
        <f>Y0_2!N102</f>
        <v>-36.9</v>
      </c>
      <c r="AR22" s="153">
        <f t="shared" si="15"/>
        <v>14.300000000000004</v>
      </c>
    </row>
    <row r="23" spans="1:44" x14ac:dyDescent="0.3">
      <c r="A23" s="154">
        <v>2004</v>
      </c>
      <c r="B23" s="163">
        <f>'kukorica termelés'!K125</f>
        <v>7000</v>
      </c>
      <c r="C23" s="164">
        <f>'b,á,r,z termésátlg'!H21</f>
        <v>5120</v>
      </c>
      <c r="D23" s="164">
        <f>'b,á,r,z termésátlg'!I21</f>
        <v>4270</v>
      </c>
      <c r="E23" s="164">
        <f>'b,á,r,z termésátlg'!J21</f>
        <v>2750</v>
      </c>
      <c r="F23" s="165">
        <f>'b,á,r,z termésátlg'!K21</f>
        <v>3120</v>
      </c>
      <c r="G23" s="153">
        <v>1000000</v>
      </c>
      <c r="I23" s="153">
        <f t="shared" si="6"/>
        <v>8</v>
      </c>
      <c r="J23" s="153">
        <f t="shared" si="2"/>
        <v>7</v>
      </c>
      <c r="K23" s="153">
        <f t="shared" si="2"/>
        <v>12</v>
      </c>
      <c r="L23" s="153">
        <f t="shared" si="2"/>
        <v>12</v>
      </c>
      <c r="M23" s="153">
        <f t="shared" si="2"/>
        <v>2</v>
      </c>
      <c r="N23" s="153">
        <f t="shared" si="7"/>
        <v>1000000</v>
      </c>
      <c r="P23" s="176">
        <f t="shared" si="8"/>
        <v>1.3671875</v>
      </c>
      <c r="Q23" s="176">
        <f t="shared" si="8"/>
        <v>1.639344262295082</v>
      </c>
      <c r="R23" s="176">
        <f t="shared" si="8"/>
        <v>2.5454545454545454</v>
      </c>
      <c r="S23" s="176">
        <f t="shared" si="8"/>
        <v>2.2435897435897436</v>
      </c>
      <c r="T23" s="176">
        <f t="shared" si="9"/>
        <v>1.1990632318501171</v>
      </c>
      <c r="U23" s="176">
        <f t="shared" si="9"/>
        <v>1.8618181818181818</v>
      </c>
      <c r="V23" s="176">
        <f t="shared" si="9"/>
        <v>1.641025641025641</v>
      </c>
      <c r="W23" s="176">
        <f t="shared" si="10"/>
        <v>1.5527272727272727</v>
      </c>
      <c r="X23" s="176">
        <f t="shared" si="10"/>
        <v>1.3685897435897436</v>
      </c>
      <c r="Y23" s="176">
        <f t="shared" si="11"/>
        <v>0.88141025641025639</v>
      </c>
      <c r="Z23" s="153">
        <f t="shared" si="12"/>
        <v>1000000</v>
      </c>
      <c r="AB23" s="153">
        <f t="shared" si="13"/>
        <v>15</v>
      </c>
      <c r="AC23" s="153">
        <f t="shared" si="5"/>
        <v>13</v>
      </c>
      <c r="AD23" s="153">
        <f t="shared" si="5"/>
        <v>13</v>
      </c>
      <c r="AE23" s="153">
        <f t="shared" si="5"/>
        <v>17</v>
      </c>
      <c r="AF23" s="153">
        <f t="shared" si="5"/>
        <v>5</v>
      </c>
      <c r="AG23" s="153">
        <f t="shared" si="5"/>
        <v>4</v>
      </c>
      <c r="AH23" s="153">
        <f t="shared" si="5"/>
        <v>19</v>
      </c>
      <c r="AI23" s="153">
        <f t="shared" si="5"/>
        <v>15</v>
      </c>
      <c r="AJ23" s="153">
        <f t="shared" si="5"/>
        <v>23</v>
      </c>
      <c r="AK23" s="153">
        <f t="shared" si="5"/>
        <v>21</v>
      </c>
      <c r="AL23" s="153">
        <f t="shared" si="16"/>
        <v>1000000</v>
      </c>
      <c r="AM23" s="153">
        <f>y0!L105</f>
        <v>999993.2</v>
      </c>
      <c r="AN23" s="153">
        <f>y0!N105</f>
        <v>6.8</v>
      </c>
      <c r="AO23" s="153">
        <f t="shared" si="14"/>
        <v>8</v>
      </c>
      <c r="AP23" s="153">
        <f>Y0_2!L103</f>
        <v>999992.9</v>
      </c>
      <c r="AQ23" s="153">
        <f>Y0_2!N103</f>
        <v>7.1</v>
      </c>
      <c r="AR23" s="153">
        <f t="shared" si="15"/>
        <v>0.29999999999999982</v>
      </c>
    </row>
    <row r="24" spans="1:44" x14ac:dyDescent="0.3">
      <c r="A24" s="154">
        <v>2003</v>
      </c>
      <c r="B24" s="163">
        <f>'kukorica termelés'!K126</f>
        <v>3950</v>
      </c>
      <c r="C24" s="164">
        <f>'b,á,r,z termésátlg'!H22</f>
        <v>2640</v>
      </c>
      <c r="D24" s="164">
        <f>'b,á,r,z termésátlg'!I22</f>
        <v>2380</v>
      </c>
      <c r="E24" s="164">
        <f>'b,á,r,z termésátlg'!J22</f>
        <v>1460</v>
      </c>
      <c r="F24" s="165">
        <f>'b,á,r,z termésátlg'!K22</f>
        <v>1490</v>
      </c>
      <c r="G24" s="153">
        <v>1000000</v>
      </c>
      <c r="I24" s="153">
        <f t="shared" si="6"/>
        <v>22</v>
      </c>
      <c r="J24" s="153">
        <f t="shared" si="2"/>
        <v>24</v>
      </c>
      <c r="K24" s="153">
        <f t="shared" si="2"/>
        <v>24</v>
      </c>
      <c r="L24" s="153">
        <f t="shared" si="2"/>
        <v>24</v>
      </c>
      <c r="M24" s="153">
        <f t="shared" si="2"/>
        <v>24</v>
      </c>
      <c r="N24" s="153">
        <f t="shared" si="7"/>
        <v>1000000</v>
      </c>
      <c r="P24" s="176">
        <f t="shared" si="8"/>
        <v>1.4962121212121211</v>
      </c>
      <c r="Q24" s="176">
        <f t="shared" si="8"/>
        <v>1.6596638655462186</v>
      </c>
      <c r="R24" s="176">
        <f t="shared" si="8"/>
        <v>2.7054794520547945</v>
      </c>
      <c r="S24" s="176">
        <f t="shared" si="8"/>
        <v>2.651006711409396</v>
      </c>
      <c r="T24" s="176">
        <f t="shared" si="9"/>
        <v>1.1092436974789917</v>
      </c>
      <c r="U24" s="176">
        <f t="shared" si="9"/>
        <v>1.8082191780821917</v>
      </c>
      <c r="V24" s="176">
        <f t="shared" si="9"/>
        <v>1.7718120805369129</v>
      </c>
      <c r="W24" s="176">
        <f t="shared" si="10"/>
        <v>1.6301369863013699</v>
      </c>
      <c r="X24" s="176">
        <f t="shared" si="10"/>
        <v>1.5973154362416107</v>
      </c>
      <c r="Y24" s="176">
        <f t="shared" si="11"/>
        <v>0.97986577181208057</v>
      </c>
      <c r="Z24" s="153">
        <f t="shared" si="12"/>
        <v>1000000</v>
      </c>
      <c r="AB24" s="153">
        <f t="shared" si="13"/>
        <v>12</v>
      </c>
      <c r="AC24" s="153">
        <f t="shared" si="5"/>
        <v>12</v>
      </c>
      <c r="AD24" s="153">
        <f t="shared" si="5"/>
        <v>8</v>
      </c>
      <c r="AE24" s="153">
        <f t="shared" si="5"/>
        <v>11</v>
      </c>
      <c r="AF24" s="153">
        <f t="shared" si="5"/>
        <v>11</v>
      </c>
      <c r="AG24" s="153">
        <f t="shared" si="5"/>
        <v>7</v>
      </c>
      <c r="AH24" s="153">
        <f t="shared" si="5"/>
        <v>12</v>
      </c>
      <c r="AI24" s="153">
        <f t="shared" si="5"/>
        <v>8</v>
      </c>
      <c r="AJ24" s="153">
        <f t="shared" si="5"/>
        <v>12</v>
      </c>
      <c r="AK24" s="153">
        <f t="shared" si="5"/>
        <v>14</v>
      </c>
      <c r="AL24" s="153">
        <f t="shared" si="16"/>
        <v>1000000</v>
      </c>
      <c r="AM24" s="153">
        <f>y0!L106</f>
        <v>1000045.7</v>
      </c>
      <c r="AN24" s="153">
        <f>y0!N106</f>
        <v>-45.7</v>
      </c>
      <c r="AO24" s="153">
        <f t="shared" si="14"/>
        <v>22</v>
      </c>
      <c r="AP24" s="153">
        <f>Y0_2!L104</f>
        <v>1000038.4</v>
      </c>
      <c r="AQ24" s="153">
        <f>Y0_2!N104</f>
        <v>-38.4</v>
      </c>
      <c r="AR24" s="153">
        <f t="shared" si="15"/>
        <v>7.3000000000000043</v>
      </c>
    </row>
    <row r="25" spans="1:44" x14ac:dyDescent="0.3">
      <c r="A25" s="154">
        <v>2002</v>
      </c>
      <c r="B25" s="163">
        <f>'kukorica termelés'!K127</f>
        <v>5050</v>
      </c>
      <c r="C25" s="164">
        <f>'b,á,r,z termésátlg'!H23</f>
        <v>3510</v>
      </c>
      <c r="D25" s="164">
        <f>'b,á,r,z termésátlg'!I23</f>
        <v>2820</v>
      </c>
      <c r="E25" s="164">
        <f>'b,á,r,z termésátlg'!J23</f>
        <v>1960</v>
      </c>
      <c r="F25" s="165">
        <f>'b,á,r,z termésátlg'!K23</f>
        <v>2160</v>
      </c>
      <c r="G25" s="153">
        <v>1000000</v>
      </c>
      <c r="I25" s="153">
        <f t="shared" si="6"/>
        <v>18</v>
      </c>
      <c r="J25" s="153">
        <f t="shared" si="2"/>
        <v>23</v>
      </c>
      <c r="K25" s="153">
        <f t="shared" si="2"/>
        <v>22</v>
      </c>
      <c r="L25" s="153">
        <f t="shared" si="2"/>
        <v>22</v>
      </c>
      <c r="M25" s="153">
        <f t="shared" si="2"/>
        <v>20</v>
      </c>
      <c r="N25" s="153">
        <f t="shared" si="7"/>
        <v>1000000</v>
      </c>
      <c r="P25" s="176">
        <f t="shared" si="8"/>
        <v>1.4387464387464388</v>
      </c>
      <c r="Q25" s="176">
        <f t="shared" si="8"/>
        <v>1.7907801418439717</v>
      </c>
      <c r="R25" s="176">
        <f t="shared" si="8"/>
        <v>2.5765306122448979</v>
      </c>
      <c r="S25" s="176">
        <f t="shared" si="8"/>
        <v>2.3379629629629628</v>
      </c>
      <c r="T25" s="176">
        <f t="shared" si="9"/>
        <v>1.2446808510638299</v>
      </c>
      <c r="U25" s="176">
        <f t="shared" si="9"/>
        <v>1.7908163265306123</v>
      </c>
      <c r="V25" s="176">
        <f t="shared" si="9"/>
        <v>1.625</v>
      </c>
      <c r="W25" s="176">
        <f t="shared" si="10"/>
        <v>1.4387755102040816</v>
      </c>
      <c r="X25" s="176">
        <f t="shared" si="10"/>
        <v>1.3055555555555556</v>
      </c>
      <c r="Y25" s="176">
        <f t="shared" si="11"/>
        <v>0.90740740740740744</v>
      </c>
      <c r="Z25" s="153">
        <f t="shared" si="12"/>
        <v>1000000</v>
      </c>
      <c r="AB25" s="153">
        <f t="shared" si="13"/>
        <v>14</v>
      </c>
      <c r="AC25" s="153">
        <f t="shared" si="5"/>
        <v>6</v>
      </c>
      <c r="AD25" s="153">
        <f t="shared" si="5"/>
        <v>12</v>
      </c>
      <c r="AE25" s="153">
        <f t="shared" si="5"/>
        <v>16</v>
      </c>
      <c r="AF25" s="153">
        <f t="shared" si="5"/>
        <v>2</v>
      </c>
      <c r="AG25" s="153">
        <f t="shared" si="5"/>
        <v>10</v>
      </c>
      <c r="AH25" s="153">
        <f t="shared" si="5"/>
        <v>21</v>
      </c>
      <c r="AI25" s="153">
        <f t="shared" si="5"/>
        <v>20</v>
      </c>
      <c r="AJ25" s="153">
        <f t="shared" si="5"/>
        <v>24</v>
      </c>
      <c r="AK25" s="153">
        <f t="shared" si="5"/>
        <v>20</v>
      </c>
      <c r="AL25" s="153">
        <f t="shared" si="16"/>
        <v>1000000</v>
      </c>
      <c r="AM25" s="153">
        <f>y0!L107</f>
        <v>999974.2</v>
      </c>
      <c r="AN25" s="153">
        <f>y0!N107</f>
        <v>25.8</v>
      </c>
      <c r="AO25" s="153">
        <f t="shared" si="14"/>
        <v>7</v>
      </c>
      <c r="AP25" s="153">
        <f>Y0_2!L105</f>
        <v>999962.4</v>
      </c>
      <c r="AQ25" s="153">
        <f>Y0_2!N105</f>
        <v>37.6</v>
      </c>
      <c r="AR25" s="153">
        <f t="shared" si="15"/>
        <v>11.8</v>
      </c>
    </row>
    <row r="26" spans="1:44" x14ac:dyDescent="0.3">
      <c r="A26" s="154">
        <v>2001</v>
      </c>
      <c r="B26" s="163">
        <f>'kukorica termelés'!K128</f>
        <v>6220</v>
      </c>
      <c r="C26" s="164">
        <f>'b,á,r,z termésátlg'!H24</f>
        <v>4310</v>
      </c>
      <c r="D26" s="164">
        <f>'b,á,r,z termésátlg'!I24</f>
        <v>3530</v>
      </c>
      <c r="E26" s="164">
        <f>'b,á,r,z termésátlg'!J24</f>
        <v>2370</v>
      </c>
      <c r="F26" s="165">
        <f>'b,á,r,z termésátlg'!K24</f>
        <v>2450</v>
      </c>
      <c r="G26" s="153">
        <v>1000000</v>
      </c>
      <c r="I26" s="153">
        <f t="shared" si="6"/>
        <v>14</v>
      </c>
      <c r="J26" s="153">
        <f t="shared" si="2"/>
        <v>15</v>
      </c>
      <c r="K26" s="153">
        <f t="shared" si="2"/>
        <v>18</v>
      </c>
      <c r="L26" s="153">
        <f t="shared" si="2"/>
        <v>16</v>
      </c>
      <c r="M26" s="153">
        <f t="shared" si="2"/>
        <v>16</v>
      </c>
      <c r="N26" s="153">
        <f t="shared" si="7"/>
        <v>1000000</v>
      </c>
      <c r="P26" s="176">
        <f t="shared" si="8"/>
        <v>1.4431554524361949</v>
      </c>
      <c r="Q26" s="176">
        <f t="shared" si="8"/>
        <v>1.7620396600566572</v>
      </c>
      <c r="R26" s="176">
        <f t="shared" si="8"/>
        <v>2.6244725738396624</v>
      </c>
      <c r="S26" s="176">
        <f t="shared" si="8"/>
        <v>2.5387755102040814</v>
      </c>
      <c r="T26" s="176">
        <f t="shared" si="9"/>
        <v>1.2209631728045325</v>
      </c>
      <c r="U26" s="176">
        <f t="shared" si="9"/>
        <v>1.8185654008438819</v>
      </c>
      <c r="V26" s="176">
        <f t="shared" si="9"/>
        <v>1.7591836734693878</v>
      </c>
      <c r="W26" s="176">
        <f t="shared" si="10"/>
        <v>1.489451476793249</v>
      </c>
      <c r="X26" s="176">
        <f t="shared" si="10"/>
        <v>1.4408163265306122</v>
      </c>
      <c r="Y26" s="176">
        <f t="shared" si="11"/>
        <v>0.96734693877551026</v>
      </c>
      <c r="Z26" s="153">
        <f t="shared" si="12"/>
        <v>1000000</v>
      </c>
      <c r="AB26" s="153">
        <f t="shared" si="13"/>
        <v>13</v>
      </c>
      <c r="AC26" s="153">
        <f t="shared" si="5"/>
        <v>8</v>
      </c>
      <c r="AD26" s="153">
        <f t="shared" si="5"/>
        <v>11</v>
      </c>
      <c r="AE26" s="153">
        <f t="shared" si="5"/>
        <v>12</v>
      </c>
      <c r="AF26" s="153">
        <f t="shared" si="5"/>
        <v>3</v>
      </c>
      <c r="AG26" s="153">
        <f t="shared" si="5"/>
        <v>6</v>
      </c>
      <c r="AH26" s="153">
        <f t="shared" si="5"/>
        <v>14</v>
      </c>
      <c r="AI26" s="153">
        <f t="shared" si="5"/>
        <v>17</v>
      </c>
      <c r="AJ26" s="153">
        <f t="shared" si="5"/>
        <v>20</v>
      </c>
      <c r="AK26" s="153">
        <f t="shared" si="5"/>
        <v>17</v>
      </c>
      <c r="AL26" s="153">
        <f t="shared" si="16"/>
        <v>1000000</v>
      </c>
      <c r="AM26" s="153">
        <f>y0!L108</f>
        <v>1000005.2</v>
      </c>
      <c r="AN26" s="153">
        <f>y0!N108</f>
        <v>-5.2</v>
      </c>
      <c r="AO26" s="153">
        <f t="shared" si="14"/>
        <v>16</v>
      </c>
      <c r="AP26" s="153">
        <f>Y0_2!L106</f>
        <v>1000005.4</v>
      </c>
      <c r="AQ26" s="153">
        <f>Y0_2!N106</f>
        <v>-5.4</v>
      </c>
      <c r="AR26" s="153">
        <f t="shared" si="15"/>
        <v>0.20000000000000018</v>
      </c>
    </row>
    <row r="27" spans="1:44" x14ac:dyDescent="0.3">
      <c r="A27" s="154">
        <v>2000</v>
      </c>
      <c r="B27" s="166">
        <f>'kukorica termelés'!K129</f>
        <v>4150</v>
      </c>
      <c r="C27" s="167">
        <f>'b,á,r,z termésátlg'!H25</f>
        <v>3600</v>
      </c>
      <c r="D27" s="167">
        <f>'b,á,r,z termésátlg'!I25</f>
        <v>2770</v>
      </c>
      <c r="E27" s="167">
        <f>'b,á,r,z termésátlg'!J25</f>
        <v>2000</v>
      </c>
      <c r="F27" s="168">
        <f>'b,á,r,z termésátlg'!K25</f>
        <v>1670</v>
      </c>
      <c r="G27" s="153">
        <v>1000000</v>
      </c>
      <c r="I27" s="153">
        <f t="shared" si="6"/>
        <v>20</v>
      </c>
      <c r="J27" s="153">
        <f t="shared" si="2"/>
        <v>21</v>
      </c>
      <c r="K27" s="153">
        <f t="shared" si="2"/>
        <v>23</v>
      </c>
      <c r="L27" s="153">
        <f t="shared" si="2"/>
        <v>21</v>
      </c>
      <c r="M27" s="153">
        <f t="shared" si="2"/>
        <v>23</v>
      </c>
      <c r="N27" s="153">
        <f t="shared" si="7"/>
        <v>1000000</v>
      </c>
      <c r="P27" s="176">
        <f t="shared" si="8"/>
        <v>1.1527777777777777</v>
      </c>
      <c r="Q27" s="176">
        <f t="shared" si="8"/>
        <v>1.4981949458483754</v>
      </c>
      <c r="R27" s="176">
        <f t="shared" si="8"/>
        <v>2.0750000000000002</v>
      </c>
      <c r="S27" s="176">
        <f t="shared" si="8"/>
        <v>2.4850299401197606</v>
      </c>
      <c r="T27" s="176">
        <f t="shared" si="9"/>
        <v>1.2996389891696751</v>
      </c>
      <c r="U27" s="176">
        <f t="shared" si="9"/>
        <v>1.8</v>
      </c>
      <c r="V27" s="176">
        <f t="shared" si="9"/>
        <v>2.1556886227544911</v>
      </c>
      <c r="W27" s="176">
        <f t="shared" si="10"/>
        <v>1.385</v>
      </c>
      <c r="X27" s="176">
        <f t="shared" si="10"/>
        <v>1.658682634730539</v>
      </c>
      <c r="Y27" s="176">
        <f t="shared" si="11"/>
        <v>1.1976047904191616</v>
      </c>
      <c r="Z27" s="153">
        <f t="shared" si="12"/>
        <v>1000000</v>
      </c>
      <c r="AB27" s="153">
        <f t="shared" si="13"/>
        <v>18</v>
      </c>
      <c r="AC27" s="153">
        <f t="shared" si="5"/>
        <v>15</v>
      </c>
      <c r="AD27" s="153">
        <f t="shared" si="5"/>
        <v>17</v>
      </c>
      <c r="AE27" s="153">
        <f t="shared" si="5"/>
        <v>15</v>
      </c>
      <c r="AF27" s="153">
        <f t="shared" si="5"/>
        <v>1</v>
      </c>
      <c r="AG27" s="153">
        <f t="shared" si="5"/>
        <v>8</v>
      </c>
      <c r="AH27" s="153">
        <f t="shared" si="5"/>
        <v>1</v>
      </c>
      <c r="AI27" s="153">
        <f t="shared" si="5"/>
        <v>22</v>
      </c>
      <c r="AJ27" s="153">
        <f t="shared" si="5"/>
        <v>10</v>
      </c>
      <c r="AK27" s="153">
        <f t="shared" si="5"/>
        <v>5</v>
      </c>
      <c r="AL27" s="153">
        <f t="shared" si="16"/>
        <v>1000000</v>
      </c>
      <c r="AM27" s="153">
        <f>y0!L109</f>
        <v>1000014.7</v>
      </c>
      <c r="AN27" s="153">
        <f>y0!N109</f>
        <v>-14.7</v>
      </c>
      <c r="AO27" s="153">
        <f t="shared" si="14"/>
        <v>17</v>
      </c>
      <c r="AP27" s="153">
        <f>Y0_2!L107</f>
        <v>1000014.4</v>
      </c>
      <c r="AQ27" s="153">
        <f>Y0_2!N107</f>
        <v>-14.4</v>
      </c>
      <c r="AR27" s="153">
        <f t="shared" si="15"/>
        <v>0.29999999999999893</v>
      </c>
    </row>
    <row r="28" spans="1:44" x14ac:dyDescent="0.3">
      <c r="C28" s="155"/>
    </row>
    <row r="29" spans="1:44" x14ac:dyDescent="0.3">
      <c r="I29" s="199" t="s">
        <v>495</v>
      </c>
      <c r="J29" s="200"/>
      <c r="K29" s="200"/>
      <c r="L29" s="200"/>
      <c r="M29" s="200"/>
    </row>
    <row r="30" spans="1:44" x14ac:dyDescent="0.3">
      <c r="I30" s="200"/>
      <c r="J30" s="200"/>
      <c r="K30" s="200"/>
      <c r="L30" s="200"/>
      <c r="M30" s="200"/>
    </row>
    <row r="31" spans="1:44" x14ac:dyDescent="0.3">
      <c r="I31" s="200"/>
      <c r="J31" s="200"/>
      <c r="K31" s="200"/>
      <c r="L31" s="200"/>
      <c r="M31" s="200"/>
    </row>
    <row r="32" spans="1:44" x14ac:dyDescent="0.3">
      <c r="I32" s="200"/>
      <c r="J32" s="200"/>
      <c r="K32" s="200"/>
      <c r="L32" s="200"/>
      <c r="M32" s="200"/>
    </row>
  </sheetData>
  <mergeCells count="1">
    <mergeCell ref="I29:M32"/>
  </mergeCells>
  <conditionalFormatting sqref="I4:M2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:AK2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:AR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</sheetPr>
  <dimension ref="A1:AS32"/>
  <sheetViews>
    <sheetView zoomScale="47" zoomScaleNormal="90" workbookViewId="0">
      <selection activeCell="AB4" sqref="AB4:AL27"/>
    </sheetView>
  </sheetViews>
  <sheetFormatPr baseColWidth="10" defaultColWidth="8.77734375" defaultRowHeight="14.4" x14ac:dyDescent="0.3"/>
  <cols>
    <col min="1" max="1" width="23.44140625" style="153" customWidth="1"/>
    <col min="2" max="6" width="13.6640625" style="153" customWidth="1"/>
    <col min="7" max="7" width="8.77734375" style="153"/>
    <col min="8" max="8" width="12" style="153" customWidth="1"/>
    <col min="9" max="37" width="8.77734375" style="153"/>
    <col min="38" max="38" width="9.77734375" style="153" bestFit="1" customWidth="1"/>
    <col min="39" max="43" width="8.77734375" style="153"/>
    <col min="44" max="44" width="11.44140625" style="153" bestFit="1" customWidth="1"/>
    <col min="45" max="45" width="63.21875" style="153" bestFit="1" customWidth="1"/>
    <col min="46" max="16384" width="8.77734375" style="153"/>
  </cols>
  <sheetData>
    <row r="1" spans="1:45" ht="15" thickBot="1" x14ac:dyDescent="0.35">
      <c r="A1" s="153" t="str">
        <f>'konklúzió 3c'!A1</f>
        <v>Valós számok 2022-re</v>
      </c>
      <c r="B1" s="153" t="str">
        <f>'konklúzió 3c'!B1</f>
        <v>&lt;--de nem része a tanulásnak</v>
      </c>
      <c r="AB1" s="153">
        <f>VLOOKUP(AB5-2,y0_3!$A$58:$K$81,y0_3!B$56,0)</f>
        <v>2</v>
      </c>
      <c r="AC1" s="153">
        <f>VLOOKUP(AC5-2,y0_3!$A$58:$K$81,y0_3!C$56,0)</f>
        <v>499712.6</v>
      </c>
      <c r="AD1" s="153">
        <f>VLOOKUP(AD5-2,y0_3!$A$58:$K$81,y0_3!D$56,0)</f>
        <v>3</v>
      </c>
      <c r="AE1" s="153">
        <f>VLOOKUP(AE5-2,y0_3!$A$58:$K$81,y0_3!E$56,0)</f>
        <v>2</v>
      </c>
      <c r="AF1" s="153">
        <f>VLOOKUP(AF5-2,y0_3!$A$58:$K$81,y0_3!F$56,0)</f>
        <v>2</v>
      </c>
      <c r="AG1" s="153">
        <f>VLOOKUP(AG5,y0_3!$A$58:$K$81,y0_3!G$56,0)</f>
        <v>1</v>
      </c>
      <c r="AH1" s="153">
        <f>VLOOKUP(AH5,y0_3!$A$58:$K$81,y0_3!H$56,0)</f>
        <v>18</v>
      </c>
      <c r="AI1" s="153">
        <f>VLOOKUP(AI5,y0_3!$A$58:$K$81,y0_3!I$56,0)</f>
        <v>66</v>
      </c>
      <c r="AJ1" s="153">
        <f>VLOOKUP(AJ5,y0_3!$A$58:$K$81,y0_3!J$56,0)</f>
        <v>499881.6</v>
      </c>
      <c r="AK1" s="153">
        <f>VLOOKUP(AK5,y0_3!$A$58:$K$81,y0_3!K$56,0)</f>
        <v>212</v>
      </c>
      <c r="AL1" s="153">
        <v>1000000</v>
      </c>
      <c r="AP1" s="153">
        <f>SUM(AB1:AK1)</f>
        <v>999900.2</v>
      </c>
      <c r="AQ1" s="185">
        <f>AL1-AP1</f>
        <v>99.800000000046566</v>
      </c>
      <c r="AR1" s="153">
        <f>ABS(AQ1-AQ5)</f>
        <v>67.700000000046572</v>
      </c>
      <c r="AS1" s="175" t="s">
        <v>866</v>
      </c>
    </row>
    <row r="2" spans="1:45" ht="19.95" customHeight="1" x14ac:dyDescent="0.3">
      <c r="A2" s="171" t="s">
        <v>481</v>
      </c>
      <c r="B2" s="170" t="s">
        <v>16</v>
      </c>
      <c r="C2" s="170" t="s">
        <v>482</v>
      </c>
      <c r="D2" s="170" t="s">
        <v>17</v>
      </c>
      <c r="E2" s="170" t="s">
        <v>18</v>
      </c>
      <c r="F2" s="170" t="s">
        <v>19</v>
      </c>
      <c r="G2" s="175" t="s">
        <v>483</v>
      </c>
      <c r="I2" s="153">
        <v>0</v>
      </c>
      <c r="J2" s="153">
        <v>0</v>
      </c>
      <c r="K2" s="153">
        <v>0</v>
      </c>
      <c r="L2" s="153">
        <v>0</v>
      </c>
      <c r="M2" s="153">
        <v>0</v>
      </c>
      <c r="P2" s="153">
        <v>0</v>
      </c>
      <c r="Q2" s="153">
        <v>0</v>
      </c>
      <c r="R2" s="153">
        <v>0</v>
      </c>
      <c r="S2" s="153">
        <v>0</v>
      </c>
      <c r="T2" s="153">
        <v>0</v>
      </c>
      <c r="U2" s="153">
        <v>0</v>
      </c>
      <c r="V2" s="153">
        <v>0</v>
      </c>
      <c r="W2" s="153">
        <v>0</v>
      </c>
      <c r="X2" s="153">
        <v>0</v>
      </c>
      <c r="Y2" s="153">
        <v>0</v>
      </c>
      <c r="AB2" s="153">
        <f>VLOOKUP(AB4,Y0_2!$A$59:$K$82,Y0_2!B$57,0)</f>
        <v>499758.5</v>
      </c>
      <c r="AC2" s="153">
        <f>VLOOKUP(AC4,Y0_2!$A$59:$K$82,Y0_2!C$57,0)</f>
        <v>1</v>
      </c>
      <c r="AD2" s="153">
        <f>VLOOKUP(AD4,Y0_2!$A$59:$K$82,Y0_2!D$57,0)</f>
        <v>0</v>
      </c>
      <c r="AE2" s="153">
        <f>VLOOKUP(AE4,Y0_2!$A$59:$K$82,Y0_2!E$57,0)</f>
        <v>1</v>
      </c>
      <c r="AF2" s="153">
        <f>VLOOKUP(AF4,Y0_2!$A$59:$K$82,Y0_2!F$57,0)</f>
        <v>4</v>
      </c>
      <c r="AG2" s="153">
        <f>VLOOKUP(AG4,Y0_2!$A$59:$K$82,Y0_2!G$57,0)</f>
        <v>0</v>
      </c>
      <c r="AH2" s="153">
        <f>VLOOKUP(AH4,Y0_2!$A$59:$K$82,Y0_2!H$57,0)</f>
        <v>8</v>
      </c>
      <c r="AI2" s="153">
        <f>VLOOKUP(AI4,Y0_2!$A$59:$K$82,Y0_2!I$57,0)</f>
        <v>0</v>
      </c>
      <c r="AJ2" s="153">
        <f>VLOOKUP(AJ4,Y0_2!$A$59:$K$82,Y0_2!J$57,0)</f>
        <v>499871</v>
      </c>
      <c r="AK2" s="153">
        <f>VLOOKUP(AK4,Y0_2!$A$59:$K$82,Y0_2!K$57,0)</f>
        <v>208</v>
      </c>
      <c r="AL2" s="153">
        <v>1000000</v>
      </c>
      <c r="AP2" s="153">
        <f>SUM(AB2:AK2)</f>
        <v>999851.5</v>
      </c>
    </row>
    <row r="3" spans="1:45" ht="15" thickBot="1" x14ac:dyDescent="0.35">
      <c r="B3" s="174" t="s">
        <v>242</v>
      </c>
      <c r="C3" s="174" t="s">
        <v>250</v>
      </c>
      <c r="D3" s="174" t="s">
        <v>262</v>
      </c>
      <c r="E3" s="174" t="s">
        <v>252</v>
      </c>
      <c r="F3" s="174" t="s">
        <v>253</v>
      </c>
      <c r="G3" s="175" t="s">
        <v>484</v>
      </c>
      <c r="I3" s="153" t="str">
        <f>B2</f>
        <v>X1</v>
      </c>
      <c r="J3" s="153" t="str">
        <f t="shared" ref="J3:N3" si="0">C2</f>
        <v>X2</v>
      </c>
      <c r="K3" s="153" t="str">
        <f t="shared" si="0"/>
        <v>X3</v>
      </c>
      <c r="L3" s="153" t="str">
        <f t="shared" si="0"/>
        <v>X4</v>
      </c>
      <c r="M3" s="153" t="str">
        <f t="shared" si="0"/>
        <v>X5</v>
      </c>
      <c r="N3" s="153" t="str">
        <f t="shared" si="0"/>
        <v>Y0</v>
      </c>
      <c r="P3" s="175" t="s">
        <v>485</v>
      </c>
      <c r="Q3" s="175" t="s">
        <v>486</v>
      </c>
      <c r="R3" s="175" t="s">
        <v>487</v>
      </c>
      <c r="S3" s="175" t="s">
        <v>488</v>
      </c>
      <c r="T3" s="175" t="s">
        <v>489</v>
      </c>
      <c r="U3" s="175" t="s">
        <v>490</v>
      </c>
      <c r="V3" s="175" t="s">
        <v>491</v>
      </c>
      <c r="W3" s="175" t="s">
        <v>492</v>
      </c>
      <c r="X3" s="175" t="s">
        <v>493</v>
      </c>
      <c r="Y3" s="175" t="s">
        <v>494</v>
      </c>
      <c r="Z3" s="175" t="s">
        <v>483</v>
      </c>
      <c r="AB3" s="153" t="str">
        <f>P3</f>
        <v>X1/X2</v>
      </c>
      <c r="AC3" s="153" t="str">
        <f t="shared" ref="AC3:AL18" si="1">Q3</f>
        <v>X1/X3</v>
      </c>
      <c r="AD3" s="153" t="str">
        <f t="shared" si="1"/>
        <v>X1/X4</v>
      </c>
      <c r="AE3" s="153" t="str">
        <f t="shared" si="1"/>
        <v>X1/X5</v>
      </c>
      <c r="AF3" s="153" t="str">
        <f t="shared" si="1"/>
        <v>X2/X3</v>
      </c>
      <c r="AG3" s="153" t="str">
        <f t="shared" si="1"/>
        <v>X2/X4</v>
      </c>
      <c r="AH3" s="153" t="str">
        <f t="shared" si="1"/>
        <v>X2/X5</v>
      </c>
      <c r="AI3" s="153" t="str">
        <f t="shared" si="1"/>
        <v>X3/X4</v>
      </c>
      <c r="AJ3" s="153" t="str">
        <f t="shared" si="1"/>
        <v>X3/X5</v>
      </c>
      <c r="AK3" s="153" t="str">
        <f t="shared" si="1"/>
        <v>X4/X5</v>
      </c>
      <c r="AL3" s="153" t="str">
        <f t="shared" si="1"/>
        <v>Y0</v>
      </c>
      <c r="AM3" s="153" t="str">
        <f>y0!L85</f>
        <v>Becslés</v>
      </c>
      <c r="AN3" s="153" t="str">
        <f>y0!N85</f>
        <v>Delta</v>
      </c>
      <c r="AO3" s="175" t="s">
        <v>641</v>
      </c>
      <c r="AP3" s="153" t="str">
        <f>Y0_2!L84</f>
        <v>Becslés</v>
      </c>
      <c r="AQ3" s="153" t="str">
        <f>Y0_2!N84</f>
        <v>Delta</v>
      </c>
      <c r="AR3" s="175" t="s">
        <v>754</v>
      </c>
    </row>
    <row r="4" spans="1:45" ht="15" thickBot="1" x14ac:dyDescent="0.35">
      <c r="A4" s="172" t="str">
        <f>konklúzió!A5</f>
        <v>Előrejelzés 2022-re</v>
      </c>
      <c r="B4" s="191">
        <v>4000</v>
      </c>
      <c r="C4" s="157">
        <f>konklúzió!C5</f>
        <v>4644.6000000000004</v>
      </c>
      <c r="D4" s="158">
        <f>konklúzió!D5</f>
        <v>4667</v>
      </c>
      <c r="E4" s="158">
        <f>konklúzió!E5</f>
        <v>3586</v>
      </c>
      <c r="F4" s="159">
        <f>konklúzió!F5</f>
        <v>2689.1</v>
      </c>
      <c r="G4" s="153">
        <v>1000000</v>
      </c>
      <c r="H4" s="169"/>
      <c r="I4" s="153">
        <f>RANK(B4,B$4:B$27,I$2)</f>
        <v>20</v>
      </c>
      <c r="J4" s="153">
        <f t="shared" ref="J4:M27" si="2">RANK(C4,C$4:C$27,J$2)</f>
        <v>11</v>
      </c>
      <c r="K4" s="153">
        <f t="shared" si="2"/>
        <v>9</v>
      </c>
      <c r="L4" s="153">
        <f t="shared" si="2"/>
        <v>1</v>
      </c>
      <c r="M4" s="153">
        <f t="shared" si="2"/>
        <v>8</v>
      </c>
      <c r="N4" s="153">
        <f>G4</f>
        <v>1000000</v>
      </c>
      <c r="P4" s="176">
        <f>$B4/C4</f>
        <v>0.86121517461137653</v>
      </c>
      <c r="Q4" s="176">
        <f t="shared" ref="Q4:S19" si="3">$B4/D4</f>
        <v>0.85708163702592677</v>
      </c>
      <c r="R4" s="176">
        <f t="shared" si="3"/>
        <v>1.1154489682097044</v>
      </c>
      <c r="S4" s="176">
        <f t="shared" si="3"/>
        <v>1.4874865196534157</v>
      </c>
      <c r="T4" s="176">
        <f>$C4/D4</f>
        <v>0.99520034283265491</v>
      </c>
      <c r="U4" s="176">
        <f t="shared" ref="U4:V19" si="4">$C4/E4</f>
        <v>1.2952035694366983</v>
      </c>
      <c r="V4" s="176">
        <f t="shared" si="4"/>
        <v>1.7271949722955637</v>
      </c>
      <c r="W4" s="176">
        <f>$D4/E4</f>
        <v>1.3014500836586727</v>
      </c>
      <c r="X4" s="176">
        <f>$D4/F4</f>
        <v>1.7355248968056227</v>
      </c>
      <c r="Y4" s="176">
        <f>E4/F4</f>
        <v>1.3335316648692872</v>
      </c>
      <c r="Z4" s="153">
        <f>N4</f>
        <v>1000000</v>
      </c>
      <c r="AB4" s="153">
        <f>RANK(P4,P$4:P$27,P$2)</f>
        <v>23</v>
      </c>
      <c r="AC4" s="153">
        <f t="shared" ref="AC4:AK27" si="5">RANK(Q4,Q$4:Q$27,Q$2)</f>
        <v>23</v>
      </c>
      <c r="AD4" s="153">
        <f t="shared" si="5"/>
        <v>24</v>
      </c>
      <c r="AE4" s="153">
        <f t="shared" si="5"/>
        <v>23</v>
      </c>
      <c r="AF4" s="153">
        <f t="shared" si="5"/>
        <v>20</v>
      </c>
      <c r="AG4" s="153">
        <f t="shared" si="5"/>
        <v>24</v>
      </c>
      <c r="AH4" s="153">
        <f t="shared" si="5"/>
        <v>16</v>
      </c>
      <c r="AI4" s="153">
        <f t="shared" si="5"/>
        <v>24</v>
      </c>
      <c r="AJ4" s="153">
        <f t="shared" si="5"/>
        <v>7</v>
      </c>
      <c r="AK4" s="153">
        <f t="shared" si="5"/>
        <v>1</v>
      </c>
      <c r="AL4" s="153">
        <f t="shared" si="1"/>
        <v>1000000</v>
      </c>
      <c r="AM4" s="153">
        <f>y0!L86</f>
        <v>999993.2</v>
      </c>
      <c r="AN4" s="153">
        <f>y0!N86</f>
        <v>6.8</v>
      </c>
      <c r="AO4" s="153">
        <f>RANK(AN4,AN$4:AN$27,0)</f>
        <v>8</v>
      </c>
      <c r="AP4" s="184">
        <f>AP2</f>
        <v>999851.5</v>
      </c>
      <c r="AQ4" s="185">
        <f>AL4-AP4</f>
        <v>148.5</v>
      </c>
      <c r="AR4" s="186">
        <f>ABS(AN4-AQ4)</f>
        <v>141.69999999999999</v>
      </c>
      <c r="AS4" s="175" t="s">
        <v>755</v>
      </c>
    </row>
    <row r="5" spans="1:45" x14ac:dyDescent="0.3">
      <c r="A5" s="173" t="str">
        <f>konklúzió!A6</f>
        <v>Valós számok 2022-re</v>
      </c>
      <c r="B5" s="160">
        <f>konklúzió!B6</f>
        <v>3420</v>
      </c>
      <c r="C5" s="161">
        <f>konklúzió!C6</f>
        <v>4400</v>
      </c>
      <c r="D5" s="161">
        <f>konklúzió!D6</f>
        <v>4800</v>
      </c>
      <c r="E5" s="161">
        <f>konklúzió!E6</f>
        <v>3010</v>
      </c>
      <c r="F5" s="162">
        <f>konklúzió!F6</f>
        <v>2380</v>
      </c>
      <c r="G5" s="153">
        <v>1000000</v>
      </c>
      <c r="I5" s="153">
        <f t="shared" ref="I5:I27" si="6">RANK(B5,B$4:B$27,I$2)</f>
        <v>24</v>
      </c>
      <c r="J5" s="153">
        <f t="shared" si="2"/>
        <v>14</v>
      </c>
      <c r="K5" s="153">
        <f t="shared" si="2"/>
        <v>6</v>
      </c>
      <c r="L5" s="153">
        <f t="shared" si="2"/>
        <v>9</v>
      </c>
      <c r="M5" s="153">
        <f t="shared" si="2"/>
        <v>18</v>
      </c>
      <c r="N5" s="153">
        <f t="shared" ref="N5:N27" si="7">G5</f>
        <v>1000000</v>
      </c>
      <c r="P5" s="176">
        <f t="shared" ref="P5:S27" si="8">$B5/C5</f>
        <v>0.77727272727272723</v>
      </c>
      <c r="Q5" s="176">
        <f t="shared" si="3"/>
        <v>0.71250000000000002</v>
      </c>
      <c r="R5" s="176">
        <f t="shared" si="3"/>
        <v>1.1362126245847175</v>
      </c>
      <c r="S5" s="176">
        <f t="shared" si="3"/>
        <v>1.4369747899159664</v>
      </c>
      <c r="T5" s="176">
        <f t="shared" ref="T5:V27" si="9">$C5/D5</f>
        <v>0.91666666666666663</v>
      </c>
      <c r="U5" s="176">
        <f t="shared" si="4"/>
        <v>1.4617940199335548</v>
      </c>
      <c r="V5" s="176">
        <f t="shared" si="4"/>
        <v>1.8487394957983194</v>
      </c>
      <c r="W5" s="176">
        <f t="shared" ref="W5:X27" si="10">$D5/E5</f>
        <v>1.5946843853820598</v>
      </c>
      <c r="X5" s="176">
        <f t="shared" si="10"/>
        <v>2.0168067226890756</v>
      </c>
      <c r="Y5" s="176">
        <f t="shared" ref="Y5:Y27" si="11">E5/F5</f>
        <v>1.2647058823529411</v>
      </c>
      <c r="Z5" s="153">
        <f t="shared" ref="Z5:Z27" si="12">N5</f>
        <v>1000000</v>
      </c>
      <c r="AB5" s="153">
        <f t="shared" ref="AB5:AB27" si="13">RANK(P5,P$4:P$27,P$2)</f>
        <v>24</v>
      </c>
      <c r="AC5" s="153">
        <f t="shared" si="5"/>
        <v>24</v>
      </c>
      <c r="AD5" s="153">
        <f t="shared" si="5"/>
        <v>23</v>
      </c>
      <c r="AE5" s="153">
        <f t="shared" si="5"/>
        <v>24</v>
      </c>
      <c r="AF5" s="153">
        <f t="shared" si="5"/>
        <v>24</v>
      </c>
      <c r="AG5" s="153">
        <f t="shared" si="5"/>
        <v>23</v>
      </c>
      <c r="AH5" s="153">
        <f t="shared" si="5"/>
        <v>6</v>
      </c>
      <c r="AI5" s="153">
        <f t="shared" si="5"/>
        <v>12</v>
      </c>
      <c r="AJ5" s="153">
        <f t="shared" si="5"/>
        <v>3</v>
      </c>
      <c r="AK5" s="153">
        <f t="shared" si="5"/>
        <v>4</v>
      </c>
      <c r="AL5" s="153">
        <f t="shared" si="1"/>
        <v>1000000</v>
      </c>
      <c r="AM5" s="153">
        <f>y0!L87</f>
        <v>999968.2</v>
      </c>
      <c r="AN5" s="153">
        <f>y0!N87</f>
        <v>31.8</v>
      </c>
      <c r="AO5" s="153">
        <f t="shared" ref="AO5:AO27" si="14">RANK(AN5,AN$4:AN$27,0)</f>
        <v>5</v>
      </c>
      <c r="AP5" s="153">
        <f>Y0_2!L85</f>
        <v>999967.9</v>
      </c>
      <c r="AQ5" s="153">
        <f>Y0_2!N85</f>
        <v>32.1</v>
      </c>
      <c r="AR5" s="153">
        <f>ABS(AN5-AQ5)</f>
        <v>0.30000000000000071</v>
      </c>
    </row>
    <row r="6" spans="1:45" x14ac:dyDescent="0.3">
      <c r="A6" s="154">
        <v>2021</v>
      </c>
      <c r="B6" s="163">
        <f>'kukorica termelés'!K108</f>
        <v>6130</v>
      </c>
      <c r="C6" s="164">
        <f>'b,á,r,z termésátlg'!H4</f>
        <v>5930</v>
      </c>
      <c r="D6" s="164">
        <f>'b,á,r,z termésátlg'!I4</f>
        <v>6370</v>
      </c>
      <c r="E6" s="164">
        <f>'b,á,r,z termésátlg'!J4</f>
        <v>3310</v>
      </c>
      <c r="F6" s="165">
        <f>'b,á,r,z termésátlg'!K4</f>
        <v>3060</v>
      </c>
      <c r="G6" s="153">
        <v>1000000</v>
      </c>
      <c r="I6" s="153">
        <f t="shared" si="6"/>
        <v>15</v>
      </c>
      <c r="J6" s="153">
        <f t="shared" si="2"/>
        <v>1</v>
      </c>
      <c r="K6" s="153">
        <f t="shared" si="2"/>
        <v>1</v>
      </c>
      <c r="L6" s="153">
        <f t="shared" si="2"/>
        <v>4</v>
      </c>
      <c r="M6" s="153">
        <f t="shared" si="2"/>
        <v>3</v>
      </c>
      <c r="N6" s="153">
        <f t="shared" si="7"/>
        <v>1000000</v>
      </c>
      <c r="P6" s="176">
        <f t="shared" si="8"/>
        <v>1.0337268128161889</v>
      </c>
      <c r="Q6" s="176">
        <f t="shared" si="3"/>
        <v>0.96232339089481944</v>
      </c>
      <c r="R6" s="176">
        <f t="shared" si="3"/>
        <v>1.851963746223565</v>
      </c>
      <c r="S6" s="176">
        <f t="shared" si="3"/>
        <v>2.0032679738562091</v>
      </c>
      <c r="T6" s="176">
        <f t="shared" si="9"/>
        <v>0.93092621664050235</v>
      </c>
      <c r="U6" s="176">
        <f t="shared" si="4"/>
        <v>1.7915407854984895</v>
      </c>
      <c r="V6" s="176">
        <f t="shared" si="4"/>
        <v>1.9379084967320261</v>
      </c>
      <c r="W6" s="176">
        <f t="shared" si="10"/>
        <v>1.9244712990936557</v>
      </c>
      <c r="X6" s="176">
        <f t="shared" si="10"/>
        <v>2.0816993464052289</v>
      </c>
      <c r="Y6" s="176">
        <f t="shared" si="11"/>
        <v>1.0816993464052287</v>
      </c>
      <c r="Z6" s="153">
        <f t="shared" si="12"/>
        <v>1000000</v>
      </c>
      <c r="AB6" s="153">
        <f t="shared" si="13"/>
        <v>22</v>
      </c>
      <c r="AC6" s="153">
        <f t="shared" si="5"/>
        <v>22</v>
      </c>
      <c r="AD6" s="153">
        <f t="shared" si="5"/>
        <v>19</v>
      </c>
      <c r="AE6" s="153">
        <f t="shared" si="5"/>
        <v>20</v>
      </c>
      <c r="AF6" s="153">
        <f t="shared" si="5"/>
        <v>23</v>
      </c>
      <c r="AG6" s="153">
        <f t="shared" si="5"/>
        <v>9</v>
      </c>
      <c r="AH6" s="153">
        <f t="shared" si="5"/>
        <v>4</v>
      </c>
      <c r="AI6" s="153">
        <f t="shared" si="5"/>
        <v>1</v>
      </c>
      <c r="AJ6" s="153">
        <f t="shared" si="5"/>
        <v>1</v>
      </c>
      <c r="AK6" s="153">
        <f t="shared" si="5"/>
        <v>8</v>
      </c>
      <c r="AL6" s="153">
        <f t="shared" si="1"/>
        <v>1000000</v>
      </c>
      <c r="AM6" s="153">
        <f>y0!L88</f>
        <v>999993.2</v>
      </c>
      <c r="AN6" s="153">
        <f>y0!N88</f>
        <v>6.8</v>
      </c>
      <c r="AO6" s="153">
        <f t="shared" si="14"/>
        <v>8</v>
      </c>
      <c r="AP6" s="153">
        <f>Y0_2!L86</f>
        <v>1000000.9</v>
      </c>
      <c r="AQ6" s="153">
        <f>Y0_2!N86</f>
        <v>-0.9</v>
      </c>
      <c r="AR6" s="153">
        <f t="shared" ref="AR6:AR27" si="15">ABS(AN6-AQ6)</f>
        <v>7.7</v>
      </c>
    </row>
    <row r="7" spans="1:45" x14ac:dyDescent="0.3">
      <c r="A7" s="154">
        <v>2020</v>
      </c>
      <c r="B7" s="163">
        <f>'kukorica termelés'!K109</f>
        <v>8580</v>
      </c>
      <c r="C7" s="164">
        <f>'b,á,r,z termésátlg'!H5</f>
        <v>5470</v>
      </c>
      <c r="D7" s="164">
        <f>'b,á,r,z termésátlg'!I5</f>
        <v>5680</v>
      </c>
      <c r="E7" s="164">
        <f>'b,á,r,z termésátlg'!J5</f>
        <v>3200</v>
      </c>
      <c r="F7" s="165">
        <f>'b,á,r,z termésátlg'!K5</f>
        <v>2990</v>
      </c>
      <c r="G7" s="153">
        <v>1000000</v>
      </c>
      <c r="I7" s="153">
        <f t="shared" si="6"/>
        <v>2</v>
      </c>
      <c r="J7" s="153">
        <f t="shared" si="2"/>
        <v>2</v>
      </c>
      <c r="K7" s="153">
        <f t="shared" si="2"/>
        <v>2</v>
      </c>
      <c r="L7" s="153">
        <f t="shared" si="2"/>
        <v>6</v>
      </c>
      <c r="M7" s="153">
        <f t="shared" si="2"/>
        <v>4</v>
      </c>
      <c r="N7" s="153">
        <f t="shared" si="7"/>
        <v>1000000</v>
      </c>
      <c r="P7" s="176">
        <f t="shared" si="8"/>
        <v>1.5685557586837295</v>
      </c>
      <c r="Q7" s="176">
        <f t="shared" si="3"/>
        <v>1.5105633802816902</v>
      </c>
      <c r="R7" s="176">
        <f t="shared" si="3"/>
        <v>2.6812499999999999</v>
      </c>
      <c r="S7" s="176">
        <f t="shared" si="3"/>
        <v>2.8695652173913042</v>
      </c>
      <c r="T7" s="176">
        <f t="shared" si="9"/>
        <v>0.9630281690140845</v>
      </c>
      <c r="U7" s="176">
        <f t="shared" si="4"/>
        <v>1.7093750000000001</v>
      </c>
      <c r="V7" s="176">
        <f t="shared" si="4"/>
        <v>1.8294314381270902</v>
      </c>
      <c r="W7" s="176">
        <f t="shared" si="10"/>
        <v>1.7749999999999999</v>
      </c>
      <c r="X7" s="176">
        <f t="shared" si="10"/>
        <v>1.8996655518394649</v>
      </c>
      <c r="Y7" s="176">
        <f t="shared" si="11"/>
        <v>1.0702341137123745</v>
      </c>
      <c r="Z7" s="153">
        <f t="shared" si="12"/>
        <v>1000000</v>
      </c>
      <c r="AB7" s="153">
        <f t="shared" si="13"/>
        <v>8</v>
      </c>
      <c r="AC7" s="153">
        <f t="shared" si="5"/>
        <v>14</v>
      </c>
      <c r="AD7" s="153">
        <f t="shared" si="5"/>
        <v>10</v>
      </c>
      <c r="AE7" s="153">
        <f t="shared" si="5"/>
        <v>6</v>
      </c>
      <c r="AF7" s="153">
        <f t="shared" si="5"/>
        <v>21</v>
      </c>
      <c r="AG7" s="153">
        <f t="shared" si="5"/>
        <v>15</v>
      </c>
      <c r="AH7" s="153">
        <f t="shared" si="5"/>
        <v>8</v>
      </c>
      <c r="AI7" s="153">
        <f t="shared" si="5"/>
        <v>3</v>
      </c>
      <c r="AJ7" s="153">
        <f t="shared" si="5"/>
        <v>4</v>
      </c>
      <c r="AK7" s="153">
        <f t="shared" si="5"/>
        <v>11</v>
      </c>
      <c r="AL7" s="153">
        <f t="shared" si="1"/>
        <v>1000000</v>
      </c>
      <c r="AM7" s="153">
        <f>y0!L89</f>
        <v>999993.2</v>
      </c>
      <c r="AN7" s="153">
        <f>y0!N89</f>
        <v>6.8</v>
      </c>
      <c r="AO7" s="153">
        <f t="shared" si="14"/>
        <v>8</v>
      </c>
      <c r="AP7" s="153">
        <f>Y0_2!L87</f>
        <v>999992.9</v>
      </c>
      <c r="AQ7" s="153">
        <f>Y0_2!N87</f>
        <v>7.1</v>
      </c>
      <c r="AR7" s="153">
        <f t="shared" si="15"/>
        <v>0.29999999999999982</v>
      </c>
    </row>
    <row r="8" spans="1:45" x14ac:dyDescent="0.3">
      <c r="A8" s="154">
        <v>2019</v>
      </c>
      <c r="B8" s="163">
        <f>'kukorica termelés'!K110</f>
        <v>8060</v>
      </c>
      <c r="C8" s="164">
        <f>'b,á,r,z termésátlg'!H6</f>
        <v>5290</v>
      </c>
      <c r="D8" s="164">
        <f>'b,á,r,z termésátlg'!I6</f>
        <v>5590</v>
      </c>
      <c r="E8" s="164">
        <f>'b,á,r,z termésátlg'!J6</f>
        <v>3490</v>
      </c>
      <c r="F8" s="165">
        <f>'b,á,r,z termésátlg'!K6</f>
        <v>3230</v>
      </c>
      <c r="G8" s="153">
        <v>1000000</v>
      </c>
      <c r="I8" s="153">
        <f t="shared" si="6"/>
        <v>4</v>
      </c>
      <c r="J8" s="153">
        <f t="shared" si="2"/>
        <v>5</v>
      </c>
      <c r="K8" s="153">
        <f t="shared" si="2"/>
        <v>3</v>
      </c>
      <c r="L8" s="153">
        <f t="shared" si="2"/>
        <v>2</v>
      </c>
      <c r="M8" s="153">
        <f t="shared" si="2"/>
        <v>1</v>
      </c>
      <c r="N8" s="153">
        <f t="shared" si="7"/>
        <v>1000000</v>
      </c>
      <c r="P8" s="176">
        <f t="shared" si="8"/>
        <v>1.5236294896030245</v>
      </c>
      <c r="Q8" s="176">
        <f t="shared" si="3"/>
        <v>1.441860465116279</v>
      </c>
      <c r="R8" s="176">
        <f t="shared" si="3"/>
        <v>2.30945558739255</v>
      </c>
      <c r="S8" s="176">
        <f t="shared" si="3"/>
        <v>2.4953560371517027</v>
      </c>
      <c r="T8" s="176">
        <f t="shared" si="9"/>
        <v>0.94633273703041143</v>
      </c>
      <c r="U8" s="176">
        <f t="shared" si="4"/>
        <v>1.515759312320917</v>
      </c>
      <c r="V8" s="176">
        <f t="shared" si="4"/>
        <v>1.6377708978328174</v>
      </c>
      <c r="W8" s="176">
        <f t="shared" si="10"/>
        <v>1.6017191977077363</v>
      </c>
      <c r="X8" s="176">
        <f t="shared" si="10"/>
        <v>1.7306501547987616</v>
      </c>
      <c r="Y8" s="176">
        <f t="shared" si="11"/>
        <v>1.0804953560371517</v>
      </c>
      <c r="Z8" s="153">
        <f t="shared" si="12"/>
        <v>1000000</v>
      </c>
      <c r="AB8" s="153">
        <f t="shared" si="13"/>
        <v>10</v>
      </c>
      <c r="AC8" s="153">
        <f t="shared" si="5"/>
        <v>16</v>
      </c>
      <c r="AD8" s="153">
        <f t="shared" si="5"/>
        <v>15</v>
      </c>
      <c r="AE8" s="153">
        <f t="shared" si="5"/>
        <v>14</v>
      </c>
      <c r="AF8" s="153">
        <f t="shared" si="5"/>
        <v>22</v>
      </c>
      <c r="AG8" s="153">
        <f t="shared" si="5"/>
        <v>21</v>
      </c>
      <c r="AH8" s="153">
        <f t="shared" si="5"/>
        <v>20</v>
      </c>
      <c r="AI8" s="153">
        <f t="shared" si="5"/>
        <v>11</v>
      </c>
      <c r="AJ8" s="153">
        <f t="shared" si="5"/>
        <v>8</v>
      </c>
      <c r="AK8" s="153">
        <f t="shared" si="5"/>
        <v>9</v>
      </c>
      <c r="AL8" s="153">
        <f t="shared" si="1"/>
        <v>1000000</v>
      </c>
      <c r="AM8" s="153">
        <f>y0!L90</f>
        <v>999959.2</v>
      </c>
      <c r="AN8" s="153">
        <f>y0!N90</f>
        <v>40.799999999999997</v>
      </c>
      <c r="AO8" s="153">
        <f t="shared" si="14"/>
        <v>3</v>
      </c>
      <c r="AP8" s="153">
        <f>Y0_2!L88</f>
        <v>999958.9</v>
      </c>
      <c r="AQ8" s="153">
        <f>Y0_2!N88</f>
        <v>41.1</v>
      </c>
      <c r="AR8" s="153">
        <f t="shared" si="15"/>
        <v>0.30000000000000426</v>
      </c>
    </row>
    <row r="9" spans="1:45" x14ac:dyDescent="0.3">
      <c r="A9" s="154">
        <v>2018</v>
      </c>
      <c r="B9" s="163">
        <f>'kukorica termelés'!K111</f>
        <v>8490</v>
      </c>
      <c r="C9" s="164">
        <f>'b,á,r,z termésátlg'!H7</f>
        <v>5120</v>
      </c>
      <c r="D9" s="164">
        <f>'b,á,r,z termésátlg'!I7</f>
        <v>4690</v>
      </c>
      <c r="E9" s="164">
        <f>'b,á,r,z termésátlg'!J7</f>
        <v>3370</v>
      </c>
      <c r="F9" s="165">
        <f>'b,á,r,z termésátlg'!K7</f>
        <v>2620</v>
      </c>
      <c r="G9" s="153">
        <v>1000000</v>
      </c>
      <c r="I9" s="153">
        <f t="shared" si="6"/>
        <v>3</v>
      </c>
      <c r="J9" s="153">
        <f t="shared" si="2"/>
        <v>7</v>
      </c>
      <c r="K9" s="153">
        <f t="shared" si="2"/>
        <v>8</v>
      </c>
      <c r="L9" s="153">
        <f t="shared" si="2"/>
        <v>3</v>
      </c>
      <c r="M9" s="153">
        <f t="shared" si="2"/>
        <v>10</v>
      </c>
      <c r="N9" s="153">
        <f t="shared" si="7"/>
        <v>1000000</v>
      </c>
      <c r="P9" s="176">
        <f t="shared" si="8"/>
        <v>1.658203125</v>
      </c>
      <c r="Q9" s="176">
        <f t="shared" si="3"/>
        <v>1.8102345415778252</v>
      </c>
      <c r="R9" s="176">
        <f t="shared" si="3"/>
        <v>2.5192878338278932</v>
      </c>
      <c r="S9" s="176">
        <f t="shared" si="3"/>
        <v>3.2404580152671754</v>
      </c>
      <c r="T9" s="176">
        <f t="shared" si="9"/>
        <v>1.091684434968017</v>
      </c>
      <c r="U9" s="176">
        <f t="shared" si="4"/>
        <v>1.5192878338278932</v>
      </c>
      <c r="V9" s="176">
        <f t="shared" si="4"/>
        <v>1.9541984732824427</v>
      </c>
      <c r="W9" s="176">
        <f t="shared" si="10"/>
        <v>1.3916913946587537</v>
      </c>
      <c r="X9" s="176">
        <f t="shared" si="10"/>
        <v>1.7900763358778626</v>
      </c>
      <c r="Y9" s="176">
        <f t="shared" si="11"/>
        <v>1.2862595419847329</v>
      </c>
      <c r="Z9" s="153">
        <f t="shared" si="12"/>
        <v>1000000</v>
      </c>
      <c r="AB9" s="153">
        <f t="shared" si="13"/>
        <v>5</v>
      </c>
      <c r="AC9" s="153">
        <f t="shared" si="5"/>
        <v>5</v>
      </c>
      <c r="AD9" s="153">
        <f t="shared" si="5"/>
        <v>14</v>
      </c>
      <c r="AE9" s="153">
        <f t="shared" si="5"/>
        <v>1</v>
      </c>
      <c r="AF9" s="153">
        <f t="shared" si="5"/>
        <v>14</v>
      </c>
      <c r="AG9" s="153">
        <f t="shared" si="5"/>
        <v>20</v>
      </c>
      <c r="AH9" s="153">
        <f t="shared" si="5"/>
        <v>3</v>
      </c>
      <c r="AI9" s="153">
        <f t="shared" si="5"/>
        <v>21</v>
      </c>
      <c r="AJ9" s="153">
        <f t="shared" si="5"/>
        <v>5</v>
      </c>
      <c r="AK9" s="153">
        <f t="shared" si="5"/>
        <v>3</v>
      </c>
      <c r="AL9" s="153">
        <f t="shared" si="1"/>
        <v>1000000</v>
      </c>
      <c r="AM9" s="153">
        <f>y0!L91</f>
        <v>999993.2</v>
      </c>
      <c r="AN9" s="153">
        <f>y0!N91</f>
        <v>6.8</v>
      </c>
      <c r="AO9" s="153">
        <f t="shared" si="14"/>
        <v>8</v>
      </c>
      <c r="AP9" s="153">
        <f>Y0_2!L89</f>
        <v>1000006.9</v>
      </c>
      <c r="AQ9" s="153">
        <f>Y0_2!N89</f>
        <v>-6.9</v>
      </c>
      <c r="AR9" s="153">
        <f t="shared" si="15"/>
        <v>13.7</v>
      </c>
    </row>
    <row r="10" spans="1:45" x14ac:dyDescent="0.3">
      <c r="A10" s="154">
        <v>2017</v>
      </c>
      <c r="B10" s="163">
        <f>'kukorica termelés'!K112</f>
        <v>6820</v>
      </c>
      <c r="C10" s="164">
        <f>'b,á,r,z termésátlg'!H8</f>
        <v>5430</v>
      </c>
      <c r="D10" s="164">
        <f>'b,á,r,z termésátlg'!I8</f>
        <v>5280</v>
      </c>
      <c r="E10" s="164">
        <f>'b,á,r,z termésátlg'!J8</f>
        <v>3290</v>
      </c>
      <c r="F10" s="165">
        <f>'b,á,r,z termésátlg'!K8</f>
        <v>2540</v>
      </c>
      <c r="G10" s="153">
        <v>1000000</v>
      </c>
      <c r="I10" s="153">
        <f t="shared" si="6"/>
        <v>9</v>
      </c>
      <c r="J10" s="153">
        <f t="shared" si="2"/>
        <v>3</v>
      </c>
      <c r="K10" s="153">
        <f t="shared" si="2"/>
        <v>4</v>
      </c>
      <c r="L10" s="153">
        <f t="shared" si="2"/>
        <v>5</v>
      </c>
      <c r="M10" s="153">
        <f t="shared" si="2"/>
        <v>14</v>
      </c>
      <c r="N10" s="153">
        <f t="shared" si="7"/>
        <v>1000000</v>
      </c>
      <c r="P10" s="176">
        <f t="shared" si="8"/>
        <v>1.2559852670349907</v>
      </c>
      <c r="Q10" s="176">
        <f t="shared" si="3"/>
        <v>1.2916666666666667</v>
      </c>
      <c r="R10" s="176">
        <f t="shared" si="3"/>
        <v>2.072948328267477</v>
      </c>
      <c r="S10" s="176">
        <f t="shared" si="3"/>
        <v>2.6850393700787403</v>
      </c>
      <c r="T10" s="176">
        <f t="shared" si="9"/>
        <v>1.0284090909090908</v>
      </c>
      <c r="U10" s="176">
        <f t="shared" si="4"/>
        <v>1.6504559270516717</v>
      </c>
      <c r="V10" s="176">
        <f t="shared" si="4"/>
        <v>2.1377952755905514</v>
      </c>
      <c r="W10" s="176">
        <f t="shared" si="10"/>
        <v>1.6048632218844985</v>
      </c>
      <c r="X10" s="176">
        <f t="shared" si="10"/>
        <v>2.0787401574803148</v>
      </c>
      <c r="Y10" s="176">
        <f t="shared" si="11"/>
        <v>1.295275590551181</v>
      </c>
      <c r="Z10" s="153">
        <f t="shared" si="12"/>
        <v>1000000</v>
      </c>
      <c r="AB10" s="153">
        <f t="shared" si="13"/>
        <v>16</v>
      </c>
      <c r="AC10" s="153">
        <f t="shared" si="5"/>
        <v>18</v>
      </c>
      <c r="AD10" s="153">
        <f t="shared" si="5"/>
        <v>18</v>
      </c>
      <c r="AE10" s="153">
        <f t="shared" si="5"/>
        <v>9</v>
      </c>
      <c r="AF10" s="153">
        <f t="shared" si="5"/>
        <v>19</v>
      </c>
      <c r="AG10" s="153">
        <f t="shared" si="5"/>
        <v>18</v>
      </c>
      <c r="AH10" s="153">
        <f t="shared" si="5"/>
        <v>2</v>
      </c>
      <c r="AI10" s="153">
        <f t="shared" si="5"/>
        <v>10</v>
      </c>
      <c r="AJ10" s="153">
        <f t="shared" si="5"/>
        <v>2</v>
      </c>
      <c r="AK10" s="153">
        <f t="shared" si="5"/>
        <v>2</v>
      </c>
      <c r="AL10" s="153">
        <f t="shared" si="1"/>
        <v>1000000</v>
      </c>
      <c r="AM10" s="153">
        <f>y0!L92</f>
        <v>1000026.2</v>
      </c>
      <c r="AN10" s="153">
        <f>y0!N92</f>
        <v>-26.2</v>
      </c>
      <c r="AO10" s="153">
        <f t="shared" si="14"/>
        <v>18</v>
      </c>
      <c r="AP10" s="153">
        <f>Y0_2!L90</f>
        <v>1000017.9</v>
      </c>
      <c r="AQ10" s="153">
        <f>Y0_2!N90</f>
        <v>-17.899999999999999</v>
      </c>
      <c r="AR10" s="153">
        <f t="shared" si="15"/>
        <v>8.3000000000000007</v>
      </c>
    </row>
    <row r="11" spans="1:45" x14ac:dyDescent="0.3">
      <c r="A11" s="154">
        <v>2016</v>
      </c>
      <c r="B11" s="163">
        <f>'kukorica termelés'!K113</f>
        <v>8630</v>
      </c>
      <c r="C11" s="164">
        <f>'b,á,r,z termésátlg'!H9</f>
        <v>5370</v>
      </c>
      <c r="D11" s="164">
        <f>'b,á,r,z termésátlg'!I9</f>
        <v>5090</v>
      </c>
      <c r="E11" s="164">
        <f>'b,á,r,z termésátlg'!J9</f>
        <v>3090</v>
      </c>
      <c r="F11" s="165">
        <f>'b,á,r,z termésátlg'!K9</f>
        <v>2850</v>
      </c>
      <c r="G11" s="153">
        <v>1000000</v>
      </c>
      <c r="I11" s="153">
        <f t="shared" si="6"/>
        <v>1</v>
      </c>
      <c r="J11" s="153">
        <f t="shared" si="2"/>
        <v>4</v>
      </c>
      <c r="K11" s="153">
        <f t="shared" si="2"/>
        <v>5</v>
      </c>
      <c r="L11" s="153">
        <f t="shared" si="2"/>
        <v>7</v>
      </c>
      <c r="M11" s="153">
        <f t="shared" si="2"/>
        <v>6</v>
      </c>
      <c r="N11" s="153">
        <f t="shared" si="7"/>
        <v>1000000</v>
      </c>
      <c r="P11" s="176">
        <f t="shared" si="8"/>
        <v>1.6070763500931098</v>
      </c>
      <c r="Q11" s="176">
        <f t="shared" si="3"/>
        <v>1.6954813359528487</v>
      </c>
      <c r="R11" s="176">
        <f t="shared" si="3"/>
        <v>2.7928802588996762</v>
      </c>
      <c r="S11" s="176">
        <f t="shared" si="3"/>
        <v>3.0280701754385966</v>
      </c>
      <c r="T11" s="176">
        <f t="shared" si="9"/>
        <v>1.0550098231827112</v>
      </c>
      <c r="U11" s="176">
        <f t="shared" si="4"/>
        <v>1.7378640776699028</v>
      </c>
      <c r="V11" s="176">
        <f t="shared" si="4"/>
        <v>1.8842105263157896</v>
      </c>
      <c r="W11" s="176">
        <f t="shared" si="10"/>
        <v>1.6472491909385114</v>
      </c>
      <c r="X11" s="176">
        <f t="shared" si="10"/>
        <v>1.7859649122807018</v>
      </c>
      <c r="Y11" s="176">
        <f t="shared" si="11"/>
        <v>1.0842105263157895</v>
      </c>
      <c r="Z11" s="153">
        <f t="shared" si="12"/>
        <v>1000000</v>
      </c>
      <c r="AB11" s="153">
        <f t="shared" si="13"/>
        <v>7</v>
      </c>
      <c r="AC11" s="153">
        <f t="shared" si="5"/>
        <v>10</v>
      </c>
      <c r="AD11" s="153">
        <f t="shared" si="5"/>
        <v>6</v>
      </c>
      <c r="AE11" s="153">
        <f t="shared" si="5"/>
        <v>2</v>
      </c>
      <c r="AF11" s="153">
        <f t="shared" si="5"/>
        <v>17</v>
      </c>
      <c r="AG11" s="153">
        <f t="shared" si="5"/>
        <v>14</v>
      </c>
      <c r="AH11" s="153">
        <f t="shared" si="5"/>
        <v>5</v>
      </c>
      <c r="AI11" s="153">
        <f t="shared" si="5"/>
        <v>6</v>
      </c>
      <c r="AJ11" s="153">
        <f t="shared" si="5"/>
        <v>6</v>
      </c>
      <c r="AK11" s="153">
        <f t="shared" si="5"/>
        <v>7</v>
      </c>
      <c r="AL11" s="153">
        <f t="shared" si="1"/>
        <v>1000000</v>
      </c>
      <c r="AM11" s="153">
        <f>y0!L93</f>
        <v>1000090.2</v>
      </c>
      <c r="AN11" s="153">
        <f>y0!N93</f>
        <v>-90.2</v>
      </c>
      <c r="AO11" s="153">
        <f t="shared" si="14"/>
        <v>24</v>
      </c>
      <c r="AP11" s="153">
        <f>Y0_2!L91</f>
        <v>1000075.4</v>
      </c>
      <c r="AQ11" s="153">
        <f>Y0_2!N91</f>
        <v>-75.400000000000006</v>
      </c>
      <c r="AR11" s="153">
        <f t="shared" si="15"/>
        <v>14.799999999999997</v>
      </c>
    </row>
    <row r="12" spans="1:45" x14ac:dyDescent="0.3">
      <c r="A12" s="154">
        <v>2015</v>
      </c>
      <c r="B12" s="163">
        <f>'kukorica termelés'!K114</f>
        <v>5790</v>
      </c>
      <c r="C12" s="164">
        <f>'b,á,r,z termésátlg'!H10</f>
        <v>5180</v>
      </c>
      <c r="D12" s="164">
        <f>'b,á,r,z termésátlg'!I10</f>
        <v>4760</v>
      </c>
      <c r="E12" s="164">
        <f>'b,á,r,z termésátlg'!J10</f>
        <v>2760</v>
      </c>
      <c r="F12" s="165">
        <f>'b,á,r,z termésátlg'!K10</f>
        <v>2830</v>
      </c>
      <c r="G12" s="153">
        <v>1000000</v>
      </c>
      <c r="I12" s="153">
        <f t="shared" si="6"/>
        <v>16</v>
      </c>
      <c r="J12" s="153">
        <f t="shared" si="2"/>
        <v>6</v>
      </c>
      <c r="K12" s="153">
        <f t="shared" si="2"/>
        <v>7</v>
      </c>
      <c r="L12" s="153">
        <f t="shared" si="2"/>
        <v>11</v>
      </c>
      <c r="M12" s="153">
        <f t="shared" si="2"/>
        <v>7</v>
      </c>
      <c r="N12" s="153">
        <f t="shared" si="7"/>
        <v>1000000</v>
      </c>
      <c r="P12" s="176">
        <f t="shared" si="8"/>
        <v>1.1177606177606179</v>
      </c>
      <c r="Q12" s="176">
        <f t="shared" si="3"/>
        <v>1.2163865546218486</v>
      </c>
      <c r="R12" s="176">
        <f t="shared" si="3"/>
        <v>2.097826086956522</v>
      </c>
      <c r="S12" s="176">
        <f t="shared" si="3"/>
        <v>2.0459363957597172</v>
      </c>
      <c r="T12" s="176">
        <f t="shared" si="9"/>
        <v>1.088235294117647</v>
      </c>
      <c r="U12" s="176">
        <f t="shared" si="4"/>
        <v>1.8768115942028984</v>
      </c>
      <c r="V12" s="176">
        <f t="shared" si="4"/>
        <v>1.8303886925795052</v>
      </c>
      <c r="W12" s="176">
        <f t="shared" si="10"/>
        <v>1.7246376811594204</v>
      </c>
      <c r="X12" s="176">
        <f t="shared" si="10"/>
        <v>1.6819787985865724</v>
      </c>
      <c r="Y12" s="176">
        <f t="shared" si="11"/>
        <v>0.97526501766784457</v>
      </c>
      <c r="Z12" s="153">
        <f t="shared" si="12"/>
        <v>1000000</v>
      </c>
      <c r="AB12" s="153">
        <f t="shared" si="13"/>
        <v>19</v>
      </c>
      <c r="AC12" s="153">
        <f t="shared" si="5"/>
        <v>19</v>
      </c>
      <c r="AD12" s="153">
        <f t="shared" si="5"/>
        <v>16</v>
      </c>
      <c r="AE12" s="153">
        <f t="shared" si="5"/>
        <v>19</v>
      </c>
      <c r="AF12" s="153">
        <f t="shared" si="5"/>
        <v>15</v>
      </c>
      <c r="AG12" s="153">
        <f t="shared" si="5"/>
        <v>3</v>
      </c>
      <c r="AH12" s="153">
        <f t="shared" si="5"/>
        <v>7</v>
      </c>
      <c r="AI12" s="153">
        <f t="shared" si="5"/>
        <v>5</v>
      </c>
      <c r="AJ12" s="153">
        <f t="shared" si="5"/>
        <v>9</v>
      </c>
      <c r="AK12" s="153">
        <f t="shared" si="5"/>
        <v>16</v>
      </c>
      <c r="AL12" s="153">
        <f t="shared" si="1"/>
        <v>1000000</v>
      </c>
      <c r="AM12" s="153">
        <f>y0!L94</f>
        <v>1000027.2</v>
      </c>
      <c r="AN12" s="153">
        <f>y0!N94</f>
        <v>-27.2</v>
      </c>
      <c r="AO12" s="153">
        <f t="shared" si="14"/>
        <v>19</v>
      </c>
      <c r="AP12" s="153">
        <f>Y0_2!L92</f>
        <v>1000026.9</v>
      </c>
      <c r="AQ12" s="153">
        <f>Y0_2!N92</f>
        <v>-26.9</v>
      </c>
      <c r="AR12" s="153">
        <f t="shared" si="15"/>
        <v>0.30000000000000071</v>
      </c>
    </row>
    <row r="13" spans="1:45" x14ac:dyDescent="0.3">
      <c r="A13" s="154">
        <v>2014</v>
      </c>
      <c r="B13" s="163">
        <f>'kukorica termelés'!K115</f>
        <v>7820</v>
      </c>
      <c r="C13" s="164">
        <f>'b,á,r,z termésátlg'!H11</f>
        <v>4730</v>
      </c>
      <c r="D13" s="164">
        <f>'b,á,r,z termésátlg'!I11</f>
        <v>4420</v>
      </c>
      <c r="E13" s="164">
        <f>'b,á,r,z termésátlg'!J11</f>
        <v>2860</v>
      </c>
      <c r="F13" s="165">
        <f>'b,á,r,z termésátlg'!K11</f>
        <v>2670</v>
      </c>
      <c r="G13" s="153">
        <v>1000000</v>
      </c>
      <c r="I13" s="153">
        <f t="shared" si="6"/>
        <v>5</v>
      </c>
      <c r="J13" s="153">
        <f t="shared" si="2"/>
        <v>10</v>
      </c>
      <c r="K13" s="153">
        <f t="shared" si="2"/>
        <v>11</v>
      </c>
      <c r="L13" s="153">
        <f t="shared" si="2"/>
        <v>10</v>
      </c>
      <c r="M13" s="153">
        <f t="shared" si="2"/>
        <v>9</v>
      </c>
      <c r="N13" s="153">
        <f t="shared" si="7"/>
        <v>1000000</v>
      </c>
      <c r="P13" s="176">
        <f t="shared" si="8"/>
        <v>1.6532769556025371</v>
      </c>
      <c r="Q13" s="176">
        <f t="shared" si="3"/>
        <v>1.7692307692307692</v>
      </c>
      <c r="R13" s="176">
        <f t="shared" si="3"/>
        <v>2.7342657342657342</v>
      </c>
      <c r="S13" s="176">
        <f t="shared" si="3"/>
        <v>2.9288389513108615</v>
      </c>
      <c r="T13" s="176">
        <f t="shared" si="9"/>
        <v>1.0701357466063348</v>
      </c>
      <c r="U13" s="176">
        <f t="shared" si="4"/>
        <v>1.6538461538461537</v>
      </c>
      <c r="V13" s="176">
        <f t="shared" si="4"/>
        <v>1.7715355805243447</v>
      </c>
      <c r="W13" s="176">
        <f t="shared" si="10"/>
        <v>1.5454545454545454</v>
      </c>
      <c r="X13" s="176">
        <f t="shared" si="10"/>
        <v>1.6554307116104869</v>
      </c>
      <c r="Y13" s="176">
        <f t="shared" si="11"/>
        <v>1.0711610486891385</v>
      </c>
      <c r="Z13" s="153">
        <f t="shared" si="12"/>
        <v>1000000</v>
      </c>
      <c r="AB13" s="153">
        <f t="shared" si="13"/>
        <v>6</v>
      </c>
      <c r="AC13" s="153">
        <f t="shared" si="5"/>
        <v>7</v>
      </c>
      <c r="AD13" s="153">
        <f t="shared" si="5"/>
        <v>7</v>
      </c>
      <c r="AE13" s="153">
        <f t="shared" si="5"/>
        <v>5</v>
      </c>
      <c r="AF13" s="153">
        <f t="shared" si="5"/>
        <v>16</v>
      </c>
      <c r="AG13" s="153">
        <f t="shared" si="5"/>
        <v>17</v>
      </c>
      <c r="AH13" s="153">
        <f t="shared" si="5"/>
        <v>13</v>
      </c>
      <c r="AI13" s="153">
        <f t="shared" si="5"/>
        <v>16</v>
      </c>
      <c r="AJ13" s="153">
        <f t="shared" si="5"/>
        <v>11</v>
      </c>
      <c r="AK13" s="153">
        <f t="shared" si="5"/>
        <v>10</v>
      </c>
      <c r="AL13" s="153">
        <f t="shared" si="1"/>
        <v>1000000</v>
      </c>
      <c r="AM13" s="153">
        <f>y0!L95</f>
        <v>999993.2</v>
      </c>
      <c r="AN13" s="153">
        <f>y0!N95</f>
        <v>6.8</v>
      </c>
      <c r="AO13" s="153">
        <f t="shared" si="14"/>
        <v>8</v>
      </c>
      <c r="AP13" s="153">
        <f>Y0_2!L93</f>
        <v>999992.9</v>
      </c>
      <c r="AQ13" s="153">
        <f>Y0_2!N93</f>
        <v>7.1</v>
      </c>
      <c r="AR13" s="153">
        <f t="shared" si="15"/>
        <v>0.29999999999999982</v>
      </c>
    </row>
    <row r="14" spans="1:45" x14ac:dyDescent="0.3">
      <c r="A14" s="154">
        <v>2013</v>
      </c>
      <c r="B14" s="163">
        <f>'kukorica termelés'!K116</f>
        <v>5440</v>
      </c>
      <c r="C14" s="164">
        <f>'b,á,r,z termésátlg'!H12</f>
        <v>4640</v>
      </c>
      <c r="D14" s="164">
        <f>'b,á,r,z termésátlg'!I12</f>
        <v>4050</v>
      </c>
      <c r="E14" s="164">
        <f>'b,á,r,z termésátlg'!J12</f>
        <v>3070</v>
      </c>
      <c r="F14" s="165">
        <f>'b,á,r,z termésátlg'!K12</f>
        <v>2570</v>
      </c>
      <c r="G14" s="153">
        <v>1000000</v>
      </c>
      <c r="I14" s="153">
        <f t="shared" si="6"/>
        <v>17</v>
      </c>
      <c r="J14" s="153">
        <f t="shared" si="2"/>
        <v>12</v>
      </c>
      <c r="K14" s="153">
        <f t="shared" si="2"/>
        <v>13</v>
      </c>
      <c r="L14" s="153">
        <f t="shared" si="2"/>
        <v>8</v>
      </c>
      <c r="M14" s="153">
        <f t="shared" si="2"/>
        <v>12</v>
      </c>
      <c r="N14" s="153">
        <f t="shared" si="7"/>
        <v>1000000</v>
      </c>
      <c r="P14" s="176">
        <f t="shared" si="8"/>
        <v>1.1724137931034482</v>
      </c>
      <c r="Q14" s="176">
        <f t="shared" si="3"/>
        <v>1.3432098765432099</v>
      </c>
      <c r="R14" s="176">
        <f t="shared" si="3"/>
        <v>1.771986970684039</v>
      </c>
      <c r="S14" s="176">
        <f t="shared" si="3"/>
        <v>2.1167315175097277</v>
      </c>
      <c r="T14" s="176">
        <f t="shared" si="9"/>
        <v>1.145679012345679</v>
      </c>
      <c r="U14" s="176">
        <f t="shared" si="4"/>
        <v>1.5114006514657981</v>
      </c>
      <c r="V14" s="176">
        <f t="shared" si="4"/>
        <v>1.8054474708171206</v>
      </c>
      <c r="W14" s="176">
        <f t="shared" si="10"/>
        <v>1.3192182410423452</v>
      </c>
      <c r="X14" s="176">
        <f t="shared" si="10"/>
        <v>1.5758754863813229</v>
      </c>
      <c r="Y14" s="176">
        <f t="shared" si="11"/>
        <v>1.1945525291828794</v>
      </c>
      <c r="Z14" s="153">
        <f t="shared" si="12"/>
        <v>1000000</v>
      </c>
      <c r="AB14" s="153">
        <f t="shared" si="13"/>
        <v>17</v>
      </c>
      <c r="AC14" s="153">
        <f t="shared" si="5"/>
        <v>17</v>
      </c>
      <c r="AD14" s="153">
        <f t="shared" si="5"/>
        <v>22</v>
      </c>
      <c r="AE14" s="153">
        <f t="shared" si="5"/>
        <v>18</v>
      </c>
      <c r="AF14" s="153">
        <f t="shared" si="5"/>
        <v>7</v>
      </c>
      <c r="AG14" s="153">
        <f t="shared" si="5"/>
        <v>22</v>
      </c>
      <c r="AH14" s="153">
        <f t="shared" si="5"/>
        <v>10</v>
      </c>
      <c r="AI14" s="153">
        <f t="shared" si="5"/>
        <v>23</v>
      </c>
      <c r="AJ14" s="153">
        <f t="shared" si="5"/>
        <v>13</v>
      </c>
      <c r="AK14" s="153">
        <f t="shared" si="5"/>
        <v>6</v>
      </c>
      <c r="AL14" s="153">
        <f t="shared" si="1"/>
        <v>1000000</v>
      </c>
      <c r="AM14" s="153">
        <f>y0!L96</f>
        <v>999959.7</v>
      </c>
      <c r="AN14" s="153">
        <f>y0!N96</f>
        <v>40.299999999999997</v>
      </c>
      <c r="AO14" s="153">
        <f t="shared" si="14"/>
        <v>4</v>
      </c>
      <c r="AP14" s="153">
        <f>Y0_2!L94</f>
        <v>999970.9</v>
      </c>
      <c r="AQ14" s="153">
        <f>Y0_2!N94</f>
        <v>29.1</v>
      </c>
      <c r="AR14" s="153">
        <f t="shared" si="15"/>
        <v>11.199999999999996</v>
      </c>
    </row>
    <row r="15" spans="1:45" x14ac:dyDescent="0.3">
      <c r="A15" s="154">
        <v>2012</v>
      </c>
      <c r="B15" s="163">
        <f>'kukorica termelés'!K117</f>
        <v>4000</v>
      </c>
      <c r="C15" s="164">
        <f>'b,á,r,z termésátlg'!H13</f>
        <v>3750</v>
      </c>
      <c r="D15" s="164">
        <f>'b,á,r,z termésátlg'!I13</f>
        <v>3620</v>
      </c>
      <c r="E15" s="164">
        <f>'b,á,r,z termésátlg'!J13</f>
        <v>2240</v>
      </c>
      <c r="F15" s="165">
        <f>'b,á,r,z termésátlg'!K13</f>
        <v>2590</v>
      </c>
      <c r="G15" s="153">
        <v>1000000</v>
      </c>
      <c r="I15" s="153">
        <f t="shared" si="6"/>
        <v>20</v>
      </c>
      <c r="J15" s="153">
        <f t="shared" si="2"/>
        <v>19</v>
      </c>
      <c r="K15" s="153">
        <f t="shared" si="2"/>
        <v>17</v>
      </c>
      <c r="L15" s="153">
        <f t="shared" si="2"/>
        <v>18</v>
      </c>
      <c r="M15" s="153">
        <f t="shared" si="2"/>
        <v>11</v>
      </c>
      <c r="N15" s="153">
        <f t="shared" si="7"/>
        <v>1000000</v>
      </c>
      <c r="P15" s="176">
        <f t="shared" si="8"/>
        <v>1.0666666666666667</v>
      </c>
      <c r="Q15" s="176">
        <f t="shared" si="3"/>
        <v>1.1049723756906078</v>
      </c>
      <c r="R15" s="176">
        <f t="shared" si="3"/>
        <v>1.7857142857142858</v>
      </c>
      <c r="S15" s="176">
        <f t="shared" si="3"/>
        <v>1.5444015444015444</v>
      </c>
      <c r="T15" s="176">
        <f t="shared" si="9"/>
        <v>1.0359116022099448</v>
      </c>
      <c r="U15" s="176">
        <f t="shared" si="4"/>
        <v>1.6741071428571428</v>
      </c>
      <c r="V15" s="176">
        <f t="shared" si="4"/>
        <v>1.4478764478764479</v>
      </c>
      <c r="W15" s="176">
        <f t="shared" si="10"/>
        <v>1.6160714285714286</v>
      </c>
      <c r="X15" s="176">
        <f t="shared" si="10"/>
        <v>1.3976833976833978</v>
      </c>
      <c r="Y15" s="176">
        <f t="shared" si="11"/>
        <v>0.86486486486486491</v>
      </c>
      <c r="Z15" s="153">
        <f t="shared" si="12"/>
        <v>1000000</v>
      </c>
      <c r="AB15" s="153">
        <f t="shared" si="13"/>
        <v>20</v>
      </c>
      <c r="AC15" s="153">
        <f t="shared" si="5"/>
        <v>21</v>
      </c>
      <c r="AD15" s="153">
        <f t="shared" si="5"/>
        <v>21</v>
      </c>
      <c r="AE15" s="153">
        <f t="shared" si="5"/>
        <v>22</v>
      </c>
      <c r="AF15" s="153">
        <f t="shared" si="5"/>
        <v>18</v>
      </c>
      <c r="AG15" s="153">
        <f t="shared" si="5"/>
        <v>16</v>
      </c>
      <c r="AH15" s="153">
        <f t="shared" si="5"/>
        <v>24</v>
      </c>
      <c r="AI15" s="153">
        <f t="shared" si="5"/>
        <v>9</v>
      </c>
      <c r="AJ15" s="153">
        <f t="shared" si="5"/>
        <v>22</v>
      </c>
      <c r="AK15" s="153">
        <f t="shared" si="5"/>
        <v>23</v>
      </c>
      <c r="AL15" s="153">
        <f t="shared" si="1"/>
        <v>1000000</v>
      </c>
      <c r="AM15" s="153">
        <f>y0!L97</f>
        <v>999924.2</v>
      </c>
      <c r="AN15" s="153">
        <f>y0!N97</f>
        <v>75.8</v>
      </c>
      <c r="AO15" s="153">
        <f t="shared" si="14"/>
        <v>1</v>
      </c>
      <c r="AP15" s="153">
        <f>Y0_2!L95</f>
        <v>999923.9</v>
      </c>
      <c r="AQ15" s="153">
        <f>Y0_2!N95</f>
        <v>76.099999999999994</v>
      </c>
      <c r="AR15" s="153">
        <f t="shared" si="15"/>
        <v>0.29999999999999716</v>
      </c>
    </row>
    <row r="16" spans="1:45" x14ac:dyDescent="0.3">
      <c r="A16" s="154">
        <v>2011</v>
      </c>
      <c r="B16" s="163">
        <f>'kukorica termelés'!K118</f>
        <v>6500</v>
      </c>
      <c r="C16" s="164">
        <f>'b,á,r,z termésátlg'!H14</f>
        <v>4200</v>
      </c>
      <c r="D16" s="164">
        <f>'b,á,r,z termésátlg'!I14</f>
        <v>3780</v>
      </c>
      <c r="E16" s="164">
        <f>'b,á,r,z termésátlg'!J14</f>
        <v>2300</v>
      </c>
      <c r="F16" s="165">
        <f>'b,á,r,z termésátlg'!K14</f>
        <v>2410</v>
      </c>
      <c r="G16" s="153">
        <v>1000000</v>
      </c>
      <c r="I16" s="153">
        <f t="shared" si="6"/>
        <v>11</v>
      </c>
      <c r="J16" s="153">
        <f t="shared" si="2"/>
        <v>16</v>
      </c>
      <c r="K16" s="153">
        <f t="shared" si="2"/>
        <v>14</v>
      </c>
      <c r="L16" s="153">
        <f t="shared" si="2"/>
        <v>17</v>
      </c>
      <c r="M16" s="153">
        <f t="shared" si="2"/>
        <v>17</v>
      </c>
      <c r="N16" s="153">
        <f t="shared" si="7"/>
        <v>1000000</v>
      </c>
      <c r="P16" s="176">
        <f t="shared" si="8"/>
        <v>1.5476190476190477</v>
      </c>
      <c r="Q16" s="176">
        <f t="shared" si="3"/>
        <v>1.7195767195767195</v>
      </c>
      <c r="R16" s="176">
        <f t="shared" si="3"/>
        <v>2.8260869565217392</v>
      </c>
      <c r="S16" s="176">
        <f t="shared" si="3"/>
        <v>2.6970954356846475</v>
      </c>
      <c r="T16" s="176">
        <f t="shared" si="9"/>
        <v>1.1111111111111112</v>
      </c>
      <c r="U16" s="176">
        <f t="shared" si="4"/>
        <v>1.826086956521739</v>
      </c>
      <c r="V16" s="176">
        <f t="shared" si="4"/>
        <v>1.7427385892116183</v>
      </c>
      <c r="W16" s="176">
        <f t="shared" si="10"/>
        <v>1.6434782608695653</v>
      </c>
      <c r="X16" s="176">
        <f t="shared" si="10"/>
        <v>1.5684647302904564</v>
      </c>
      <c r="Y16" s="176">
        <f t="shared" si="11"/>
        <v>0.9543568464730291</v>
      </c>
      <c r="Z16" s="153">
        <f t="shared" si="12"/>
        <v>1000000</v>
      </c>
      <c r="AB16" s="153">
        <f t="shared" si="13"/>
        <v>9</v>
      </c>
      <c r="AC16" s="153">
        <f t="shared" si="5"/>
        <v>9</v>
      </c>
      <c r="AD16" s="153">
        <f t="shared" si="5"/>
        <v>5</v>
      </c>
      <c r="AE16" s="153">
        <f t="shared" si="5"/>
        <v>8</v>
      </c>
      <c r="AF16" s="153">
        <f t="shared" si="5"/>
        <v>10</v>
      </c>
      <c r="AG16" s="153">
        <f t="shared" si="5"/>
        <v>5</v>
      </c>
      <c r="AH16" s="153">
        <f t="shared" si="5"/>
        <v>15</v>
      </c>
      <c r="AI16" s="153">
        <f t="shared" si="5"/>
        <v>7</v>
      </c>
      <c r="AJ16" s="153">
        <f t="shared" si="5"/>
        <v>14</v>
      </c>
      <c r="AK16" s="153">
        <f t="shared" si="5"/>
        <v>18</v>
      </c>
      <c r="AL16" s="153">
        <f t="shared" si="1"/>
        <v>1000000</v>
      </c>
      <c r="AM16" s="153">
        <f>y0!L98</f>
        <v>1000042.2</v>
      </c>
      <c r="AN16" s="153">
        <f>y0!N98</f>
        <v>-42.2</v>
      </c>
      <c r="AO16" s="153">
        <f t="shared" si="14"/>
        <v>21</v>
      </c>
      <c r="AP16" s="153">
        <f>Y0_2!L96</f>
        <v>1000041.9</v>
      </c>
      <c r="AQ16" s="153">
        <f>Y0_2!N96</f>
        <v>-41.9</v>
      </c>
      <c r="AR16" s="153">
        <f t="shared" si="15"/>
        <v>0.30000000000000426</v>
      </c>
    </row>
    <row r="17" spans="1:44" x14ac:dyDescent="0.3">
      <c r="A17" s="154">
        <v>2010</v>
      </c>
      <c r="B17" s="163">
        <f>'kukorica termelés'!K119</f>
        <v>6470</v>
      </c>
      <c r="C17" s="164">
        <f>'b,á,r,z termésátlg'!H15</f>
        <v>3710</v>
      </c>
      <c r="D17" s="164">
        <f>'b,á,r,z termésátlg'!I15</f>
        <v>3360</v>
      </c>
      <c r="E17" s="164">
        <f>'b,á,r,z termésátlg'!J15</f>
        <v>2110</v>
      </c>
      <c r="F17" s="165">
        <f>'b,á,r,z termésátlg'!K15</f>
        <v>2320</v>
      </c>
      <c r="G17" s="153">
        <v>1000000</v>
      </c>
      <c r="I17" s="153">
        <f t="shared" si="6"/>
        <v>12</v>
      </c>
      <c r="J17" s="153">
        <f t="shared" si="2"/>
        <v>20</v>
      </c>
      <c r="K17" s="153">
        <f t="shared" si="2"/>
        <v>19</v>
      </c>
      <c r="L17" s="153">
        <f t="shared" si="2"/>
        <v>19</v>
      </c>
      <c r="M17" s="153">
        <f t="shared" si="2"/>
        <v>19</v>
      </c>
      <c r="N17" s="153">
        <f t="shared" si="7"/>
        <v>1000000</v>
      </c>
      <c r="P17" s="176">
        <f t="shared" si="8"/>
        <v>1.7439353099730459</v>
      </c>
      <c r="Q17" s="176">
        <f t="shared" si="3"/>
        <v>1.9255952380952381</v>
      </c>
      <c r="R17" s="176">
        <f t="shared" si="3"/>
        <v>3.066350710900474</v>
      </c>
      <c r="S17" s="176">
        <f t="shared" si="3"/>
        <v>2.7887931034482758</v>
      </c>
      <c r="T17" s="176">
        <f t="shared" si="9"/>
        <v>1.1041666666666667</v>
      </c>
      <c r="U17" s="176">
        <f t="shared" si="4"/>
        <v>1.7582938388625593</v>
      </c>
      <c r="V17" s="176">
        <f t="shared" si="4"/>
        <v>1.5991379310344827</v>
      </c>
      <c r="W17" s="176">
        <f t="shared" si="10"/>
        <v>1.5924170616113744</v>
      </c>
      <c r="X17" s="176">
        <f t="shared" si="10"/>
        <v>1.4482758620689655</v>
      </c>
      <c r="Y17" s="176">
        <f t="shared" si="11"/>
        <v>0.90948275862068961</v>
      </c>
      <c r="Z17" s="153">
        <f t="shared" si="12"/>
        <v>1000000</v>
      </c>
      <c r="AB17" s="153">
        <f t="shared" si="13"/>
        <v>1</v>
      </c>
      <c r="AC17" s="153">
        <f t="shared" si="5"/>
        <v>2</v>
      </c>
      <c r="AD17" s="153">
        <f t="shared" si="5"/>
        <v>2</v>
      </c>
      <c r="AE17" s="153">
        <f t="shared" si="5"/>
        <v>7</v>
      </c>
      <c r="AF17" s="153">
        <f t="shared" si="5"/>
        <v>13</v>
      </c>
      <c r="AG17" s="153">
        <f t="shared" si="5"/>
        <v>12</v>
      </c>
      <c r="AH17" s="153">
        <f t="shared" si="5"/>
        <v>22</v>
      </c>
      <c r="AI17" s="153">
        <f t="shared" si="5"/>
        <v>13</v>
      </c>
      <c r="AJ17" s="153">
        <f t="shared" si="5"/>
        <v>19</v>
      </c>
      <c r="AK17" s="153">
        <f t="shared" si="5"/>
        <v>19</v>
      </c>
      <c r="AL17" s="153">
        <f t="shared" si="1"/>
        <v>1000000</v>
      </c>
      <c r="AM17" s="153">
        <f>y0!L99</f>
        <v>999993.2</v>
      </c>
      <c r="AN17" s="153">
        <f>y0!N99</f>
        <v>6.8</v>
      </c>
      <c r="AO17" s="153">
        <f t="shared" si="14"/>
        <v>8</v>
      </c>
      <c r="AP17" s="153">
        <f>Y0_2!L97</f>
        <v>1000013.9</v>
      </c>
      <c r="AQ17" s="153">
        <f>Y0_2!N97</f>
        <v>-13.9</v>
      </c>
      <c r="AR17" s="153">
        <f t="shared" si="15"/>
        <v>20.7</v>
      </c>
    </row>
    <row r="18" spans="1:44" x14ac:dyDescent="0.3">
      <c r="A18" s="154">
        <v>2009</v>
      </c>
      <c r="B18" s="163">
        <f>'kukorica termelés'!K120</f>
        <v>6390</v>
      </c>
      <c r="C18" s="164">
        <f>'b,á,r,z termésátlg'!H16</f>
        <v>3850</v>
      </c>
      <c r="D18" s="164">
        <f>'b,á,r,z termésátlg'!I16</f>
        <v>3320</v>
      </c>
      <c r="E18" s="164">
        <f>'b,á,r,z termésátlg'!J16</f>
        <v>1810</v>
      </c>
      <c r="F18" s="165">
        <f>'b,á,r,z termésátlg'!K16</f>
        <v>2130</v>
      </c>
      <c r="G18" s="153">
        <v>1000000</v>
      </c>
      <c r="I18" s="153">
        <f t="shared" si="6"/>
        <v>13</v>
      </c>
      <c r="J18" s="153">
        <f t="shared" si="2"/>
        <v>18</v>
      </c>
      <c r="K18" s="153">
        <f t="shared" si="2"/>
        <v>20</v>
      </c>
      <c r="L18" s="153">
        <f t="shared" si="2"/>
        <v>23</v>
      </c>
      <c r="M18" s="153">
        <f t="shared" si="2"/>
        <v>21</v>
      </c>
      <c r="N18" s="153">
        <f t="shared" si="7"/>
        <v>1000000</v>
      </c>
      <c r="P18" s="176">
        <f t="shared" si="8"/>
        <v>1.6597402597402597</v>
      </c>
      <c r="Q18" s="176">
        <f t="shared" si="3"/>
        <v>1.9246987951807228</v>
      </c>
      <c r="R18" s="176">
        <f t="shared" si="3"/>
        <v>3.5303867403314917</v>
      </c>
      <c r="S18" s="176">
        <f t="shared" si="3"/>
        <v>3</v>
      </c>
      <c r="T18" s="176">
        <f t="shared" si="9"/>
        <v>1.1596385542168675</v>
      </c>
      <c r="U18" s="176">
        <f t="shared" si="4"/>
        <v>2.1270718232044197</v>
      </c>
      <c r="V18" s="176">
        <f t="shared" si="4"/>
        <v>1.807511737089202</v>
      </c>
      <c r="W18" s="176">
        <f t="shared" si="10"/>
        <v>1.8342541436464088</v>
      </c>
      <c r="X18" s="176">
        <f t="shared" si="10"/>
        <v>1.5586854460093897</v>
      </c>
      <c r="Y18" s="176">
        <f t="shared" si="11"/>
        <v>0.84976525821596249</v>
      </c>
      <c r="Z18" s="153">
        <f t="shared" si="12"/>
        <v>1000000</v>
      </c>
      <c r="AB18" s="153">
        <f t="shared" si="13"/>
        <v>4</v>
      </c>
      <c r="AC18" s="153">
        <f t="shared" si="5"/>
        <v>3</v>
      </c>
      <c r="AD18" s="153">
        <f t="shared" si="5"/>
        <v>1</v>
      </c>
      <c r="AE18" s="153">
        <f t="shared" si="5"/>
        <v>3</v>
      </c>
      <c r="AF18" s="153">
        <f t="shared" si="5"/>
        <v>6</v>
      </c>
      <c r="AG18" s="153">
        <f t="shared" si="5"/>
        <v>1</v>
      </c>
      <c r="AH18" s="153">
        <f t="shared" si="5"/>
        <v>9</v>
      </c>
      <c r="AI18" s="153">
        <f t="shared" si="5"/>
        <v>2</v>
      </c>
      <c r="AJ18" s="153">
        <f t="shared" si="5"/>
        <v>15</v>
      </c>
      <c r="AK18" s="153">
        <f t="shared" si="5"/>
        <v>24</v>
      </c>
      <c r="AL18" s="153">
        <f t="shared" si="1"/>
        <v>1000000</v>
      </c>
      <c r="AM18" s="153">
        <f>y0!L100</f>
        <v>999993.2</v>
      </c>
      <c r="AN18" s="153">
        <f>y0!N100</f>
        <v>6.8</v>
      </c>
      <c r="AO18" s="153">
        <f t="shared" si="14"/>
        <v>8</v>
      </c>
      <c r="AP18" s="153">
        <f>Y0_2!L98</f>
        <v>999992.9</v>
      </c>
      <c r="AQ18" s="153">
        <f>Y0_2!N98</f>
        <v>7.1</v>
      </c>
      <c r="AR18" s="153">
        <f t="shared" si="15"/>
        <v>0.29999999999999982</v>
      </c>
    </row>
    <row r="19" spans="1:44" x14ac:dyDescent="0.3">
      <c r="A19" s="154">
        <v>2008</v>
      </c>
      <c r="B19" s="163">
        <f>'kukorica termelés'!K121</f>
        <v>7470</v>
      </c>
      <c r="C19" s="164">
        <f>'b,á,r,z termésátlg'!H17</f>
        <v>4980</v>
      </c>
      <c r="D19" s="164">
        <f>'b,á,r,z termésátlg'!I17</f>
        <v>4450</v>
      </c>
      <c r="E19" s="164">
        <f>'b,á,r,z termésátlg'!J17</f>
        <v>2580</v>
      </c>
      <c r="F19" s="165">
        <f>'b,á,r,z termésátlg'!K17</f>
        <v>2970</v>
      </c>
      <c r="G19" s="153">
        <v>1000000</v>
      </c>
      <c r="I19" s="153">
        <f t="shared" si="6"/>
        <v>7</v>
      </c>
      <c r="J19" s="153">
        <f t="shared" si="2"/>
        <v>9</v>
      </c>
      <c r="K19" s="153">
        <f t="shared" si="2"/>
        <v>10</v>
      </c>
      <c r="L19" s="153">
        <f t="shared" si="2"/>
        <v>13</v>
      </c>
      <c r="M19" s="153">
        <f t="shared" si="2"/>
        <v>5</v>
      </c>
      <c r="N19" s="153">
        <f t="shared" si="7"/>
        <v>1000000</v>
      </c>
      <c r="P19" s="176">
        <f t="shared" si="8"/>
        <v>1.5</v>
      </c>
      <c r="Q19" s="176">
        <f t="shared" si="3"/>
        <v>1.6786516853932585</v>
      </c>
      <c r="R19" s="176">
        <f t="shared" si="3"/>
        <v>2.8953488372093021</v>
      </c>
      <c r="S19" s="176">
        <f t="shared" si="3"/>
        <v>2.5151515151515151</v>
      </c>
      <c r="T19" s="176">
        <f t="shared" si="9"/>
        <v>1.1191011235955055</v>
      </c>
      <c r="U19" s="176">
        <f t="shared" si="4"/>
        <v>1.930232558139535</v>
      </c>
      <c r="V19" s="176">
        <f t="shared" si="4"/>
        <v>1.6767676767676767</v>
      </c>
      <c r="W19" s="176">
        <f t="shared" si="10"/>
        <v>1.7248062015503876</v>
      </c>
      <c r="X19" s="176">
        <f t="shared" si="10"/>
        <v>1.4983164983164983</v>
      </c>
      <c r="Y19" s="176">
        <f t="shared" si="11"/>
        <v>0.86868686868686873</v>
      </c>
      <c r="Z19" s="153">
        <f t="shared" si="12"/>
        <v>1000000</v>
      </c>
      <c r="AB19" s="153">
        <f t="shared" si="13"/>
        <v>11</v>
      </c>
      <c r="AC19" s="153">
        <f t="shared" si="5"/>
        <v>11</v>
      </c>
      <c r="AD19" s="153">
        <f t="shared" si="5"/>
        <v>4</v>
      </c>
      <c r="AE19" s="153">
        <f t="shared" si="5"/>
        <v>13</v>
      </c>
      <c r="AF19" s="153">
        <f t="shared" si="5"/>
        <v>9</v>
      </c>
      <c r="AG19" s="153">
        <f t="shared" si="5"/>
        <v>2</v>
      </c>
      <c r="AH19" s="153">
        <f t="shared" si="5"/>
        <v>18</v>
      </c>
      <c r="AI19" s="153">
        <f t="shared" si="5"/>
        <v>4</v>
      </c>
      <c r="AJ19" s="153">
        <f t="shared" si="5"/>
        <v>17</v>
      </c>
      <c r="AK19" s="153">
        <f t="shared" si="5"/>
        <v>22</v>
      </c>
      <c r="AL19" s="153">
        <f t="shared" ref="AL19:AL27" si="16">Z19</f>
        <v>1000000</v>
      </c>
      <c r="AM19" s="153">
        <f>y0!L101</f>
        <v>1000036.7</v>
      </c>
      <c r="AN19" s="153">
        <f>y0!N101</f>
        <v>-36.700000000000003</v>
      </c>
      <c r="AO19" s="153">
        <f t="shared" si="14"/>
        <v>20</v>
      </c>
      <c r="AP19" s="153">
        <f>Y0_2!L99</f>
        <v>1000036.4</v>
      </c>
      <c r="AQ19" s="153">
        <f>Y0_2!N99</f>
        <v>-36.4</v>
      </c>
      <c r="AR19" s="153">
        <f t="shared" si="15"/>
        <v>0.30000000000000426</v>
      </c>
    </row>
    <row r="20" spans="1:44" x14ac:dyDescent="0.3">
      <c r="A20" s="154">
        <v>2007</v>
      </c>
      <c r="B20" s="163">
        <f>'kukorica termelés'!K122</f>
        <v>3730</v>
      </c>
      <c r="C20" s="164">
        <f>'b,á,r,z termésátlg'!H18</f>
        <v>3590</v>
      </c>
      <c r="D20" s="164">
        <f>'b,á,r,z termésátlg'!I18</f>
        <v>3170</v>
      </c>
      <c r="E20" s="164">
        <f>'b,á,r,z termésátlg'!J18</f>
        <v>2040</v>
      </c>
      <c r="F20" s="165">
        <f>'b,á,r,z termésátlg'!K18</f>
        <v>2090</v>
      </c>
      <c r="G20" s="153">
        <v>1000000</v>
      </c>
      <c r="I20" s="153">
        <f t="shared" si="6"/>
        <v>23</v>
      </c>
      <c r="J20" s="153">
        <f t="shared" si="2"/>
        <v>22</v>
      </c>
      <c r="K20" s="153">
        <f t="shared" si="2"/>
        <v>21</v>
      </c>
      <c r="L20" s="153">
        <f t="shared" si="2"/>
        <v>20</v>
      </c>
      <c r="M20" s="153">
        <f t="shared" si="2"/>
        <v>22</v>
      </c>
      <c r="N20" s="153">
        <f t="shared" si="7"/>
        <v>1000000</v>
      </c>
      <c r="P20" s="176">
        <f t="shared" si="8"/>
        <v>1.0389972144846797</v>
      </c>
      <c r="Q20" s="176">
        <f t="shared" si="8"/>
        <v>1.1766561514195584</v>
      </c>
      <c r="R20" s="176">
        <f t="shared" si="8"/>
        <v>1.8284313725490196</v>
      </c>
      <c r="S20" s="176">
        <f t="shared" si="8"/>
        <v>1.7846889952153111</v>
      </c>
      <c r="T20" s="176">
        <f t="shared" si="9"/>
        <v>1.1324921135646688</v>
      </c>
      <c r="U20" s="176">
        <f t="shared" si="9"/>
        <v>1.7598039215686274</v>
      </c>
      <c r="V20" s="176">
        <f t="shared" si="9"/>
        <v>1.7177033492822966</v>
      </c>
      <c r="W20" s="176">
        <f t="shared" si="10"/>
        <v>1.553921568627451</v>
      </c>
      <c r="X20" s="176">
        <f t="shared" si="10"/>
        <v>1.5167464114832536</v>
      </c>
      <c r="Y20" s="176">
        <f t="shared" si="11"/>
        <v>0.97607655502392343</v>
      </c>
      <c r="Z20" s="153">
        <f t="shared" si="12"/>
        <v>1000000</v>
      </c>
      <c r="AB20" s="153">
        <f t="shared" si="13"/>
        <v>21</v>
      </c>
      <c r="AC20" s="153">
        <f t="shared" si="5"/>
        <v>20</v>
      </c>
      <c r="AD20" s="153">
        <f t="shared" si="5"/>
        <v>20</v>
      </c>
      <c r="AE20" s="153">
        <f t="shared" si="5"/>
        <v>21</v>
      </c>
      <c r="AF20" s="153">
        <f t="shared" si="5"/>
        <v>8</v>
      </c>
      <c r="AG20" s="153">
        <f t="shared" si="5"/>
        <v>11</v>
      </c>
      <c r="AH20" s="153">
        <f t="shared" si="5"/>
        <v>17</v>
      </c>
      <c r="AI20" s="153">
        <f t="shared" si="5"/>
        <v>14</v>
      </c>
      <c r="AJ20" s="153">
        <f t="shared" si="5"/>
        <v>16</v>
      </c>
      <c r="AK20" s="153">
        <f t="shared" si="5"/>
        <v>15</v>
      </c>
      <c r="AL20" s="153">
        <f t="shared" si="16"/>
        <v>1000000</v>
      </c>
      <c r="AM20" s="153">
        <f>y0!L102</f>
        <v>999972.2</v>
      </c>
      <c r="AN20" s="153">
        <f>y0!N102</f>
        <v>27.8</v>
      </c>
      <c r="AO20" s="153">
        <f t="shared" si="14"/>
        <v>6</v>
      </c>
      <c r="AP20" s="153">
        <f>Y0_2!L100</f>
        <v>999971.9</v>
      </c>
      <c r="AQ20" s="153">
        <f>Y0_2!N100</f>
        <v>28.1</v>
      </c>
      <c r="AR20" s="153">
        <f t="shared" si="15"/>
        <v>0.30000000000000071</v>
      </c>
    </row>
    <row r="21" spans="1:44" x14ac:dyDescent="0.3">
      <c r="A21" s="154">
        <v>2006</v>
      </c>
      <c r="B21" s="163">
        <f>'kukorica termelés'!K123</f>
        <v>6820</v>
      </c>
      <c r="C21" s="164">
        <f>'b,á,r,z termésátlg'!H19</f>
        <v>4070</v>
      </c>
      <c r="D21" s="164">
        <f>'b,á,r,z termésátlg'!I19</f>
        <v>3670</v>
      </c>
      <c r="E21" s="164">
        <f>'b,á,r,z termésátlg'!J19</f>
        <v>2540</v>
      </c>
      <c r="F21" s="165">
        <f>'b,á,r,z termésátlg'!K19</f>
        <v>2550</v>
      </c>
      <c r="G21" s="153">
        <v>1000000</v>
      </c>
      <c r="I21" s="153">
        <f t="shared" si="6"/>
        <v>9</v>
      </c>
      <c r="J21" s="153">
        <f t="shared" si="2"/>
        <v>17</v>
      </c>
      <c r="K21" s="153">
        <f t="shared" si="2"/>
        <v>16</v>
      </c>
      <c r="L21" s="153">
        <f t="shared" si="2"/>
        <v>15</v>
      </c>
      <c r="M21" s="153">
        <f t="shared" si="2"/>
        <v>13</v>
      </c>
      <c r="N21" s="153">
        <f t="shared" si="7"/>
        <v>1000000</v>
      </c>
      <c r="P21" s="176">
        <f t="shared" si="8"/>
        <v>1.6756756756756757</v>
      </c>
      <c r="Q21" s="176">
        <f t="shared" si="8"/>
        <v>1.8583106267029972</v>
      </c>
      <c r="R21" s="176">
        <f t="shared" si="8"/>
        <v>2.6850393700787403</v>
      </c>
      <c r="S21" s="176">
        <f t="shared" si="8"/>
        <v>2.6745098039215685</v>
      </c>
      <c r="T21" s="176">
        <f t="shared" si="9"/>
        <v>1.1089918256130791</v>
      </c>
      <c r="U21" s="176">
        <f t="shared" si="9"/>
        <v>1.6023622047244095</v>
      </c>
      <c r="V21" s="176">
        <f t="shared" si="9"/>
        <v>1.5960784313725491</v>
      </c>
      <c r="W21" s="176">
        <f t="shared" si="10"/>
        <v>1.4448818897637796</v>
      </c>
      <c r="X21" s="176">
        <f t="shared" si="10"/>
        <v>1.4392156862745098</v>
      </c>
      <c r="Y21" s="176">
        <f t="shared" si="11"/>
        <v>0.99607843137254903</v>
      </c>
      <c r="Z21" s="153">
        <f t="shared" si="12"/>
        <v>1000000</v>
      </c>
      <c r="AB21" s="153">
        <f t="shared" si="13"/>
        <v>3</v>
      </c>
      <c r="AC21" s="153">
        <f t="shared" si="5"/>
        <v>4</v>
      </c>
      <c r="AD21" s="153">
        <f t="shared" si="5"/>
        <v>9</v>
      </c>
      <c r="AE21" s="153">
        <f t="shared" si="5"/>
        <v>10</v>
      </c>
      <c r="AF21" s="153">
        <f t="shared" si="5"/>
        <v>12</v>
      </c>
      <c r="AG21" s="153">
        <f t="shared" si="5"/>
        <v>19</v>
      </c>
      <c r="AH21" s="153">
        <f t="shared" si="5"/>
        <v>23</v>
      </c>
      <c r="AI21" s="153">
        <f t="shared" si="5"/>
        <v>19</v>
      </c>
      <c r="AJ21" s="153">
        <f t="shared" si="5"/>
        <v>21</v>
      </c>
      <c r="AK21" s="153">
        <f t="shared" si="5"/>
        <v>13</v>
      </c>
      <c r="AL21" s="153">
        <f t="shared" si="16"/>
        <v>1000000</v>
      </c>
      <c r="AM21" s="153">
        <f>y0!L103</f>
        <v>999957.2</v>
      </c>
      <c r="AN21" s="153">
        <f>y0!N103</f>
        <v>42.8</v>
      </c>
      <c r="AO21" s="153">
        <f t="shared" si="14"/>
        <v>2</v>
      </c>
      <c r="AP21" s="153">
        <f>Y0_2!L101</f>
        <v>999956.9</v>
      </c>
      <c r="AQ21" s="153">
        <f>Y0_2!N101</f>
        <v>43.1</v>
      </c>
      <c r="AR21" s="153">
        <f t="shared" si="15"/>
        <v>0.30000000000000426</v>
      </c>
    </row>
    <row r="22" spans="1:44" x14ac:dyDescent="0.3">
      <c r="A22" s="154">
        <v>2005</v>
      </c>
      <c r="B22" s="163">
        <f>'kukorica termelés'!K124</f>
        <v>7560</v>
      </c>
      <c r="C22" s="164">
        <f>'b,á,r,z termésátlg'!H20</f>
        <v>4500</v>
      </c>
      <c r="D22" s="164">
        <f>'b,á,r,z termésátlg'!I20</f>
        <v>3750</v>
      </c>
      <c r="E22" s="164">
        <f>'b,á,r,z termésátlg'!J20</f>
        <v>2570</v>
      </c>
      <c r="F22" s="165">
        <f>'b,á,r,z termésátlg'!K20</f>
        <v>2520</v>
      </c>
      <c r="G22" s="153">
        <v>1000000</v>
      </c>
      <c r="I22" s="153">
        <f t="shared" si="6"/>
        <v>6</v>
      </c>
      <c r="J22" s="153">
        <f t="shared" si="2"/>
        <v>13</v>
      </c>
      <c r="K22" s="153">
        <f t="shared" si="2"/>
        <v>15</v>
      </c>
      <c r="L22" s="153">
        <f t="shared" si="2"/>
        <v>14</v>
      </c>
      <c r="M22" s="153">
        <f t="shared" si="2"/>
        <v>15</v>
      </c>
      <c r="N22" s="153">
        <f t="shared" si="7"/>
        <v>1000000</v>
      </c>
      <c r="P22" s="176">
        <f t="shared" si="8"/>
        <v>1.68</v>
      </c>
      <c r="Q22" s="176">
        <f t="shared" si="8"/>
        <v>2.016</v>
      </c>
      <c r="R22" s="176">
        <f t="shared" si="8"/>
        <v>2.9416342412451364</v>
      </c>
      <c r="S22" s="176">
        <f t="shared" si="8"/>
        <v>3</v>
      </c>
      <c r="T22" s="176">
        <f t="shared" si="9"/>
        <v>1.2</v>
      </c>
      <c r="U22" s="176">
        <f t="shared" si="9"/>
        <v>1.7509727626459144</v>
      </c>
      <c r="V22" s="176">
        <f t="shared" si="9"/>
        <v>1.7857142857142858</v>
      </c>
      <c r="W22" s="176">
        <f t="shared" si="10"/>
        <v>1.4591439688715953</v>
      </c>
      <c r="X22" s="176">
        <f t="shared" si="10"/>
        <v>1.4880952380952381</v>
      </c>
      <c r="Y22" s="176">
        <f t="shared" si="11"/>
        <v>1.0198412698412698</v>
      </c>
      <c r="Z22" s="153">
        <f t="shared" si="12"/>
        <v>1000000</v>
      </c>
      <c r="AB22" s="153">
        <f t="shared" si="13"/>
        <v>2</v>
      </c>
      <c r="AC22" s="153">
        <f t="shared" si="5"/>
        <v>1</v>
      </c>
      <c r="AD22" s="153">
        <f t="shared" si="5"/>
        <v>3</v>
      </c>
      <c r="AE22" s="153">
        <f t="shared" si="5"/>
        <v>3</v>
      </c>
      <c r="AF22" s="153">
        <f t="shared" si="5"/>
        <v>4</v>
      </c>
      <c r="AG22" s="153">
        <f t="shared" si="5"/>
        <v>13</v>
      </c>
      <c r="AH22" s="153">
        <f t="shared" si="5"/>
        <v>11</v>
      </c>
      <c r="AI22" s="153">
        <f t="shared" si="5"/>
        <v>18</v>
      </c>
      <c r="AJ22" s="153">
        <f t="shared" si="5"/>
        <v>18</v>
      </c>
      <c r="AK22" s="153">
        <f t="shared" si="5"/>
        <v>12</v>
      </c>
      <c r="AL22" s="153">
        <f t="shared" si="16"/>
        <v>1000000</v>
      </c>
      <c r="AM22" s="153">
        <f>y0!L104</f>
        <v>1000051.2</v>
      </c>
      <c r="AN22" s="153">
        <f>y0!N104</f>
        <v>-51.2</v>
      </c>
      <c r="AO22" s="153">
        <f t="shared" si="14"/>
        <v>23</v>
      </c>
      <c r="AP22" s="153">
        <f>Y0_2!L102</f>
        <v>1000036.9</v>
      </c>
      <c r="AQ22" s="153">
        <f>Y0_2!N102</f>
        <v>-36.9</v>
      </c>
      <c r="AR22" s="153">
        <f t="shared" si="15"/>
        <v>14.300000000000004</v>
      </c>
    </row>
    <row r="23" spans="1:44" x14ac:dyDescent="0.3">
      <c r="A23" s="154">
        <v>2004</v>
      </c>
      <c r="B23" s="163">
        <f>'kukorica termelés'!K125</f>
        <v>7000</v>
      </c>
      <c r="C23" s="164">
        <f>'b,á,r,z termésátlg'!H21</f>
        <v>5120</v>
      </c>
      <c r="D23" s="164">
        <f>'b,á,r,z termésátlg'!I21</f>
        <v>4270</v>
      </c>
      <c r="E23" s="164">
        <f>'b,á,r,z termésátlg'!J21</f>
        <v>2750</v>
      </c>
      <c r="F23" s="165">
        <f>'b,á,r,z termésátlg'!K21</f>
        <v>3120</v>
      </c>
      <c r="G23" s="153">
        <v>1000000</v>
      </c>
      <c r="I23" s="153">
        <f t="shared" si="6"/>
        <v>8</v>
      </c>
      <c r="J23" s="153">
        <f t="shared" si="2"/>
        <v>7</v>
      </c>
      <c r="K23" s="153">
        <f t="shared" si="2"/>
        <v>12</v>
      </c>
      <c r="L23" s="153">
        <f t="shared" si="2"/>
        <v>12</v>
      </c>
      <c r="M23" s="153">
        <f t="shared" si="2"/>
        <v>2</v>
      </c>
      <c r="N23" s="153">
        <f t="shared" si="7"/>
        <v>1000000</v>
      </c>
      <c r="P23" s="176">
        <f t="shared" si="8"/>
        <v>1.3671875</v>
      </c>
      <c r="Q23" s="176">
        <f t="shared" si="8"/>
        <v>1.639344262295082</v>
      </c>
      <c r="R23" s="176">
        <f t="shared" si="8"/>
        <v>2.5454545454545454</v>
      </c>
      <c r="S23" s="176">
        <f t="shared" si="8"/>
        <v>2.2435897435897436</v>
      </c>
      <c r="T23" s="176">
        <f t="shared" si="9"/>
        <v>1.1990632318501171</v>
      </c>
      <c r="U23" s="176">
        <f t="shared" si="9"/>
        <v>1.8618181818181818</v>
      </c>
      <c r="V23" s="176">
        <f t="shared" si="9"/>
        <v>1.641025641025641</v>
      </c>
      <c r="W23" s="176">
        <f t="shared" si="10"/>
        <v>1.5527272727272727</v>
      </c>
      <c r="X23" s="176">
        <f t="shared" si="10"/>
        <v>1.3685897435897436</v>
      </c>
      <c r="Y23" s="176">
        <f t="shared" si="11"/>
        <v>0.88141025641025639</v>
      </c>
      <c r="Z23" s="153">
        <f t="shared" si="12"/>
        <v>1000000</v>
      </c>
      <c r="AB23" s="153">
        <f t="shared" si="13"/>
        <v>15</v>
      </c>
      <c r="AC23" s="153">
        <f t="shared" si="5"/>
        <v>13</v>
      </c>
      <c r="AD23" s="153">
        <f t="shared" si="5"/>
        <v>13</v>
      </c>
      <c r="AE23" s="153">
        <f t="shared" si="5"/>
        <v>17</v>
      </c>
      <c r="AF23" s="153">
        <f t="shared" si="5"/>
        <v>5</v>
      </c>
      <c r="AG23" s="153">
        <f t="shared" si="5"/>
        <v>4</v>
      </c>
      <c r="AH23" s="153">
        <f t="shared" si="5"/>
        <v>19</v>
      </c>
      <c r="AI23" s="153">
        <f t="shared" si="5"/>
        <v>15</v>
      </c>
      <c r="AJ23" s="153">
        <f t="shared" si="5"/>
        <v>23</v>
      </c>
      <c r="AK23" s="153">
        <f t="shared" si="5"/>
        <v>21</v>
      </c>
      <c r="AL23" s="153">
        <f t="shared" si="16"/>
        <v>1000000</v>
      </c>
      <c r="AM23" s="153">
        <f>y0!L105</f>
        <v>999993.2</v>
      </c>
      <c r="AN23" s="153">
        <f>y0!N105</f>
        <v>6.8</v>
      </c>
      <c r="AO23" s="153">
        <f t="shared" si="14"/>
        <v>8</v>
      </c>
      <c r="AP23" s="153">
        <f>Y0_2!L103</f>
        <v>999992.9</v>
      </c>
      <c r="AQ23" s="153">
        <f>Y0_2!N103</f>
        <v>7.1</v>
      </c>
      <c r="AR23" s="153">
        <f t="shared" si="15"/>
        <v>0.29999999999999982</v>
      </c>
    </row>
    <row r="24" spans="1:44" x14ac:dyDescent="0.3">
      <c r="A24" s="154">
        <v>2003</v>
      </c>
      <c r="B24" s="163">
        <f>'kukorica termelés'!K126</f>
        <v>3950</v>
      </c>
      <c r="C24" s="164">
        <f>'b,á,r,z termésátlg'!H22</f>
        <v>2640</v>
      </c>
      <c r="D24" s="164">
        <f>'b,á,r,z termésátlg'!I22</f>
        <v>2380</v>
      </c>
      <c r="E24" s="164">
        <f>'b,á,r,z termésátlg'!J22</f>
        <v>1460</v>
      </c>
      <c r="F24" s="165">
        <f>'b,á,r,z termésátlg'!K22</f>
        <v>1490</v>
      </c>
      <c r="G24" s="153">
        <v>1000000</v>
      </c>
      <c r="I24" s="153">
        <f t="shared" si="6"/>
        <v>22</v>
      </c>
      <c r="J24" s="153">
        <f t="shared" si="2"/>
        <v>24</v>
      </c>
      <c r="K24" s="153">
        <f t="shared" si="2"/>
        <v>24</v>
      </c>
      <c r="L24" s="153">
        <f t="shared" si="2"/>
        <v>24</v>
      </c>
      <c r="M24" s="153">
        <f t="shared" si="2"/>
        <v>24</v>
      </c>
      <c r="N24" s="153">
        <f t="shared" si="7"/>
        <v>1000000</v>
      </c>
      <c r="P24" s="176">
        <f t="shared" si="8"/>
        <v>1.4962121212121211</v>
      </c>
      <c r="Q24" s="176">
        <f t="shared" si="8"/>
        <v>1.6596638655462186</v>
      </c>
      <c r="R24" s="176">
        <f t="shared" si="8"/>
        <v>2.7054794520547945</v>
      </c>
      <c r="S24" s="176">
        <f t="shared" si="8"/>
        <v>2.651006711409396</v>
      </c>
      <c r="T24" s="176">
        <f t="shared" si="9"/>
        <v>1.1092436974789917</v>
      </c>
      <c r="U24" s="176">
        <f t="shared" si="9"/>
        <v>1.8082191780821917</v>
      </c>
      <c r="V24" s="176">
        <f t="shared" si="9"/>
        <v>1.7718120805369129</v>
      </c>
      <c r="W24" s="176">
        <f t="shared" si="10"/>
        <v>1.6301369863013699</v>
      </c>
      <c r="X24" s="176">
        <f t="shared" si="10"/>
        <v>1.5973154362416107</v>
      </c>
      <c r="Y24" s="176">
        <f t="shared" si="11"/>
        <v>0.97986577181208057</v>
      </c>
      <c r="Z24" s="153">
        <f t="shared" si="12"/>
        <v>1000000</v>
      </c>
      <c r="AB24" s="153">
        <f t="shared" si="13"/>
        <v>12</v>
      </c>
      <c r="AC24" s="153">
        <f t="shared" si="5"/>
        <v>12</v>
      </c>
      <c r="AD24" s="153">
        <f t="shared" si="5"/>
        <v>8</v>
      </c>
      <c r="AE24" s="153">
        <f t="shared" si="5"/>
        <v>11</v>
      </c>
      <c r="AF24" s="153">
        <f t="shared" si="5"/>
        <v>11</v>
      </c>
      <c r="AG24" s="153">
        <f t="shared" si="5"/>
        <v>7</v>
      </c>
      <c r="AH24" s="153">
        <f t="shared" si="5"/>
        <v>12</v>
      </c>
      <c r="AI24" s="153">
        <f t="shared" si="5"/>
        <v>8</v>
      </c>
      <c r="AJ24" s="153">
        <f t="shared" si="5"/>
        <v>12</v>
      </c>
      <c r="AK24" s="153">
        <f t="shared" si="5"/>
        <v>14</v>
      </c>
      <c r="AL24" s="153">
        <f t="shared" si="16"/>
        <v>1000000</v>
      </c>
      <c r="AM24" s="153">
        <f>y0!L106</f>
        <v>1000045.7</v>
      </c>
      <c r="AN24" s="153">
        <f>y0!N106</f>
        <v>-45.7</v>
      </c>
      <c r="AO24" s="153">
        <f t="shared" si="14"/>
        <v>22</v>
      </c>
      <c r="AP24" s="153">
        <f>Y0_2!L104</f>
        <v>1000038.4</v>
      </c>
      <c r="AQ24" s="153">
        <f>Y0_2!N104</f>
        <v>-38.4</v>
      </c>
      <c r="AR24" s="153">
        <f t="shared" si="15"/>
        <v>7.3000000000000043</v>
      </c>
    </row>
    <row r="25" spans="1:44" x14ac:dyDescent="0.3">
      <c r="A25" s="154">
        <v>2002</v>
      </c>
      <c r="B25" s="163">
        <f>'kukorica termelés'!K127</f>
        <v>5050</v>
      </c>
      <c r="C25" s="164">
        <f>'b,á,r,z termésátlg'!H23</f>
        <v>3510</v>
      </c>
      <c r="D25" s="164">
        <f>'b,á,r,z termésátlg'!I23</f>
        <v>2820</v>
      </c>
      <c r="E25" s="164">
        <f>'b,á,r,z termésátlg'!J23</f>
        <v>1960</v>
      </c>
      <c r="F25" s="165">
        <f>'b,á,r,z termésátlg'!K23</f>
        <v>2160</v>
      </c>
      <c r="G25" s="153">
        <v>1000000</v>
      </c>
      <c r="I25" s="153">
        <f t="shared" si="6"/>
        <v>18</v>
      </c>
      <c r="J25" s="153">
        <f t="shared" si="2"/>
        <v>23</v>
      </c>
      <c r="K25" s="153">
        <f t="shared" si="2"/>
        <v>22</v>
      </c>
      <c r="L25" s="153">
        <f t="shared" si="2"/>
        <v>22</v>
      </c>
      <c r="M25" s="153">
        <f t="shared" si="2"/>
        <v>20</v>
      </c>
      <c r="N25" s="153">
        <f t="shared" si="7"/>
        <v>1000000</v>
      </c>
      <c r="P25" s="176">
        <f t="shared" si="8"/>
        <v>1.4387464387464388</v>
      </c>
      <c r="Q25" s="176">
        <f t="shared" si="8"/>
        <v>1.7907801418439717</v>
      </c>
      <c r="R25" s="176">
        <f t="shared" si="8"/>
        <v>2.5765306122448979</v>
      </c>
      <c r="S25" s="176">
        <f t="shared" si="8"/>
        <v>2.3379629629629628</v>
      </c>
      <c r="T25" s="176">
        <f t="shared" si="9"/>
        <v>1.2446808510638299</v>
      </c>
      <c r="U25" s="176">
        <f t="shared" si="9"/>
        <v>1.7908163265306123</v>
      </c>
      <c r="V25" s="176">
        <f t="shared" si="9"/>
        <v>1.625</v>
      </c>
      <c r="W25" s="176">
        <f t="shared" si="10"/>
        <v>1.4387755102040816</v>
      </c>
      <c r="X25" s="176">
        <f t="shared" si="10"/>
        <v>1.3055555555555556</v>
      </c>
      <c r="Y25" s="176">
        <f t="shared" si="11"/>
        <v>0.90740740740740744</v>
      </c>
      <c r="Z25" s="153">
        <f t="shared" si="12"/>
        <v>1000000</v>
      </c>
      <c r="AB25" s="153">
        <f t="shared" si="13"/>
        <v>14</v>
      </c>
      <c r="AC25" s="153">
        <f t="shared" si="5"/>
        <v>6</v>
      </c>
      <c r="AD25" s="153">
        <f t="shared" si="5"/>
        <v>12</v>
      </c>
      <c r="AE25" s="153">
        <f t="shared" si="5"/>
        <v>16</v>
      </c>
      <c r="AF25" s="153">
        <f t="shared" si="5"/>
        <v>2</v>
      </c>
      <c r="AG25" s="153">
        <f t="shared" si="5"/>
        <v>10</v>
      </c>
      <c r="AH25" s="153">
        <f t="shared" si="5"/>
        <v>21</v>
      </c>
      <c r="AI25" s="153">
        <f t="shared" si="5"/>
        <v>20</v>
      </c>
      <c r="AJ25" s="153">
        <f t="shared" si="5"/>
        <v>24</v>
      </c>
      <c r="AK25" s="153">
        <f t="shared" si="5"/>
        <v>20</v>
      </c>
      <c r="AL25" s="153">
        <f t="shared" si="16"/>
        <v>1000000</v>
      </c>
      <c r="AM25" s="153">
        <f>y0!L107</f>
        <v>999974.2</v>
      </c>
      <c r="AN25" s="153">
        <f>y0!N107</f>
        <v>25.8</v>
      </c>
      <c r="AO25" s="153">
        <f t="shared" si="14"/>
        <v>7</v>
      </c>
      <c r="AP25" s="153">
        <f>Y0_2!L105</f>
        <v>999962.4</v>
      </c>
      <c r="AQ25" s="153">
        <f>Y0_2!N105</f>
        <v>37.6</v>
      </c>
      <c r="AR25" s="153">
        <f t="shared" si="15"/>
        <v>11.8</v>
      </c>
    </row>
    <row r="26" spans="1:44" x14ac:dyDescent="0.3">
      <c r="A26" s="154">
        <v>2001</v>
      </c>
      <c r="B26" s="163">
        <f>'kukorica termelés'!K128</f>
        <v>6220</v>
      </c>
      <c r="C26" s="164">
        <f>'b,á,r,z termésátlg'!H24</f>
        <v>4310</v>
      </c>
      <c r="D26" s="164">
        <f>'b,á,r,z termésátlg'!I24</f>
        <v>3530</v>
      </c>
      <c r="E26" s="164">
        <f>'b,á,r,z termésátlg'!J24</f>
        <v>2370</v>
      </c>
      <c r="F26" s="165">
        <f>'b,á,r,z termésátlg'!K24</f>
        <v>2450</v>
      </c>
      <c r="G26" s="153">
        <v>1000000</v>
      </c>
      <c r="I26" s="153">
        <f t="shared" si="6"/>
        <v>14</v>
      </c>
      <c r="J26" s="153">
        <f t="shared" si="2"/>
        <v>15</v>
      </c>
      <c r="K26" s="153">
        <f t="shared" si="2"/>
        <v>18</v>
      </c>
      <c r="L26" s="153">
        <f t="shared" si="2"/>
        <v>16</v>
      </c>
      <c r="M26" s="153">
        <f t="shared" si="2"/>
        <v>16</v>
      </c>
      <c r="N26" s="153">
        <f t="shared" si="7"/>
        <v>1000000</v>
      </c>
      <c r="P26" s="176">
        <f t="shared" si="8"/>
        <v>1.4431554524361949</v>
      </c>
      <c r="Q26" s="176">
        <f t="shared" si="8"/>
        <v>1.7620396600566572</v>
      </c>
      <c r="R26" s="176">
        <f t="shared" si="8"/>
        <v>2.6244725738396624</v>
      </c>
      <c r="S26" s="176">
        <f t="shared" si="8"/>
        <v>2.5387755102040814</v>
      </c>
      <c r="T26" s="176">
        <f t="shared" si="9"/>
        <v>1.2209631728045325</v>
      </c>
      <c r="U26" s="176">
        <f t="shared" si="9"/>
        <v>1.8185654008438819</v>
      </c>
      <c r="V26" s="176">
        <f t="shared" si="9"/>
        <v>1.7591836734693878</v>
      </c>
      <c r="W26" s="176">
        <f t="shared" si="10"/>
        <v>1.489451476793249</v>
      </c>
      <c r="X26" s="176">
        <f t="shared" si="10"/>
        <v>1.4408163265306122</v>
      </c>
      <c r="Y26" s="176">
        <f t="shared" si="11"/>
        <v>0.96734693877551026</v>
      </c>
      <c r="Z26" s="153">
        <f t="shared" si="12"/>
        <v>1000000</v>
      </c>
      <c r="AB26" s="153">
        <f t="shared" si="13"/>
        <v>13</v>
      </c>
      <c r="AC26" s="153">
        <f t="shared" si="5"/>
        <v>8</v>
      </c>
      <c r="AD26" s="153">
        <f t="shared" si="5"/>
        <v>11</v>
      </c>
      <c r="AE26" s="153">
        <f t="shared" si="5"/>
        <v>12</v>
      </c>
      <c r="AF26" s="153">
        <f t="shared" si="5"/>
        <v>3</v>
      </c>
      <c r="AG26" s="153">
        <f t="shared" si="5"/>
        <v>6</v>
      </c>
      <c r="AH26" s="153">
        <f t="shared" si="5"/>
        <v>14</v>
      </c>
      <c r="AI26" s="153">
        <f t="shared" si="5"/>
        <v>17</v>
      </c>
      <c r="AJ26" s="153">
        <f t="shared" si="5"/>
        <v>20</v>
      </c>
      <c r="AK26" s="153">
        <f t="shared" si="5"/>
        <v>17</v>
      </c>
      <c r="AL26" s="153">
        <f t="shared" si="16"/>
        <v>1000000</v>
      </c>
      <c r="AM26" s="153">
        <f>y0!L108</f>
        <v>1000005.2</v>
      </c>
      <c r="AN26" s="153">
        <f>y0!N108</f>
        <v>-5.2</v>
      </c>
      <c r="AO26" s="153">
        <f t="shared" si="14"/>
        <v>16</v>
      </c>
      <c r="AP26" s="153">
        <f>Y0_2!L106</f>
        <v>1000005.4</v>
      </c>
      <c r="AQ26" s="153">
        <f>Y0_2!N106</f>
        <v>-5.4</v>
      </c>
      <c r="AR26" s="153">
        <f t="shared" si="15"/>
        <v>0.20000000000000018</v>
      </c>
    </row>
    <row r="27" spans="1:44" x14ac:dyDescent="0.3">
      <c r="A27" s="154">
        <v>2000</v>
      </c>
      <c r="B27" s="166">
        <f>'kukorica termelés'!K129</f>
        <v>4150</v>
      </c>
      <c r="C27" s="167">
        <f>'b,á,r,z termésátlg'!H25</f>
        <v>3600</v>
      </c>
      <c r="D27" s="167">
        <f>'b,á,r,z termésátlg'!I25</f>
        <v>2770</v>
      </c>
      <c r="E27" s="167">
        <f>'b,á,r,z termésátlg'!J25</f>
        <v>2000</v>
      </c>
      <c r="F27" s="168">
        <f>'b,á,r,z termésátlg'!K25</f>
        <v>1670</v>
      </c>
      <c r="G27" s="153">
        <v>1000000</v>
      </c>
      <c r="I27" s="153">
        <f t="shared" si="6"/>
        <v>19</v>
      </c>
      <c r="J27" s="153">
        <f t="shared" si="2"/>
        <v>21</v>
      </c>
      <c r="K27" s="153">
        <f t="shared" si="2"/>
        <v>23</v>
      </c>
      <c r="L27" s="153">
        <f t="shared" si="2"/>
        <v>21</v>
      </c>
      <c r="M27" s="153">
        <f t="shared" si="2"/>
        <v>23</v>
      </c>
      <c r="N27" s="153">
        <f t="shared" si="7"/>
        <v>1000000</v>
      </c>
      <c r="P27" s="176">
        <f t="shared" si="8"/>
        <v>1.1527777777777777</v>
      </c>
      <c r="Q27" s="176">
        <f t="shared" si="8"/>
        <v>1.4981949458483754</v>
      </c>
      <c r="R27" s="176">
        <f t="shared" si="8"/>
        <v>2.0750000000000002</v>
      </c>
      <c r="S27" s="176">
        <f t="shared" si="8"/>
        <v>2.4850299401197606</v>
      </c>
      <c r="T27" s="176">
        <f t="shared" si="9"/>
        <v>1.2996389891696751</v>
      </c>
      <c r="U27" s="176">
        <f t="shared" si="9"/>
        <v>1.8</v>
      </c>
      <c r="V27" s="176">
        <f t="shared" si="9"/>
        <v>2.1556886227544911</v>
      </c>
      <c r="W27" s="176">
        <f t="shared" si="10"/>
        <v>1.385</v>
      </c>
      <c r="X27" s="176">
        <f t="shared" si="10"/>
        <v>1.658682634730539</v>
      </c>
      <c r="Y27" s="176">
        <f t="shared" si="11"/>
        <v>1.1976047904191616</v>
      </c>
      <c r="Z27" s="153">
        <f t="shared" si="12"/>
        <v>1000000</v>
      </c>
      <c r="AB27" s="153">
        <f t="shared" si="13"/>
        <v>18</v>
      </c>
      <c r="AC27" s="153">
        <f t="shared" si="5"/>
        <v>15</v>
      </c>
      <c r="AD27" s="153">
        <f t="shared" si="5"/>
        <v>17</v>
      </c>
      <c r="AE27" s="153">
        <f t="shared" si="5"/>
        <v>15</v>
      </c>
      <c r="AF27" s="153">
        <f t="shared" si="5"/>
        <v>1</v>
      </c>
      <c r="AG27" s="153">
        <f t="shared" si="5"/>
        <v>8</v>
      </c>
      <c r="AH27" s="153">
        <f t="shared" si="5"/>
        <v>1</v>
      </c>
      <c r="AI27" s="153">
        <f t="shared" si="5"/>
        <v>22</v>
      </c>
      <c r="AJ27" s="153">
        <f t="shared" si="5"/>
        <v>10</v>
      </c>
      <c r="AK27" s="153">
        <f t="shared" si="5"/>
        <v>5</v>
      </c>
      <c r="AL27" s="153">
        <f t="shared" si="16"/>
        <v>1000000</v>
      </c>
      <c r="AM27" s="153">
        <f>y0!L109</f>
        <v>1000014.7</v>
      </c>
      <c r="AN27" s="153">
        <f>y0!N109</f>
        <v>-14.7</v>
      </c>
      <c r="AO27" s="153">
        <f t="shared" si="14"/>
        <v>17</v>
      </c>
      <c r="AP27" s="153">
        <f>Y0_2!L107</f>
        <v>1000014.4</v>
      </c>
      <c r="AQ27" s="153">
        <f>Y0_2!N107</f>
        <v>-14.4</v>
      </c>
      <c r="AR27" s="153">
        <f t="shared" si="15"/>
        <v>0.29999999999999893</v>
      </c>
    </row>
    <row r="28" spans="1:44" x14ac:dyDescent="0.3">
      <c r="C28" s="155"/>
    </row>
    <row r="29" spans="1:44" x14ac:dyDescent="0.3">
      <c r="I29" s="199" t="s">
        <v>495</v>
      </c>
      <c r="J29" s="200"/>
      <c r="K29" s="200"/>
      <c r="L29" s="200"/>
      <c r="M29" s="200"/>
    </row>
    <row r="30" spans="1:44" x14ac:dyDescent="0.3">
      <c r="I30" s="200"/>
      <c r="J30" s="200"/>
      <c r="K30" s="200"/>
      <c r="L30" s="200"/>
      <c r="M30" s="200"/>
    </row>
    <row r="31" spans="1:44" x14ac:dyDescent="0.3">
      <c r="I31" s="200"/>
      <c r="J31" s="200"/>
      <c r="K31" s="200"/>
      <c r="L31" s="200"/>
      <c r="M31" s="200"/>
    </row>
    <row r="32" spans="1:44" x14ac:dyDescent="0.3">
      <c r="I32" s="200"/>
      <c r="J32" s="200"/>
      <c r="K32" s="200"/>
      <c r="L32" s="200"/>
      <c r="M32" s="200"/>
    </row>
  </sheetData>
  <mergeCells count="1">
    <mergeCell ref="I29:M32"/>
  </mergeCells>
  <conditionalFormatting sqref="I4:M2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:AK2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:AR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1:AS32"/>
  <sheetViews>
    <sheetView zoomScale="40" zoomScaleNormal="40" workbookViewId="0">
      <selection activeCell="AB4" sqref="AB4:AL27"/>
    </sheetView>
  </sheetViews>
  <sheetFormatPr baseColWidth="10" defaultColWidth="8.77734375" defaultRowHeight="14.4" x14ac:dyDescent="0.3"/>
  <cols>
    <col min="1" max="1" width="23.44140625" style="153" customWidth="1"/>
    <col min="2" max="6" width="13.6640625" style="153" customWidth="1"/>
    <col min="7" max="7" width="8.77734375" style="153"/>
    <col min="8" max="8" width="12" style="153" customWidth="1"/>
    <col min="9" max="37" width="8.77734375" style="153"/>
    <col min="38" max="38" width="9.77734375" style="153" bestFit="1" customWidth="1"/>
    <col min="39" max="43" width="8.77734375" style="153"/>
    <col min="44" max="44" width="11.44140625" style="153" bestFit="1" customWidth="1"/>
    <col min="45" max="45" width="63.21875" style="153" bestFit="1" customWidth="1"/>
    <col min="46" max="16384" width="8.77734375" style="153"/>
  </cols>
  <sheetData>
    <row r="1" spans="1:45" ht="15" thickBot="1" x14ac:dyDescent="0.35">
      <c r="A1" s="153" t="str">
        <f>'konklúzió 3d'!A1</f>
        <v>Valós számok 2022-re</v>
      </c>
      <c r="B1" s="153" t="str">
        <f>'konklúzió 3d'!B1</f>
        <v>&lt;--de nem része a tanulásnak</v>
      </c>
      <c r="AB1" s="153">
        <f>VLOOKUP(AB5-2,y0_3!$A$58:$K$81,y0_3!B$56,0)</f>
        <v>3</v>
      </c>
      <c r="AC1" s="153">
        <f>VLOOKUP(AC5-2,y0_3!$A$58:$K$81,y0_3!C$56,0)</f>
        <v>499713.6</v>
      </c>
      <c r="AD1" s="153">
        <f>VLOOKUP(AD5-2,y0_3!$A$58:$K$81,y0_3!D$56,0)</f>
        <v>3</v>
      </c>
      <c r="AE1" s="153">
        <f>VLOOKUP(AE5-2,y0_3!$A$58:$K$81,y0_3!E$56,0)</f>
        <v>3</v>
      </c>
      <c r="AF1" s="153">
        <f>VLOOKUP(AF5-2,y0_3!$A$58:$K$81,y0_3!F$56,0)</f>
        <v>2</v>
      </c>
      <c r="AG1" s="153">
        <f>VLOOKUP(AG5,y0_3!$A$58:$K$81,y0_3!G$56,0)</f>
        <v>1</v>
      </c>
      <c r="AH1" s="153">
        <f>VLOOKUP(AH5,y0_3!$A$58:$K$81,y0_3!H$56,0)</f>
        <v>18</v>
      </c>
      <c r="AI1" s="153">
        <f>VLOOKUP(AI5,y0_3!$A$58:$K$81,y0_3!I$56,0)</f>
        <v>66</v>
      </c>
      <c r="AJ1" s="153">
        <f>VLOOKUP(AJ5,y0_3!$A$58:$K$81,y0_3!J$56,0)</f>
        <v>499881.6</v>
      </c>
      <c r="AK1" s="153">
        <f>VLOOKUP(AK5,y0_3!$A$58:$K$81,y0_3!K$56,0)</f>
        <v>212</v>
      </c>
      <c r="AL1" s="153">
        <v>1000000</v>
      </c>
      <c r="AP1" s="153">
        <f>SUM(AB1:AK1)</f>
        <v>999903.2</v>
      </c>
      <c r="AQ1" s="185">
        <f>AL1-AP1</f>
        <v>96.800000000046566</v>
      </c>
      <c r="AR1" s="153">
        <f>ABS(AQ1-AQ5)</f>
        <v>64.700000000046572</v>
      </c>
      <c r="AS1" s="175" t="s">
        <v>866</v>
      </c>
    </row>
    <row r="2" spans="1:45" ht="19.95" customHeight="1" x14ac:dyDescent="0.3">
      <c r="A2" s="171" t="s">
        <v>481</v>
      </c>
      <c r="B2" s="170" t="s">
        <v>16</v>
      </c>
      <c r="C2" s="170" t="s">
        <v>482</v>
      </c>
      <c r="D2" s="170" t="s">
        <v>17</v>
      </c>
      <c r="E2" s="170" t="s">
        <v>18</v>
      </c>
      <c r="F2" s="170" t="s">
        <v>19</v>
      </c>
      <c r="G2" s="175" t="s">
        <v>483</v>
      </c>
      <c r="I2" s="153">
        <v>0</v>
      </c>
      <c r="J2" s="153">
        <v>0</v>
      </c>
      <c r="K2" s="153">
        <v>0</v>
      </c>
      <c r="L2" s="153">
        <v>0</v>
      </c>
      <c r="M2" s="153">
        <v>0</v>
      </c>
      <c r="P2" s="153">
        <v>0</v>
      </c>
      <c r="Q2" s="153">
        <v>0</v>
      </c>
      <c r="R2" s="153">
        <v>0</v>
      </c>
      <c r="S2" s="153">
        <v>0</v>
      </c>
      <c r="T2" s="153">
        <v>0</v>
      </c>
      <c r="U2" s="153">
        <v>0</v>
      </c>
      <c r="V2" s="153">
        <v>0</v>
      </c>
      <c r="W2" s="153">
        <v>0</v>
      </c>
      <c r="X2" s="153">
        <v>0</v>
      </c>
      <c r="Y2" s="153">
        <v>0</v>
      </c>
      <c r="AB2" s="153">
        <f>VLOOKUP(AB4,Y0_2!$A$59:$K$82,Y0_2!B$57,0)</f>
        <v>499757.5</v>
      </c>
      <c r="AC2" s="153">
        <f>VLOOKUP(AC4,Y0_2!$A$59:$K$82,Y0_2!C$57,0)</f>
        <v>0</v>
      </c>
      <c r="AD2" s="153">
        <f>VLOOKUP(AD4,Y0_2!$A$59:$K$82,Y0_2!D$57,0)</f>
        <v>0</v>
      </c>
      <c r="AE2" s="153">
        <f>VLOOKUP(AE4,Y0_2!$A$59:$K$82,Y0_2!E$57,0)</f>
        <v>0</v>
      </c>
      <c r="AF2" s="153">
        <f>VLOOKUP(AF4,Y0_2!$A$59:$K$82,Y0_2!F$57,0)</f>
        <v>4</v>
      </c>
      <c r="AG2" s="153">
        <f>VLOOKUP(AG4,Y0_2!$A$59:$K$82,Y0_2!G$57,0)</f>
        <v>0</v>
      </c>
      <c r="AH2" s="153">
        <f>VLOOKUP(AH4,Y0_2!$A$59:$K$82,Y0_2!H$57,0)</f>
        <v>8</v>
      </c>
      <c r="AI2" s="153">
        <f>VLOOKUP(AI4,Y0_2!$A$59:$K$82,Y0_2!I$57,0)</f>
        <v>0</v>
      </c>
      <c r="AJ2" s="153">
        <f>VLOOKUP(AJ4,Y0_2!$A$59:$K$82,Y0_2!J$57,0)</f>
        <v>499871</v>
      </c>
      <c r="AK2" s="153">
        <f>VLOOKUP(AK4,Y0_2!$A$59:$K$82,Y0_2!K$57,0)</f>
        <v>208</v>
      </c>
      <c r="AL2" s="153">
        <v>1000000</v>
      </c>
      <c r="AP2" s="153">
        <f>SUM(AB2:AK2)</f>
        <v>999848.5</v>
      </c>
    </row>
    <row r="3" spans="1:45" ht="15" thickBot="1" x14ac:dyDescent="0.35">
      <c r="B3" s="174" t="s">
        <v>242</v>
      </c>
      <c r="C3" s="174" t="s">
        <v>250</v>
      </c>
      <c r="D3" s="174" t="s">
        <v>262</v>
      </c>
      <c r="E3" s="174" t="s">
        <v>252</v>
      </c>
      <c r="F3" s="174" t="s">
        <v>253</v>
      </c>
      <c r="G3" s="175" t="s">
        <v>484</v>
      </c>
      <c r="I3" s="153" t="str">
        <f>B2</f>
        <v>X1</v>
      </c>
      <c r="J3" s="153" t="str">
        <f t="shared" ref="J3:N3" si="0">C2</f>
        <v>X2</v>
      </c>
      <c r="K3" s="153" t="str">
        <f t="shared" si="0"/>
        <v>X3</v>
      </c>
      <c r="L3" s="153" t="str">
        <f t="shared" si="0"/>
        <v>X4</v>
      </c>
      <c r="M3" s="153" t="str">
        <f t="shared" si="0"/>
        <v>X5</v>
      </c>
      <c r="N3" s="153" t="str">
        <f t="shared" si="0"/>
        <v>Y0</v>
      </c>
      <c r="P3" s="175" t="s">
        <v>485</v>
      </c>
      <c r="Q3" s="175" t="s">
        <v>486</v>
      </c>
      <c r="R3" s="175" t="s">
        <v>487</v>
      </c>
      <c r="S3" s="175" t="s">
        <v>488</v>
      </c>
      <c r="T3" s="175" t="s">
        <v>489</v>
      </c>
      <c r="U3" s="175" t="s">
        <v>490</v>
      </c>
      <c r="V3" s="175" t="s">
        <v>491</v>
      </c>
      <c r="W3" s="175" t="s">
        <v>492</v>
      </c>
      <c r="X3" s="175" t="s">
        <v>493</v>
      </c>
      <c r="Y3" s="175" t="s">
        <v>494</v>
      </c>
      <c r="Z3" s="175" t="s">
        <v>483</v>
      </c>
      <c r="AB3" s="153" t="str">
        <f>P3</f>
        <v>X1/X2</v>
      </c>
      <c r="AC3" s="153" t="str">
        <f t="shared" ref="AC3:AL18" si="1">Q3</f>
        <v>X1/X3</v>
      </c>
      <c r="AD3" s="153" t="str">
        <f t="shared" si="1"/>
        <v>X1/X4</v>
      </c>
      <c r="AE3" s="153" t="str">
        <f t="shared" si="1"/>
        <v>X1/X5</v>
      </c>
      <c r="AF3" s="153" t="str">
        <f t="shared" si="1"/>
        <v>X2/X3</v>
      </c>
      <c r="AG3" s="153" t="str">
        <f t="shared" si="1"/>
        <v>X2/X4</v>
      </c>
      <c r="AH3" s="153" t="str">
        <f t="shared" si="1"/>
        <v>X2/X5</v>
      </c>
      <c r="AI3" s="153" t="str">
        <f t="shared" si="1"/>
        <v>X3/X4</v>
      </c>
      <c r="AJ3" s="153" t="str">
        <f t="shared" si="1"/>
        <v>X3/X5</v>
      </c>
      <c r="AK3" s="153" t="str">
        <f t="shared" si="1"/>
        <v>X4/X5</v>
      </c>
      <c r="AL3" s="153" t="str">
        <f t="shared" si="1"/>
        <v>Y0</v>
      </c>
      <c r="AM3" s="153" t="str">
        <f>y0!L85</f>
        <v>Becslés</v>
      </c>
      <c r="AN3" s="153" t="str">
        <f>y0!N85</f>
        <v>Delta</v>
      </c>
      <c r="AO3" s="175" t="s">
        <v>641</v>
      </c>
      <c r="AP3" s="153" t="str">
        <f>Y0_2!L84</f>
        <v>Becslés</v>
      </c>
      <c r="AQ3" s="153" t="str">
        <f>Y0_2!N84</f>
        <v>Delta</v>
      </c>
      <c r="AR3" s="175" t="s">
        <v>754</v>
      </c>
    </row>
    <row r="4" spans="1:45" ht="15" thickBot="1" x14ac:dyDescent="0.35">
      <c r="A4" s="172" t="str">
        <f>konklúzió!A5</f>
        <v>Előrejelzés 2022-re</v>
      </c>
      <c r="B4" s="191">
        <v>3000</v>
      </c>
      <c r="C4" s="157">
        <f>konklúzió!C5</f>
        <v>4644.6000000000004</v>
      </c>
      <c r="D4" s="158">
        <f>konklúzió!D5</f>
        <v>4667</v>
      </c>
      <c r="E4" s="158">
        <f>konklúzió!E5</f>
        <v>3586</v>
      </c>
      <c r="F4" s="159">
        <f>konklúzió!F5</f>
        <v>2689.1</v>
      </c>
      <c r="G4" s="153">
        <v>1000000</v>
      </c>
      <c r="H4" s="169"/>
      <c r="I4" s="153">
        <f>RANK(B4,B$4:B$27,I$2)</f>
        <v>24</v>
      </c>
      <c r="J4" s="153">
        <f t="shared" ref="J4:M27" si="2">RANK(C4,C$4:C$27,J$2)</f>
        <v>11</v>
      </c>
      <c r="K4" s="153">
        <f t="shared" si="2"/>
        <v>9</v>
      </c>
      <c r="L4" s="153">
        <f t="shared" si="2"/>
        <v>1</v>
      </c>
      <c r="M4" s="153">
        <f t="shared" si="2"/>
        <v>8</v>
      </c>
      <c r="N4" s="153">
        <f>G4</f>
        <v>1000000</v>
      </c>
      <c r="P4" s="176">
        <f>$B4/C4</f>
        <v>0.6459113809585324</v>
      </c>
      <c r="Q4" s="176">
        <f t="shared" ref="Q4:S19" si="3">$B4/D4</f>
        <v>0.64281122776944499</v>
      </c>
      <c r="R4" s="176">
        <f t="shared" si="3"/>
        <v>0.83658672615727836</v>
      </c>
      <c r="S4" s="176">
        <f t="shared" si="3"/>
        <v>1.1156148897400617</v>
      </c>
      <c r="T4" s="176">
        <f>$C4/D4</f>
        <v>0.99520034283265491</v>
      </c>
      <c r="U4" s="176">
        <f t="shared" ref="U4:V19" si="4">$C4/E4</f>
        <v>1.2952035694366983</v>
      </c>
      <c r="V4" s="176">
        <f t="shared" si="4"/>
        <v>1.7271949722955637</v>
      </c>
      <c r="W4" s="176">
        <f>$D4/E4</f>
        <v>1.3014500836586727</v>
      </c>
      <c r="X4" s="176">
        <f>$D4/F4</f>
        <v>1.7355248968056227</v>
      </c>
      <c r="Y4" s="176">
        <f>E4/F4</f>
        <v>1.3335316648692872</v>
      </c>
      <c r="Z4" s="153">
        <f>N4</f>
        <v>1000000</v>
      </c>
      <c r="AB4" s="153">
        <f>RANK(P4,P$4:P$27,P$2)</f>
        <v>24</v>
      </c>
      <c r="AC4" s="153">
        <f t="shared" ref="AC4:AK27" si="5">RANK(Q4,Q$4:Q$27,Q$2)</f>
        <v>24</v>
      </c>
      <c r="AD4" s="153">
        <f t="shared" si="5"/>
        <v>24</v>
      </c>
      <c r="AE4" s="153">
        <f t="shared" si="5"/>
        <v>24</v>
      </c>
      <c r="AF4" s="153">
        <f t="shared" si="5"/>
        <v>20</v>
      </c>
      <c r="AG4" s="153">
        <f t="shared" si="5"/>
        <v>24</v>
      </c>
      <c r="AH4" s="153">
        <f t="shared" si="5"/>
        <v>16</v>
      </c>
      <c r="AI4" s="153">
        <f t="shared" si="5"/>
        <v>24</v>
      </c>
      <c r="AJ4" s="153">
        <f t="shared" si="5"/>
        <v>7</v>
      </c>
      <c r="AK4" s="153">
        <f t="shared" si="5"/>
        <v>1</v>
      </c>
      <c r="AL4" s="153">
        <f t="shared" si="1"/>
        <v>1000000</v>
      </c>
      <c r="AM4" s="153">
        <f>y0!L86</f>
        <v>999993.2</v>
      </c>
      <c r="AN4" s="153">
        <f>y0!N86</f>
        <v>6.8</v>
      </c>
      <c r="AO4" s="153">
        <f>RANK(AN4,AN$4:AN$27,0)</f>
        <v>8</v>
      </c>
      <c r="AP4" s="184">
        <f>AP2</f>
        <v>999848.5</v>
      </c>
      <c r="AQ4" s="185">
        <f>AL4-AP4</f>
        <v>151.5</v>
      </c>
      <c r="AR4" s="186">
        <f>ABS(AN4-AQ4)</f>
        <v>144.69999999999999</v>
      </c>
      <c r="AS4" s="175" t="s">
        <v>755</v>
      </c>
    </row>
    <row r="5" spans="1:45" x14ac:dyDescent="0.3">
      <c r="A5" s="173" t="str">
        <f>konklúzió!A6</f>
        <v>Valós számok 2022-re</v>
      </c>
      <c r="B5" s="160">
        <f>konklúzió!B6</f>
        <v>3420</v>
      </c>
      <c r="C5" s="161">
        <f>konklúzió!C6</f>
        <v>4400</v>
      </c>
      <c r="D5" s="161">
        <f>konklúzió!D6</f>
        <v>4800</v>
      </c>
      <c r="E5" s="161">
        <f>konklúzió!E6</f>
        <v>3010</v>
      </c>
      <c r="F5" s="162">
        <f>konklúzió!F6</f>
        <v>2380</v>
      </c>
      <c r="G5" s="153">
        <v>1000000</v>
      </c>
      <c r="I5" s="153">
        <f t="shared" ref="I5:I27" si="6">RANK(B5,B$4:B$27,I$2)</f>
        <v>23</v>
      </c>
      <c r="J5" s="153">
        <f t="shared" si="2"/>
        <v>14</v>
      </c>
      <c r="K5" s="153">
        <f t="shared" si="2"/>
        <v>6</v>
      </c>
      <c r="L5" s="153">
        <f t="shared" si="2"/>
        <v>9</v>
      </c>
      <c r="M5" s="153">
        <f t="shared" si="2"/>
        <v>18</v>
      </c>
      <c r="N5" s="153">
        <f t="shared" ref="N5:N27" si="7">G5</f>
        <v>1000000</v>
      </c>
      <c r="P5" s="176">
        <f t="shared" ref="P5:S27" si="8">$B5/C5</f>
        <v>0.77727272727272723</v>
      </c>
      <c r="Q5" s="176">
        <f t="shared" si="3"/>
        <v>0.71250000000000002</v>
      </c>
      <c r="R5" s="176">
        <f t="shared" si="3"/>
        <v>1.1362126245847175</v>
      </c>
      <c r="S5" s="176">
        <f t="shared" si="3"/>
        <v>1.4369747899159664</v>
      </c>
      <c r="T5" s="176">
        <f t="shared" ref="T5:V27" si="9">$C5/D5</f>
        <v>0.91666666666666663</v>
      </c>
      <c r="U5" s="176">
        <f t="shared" si="4"/>
        <v>1.4617940199335548</v>
      </c>
      <c r="V5" s="176">
        <f t="shared" si="4"/>
        <v>1.8487394957983194</v>
      </c>
      <c r="W5" s="176">
        <f t="shared" ref="W5:X27" si="10">$D5/E5</f>
        <v>1.5946843853820598</v>
      </c>
      <c r="X5" s="176">
        <f t="shared" si="10"/>
        <v>2.0168067226890756</v>
      </c>
      <c r="Y5" s="176">
        <f t="shared" ref="Y5:Y27" si="11">E5/F5</f>
        <v>1.2647058823529411</v>
      </c>
      <c r="Z5" s="153">
        <f t="shared" ref="Z5:Z27" si="12">N5</f>
        <v>1000000</v>
      </c>
      <c r="AB5" s="153">
        <f t="shared" ref="AB5:AB27" si="13">RANK(P5,P$4:P$27,P$2)</f>
        <v>23</v>
      </c>
      <c r="AC5" s="153">
        <f t="shared" si="5"/>
        <v>23</v>
      </c>
      <c r="AD5" s="153">
        <f t="shared" si="5"/>
        <v>23</v>
      </c>
      <c r="AE5" s="153">
        <f t="shared" si="5"/>
        <v>23</v>
      </c>
      <c r="AF5" s="153">
        <f t="shared" si="5"/>
        <v>24</v>
      </c>
      <c r="AG5" s="153">
        <f t="shared" si="5"/>
        <v>23</v>
      </c>
      <c r="AH5" s="153">
        <f t="shared" si="5"/>
        <v>6</v>
      </c>
      <c r="AI5" s="153">
        <f t="shared" si="5"/>
        <v>12</v>
      </c>
      <c r="AJ5" s="153">
        <f t="shared" si="5"/>
        <v>3</v>
      </c>
      <c r="AK5" s="153">
        <f t="shared" si="5"/>
        <v>4</v>
      </c>
      <c r="AL5" s="153">
        <f t="shared" si="1"/>
        <v>1000000</v>
      </c>
      <c r="AM5" s="153">
        <f>y0!L87</f>
        <v>999968.2</v>
      </c>
      <c r="AN5" s="153">
        <f>y0!N87</f>
        <v>31.8</v>
      </c>
      <c r="AO5" s="153">
        <f t="shared" ref="AO5:AO27" si="14">RANK(AN5,AN$4:AN$27,0)</f>
        <v>5</v>
      </c>
      <c r="AP5" s="153">
        <f>Y0_2!L85</f>
        <v>999967.9</v>
      </c>
      <c r="AQ5" s="153">
        <f>Y0_2!N85</f>
        <v>32.1</v>
      </c>
      <c r="AR5" s="153">
        <f>ABS(AN5-AQ5)</f>
        <v>0.30000000000000071</v>
      </c>
    </row>
    <row r="6" spans="1:45" x14ac:dyDescent="0.3">
      <c r="A6" s="154">
        <v>2021</v>
      </c>
      <c r="B6" s="163">
        <f>'kukorica termelés'!K108</f>
        <v>6130</v>
      </c>
      <c r="C6" s="164">
        <f>'b,á,r,z termésátlg'!H4</f>
        <v>5930</v>
      </c>
      <c r="D6" s="164">
        <f>'b,á,r,z termésátlg'!I4</f>
        <v>6370</v>
      </c>
      <c r="E6" s="164">
        <f>'b,á,r,z termésátlg'!J4</f>
        <v>3310</v>
      </c>
      <c r="F6" s="165">
        <f>'b,á,r,z termésátlg'!K4</f>
        <v>3060</v>
      </c>
      <c r="G6" s="153">
        <v>1000000</v>
      </c>
      <c r="I6" s="153">
        <f t="shared" si="6"/>
        <v>15</v>
      </c>
      <c r="J6" s="153">
        <f t="shared" si="2"/>
        <v>1</v>
      </c>
      <c r="K6" s="153">
        <f t="shared" si="2"/>
        <v>1</v>
      </c>
      <c r="L6" s="153">
        <f t="shared" si="2"/>
        <v>4</v>
      </c>
      <c r="M6" s="153">
        <f t="shared" si="2"/>
        <v>3</v>
      </c>
      <c r="N6" s="153">
        <f t="shared" si="7"/>
        <v>1000000</v>
      </c>
      <c r="P6" s="176">
        <f t="shared" si="8"/>
        <v>1.0337268128161889</v>
      </c>
      <c r="Q6" s="176">
        <f t="shared" si="3"/>
        <v>0.96232339089481944</v>
      </c>
      <c r="R6" s="176">
        <f t="shared" si="3"/>
        <v>1.851963746223565</v>
      </c>
      <c r="S6" s="176">
        <f t="shared" si="3"/>
        <v>2.0032679738562091</v>
      </c>
      <c r="T6" s="176">
        <f t="shared" si="9"/>
        <v>0.93092621664050235</v>
      </c>
      <c r="U6" s="176">
        <f t="shared" si="4"/>
        <v>1.7915407854984895</v>
      </c>
      <c r="V6" s="176">
        <f t="shared" si="4"/>
        <v>1.9379084967320261</v>
      </c>
      <c r="W6" s="176">
        <f t="shared" si="10"/>
        <v>1.9244712990936557</v>
      </c>
      <c r="X6" s="176">
        <f t="shared" si="10"/>
        <v>2.0816993464052289</v>
      </c>
      <c r="Y6" s="176">
        <f t="shared" si="11"/>
        <v>1.0816993464052287</v>
      </c>
      <c r="Z6" s="153">
        <f t="shared" si="12"/>
        <v>1000000</v>
      </c>
      <c r="AB6" s="153">
        <f t="shared" si="13"/>
        <v>22</v>
      </c>
      <c r="AC6" s="153">
        <f t="shared" si="5"/>
        <v>22</v>
      </c>
      <c r="AD6" s="153">
        <f t="shared" si="5"/>
        <v>19</v>
      </c>
      <c r="AE6" s="153">
        <f t="shared" si="5"/>
        <v>20</v>
      </c>
      <c r="AF6" s="153">
        <f t="shared" si="5"/>
        <v>23</v>
      </c>
      <c r="AG6" s="153">
        <f t="shared" si="5"/>
        <v>9</v>
      </c>
      <c r="AH6" s="153">
        <f t="shared" si="5"/>
        <v>4</v>
      </c>
      <c r="AI6" s="153">
        <f t="shared" si="5"/>
        <v>1</v>
      </c>
      <c r="AJ6" s="153">
        <f t="shared" si="5"/>
        <v>1</v>
      </c>
      <c r="AK6" s="153">
        <f t="shared" si="5"/>
        <v>8</v>
      </c>
      <c r="AL6" s="153">
        <f t="shared" si="1"/>
        <v>1000000</v>
      </c>
      <c r="AM6" s="153">
        <f>y0!L88</f>
        <v>999993.2</v>
      </c>
      <c r="AN6" s="153">
        <f>y0!N88</f>
        <v>6.8</v>
      </c>
      <c r="AO6" s="153">
        <f t="shared" si="14"/>
        <v>8</v>
      </c>
      <c r="AP6" s="153">
        <f>Y0_2!L86</f>
        <v>1000000.9</v>
      </c>
      <c r="AQ6" s="153">
        <f>Y0_2!N86</f>
        <v>-0.9</v>
      </c>
      <c r="AR6" s="153">
        <f t="shared" ref="AR6:AR27" si="15">ABS(AN6-AQ6)</f>
        <v>7.7</v>
      </c>
    </row>
    <row r="7" spans="1:45" x14ac:dyDescent="0.3">
      <c r="A7" s="154">
        <v>2020</v>
      </c>
      <c r="B7" s="163">
        <f>'kukorica termelés'!K109</f>
        <v>8580</v>
      </c>
      <c r="C7" s="164">
        <f>'b,á,r,z termésátlg'!H5</f>
        <v>5470</v>
      </c>
      <c r="D7" s="164">
        <f>'b,á,r,z termésátlg'!I5</f>
        <v>5680</v>
      </c>
      <c r="E7" s="164">
        <f>'b,á,r,z termésátlg'!J5</f>
        <v>3200</v>
      </c>
      <c r="F7" s="165">
        <f>'b,á,r,z termésátlg'!K5</f>
        <v>2990</v>
      </c>
      <c r="G7" s="153">
        <v>1000000</v>
      </c>
      <c r="I7" s="153">
        <f t="shared" si="6"/>
        <v>2</v>
      </c>
      <c r="J7" s="153">
        <f t="shared" si="2"/>
        <v>2</v>
      </c>
      <c r="K7" s="153">
        <f t="shared" si="2"/>
        <v>2</v>
      </c>
      <c r="L7" s="153">
        <f t="shared" si="2"/>
        <v>6</v>
      </c>
      <c r="M7" s="153">
        <f t="shared" si="2"/>
        <v>4</v>
      </c>
      <c r="N7" s="153">
        <f t="shared" si="7"/>
        <v>1000000</v>
      </c>
      <c r="P7" s="176">
        <f t="shared" si="8"/>
        <v>1.5685557586837295</v>
      </c>
      <c r="Q7" s="176">
        <f t="shared" si="3"/>
        <v>1.5105633802816902</v>
      </c>
      <c r="R7" s="176">
        <f t="shared" si="3"/>
        <v>2.6812499999999999</v>
      </c>
      <c r="S7" s="176">
        <f t="shared" si="3"/>
        <v>2.8695652173913042</v>
      </c>
      <c r="T7" s="176">
        <f t="shared" si="9"/>
        <v>0.9630281690140845</v>
      </c>
      <c r="U7" s="176">
        <f t="shared" si="4"/>
        <v>1.7093750000000001</v>
      </c>
      <c r="V7" s="176">
        <f t="shared" si="4"/>
        <v>1.8294314381270902</v>
      </c>
      <c r="W7" s="176">
        <f t="shared" si="10"/>
        <v>1.7749999999999999</v>
      </c>
      <c r="X7" s="176">
        <f t="shared" si="10"/>
        <v>1.8996655518394649</v>
      </c>
      <c r="Y7" s="176">
        <f t="shared" si="11"/>
        <v>1.0702341137123745</v>
      </c>
      <c r="Z7" s="153">
        <f t="shared" si="12"/>
        <v>1000000</v>
      </c>
      <c r="AB7" s="153">
        <f t="shared" si="13"/>
        <v>8</v>
      </c>
      <c r="AC7" s="153">
        <f t="shared" si="5"/>
        <v>14</v>
      </c>
      <c r="AD7" s="153">
        <f t="shared" si="5"/>
        <v>10</v>
      </c>
      <c r="AE7" s="153">
        <f t="shared" si="5"/>
        <v>6</v>
      </c>
      <c r="AF7" s="153">
        <f t="shared" si="5"/>
        <v>21</v>
      </c>
      <c r="AG7" s="153">
        <f t="shared" si="5"/>
        <v>15</v>
      </c>
      <c r="AH7" s="153">
        <f t="shared" si="5"/>
        <v>8</v>
      </c>
      <c r="AI7" s="153">
        <f t="shared" si="5"/>
        <v>3</v>
      </c>
      <c r="AJ7" s="153">
        <f t="shared" si="5"/>
        <v>4</v>
      </c>
      <c r="AK7" s="153">
        <f t="shared" si="5"/>
        <v>11</v>
      </c>
      <c r="AL7" s="153">
        <f t="shared" si="1"/>
        <v>1000000</v>
      </c>
      <c r="AM7" s="153">
        <f>y0!L89</f>
        <v>999993.2</v>
      </c>
      <c r="AN7" s="153">
        <f>y0!N89</f>
        <v>6.8</v>
      </c>
      <c r="AO7" s="153">
        <f t="shared" si="14"/>
        <v>8</v>
      </c>
      <c r="AP7" s="153">
        <f>Y0_2!L87</f>
        <v>999992.9</v>
      </c>
      <c r="AQ7" s="153">
        <f>Y0_2!N87</f>
        <v>7.1</v>
      </c>
      <c r="AR7" s="153">
        <f t="shared" si="15"/>
        <v>0.29999999999999982</v>
      </c>
    </row>
    <row r="8" spans="1:45" x14ac:dyDescent="0.3">
      <c r="A8" s="154">
        <v>2019</v>
      </c>
      <c r="B8" s="163">
        <f>'kukorica termelés'!K110</f>
        <v>8060</v>
      </c>
      <c r="C8" s="164">
        <f>'b,á,r,z termésátlg'!H6</f>
        <v>5290</v>
      </c>
      <c r="D8" s="164">
        <f>'b,á,r,z termésátlg'!I6</f>
        <v>5590</v>
      </c>
      <c r="E8" s="164">
        <f>'b,á,r,z termésátlg'!J6</f>
        <v>3490</v>
      </c>
      <c r="F8" s="165">
        <f>'b,á,r,z termésátlg'!K6</f>
        <v>3230</v>
      </c>
      <c r="G8" s="153">
        <v>1000000</v>
      </c>
      <c r="I8" s="153">
        <f t="shared" si="6"/>
        <v>4</v>
      </c>
      <c r="J8" s="153">
        <f t="shared" si="2"/>
        <v>5</v>
      </c>
      <c r="K8" s="153">
        <f t="shared" si="2"/>
        <v>3</v>
      </c>
      <c r="L8" s="153">
        <f t="shared" si="2"/>
        <v>2</v>
      </c>
      <c r="M8" s="153">
        <f t="shared" si="2"/>
        <v>1</v>
      </c>
      <c r="N8" s="153">
        <f t="shared" si="7"/>
        <v>1000000</v>
      </c>
      <c r="P8" s="176">
        <f t="shared" si="8"/>
        <v>1.5236294896030245</v>
      </c>
      <c r="Q8" s="176">
        <f t="shared" si="3"/>
        <v>1.441860465116279</v>
      </c>
      <c r="R8" s="176">
        <f t="shared" si="3"/>
        <v>2.30945558739255</v>
      </c>
      <c r="S8" s="176">
        <f t="shared" si="3"/>
        <v>2.4953560371517027</v>
      </c>
      <c r="T8" s="176">
        <f t="shared" si="9"/>
        <v>0.94633273703041143</v>
      </c>
      <c r="U8" s="176">
        <f t="shared" si="4"/>
        <v>1.515759312320917</v>
      </c>
      <c r="V8" s="176">
        <f t="shared" si="4"/>
        <v>1.6377708978328174</v>
      </c>
      <c r="W8" s="176">
        <f t="shared" si="10"/>
        <v>1.6017191977077363</v>
      </c>
      <c r="X8" s="176">
        <f t="shared" si="10"/>
        <v>1.7306501547987616</v>
      </c>
      <c r="Y8" s="176">
        <f t="shared" si="11"/>
        <v>1.0804953560371517</v>
      </c>
      <c r="Z8" s="153">
        <f t="shared" si="12"/>
        <v>1000000</v>
      </c>
      <c r="AB8" s="153">
        <f t="shared" si="13"/>
        <v>10</v>
      </c>
      <c r="AC8" s="153">
        <f t="shared" si="5"/>
        <v>16</v>
      </c>
      <c r="AD8" s="153">
        <f t="shared" si="5"/>
        <v>15</v>
      </c>
      <c r="AE8" s="153">
        <f t="shared" si="5"/>
        <v>14</v>
      </c>
      <c r="AF8" s="153">
        <f t="shared" si="5"/>
        <v>22</v>
      </c>
      <c r="AG8" s="153">
        <f t="shared" si="5"/>
        <v>21</v>
      </c>
      <c r="AH8" s="153">
        <f t="shared" si="5"/>
        <v>20</v>
      </c>
      <c r="AI8" s="153">
        <f t="shared" si="5"/>
        <v>11</v>
      </c>
      <c r="AJ8" s="153">
        <f t="shared" si="5"/>
        <v>8</v>
      </c>
      <c r="AK8" s="153">
        <f t="shared" si="5"/>
        <v>9</v>
      </c>
      <c r="AL8" s="153">
        <f t="shared" si="1"/>
        <v>1000000</v>
      </c>
      <c r="AM8" s="153">
        <f>y0!L90</f>
        <v>999959.2</v>
      </c>
      <c r="AN8" s="153">
        <f>y0!N90</f>
        <v>40.799999999999997</v>
      </c>
      <c r="AO8" s="153">
        <f t="shared" si="14"/>
        <v>3</v>
      </c>
      <c r="AP8" s="153">
        <f>Y0_2!L88</f>
        <v>999958.9</v>
      </c>
      <c r="AQ8" s="153">
        <f>Y0_2!N88</f>
        <v>41.1</v>
      </c>
      <c r="AR8" s="153">
        <f t="shared" si="15"/>
        <v>0.30000000000000426</v>
      </c>
    </row>
    <row r="9" spans="1:45" x14ac:dyDescent="0.3">
      <c r="A9" s="154">
        <v>2018</v>
      </c>
      <c r="B9" s="163">
        <f>'kukorica termelés'!K111</f>
        <v>8490</v>
      </c>
      <c r="C9" s="164">
        <f>'b,á,r,z termésátlg'!H7</f>
        <v>5120</v>
      </c>
      <c r="D9" s="164">
        <f>'b,á,r,z termésátlg'!I7</f>
        <v>4690</v>
      </c>
      <c r="E9" s="164">
        <f>'b,á,r,z termésátlg'!J7</f>
        <v>3370</v>
      </c>
      <c r="F9" s="165">
        <f>'b,á,r,z termésátlg'!K7</f>
        <v>2620</v>
      </c>
      <c r="G9" s="153">
        <v>1000000</v>
      </c>
      <c r="I9" s="153">
        <f t="shared" si="6"/>
        <v>3</v>
      </c>
      <c r="J9" s="153">
        <f t="shared" si="2"/>
        <v>7</v>
      </c>
      <c r="K9" s="153">
        <f t="shared" si="2"/>
        <v>8</v>
      </c>
      <c r="L9" s="153">
        <f t="shared" si="2"/>
        <v>3</v>
      </c>
      <c r="M9" s="153">
        <f t="shared" si="2"/>
        <v>10</v>
      </c>
      <c r="N9" s="153">
        <f t="shared" si="7"/>
        <v>1000000</v>
      </c>
      <c r="P9" s="176">
        <f t="shared" si="8"/>
        <v>1.658203125</v>
      </c>
      <c r="Q9" s="176">
        <f t="shared" si="3"/>
        <v>1.8102345415778252</v>
      </c>
      <c r="R9" s="176">
        <f t="shared" si="3"/>
        <v>2.5192878338278932</v>
      </c>
      <c r="S9" s="176">
        <f t="shared" si="3"/>
        <v>3.2404580152671754</v>
      </c>
      <c r="T9" s="176">
        <f t="shared" si="9"/>
        <v>1.091684434968017</v>
      </c>
      <c r="U9" s="176">
        <f t="shared" si="4"/>
        <v>1.5192878338278932</v>
      </c>
      <c r="V9" s="176">
        <f t="shared" si="4"/>
        <v>1.9541984732824427</v>
      </c>
      <c r="W9" s="176">
        <f t="shared" si="10"/>
        <v>1.3916913946587537</v>
      </c>
      <c r="X9" s="176">
        <f t="shared" si="10"/>
        <v>1.7900763358778626</v>
      </c>
      <c r="Y9" s="176">
        <f t="shared" si="11"/>
        <v>1.2862595419847329</v>
      </c>
      <c r="Z9" s="153">
        <f t="shared" si="12"/>
        <v>1000000</v>
      </c>
      <c r="AB9" s="153">
        <f t="shared" si="13"/>
        <v>5</v>
      </c>
      <c r="AC9" s="153">
        <f t="shared" si="5"/>
        <v>5</v>
      </c>
      <c r="AD9" s="153">
        <f t="shared" si="5"/>
        <v>14</v>
      </c>
      <c r="AE9" s="153">
        <f t="shared" si="5"/>
        <v>1</v>
      </c>
      <c r="AF9" s="153">
        <f t="shared" si="5"/>
        <v>14</v>
      </c>
      <c r="AG9" s="153">
        <f t="shared" si="5"/>
        <v>20</v>
      </c>
      <c r="AH9" s="153">
        <f t="shared" si="5"/>
        <v>3</v>
      </c>
      <c r="AI9" s="153">
        <f t="shared" si="5"/>
        <v>21</v>
      </c>
      <c r="AJ9" s="153">
        <f t="shared" si="5"/>
        <v>5</v>
      </c>
      <c r="AK9" s="153">
        <f t="shared" si="5"/>
        <v>3</v>
      </c>
      <c r="AL9" s="153">
        <f t="shared" si="1"/>
        <v>1000000</v>
      </c>
      <c r="AM9" s="153">
        <f>y0!L91</f>
        <v>999993.2</v>
      </c>
      <c r="AN9" s="153">
        <f>y0!N91</f>
        <v>6.8</v>
      </c>
      <c r="AO9" s="153">
        <f t="shared" si="14"/>
        <v>8</v>
      </c>
      <c r="AP9" s="153">
        <f>Y0_2!L89</f>
        <v>1000006.9</v>
      </c>
      <c r="AQ9" s="153">
        <f>Y0_2!N89</f>
        <v>-6.9</v>
      </c>
      <c r="AR9" s="153">
        <f t="shared" si="15"/>
        <v>13.7</v>
      </c>
    </row>
    <row r="10" spans="1:45" x14ac:dyDescent="0.3">
      <c r="A10" s="154">
        <v>2017</v>
      </c>
      <c r="B10" s="163">
        <f>'kukorica termelés'!K112</f>
        <v>6820</v>
      </c>
      <c r="C10" s="164">
        <f>'b,á,r,z termésátlg'!H8</f>
        <v>5430</v>
      </c>
      <c r="D10" s="164">
        <f>'b,á,r,z termésátlg'!I8</f>
        <v>5280</v>
      </c>
      <c r="E10" s="164">
        <f>'b,á,r,z termésátlg'!J8</f>
        <v>3290</v>
      </c>
      <c r="F10" s="165">
        <f>'b,á,r,z termésátlg'!K8</f>
        <v>2540</v>
      </c>
      <c r="G10" s="153">
        <v>1000000</v>
      </c>
      <c r="I10" s="153">
        <f t="shared" si="6"/>
        <v>9</v>
      </c>
      <c r="J10" s="153">
        <f t="shared" si="2"/>
        <v>3</v>
      </c>
      <c r="K10" s="153">
        <f t="shared" si="2"/>
        <v>4</v>
      </c>
      <c r="L10" s="153">
        <f t="shared" si="2"/>
        <v>5</v>
      </c>
      <c r="M10" s="153">
        <f t="shared" si="2"/>
        <v>14</v>
      </c>
      <c r="N10" s="153">
        <f t="shared" si="7"/>
        <v>1000000</v>
      </c>
      <c r="P10" s="176">
        <f t="shared" si="8"/>
        <v>1.2559852670349907</v>
      </c>
      <c r="Q10" s="176">
        <f t="shared" si="3"/>
        <v>1.2916666666666667</v>
      </c>
      <c r="R10" s="176">
        <f t="shared" si="3"/>
        <v>2.072948328267477</v>
      </c>
      <c r="S10" s="176">
        <f t="shared" si="3"/>
        <v>2.6850393700787403</v>
      </c>
      <c r="T10" s="176">
        <f t="shared" si="9"/>
        <v>1.0284090909090908</v>
      </c>
      <c r="U10" s="176">
        <f t="shared" si="4"/>
        <v>1.6504559270516717</v>
      </c>
      <c r="V10" s="176">
        <f t="shared" si="4"/>
        <v>2.1377952755905514</v>
      </c>
      <c r="W10" s="176">
        <f t="shared" si="10"/>
        <v>1.6048632218844985</v>
      </c>
      <c r="X10" s="176">
        <f t="shared" si="10"/>
        <v>2.0787401574803148</v>
      </c>
      <c r="Y10" s="176">
        <f t="shared" si="11"/>
        <v>1.295275590551181</v>
      </c>
      <c r="Z10" s="153">
        <f t="shared" si="12"/>
        <v>1000000</v>
      </c>
      <c r="AB10" s="153">
        <f t="shared" si="13"/>
        <v>16</v>
      </c>
      <c r="AC10" s="153">
        <f t="shared" si="5"/>
        <v>18</v>
      </c>
      <c r="AD10" s="153">
        <f t="shared" si="5"/>
        <v>18</v>
      </c>
      <c r="AE10" s="153">
        <f t="shared" si="5"/>
        <v>9</v>
      </c>
      <c r="AF10" s="153">
        <f t="shared" si="5"/>
        <v>19</v>
      </c>
      <c r="AG10" s="153">
        <f t="shared" si="5"/>
        <v>18</v>
      </c>
      <c r="AH10" s="153">
        <f t="shared" si="5"/>
        <v>2</v>
      </c>
      <c r="AI10" s="153">
        <f t="shared" si="5"/>
        <v>10</v>
      </c>
      <c r="AJ10" s="153">
        <f t="shared" si="5"/>
        <v>2</v>
      </c>
      <c r="AK10" s="153">
        <f t="shared" si="5"/>
        <v>2</v>
      </c>
      <c r="AL10" s="153">
        <f t="shared" si="1"/>
        <v>1000000</v>
      </c>
      <c r="AM10" s="153">
        <f>y0!L92</f>
        <v>1000026.2</v>
      </c>
      <c r="AN10" s="153">
        <f>y0!N92</f>
        <v>-26.2</v>
      </c>
      <c r="AO10" s="153">
        <f t="shared" si="14"/>
        <v>18</v>
      </c>
      <c r="AP10" s="153">
        <f>Y0_2!L90</f>
        <v>1000017.9</v>
      </c>
      <c r="AQ10" s="153">
        <f>Y0_2!N90</f>
        <v>-17.899999999999999</v>
      </c>
      <c r="AR10" s="153">
        <f t="shared" si="15"/>
        <v>8.3000000000000007</v>
      </c>
    </row>
    <row r="11" spans="1:45" x14ac:dyDescent="0.3">
      <c r="A11" s="154">
        <v>2016</v>
      </c>
      <c r="B11" s="163">
        <f>'kukorica termelés'!K113</f>
        <v>8630</v>
      </c>
      <c r="C11" s="164">
        <f>'b,á,r,z termésátlg'!H9</f>
        <v>5370</v>
      </c>
      <c r="D11" s="164">
        <f>'b,á,r,z termésátlg'!I9</f>
        <v>5090</v>
      </c>
      <c r="E11" s="164">
        <f>'b,á,r,z termésátlg'!J9</f>
        <v>3090</v>
      </c>
      <c r="F11" s="165">
        <f>'b,á,r,z termésátlg'!K9</f>
        <v>2850</v>
      </c>
      <c r="G11" s="153">
        <v>1000000</v>
      </c>
      <c r="I11" s="153">
        <f t="shared" si="6"/>
        <v>1</v>
      </c>
      <c r="J11" s="153">
        <f t="shared" si="2"/>
        <v>4</v>
      </c>
      <c r="K11" s="153">
        <f t="shared" si="2"/>
        <v>5</v>
      </c>
      <c r="L11" s="153">
        <f t="shared" si="2"/>
        <v>7</v>
      </c>
      <c r="M11" s="153">
        <f t="shared" si="2"/>
        <v>6</v>
      </c>
      <c r="N11" s="153">
        <f t="shared" si="7"/>
        <v>1000000</v>
      </c>
      <c r="P11" s="176">
        <f t="shared" si="8"/>
        <v>1.6070763500931098</v>
      </c>
      <c r="Q11" s="176">
        <f t="shared" si="3"/>
        <v>1.6954813359528487</v>
      </c>
      <c r="R11" s="176">
        <f t="shared" si="3"/>
        <v>2.7928802588996762</v>
      </c>
      <c r="S11" s="176">
        <f t="shared" si="3"/>
        <v>3.0280701754385966</v>
      </c>
      <c r="T11" s="176">
        <f t="shared" si="9"/>
        <v>1.0550098231827112</v>
      </c>
      <c r="U11" s="176">
        <f t="shared" si="4"/>
        <v>1.7378640776699028</v>
      </c>
      <c r="V11" s="176">
        <f t="shared" si="4"/>
        <v>1.8842105263157896</v>
      </c>
      <c r="W11" s="176">
        <f t="shared" si="10"/>
        <v>1.6472491909385114</v>
      </c>
      <c r="X11" s="176">
        <f t="shared" si="10"/>
        <v>1.7859649122807018</v>
      </c>
      <c r="Y11" s="176">
        <f t="shared" si="11"/>
        <v>1.0842105263157895</v>
      </c>
      <c r="Z11" s="153">
        <f t="shared" si="12"/>
        <v>1000000</v>
      </c>
      <c r="AB11" s="153">
        <f t="shared" si="13"/>
        <v>7</v>
      </c>
      <c r="AC11" s="153">
        <f t="shared" si="5"/>
        <v>10</v>
      </c>
      <c r="AD11" s="153">
        <f t="shared" si="5"/>
        <v>6</v>
      </c>
      <c r="AE11" s="153">
        <f t="shared" si="5"/>
        <v>2</v>
      </c>
      <c r="AF11" s="153">
        <f t="shared" si="5"/>
        <v>17</v>
      </c>
      <c r="AG11" s="153">
        <f t="shared" si="5"/>
        <v>14</v>
      </c>
      <c r="AH11" s="153">
        <f t="shared" si="5"/>
        <v>5</v>
      </c>
      <c r="AI11" s="153">
        <f t="shared" si="5"/>
        <v>6</v>
      </c>
      <c r="AJ11" s="153">
        <f t="shared" si="5"/>
        <v>6</v>
      </c>
      <c r="AK11" s="153">
        <f t="shared" si="5"/>
        <v>7</v>
      </c>
      <c r="AL11" s="153">
        <f t="shared" si="1"/>
        <v>1000000</v>
      </c>
      <c r="AM11" s="153">
        <f>y0!L93</f>
        <v>1000090.2</v>
      </c>
      <c r="AN11" s="153">
        <f>y0!N93</f>
        <v>-90.2</v>
      </c>
      <c r="AO11" s="153">
        <f t="shared" si="14"/>
        <v>24</v>
      </c>
      <c r="AP11" s="153">
        <f>Y0_2!L91</f>
        <v>1000075.4</v>
      </c>
      <c r="AQ11" s="153">
        <f>Y0_2!N91</f>
        <v>-75.400000000000006</v>
      </c>
      <c r="AR11" s="153">
        <f t="shared" si="15"/>
        <v>14.799999999999997</v>
      </c>
    </row>
    <row r="12" spans="1:45" x14ac:dyDescent="0.3">
      <c r="A12" s="154">
        <v>2015</v>
      </c>
      <c r="B12" s="163">
        <f>'kukorica termelés'!K114</f>
        <v>5790</v>
      </c>
      <c r="C12" s="164">
        <f>'b,á,r,z termésátlg'!H10</f>
        <v>5180</v>
      </c>
      <c r="D12" s="164">
        <f>'b,á,r,z termésátlg'!I10</f>
        <v>4760</v>
      </c>
      <c r="E12" s="164">
        <f>'b,á,r,z termésátlg'!J10</f>
        <v>2760</v>
      </c>
      <c r="F12" s="165">
        <f>'b,á,r,z termésátlg'!K10</f>
        <v>2830</v>
      </c>
      <c r="G12" s="153">
        <v>1000000</v>
      </c>
      <c r="I12" s="153">
        <f t="shared" si="6"/>
        <v>16</v>
      </c>
      <c r="J12" s="153">
        <f t="shared" si="2"/>
        <v>6</v>
      </c>
      <c r="K12" s="153">
        <f t="shared" si="2"/>
        <v>7</v>
      </c>
      <c r="L12" s="153">
        <f t="shared" si="2"/>
        <v>11</v>
      </c>
      <c r="M12" s="153">
        <f t="shared" si="2"/>
        <v>7</v>
      </c>
      <c r="N12" s="153">
        <f t="shared" si="7"/>
        <v>1000000</v>
      </c>
      <c r="P12" s="176">
        <f t="shared" si="8"/>
        <v>1.1177606177606179</v>
      </c>
      <c r="Q12" s="176">
        <f t="shared" si="3"/>
        <v>1.2163865546218486</v>
      </c>
      <c r="R12" s="176">
        <f t="shared" si="3"/>
        <v>2.097826086956522</v>
      </c>
      <c r="S12" s="176">
        <f t="shared" si="3"/>
        <v>2.0459363957597172</v>
      </c>
      <c r="T12" s="176">
        <f t="shared" si="9"/>
        <v>1.088235294117647</v>
      </c>
      <c r="U12" s="176">
        <f t="shared" si="4"/>
        <v>1.8768115942028984</v>
      </c>
      <c r="V12" s="176">
        <f t="shared" si="4"/>
        <v>1.8303886925795052</v>
      </c>
      <c r="W12" s="176">
        <f t="shared" si="10"/>
        <v>1.7246376811594204</v>
      </c>
      <c r="X12" s="176">
        <f t="shared" si="10"/>
        <v>1.6819787985865724</v>
      </c>
      <c r="Y12" s="176">
        <f t="shared" si="11"/>
        <v>0.97526501766784457</v>
      </c>
      <c r="Z12" s="153">
        <f t="shared" si="12"/>
        <v>1000000</v>
      </c>
      <c r="AB12" s="153">
        <f t="shared" si="13"/>
        <v>19</v>
      </c>
      <c r="AC12" s="153">
        <f t="shared" si="5"/>
        <v>19</v>
      </c>
      <c r="AD12" s="153">
        <f t="shared" si="5"/>
        <v>16</v>
      </c>
      <c r="AE12" s="153">
        <f t="shared" si="5"/>
        <v>19</v>
      </c>
      <c r="AF12" s="153">
        <f t="shared" si="5"/>
        <v>15</v>
      </c>
      <c r="AG12" s="153">
        <f t="shared" si="5"/>
        <v>3</v>
      </c>
      <c r="AH12" s="153">
        <f t="shared" si="5"/>
        <v>7</v>
      </c>
      <c r="AI12" s="153">
        <f t="shared" si="5"/>
        <v>5</v>
      </c>
      <c r="AJ12" s="153">
        <f t="shared" si="5"/>
        <v>9</v>
      </c>
      <c r="AK12" s="153">
        <f t="shared" si="5"/>
        <v>16</v>
      </c>
      <c r="AL12" s="153">
        <f t="shared" si="1"/>
        <v>1000000</v>
      </c>
      <c r="AM12" s="153">
        <f>y0!L94</f>
        <v>1000027.2</v>
      </c>
      <c r="AN12" s="153">
        <f>y0!N94</f>
        <v>-27.2</v>
      </c>
      <c r="AO12" s="153">
        <f t="shared" si="14"/>
        <v>19</v>
      </c>
      <c r="AP12" s="153">
        <f>Y0_2!L92</f>
        <v>1000026.9</v>
      </c>
      <c r="AQ12" s="153">
        <f>Y0_2!N92</f>
        <v>-26.9</v>
      </c>
      <c r="AR12" s="153">
        <f t="shared" si="15"/>
        <v>0.30000000000000071</v>
      </c>
    </row>
    <row r="13" spans="1:45" x14ac:dyDescent="0.3">
      <c r="A13" s="154">
        <v>2014</v>
      </c>
      <c r="B13" s="163">
        <f>'kukorica termelés'!K115</f>
        <v>7820</v>
      </c>
      <c r="C13" s="164">
        <f>'b,á,r,z termésátlg'!H11</f>
        <v>4730</v>
      </c>
      <c r="D13" s="164">
        <f>'b,á,r,z termésátlg'!I11</f>
        <v>4420</v>
      </c>
      <c r="E13" s="164">
        <f>'b,á,r,z termésátlg'!J11</f>
        <v>2860</v>
      </c>
      <c r="F13" s="165">
        <f>'b,á,r,z termésátlg'!K11</f>
        <v>2670</v>
      </c>
      <c r="G13" s="153">
        <v>1000000</v>
      </c>
      <c r="I13" s="153">
        <f t="shared" si="6"/>
        <v>5</v>
      </c>
      <c r="J13" s="153">
        <f t="shared" si="2"/>
        <v>10</v>
      </c>
      <c r="K13" s="153">
        <f t="shared" si="2"/>
        <v>11</v>
      </c>
      <c r="L13" s="153">
        <f t="shared" si="2"/>
        <v>10</v>
      </c>
      <c r="M13" s="153">
        <f t="shared" si="2"/>
        <v>9</v>
      </c>
      <c r="N13" s="153">
        <f t="shared" si="7"/>
        <v>1000000</v>
      </c>
      <c r="P13" s="176">
        <f t="shared" si="8"/>
        <v>1.6532769556025371</v>
      </c>
      <c r="Q13" s="176">
        <f t="shared" si="3"/>
        <v>1.7692307692307692</v>
      </c>
      <c r="R13" s="176">
        <f t="shared" si="3"/>
        <v>2.7342657342657342</v>
      </c>
      <c r="S13" s="176">
        <f t="shared" si="3"/>
        <v>2.9288389513108615</v>
      </c>
      <c r="T13" s="176">
        <f t="shared" si="9"/>
        <v>1.0701357466063348</v>
      </c>
      <c r="U13" s="176">
        <f t="shared" si="4"/>
        <v>1.6538461538461537</v>
      </c>
      <c r="V13" s="176">
        <f t="shared" si="4"/>
        <v>1.7715355805243447</v>
      </c>
      <c r="W13" s="176">
        <f t="shared" si="10"/>
        <v>1.5454545454545454</v>
      </c>
      <c r="X13" s="176">
        <f t="shared" si="10"/>
        <v>1.6554307116104869</v>
      </c>
      <c r="Y13" s="176">
        <f t="shared" si="11"/>
        <v>1.0711610486891385</v>
      </c>
      <c r="Z13" s="153">
        <f t="shared" si="12"/>
        <v>1000000</v>
      </c>
      <c r="AB13" s="153">
        <f t="shared" si="13"/>
        <v>6</v>
      </c>
      <c r="AC13" s="153">
        <f t="shared" si="5"/>
        <v>7</v>
      </c>
      <c r="AD13" s="153">
        <f t="shared" si="5"/>
        <v>7</v>
      </c>
      <c r="AE13" s="153">
        <f t="shared" si="5"/>
        <v>5</v>
      </c>
      <c r="AF13" s="153">
        <f t="shared" si="5"/>
        <v>16</v>
      </c>
      <c r="AG13" s="153">
        <f t="shared" si="5"/>
        <v>17</v>
      </c>
      <c r="AH13" s="153">
        <f t="shared" si="5"/>
        <v>13</v>
      </c>
      <c r="AI13" s="153">
        <f t="shared" si="5"/>
        <v>16</v>
      </c>
      <c r="AJ13" s="153">
        <f t="shared" si="5"/>
        <v>11</v>
      </c>
      <c r="AK13" s="153">
        <f t="shared" si="5"/>
        <v>10</v>
      </c>
      <c r="AL13" s="153">
        <f t="shared" si="1"/>
        <v>1000000</v>
      </c>
      <c r="AM13" s="153">
        <f>y0!L95</f>
        <v>999993.2</v>
      </c>
      <c r="AN13" s="153">
        <f>y0!N95</f>
        <v>6.8</v>
      </c>
      <c r="AO13" s="153">
        <f t="shared" si="14"/>
        <v>8</v>
      </c>
      <c r="AP13" s="153">
        <f>Y0_2!L93</f>
        <v>999992.9</v>
      </c>
      <c r="AQ13" s="153">
        <f>Y0_2!N93</f>
        <v>7.1</v>
      </c>
      <c r="AR13" s="153">
        <f t="shared" si="15"/>
        <v>0.29999999999999982</v>
      </c>
    </row>
    <row r="14" spans="1:45" x14ac:dyDescent="0.3">
      <c r="A14" s="154">
        <v>2013</v>
      </c>
      <c r="B14" s="163">
        <f>'kukorica termelés'!K116</f>
        <v>5440</v>
      </c>
      <c r="C14" s="164">
        <f>'b,á,r,z termésátlg'!H12</f>
        <v>4640</v>
      </c>
      <c r="D14" s="164">
        <f>'b,á,r,z termésátlg'!I12</f>
        <v>4050</v>
      </c>
      <c r="E14" s="164">
        <f>'b,á,r,z termésátlg'!J12</f>
        <v>3070</v>
      </c>
      <c r="F14" s="165">
        <f>'b,á,r,z termésátlg'!K12</f>
        <v>2570</v>
      </c>
      <c r="G14" s="153">
        <v>1000000</v>
      </c>
      <c r="I14" s="153">
        <f t="shared" si="6"/>
        <v>17</v>
      </c>
      <c r="J14" s="153">
        <f t="shared" si="2"/>
        <v>12</v>
      </c>
      <c r="K14" s="153">
        <f t="shared" si="2"/>
        <v>13</v>
      </c>
      <c r="L14" s="153">
        <f t="shared" si="2"/>
        <v>8</v>
      </c>
      <c r="M14" s="153">
        <f t="shared" si="2"/>
        <v>12</v>
      </c>
      <c r="N14" s="153">
        <f t="shared" si="7"/>
        <v>1000000</v>
      </c>
      <c r="P14" s="176">
        <f t="shared" si="8"/>
        <v>1.1724137931034482</v>
      </c>
      <c r="Q14" s="176">
        <f t="shared" si="3"/>
        <v>1.3432098765432099</v>
      </c>
      <c r="R14" s="176">
        <f t="shared" si="3"/>
        <v>1.771986970684039</v>
      </c>
      <c r="S14" s="176">
        <f t="shared" si="3"/>
        <v>2.1167315175097277</v>
      </c>
      <c r="T14" s="176">
        <f t="shared" si="9"/>
        <v>1.145679012345679</v>
      </c>
      <c r="U14" s="176">
        <f t="shared" si="4"/>
        <v>1.5114006514657981</v>
      </c>
      <c r="V14" s="176">
        <f t="shared" si="4"/>
        <v>1.8054474708171206</v>
      </c>
      <c r="W14" s="176">
        <f t="shared" si="10"/>
        <v>1.3192182410423452</v>
      </c>
      <c r="X14" s="176">
        <f t="shared" si="10"/>
        <v>1.5758754863813229</v>
      </c>
      <c r="Y14" s="176">
        <f t="shared" si="11"/>
        <v>1.1945525291828794</v>
      </c>
      <c r="Z14" s="153">
        <f t="shared" si="12"/>
        <v>1000000</v>
      </c>
      <c r="AB14" s="153">
        <f t="shared" si="13"/>
        <v>17</v>
      </c>
      <c r="AC14" s="153">
        <f t="shared" si="5"/>
        <v>17</v>
      </c>
      <c r="AD14" s="153">
        <f t="shared" si="5"/>
        <v>22</v>
      </c>
      <c r="AE14" s="153">
        <f t="shared" si="5"/>
        <v>18</v>
      </c>
      <c r="AF14" s="153">
        <f t="shared" si="5"/>
        <v>7</v>
      </c>
      <c r="AG14" s="153">
        <f t="shared" si="5"/>
        <v>22</v>
      </c>
      <c r="AH14" s="153">
        <f t="shared" si="5"/>
        <v>10</v>
      </c>
      <c r="AI14" s="153">
        <f t="shared" si="5"/>
        <v>23</v>
      </c>
      <c r="AJ14" s="153">
        <f t="shared" si="5"/>
        <v>13</v>
      </c>
      <c r="AK14" s="153">
        <f t="shared" si="5"/>
        <v>6</v>
      </c>
      <c r="AL14" s="153">
        <f t="shared" si="1"/>
        <v>1000000</v>
      </c>
      <c r="AM14" s="153">
        <f>y0!L96</f>
        <v>999959.7</v>
      </c>
      <c r="AN14" s="153">
        <f>y0!N96</f>
        <v>40.299999999999997</v>
      </c>
      <c r="AO14" s="153">
        <f t="shared" si="14"/>
        <v>4</v>
      </c>
      <c r="AP14" s="153">
        <f>Y0_2!L94</f>
        <v>999970.9</v>
      </c>
      <c r="AQ14" s="153">
        <f>Y0_2!N94</f>
        <v>29.1</v>
      </c>
      <c r="AR14" s="153">
        <f t="shared" si="15"/>
        <v>11.199999999999996</v>
      </c>
    </row>
    <row r="15" spans="1:45" x14ac:dyDescent="0.3">
      <c r="A15" s="154">
        <v>2012</v>
      </c>
      <c r="B15" s="163">
        <f>'kukorica termelés'!K117</f>
        <v>4000</v>
      </c>
      <c r="C15" s="164">
        <f>'b,á,r,z termésátlg'!H13</f>
        <v>3750</v>
      </c>
      <c r="D15" s="164">
        <f>'b,á,r,z termésátlg'!I13</f>
        <v>3620</v>
      </c>
      <c r="E15" s="164">
        <f>'b,á,r,z termésátlg'!J13</f>
        <v>2240</v>
      </c>
      <c r="F15" s="165">
        <f>'b,á,r,z termésátlg'!K13</f>
        <v>2590</v>
      </c>
      <c r="G15" s="153">
        <v>1000000</v>
      </c>
      <c r="I15" s="153">
        <f t="shared" si="6"/>
        <v>20</v>
      </c>
      <c r="J15" s="153">
        <f t="shared" si="2"/>
        <v>19</v>
      </c>
      <c r="K15" s="153">
        <f t="shared" si="2"/>
        <v>17</v>
      </c>
      <c r="L15" s="153">
        <f t="shared" si="2"/>
        <v>18</v>
      </c>
      <c r="M15" s="153">
        <f t="shared" si="2"/>
        <v>11</v>
      </c>
      <c r="N15" s="153">
        <f t="shared" si="7"/>
        <v>1000000</v>
      </c>
      <c r="P15" s="176">
        <f t="shared" si="8"/>
        <v>1.0666666666666667</v>
      </c>
      <c r="Q15" s="176">
        <f t="shared" si="3"/>
        <v>1.1049723756906078</v>
      </c>
      <c r="R15" s="176">
        <f t="shared" si="3"/>
        <v>1.7857142857142858</v>
      </c>
      <c r="S15" s="176">
        <f t="shared" si="3"/>
        <v>1.5444015444015444</v>
      </c>
      <c r="T15" s="176">
        <f t="shared" si="9"/>
        <v>1.0359116022099448</v>
      </c>
      <c r="U15" s="176">
        <f t="shared" si="4"/>
        <v>1.6741071428571428</v>
      </c>
      <c r="V15" s="176">
        <f t="shared" si="4"/>
        <v>1.4478764478764479</v>
      </c>
      <c r="W15" s="176">
        <f t="shared" si="10"/>
        <v>1.6160714285714286</v>
      </c>
      <c r="X15" s="176">
        <f t="shared" si="10"/>
        <v>1.3976833976833978</v>
      </c>
      <c r="Y15" s="176">
        <f t="shared" si="11"/>
        <v>0.86486486486486491</v>
      </c>
      <c r="Z15" s="153">
        <f t="shared" si="12"/>
        <v>1000000</v>
      </c>
      <c r="AB15" s="153">
        <f t="shared" si="13"/>
        <v>20</v>
      </c>
      <c r="AC15" s="153">
        <f t="shared" si="5"/>
        <v>21</v>
      </c>
      <c r="AD15" s="153">
        <f t="shared" si="5"/>
        <v>21</v>
      </c>
      <c r="AE15" s="153">
        <f t="shared" si="5"/>
        <v>22</v>
      </c>
      <c r="AF15" s="153">
        <f t="shared" si="5"/>
        <v>18</v>
      </c>
      <c r="AG15" s="153">
        <f t="shared" si="5"/>
        <v>16</v>
      </c>
      <c r="AH15" s="153">
        <f t="shared" si="5"/>
        <v>24</v>
      </c>
      <c r="AI15" s="153">
        <f t="shared" si="5"/>
        <v>9</v>
      </c>
      <c r="AJ15" s="153">
        <f t="shared" si="5"/>
        <v>22</v>
      </c>
      <c r="AK15" s="153">
        <f t="shared" si="5"/>
        <v>23</v>
      </c>
      <c r="AL15" s="153">
        <f t="shared" si="1"/>
        <v>1000000</v>
      </c>
      <c r="AM15" s="153">
        <f>y0!L97</f>
        <v>999924.2</v>
      </c>
      <c r="AN15" s="153">
        <f>y0!N97</f>
        <v>75.8</v>
      </c>
      <c r="AO15" s="153">
        <f t="shared" si="14"/>
        <v>1</v>
      </c>
      <c r="AP15" s="153">
        <f>Y0_2!L95</f>
        <v>999923.9</v>
      </c>
      <c r="AQ15" s="153">
        <f>Y0_2!N95</f>
        <v>76.099999999999994</v>
      </c>
      <c r="AR15" s="153">
        <f t="shared" si="15"/>
        <v>0.29999999999999716</v>
      </c>
    </row>
    <row r="16" spans="1:45" x14ac:dyDescent="0.3">
      <c r="A16" s="154">
        <v>2011</v>
      </c>
      <c r="B16" s="163">
        <f>'kukorica termelés'!K118</f>
        <v>6500</v>
      </c>
      <c r="C16" s="164">
        <f>'b,á,r,z termésátlg'!H14</f>
        <v>4200</v>
      </c>
      <c r="D16" s="164">
        <f>'b,á,r,z termésátlg'!I14</f>
        <v>3780</v>
      </c>
      <c r="E16" s="164">
        <f>'b,á,r,z termésátlg'!J14</f>
        <v>2300</v>
      </c>
      <c r="F16" s="165">
        <f>'b,á,r,z termésátlg'!K14</f>
        <v>2410</v>
      </c>
      <c r="G16" s="153">
        <v>1000000</v>
      </c>
      <c r="I16" s="153">
        <f t="shared" si="6"/>
        <v>11</v>
      </c>
      <c r="J16" s="153">
        <f t="shared" si="2"/>
        <v>16</v>
      </c>
      <c r="K16" s="153">
        <f t="shared" si="2"/>
        <v>14</v>
      </c>
      <c r="L16" s="153">
        <f t="shared" si="2"/>
        <v>17</v>
      </c>
      <c r="M16" s="153">
        <f t="shared" si="2"/>
        <v>17</v>
      </c>
      <c r="N16" s="153">
        <f t="shared" si="7"/>
        <v>1000000</v>
      </c>
      <c r="P16" s="176">
        <f t="shared" si="8"/>
        <v>1.5476190476190477</v>
      </c>
      <c r="Q16" s="176">
        <f t="shared" si="3"/>
        <v>1.7195767195767195</v>
      </c>
      <c r="R16" s="176">
        <f t="shared" si="3"/>
        <v>2.8260869565217392</v>
      </c>
      <c r="S16" s="176">
        <f t="shared" si="3"/>
        <v>2.6970954356846475</v>
      </c>
      <c r="T16" s="176">
        <f t="shared" si="9"/>
        <v>1.1111111111111112</v>
      </c>
      <c r="U16" s="176">
        <f t="shared" si="4"/>
        <v>1.826086956521739</v>
      </c>
      <c r="V16" s="176">
        <f t="shared" si="4"/>
        <v>1.7427385892116183</v>
      </c>
      <c r="W16" s="176">
        <f t="shared" si="10"/>
        <v>1.6434782608695653</v>
      </c>
      <c r="X16" s="176">
        <f t="shared" si="10"/>
        <v>1.5684647302904564</v>
      </c>
      <c r="Y16" s="176">
        <f t="shared" si="11"/>
        <v>0.9543568464730291</v>
      </c>
      <c r="Z16" s="153">
        <f t="shared" si="12"/>
        <v>1000000</v>
      </c>
      <c r="AB16" s="153">
        <f t="shared" si="13"/>
        <v>9</v>
      </c>
      <c r="AC16" s="153">
        <f t="shared" si="5"/>
        <v>9</v>
      </c>
      <c r="AD16" s="153">
        <f t="shared" si="5"/>
        <v>5</v>
      </c>
      <c r="AE16" s="153">
        <f t="shared" si="5"/>
        <v>8</v>
      </c>
      <c r="AF16" s="153">
        <f t="shared" si="5"/>
        <v>10</v>
      </c>
      <c r="AG16" s="153">
        <f t="shared" si="5"/>
        <v>5</v>
      </c>
      <c r="AH16" s="153">
        <f t="shared" si="5"/>
        <v>15</v>
      </c>
      <c r="AI16" s="153">
        <f t="shared" si="5"/>
        <v>7</v>
      </c>
      <c r="AJ16" s="153">
        <f t="shared" si="5"/>
        <v>14</v>
      </c>
      <c r="AK16" s="153">
        <f t="shared" si="5"/>
        <v>18</v>
      </c>
      <c r="AL16" s="153">
        <f t="shared" si="1"/>
        <v>1000000</v>
      </c>
      <c r="AM16" s="153">
        <f>y0!L98</f>
        <v>1000042.2</v>
      </c>
      <c r="AN16" s="153">
        <f>y0!N98</f>
        <v>-42.2</v>
      </c>
      <c r="AO16" s="153">
        <f t="shared" si="14"/>
        <v>21</v>
      </c>
      <c r="AP16" s="153">
        <f>Y0_2!L96</f>
        <v>1000041.9</v>
      </c>
      <c r="AQ16" s="153">
        <f>Y0_2!N96</f>
        <v>-41.9</v>
      </c>
      <c r="AR16" s="153">
        <f t="shared" si="15"/>
        <v>0.30000000000000426</v>
      </c>
    </row>
    <row r="17" spans="1:44" x14ac:dyDescent="0.3">
      <c r="A17" s="154">
        <v>2010</v>
      </c>
      <c r="B17" s="163">
        <f>'kukorica termelés'!K119</f>
        <v>6470</v>
      </c>
      <c r="C17" s="164">
        <f>'b,á,r,z termésátlg'!H15</f>
        <v>3710</v>
      </c>
      <c r="D17" s="164">
        <f>'b,á,r,z termésátlg'!I15</f>
        <v>3360</v>
      </c>
      <c r="E17" s="164">
        <f>'b,á,r,z termésátlg'!J15</f>
        <v>2110</v>
      </c>
      <c r="F17" s="165">
        <f>'b,á,r,z termésátlg'!K15</f>
        <v>2320</v>
      </c>
      <c r="G17" s="153">
        <v>1000000</v>
      </c>
      <c r="I17" s="153">
        <f t="shared" si="6"/>
        <v>12</v>
      </c>
      <c r="J17" s="153">
        <f t="shared" si="2"/>
        <v>20</v>
      </c>
      <c r="K17" s="153">
        <f t="shared" si="2"/>
        <v>19</v>
      </c>
      <c r="L17" s="153">
        <f t="shared" si="2"/>
        <v>19</v>
      </c>
      <c r="M17" s="153">
        <f t="shared" si="2"/>
        <v>19</v>
      </c>
      <c r="N17" s="153">
        <f t="shared" si="7"/>
        <v>1000000</v>
      </c>
      <c r="P17" s="176">
        <f t="shared" si="8"/>
        <v>1.7439353099730459</v>
      </c>
      <c r="Q17" s="176">
        <f t="shared" si="3"/>
        <v>1.9255952380952381</v>
      </c>
      <c r="R17" s="176">
        <f t="shared" si="3"/>
        <v>3.066350710900474</v>
      </c>
      <c r="S17" s="176">
        <f t="shared" si="3"/>
        <v>2.7887931034482758</v>
      </c>
      <c r="T17" s="176">
        <f t="shared" si="9"/>
        <v>1.1041666666666667</v>
      </c>
      <c r="U17" s="176">
        <f t="shared" si="4"/>
        <v>1.7582938388625593</v>
      </c>
      <c r="V17" s="176">
        <f t="shared" si="4"/>
        <v>1.5991379310344827</v>
      </c>
      <c r="W17" s="176">
        <f t="shared" si="10"/>
        <v>1.5924170616113744</v>
      </c>
      <c r="X17" s="176">
        <f t="shared" si="10"/>
        <v>1.4482758620689655</v>
      </c>
      <c r="Y17" s="176">
        <f t="shared" si="11"/>
        <v>0.90948275862068961</v>
      </c>
      <c r="Z17" s="153">
        <f t="shared" si="12"/>
        <v>1000000</v>
      </c>
      <c r="AB17" s="153">
        <f t="shared" si="13"/>
        <v>1</v>
      </c>
      <c r="AC17" s="153">
        <f t="shared" si="5"/>
        <v>2</v>
      </c>
      <c r="AD17" s="153">
        <f t="shared" si="5"/>
        <v>2</v>
      </c>
      <c r="AE17" s="153">
        <f t="shared" si="5"/>
        <v>7</v>
      </c>
      <c r="AF17" s="153">
        <f t="shared" si="5"/>
        <v>13</v>
      </c>
      <c r="AG17" s="153">
        <f t="shared" si="5"/>
        <v>12</v>
      </c>
      <c r="AH17" s="153">
        <f t="shared" si="5"/>
        <v>22</v>
      </c>
      <c r="AI17" s="153">
        <f t="shared" si="5"/>
        <v>13</v>
      </c>
      <c r="AJ17" s="153">
        <f t="shared" si="5"/>
        <v>19</v>
      </c>
      <c r="AK17" s="153">
        <f t="shared" si="5"/>
        <v>19</v>
      </c>
      <c r="AL17" s="153">
        <f t="shared" si="1"/>
        <v>1000000</v>
      </c>
      <c r="AM17" s="153">
        <f>y0!L99</f>
        <v>999993.2</v>
      </c>
      <c r="AN17" s="153">
        <f>y0!N99</f>
        <v>6.8</v>
      </c>
      <c r="AO17" s="153">
        <f t="shared" si="14"/>
        <v>8</v>
      </c>
      <c r="AP17" s="153">
        <f>Y0_2!L97</f>
        <v>1000013.9</v>
      </c>
      <c r="AQ17" s="153">
        <f>Y0_2!N97</f>
        <v>-13.9</v>
      </c>
      <c r="AR17" s="153">
        <f t="shared" si="15"/>
        <v>20.7</v>
      </c>
    </row>
    <row r="18" spans="1:44" x14ac:dyDescent="0.3">
      <c r="A18" s="154">
        <v>2009</v>
      </c>
      <c r="B18" s="163">
        <f>'kukorica termelés'!K120</f>
        <v>6390</v>
      </c>
      <c r="C18" s="164">
        <f>'b,á,r,z termésátlg'!H16</f>
        <v>3850</v>
      </c>
      <c r="D18" s="164">
        <f>'b,á,r,z termésátlg'!I16</f>
        <v>3320</v>
      </c>
      <c r="E18" s="164">
        <f>'b,á,r,z termésátlg'!J16</f>
        <v>1810</v>
      </c>
      <c r="F18" s="165">
        <f>'b,á,r,z termésátlg'!K16</f>
        <v>2130</v>
      </c>
      <c r="G18" s="153">
        <v>1000000</v>
      </c>
      <c r="I18" s="153">
        <f t="shared" si="6"/>
        <v>13</v>
      </c>
      <c r="J18" s="153">
        <f t="shared" si="2"/>
        <v>18</v>
      </c>
      <c r="K18" s="153">
        <f t="shared" si="2"/>
        <v>20</v>
      </c>
      <c r="L18" s="153">
        <f t="shared" si="2"/>
        <v>23</v>
      </c>
      <c r="M18" s="153">
        <f t="shared" si="2"/>
        <v>21</v>
      </c>
      <c r="N18" s="153">
        <f t="shared" si="7"/>
        <v>1000000</v>
      </c>
      <c r="P18" s="176">
        <f t="shared" si="8"/>
        <v>1.6597402597402597</v>
      </c>
      <c r="Q18" s="176">
        <f t="shared" si="3"/>
        <v>1.9246987951807228</v>
      </c>
      <c r="R18" s="176">
        <f t="shared" si="3"/>
        <v>3.5303867403314917</v>
      </c>
      <c r="S18" s="176">
        <f t="shared" si="3"/>
        <v>3</v>
      </c>
      <c r="T18" s="176">
        <f t="shared" si="9"/>
        <v>1.1596385542168675</v>
      </c>
      <c r="U18" s="176">
        <f t="shared" si="4"/>
        <v>2.1270718232044197</v>
      </c>
      <c r="V18" s="176">
        <f t="shared" si="4"/>
        <v>1.807511737089202</v>
      </c>
      <c r="W18" s="176">
        <f t="shared" si="10"/>
        <v>1.8342541436464088</v>
      </c>
      <c r="X18" s="176">
        <f t="shared" si="10"/>
        <v>1.5586854460093897</v>
      </c>
      <c r="Y18" s="176">
        <f t="shared" si="11"/>
        <v>0.84976525821596249</v>
      </c>
      <c r="Z18" s="153">
        <f t="shared" si="12"/>
        <v>1000000</v>
      </c>
      <c r="AB18" s="153">
        <f t="shared" si="13"/>
        <v>4</v>
      </c>
      <c r="AC18" s="153">
        <f t="shared" si="5"/>
        <v>3</v>
      </c>
      <c r="AD18" s="153">
        <f t="shared" si="5"/>
        <v>1</v>
      </c>
      <c r="AE18" s="153">
        <f t="shared" si="5"/>
        <v>3</v>
      </c>
      <c r="AF18" s="153">
        <f t="shared" si="5"/>
        <v>6</v>
      </c>
      <c r="AG18" s="153">
        <f t="shared" si="5"/>
        <v>1</v>
      </c>
      <c r="AH18" s="153">
        <f t="shared" si="5"/>
        <v>9</v>
      </c>
      <c r="AI18" s="153">
        <f t="shared" si="5"/>
        <v>2</v>
      </c>
      <c r="AJ18" s="153">
        <f t="shared" si="5"/>
        <v>15</v>
      </c>
      <c r="AK18" s="153">
        <f t="shared" si="5"/>
        <v>24</v>
      </c>
      <c r="AL18" s="153">
        <f t="shared" si="1"/>
        <v>1000000</v>
      </c>
      <c r="AM18" s="153">
        <f>y0!L100</f>
        <v>999993.2</v>
      </c>
      <c r="AN18" s="153">
        <f>y0!N100</f>
        <v>6.8</v>
      </c>
      <c r="AO18" s="153">
        <f t="shared" si="14"/>
        <v>8</v>
      </c>
      <c r="AP18" s="153">
        <f>Y0_2!L98</f>
        <v>999992.9</v>
      </c>
      <c r="AQ18" s="153">
        <f>Y0_2!N98</f>
        <v>7.1</v>
      </c>
      <c r="AR18" s="153">
        <f t="shared" si="15"/>
        <v>0.29999999999999982</v>
      </c>
    </row>
    <row r="19" spans="1:44" x14ac:dyDescent="0.3">
      <c r="A19" s="154">
        <v>2008</v>
      </c>
      <c r="B19" s="163">
        <f>'kukorica termelés'!K121</f>
        <v>7470</v>
      </c>
      <c r="C19" s="164">
        <f>'b,á,r,z termésátlg'!H17</f>
        <v>4980</v>
      </c>
      <c r="D19" s="164">
        <f>'b,á,r,z termésátlg'!I17</f>
        <v>4450</v>
      </c>
      <c r="E19" s="164">
        <f>'b,á,r,z termésátlg'!J17</f>
        <v>2580</v>
      </c>
      <c r="F19" s="165">
        <f>'b,á,r,z termésátlg'!K17</f>
        <v>2970</v>
      </c>
      <c r="G19" s="153">
        <v>1000000</v>
      </c>
      <c r="I19" s="153">
        <f t="shared" si="6"/>
        <v>7</v>
      </c>
      <c r="J19" s="153">
        <f t="shared" si="2"/>
        <v>9</v>
      </c>
      <c r="K19" s="153">
        <f t="shared" si="2"/>
        <v>10</v>
      </c>
      <c r="L19" s="153">
        <f t="shared" si="2"/>
        <v>13</v>
      </c>
      <c r="M19" s="153">
        <f t="shared" si="2"/>
        <v>5</v>
      </c>
      <c r="N19" s="153">
        <f t="shared" si="7"/>
        <v>1000000</v>
      </c>
      <c r="P19" s="176">
        <f t="shared" si="8"/>
        <v>1.5</v>
      </c>
      <c r="Q19" s="176">
        <f t="shared" si="3"/>
        <v>1.6786516853932585</v>
      </c>
      <c r="R19" s="176">
        <f t="shared" si="3"/>
        <v>2.8953488372093021</v>
      </c>
      <c r="S19" s="176">
        <f t="shared" si="3"/>
        <v>2.5151515151515151</v>
      </c>
      <c r="T19" s="176">
        <f t="shared" si="9"/>
        <v>1.1191011235955055</v>
      </c>
      <c r="U19" s="176">
        <f t="shared" si="4"/>
        <v>1.930232558139535</v>
      </c>
      <c r="V19" s="176">
        <f t="shared" si="4"/>
        <v>1.6767676767676767</v>
      </c>
      <c r="W19" s="176">
        <f t="shared" si="10"/>
        <v>1.7248062015503876</v>
      </c>
      <c r="X19" s="176">
        <f t="shared" si="10"/>
        <v>1.4983164983164983</v>
      </c>
      <c r="Y19" s="176">
        <f t="shared" si="11"/>
        <v>0.86868686868686873</v>
      </c>
      <c r="Z19" s="153">
        <f t="shared" si="12"/>
        <v>1000000</v>
      </c>
      <c r="AB19" s="153">
        <f t="shared" si="13"/>
        <v>11</v>
      </c>
      <c r="AC19" s="153">
        <f t="shared" si="5"/>
        <v>11</v>
      </c>
      <c r="AD19" s="153">
        <f t="shared" si="5"/>
        <v>4</v>
      </c>
      <c r="AE19" s="153">
        <f t="shared" si="5"/>
        <v>13</v>
      </c>
      <c r="AF19" s="153">
        <f t="shared" si="5"/>
        <v>9</v>
      </c>
      <c r="AG19" s="153">
        <f t="shared" si="5"/>
        <v>2</v>
      </c>
      <c r="AH19" s="153">
        <f t="shared" si="5"/>
        <v>18</v>
      </c>
      <c r="AI19" s="153">
        <f t="shared" si="5"/>
        <v>4</v>
      </c>
      <c r="AJ19" s="153">
        <f t="shared" si="5"/>
        <v>17</v>
      </c>
      <c r="AK19" s="153">
        <f t="shared" si="5"/>
        <v>22</v>
      </c>
      <c r="AL19" s="153">
        <f t="shared" ref="AL19:AL27" si="16">Z19</f>
        <v>1000000</v>
      </c>
      <c r="AM19" s="153">
        <f>y0!L101</f>
        <v>1000036.7</v>
      </c>
      <c r="AN19" s="153">
        <f>y0!N101</f>
        <v>-36.700000000000003</v>
      </c>
      <c r="AO19" s="153">
        <f t="shared" si="14"/>
        <v>20</v>
      </c>
      <c r="AP19" s="153">
        <f>Y0_2!L99</f>
        <v>1000036.4</v>
      </c>
      <c r="AQ19" s="153">
        <f>Y0_2!N99</f>
        <v>-36.4</v>
      </c>
      <c r="AR19" s="153">
        <f t="shared" si="15"/>
        <v>0.30000000000000426</v>
      </c>
    </row>
    <row r="20" spans="1:44" x14ac:dyDescent="0.3">
      <c r="A20" s="154">
        <v>2007</v>
      </c>
      <c r="B20" s="163">
        <f>'kukorica termelés'!K122</f>
        <v>3730</v>
      </c>
      <c r="C20" s="164">
        <f>'b,á,r,z termésátlg'!H18</f>
        <v>3590</v>
      </c>
      <c r="D20" s="164">
        <f>'b,á,r,z termésátlg'!I18</f>
        <v>3170</v>
      </c>
      <c r="E20" s="164">
        <f>'b,á,r,z termésátlg'!J18</f>
        <v>2040</v>
      </c>
      <c r="F20" s="165">
        <f>'b,á,r,z termésátlg'!K18</f>
        <v>2090</v>
      </c>
      <c r="G20" s="153">
        <v>1000000</v>
      </c>
      <c r="I20" s="153">
        <f t="shared" si="6"/>
        <v>22</v>
      </c>
      <c r="J20" s="153">
        <f t="shared" si="2"/>
        <v>22</v>
      </c>
      <c r="K20" s="153">
        <f t="shared" si="2"/>
        <v>21</v>
      </c>
      <c r="L20" s="153">
        <f t="shared" si="2"/>
        <v>20</v>
      </c>
      <c r="M20" s="153">
        <f t="shared" si="2"/>
        <v>22</v>
      </c>
      <c r="N20" s="153">
        <f t="shared" si="7"/>
        <v>1000000</v>
      </c>
      <c r="P20" s="176">
        <f t="shared" si="8"/>
        <v>1.0389972144846797</v>
      </c>
      <c r="Q20" s="176">
        <f t="shared" si="8"/>
        <v>1.1766561514195584</v>
      </c>
      <c r="R20" s="176">
        <f t="shared" si="8"/>
        <v>1.8284313725490196</v>
      </c>
      <c r="S20" s="176">
        <f t="shared" si="8"/>
        <v>1.7846889952153111</v>
      </c>
      <c r="T20" s="176">
        <f t="shared" si="9"/>
        <v>1.1324921135646688</v>
      </c>
      <c r="U20" s="176">
        <f t="shared" si="9"/>
        <v>1.7598039215686274</v>
      </c>
      <c r="V20" s="176">
        <f t="shared" si="9"/>
        <v>1.7177033492822966</v>
      </c>
      <c r="W20" s="176">
        <f t="shared" si="10"/>
        <v>1.553921568627451</v>
      </c>
      <c r="X20" s="176">
        <f t="shared" si="10"/>
        <v>1.5167464114832536</v>
      </c>
      <c r="Y20" s="176">
        <f t="shared" si="11"/>
        <v>0.97607655502392343</v>
      </c>
      <c r="Z20" s="153">
        <f t="shared" si="12"/>
        <v>1000000</v>
      </c>
      <c r="AB20" s="153">
        <f t="shared" si="13"/>
        <v>21</v>
      </c>
      <c r="AC20" s="153">
        <f t="shared" si="5"/>
        <v>20</v>
      </c>
      <c r="AD20" s="153">
        <f t="shared" si="5"/>
        <v>20</v>
      </c>
      <c r="AE20" s="153">
        <f t="shared" si="5"/>
        <v>21</v>
      </c>
      <c r="AF20" s="153">
        <f t="shared" si="5"/>
        <v>8</v>
      </c>
      <c r="AG20" s="153">
        <f t="shared" si="5"/>
        <v>11</v>
      </c>
      <c r="AH20" s="153">
        <f t="shared" si="5"/>
        <v>17</v>
      </c>
      <c r="AI20" s="153">
        <f t="shared" si="5"/>
        <v>14</v>
      </c>
      <c r="AJ20" s="153">
        <f t="shared" si="5"/>
        <v>16</v>
      </c>
      <c r="AK20" s="153">
        <f t="shared" si="5"/>
        <v>15</v>
      </c>
      <c r="AL20" s="153">
        <f t="shared" si="16"/>
        <v>1000000</v>
      </c>
      <c r="AM20" s="153">
        <f>y0!L102</f>
        <v>999972.2</v>
      </c>
      <c r="AN20" s="153">
        <f>y0!N102</f>
        <v>27.8</v>
      </c>
      <c r="AO20" s="153">
        <f t="shared" si="14"/>
        <v>6</v>
      </c>
      <c r="AP20" s="153">
        <f>Y0_2!L100</f>
        <v>999971.9</v>
      </c>
      <c r="AQ20" s="153">
        <f>Y0_2!N100</f>
        <v>28.1</v>
      </c>
      <c r="AR20" s="153">
        <f t="shared" si="15"/>
        <v>0.30000000000000071</v>
      </c>
    </row>
    <row r="21" spans="1:44" x14ac:dyDescent="0.3">
      <c r="A21" s="154">
        <v>2006</v>
      </c>
      <c r="B21" s="163">
        <f>'kukorica termelés'!K123</f>
        <v>6820</v>
      </c>
      <c r="C21" s="164">
        <f>'b,á,r,z termésátlg'!H19</f>
        <v>4070</v>
      </c>
      <c r="D21" s="164">
        <f>'b,á,r,z termésátlg'!I19</f>
        <v>3670</v>
      </c>
      <c r="E21" s="164">
        <f>'b,á,r,z termésátlg'!J19</f>
        <v>2540</v>
      </c>
      <c r="F21" s="165">
        <f>'b,á,r,z termésátlg'!K19</f>
        <v>2550</v>
      </c>
      <c r="G21" s="153">
        <v>1000000</v>
      </c>
      <c r="I21" s="153">
        <f t="shared" si="6"/>
        <v>9</v>
      </c>
      <c r="J21" s="153">
        <f t="shared" si="2"/>
        <v>17</v>
      </c>
      <c r="K21" s="153">
        <f t="shared" si="2"/>
        <v>16</v>
      </c>
      <c r="L21" s="153">
        <f t="shared" si="2"/>
        <v>15</v>
      </c>
      <c r="M21" s="153">
        <f t="shared" si="2"/>
        <v>13</v>
      </c>
      <c r="N21" s="153">
        <f t="shared" si="7"/>
        <v>1000000</v>
      </c>
      <c r="P21" s="176">
        <f t="shared" si="8"/>
        <v>1.6756756756756757</v>
      </c>
      <c r="Q21" s="176">
        <f t="shared" si="8"/>
        <v>1.8583106267029972</v>
      </c>
      <c r="R21" s="176">
        <f t="shared" si="8"/>
        <v>2.6850393700787403</v>
      </c>
      <c r="S21" s="176">
        <f t="shared" si="8"/>
        <v>2.6745098039215685</v>
      </c>
      <c r="T21" s="176">
        <f t="shared" si="9"/>
        <v>1.1089918256130791</v>
      </c>
      <c r="U21" s="176">
        <f t="shared" si="9"/>
        <v>1.6023622047244095</v>
      </c>
      <c r="V21" s="176">
        <f t="shared" si="9"/>
        <v>1.5960784313725491</v>
      </c>
      <c r="W21" s="176">
        <f t="shared" si="10"/>
        <v>1.4448818897637796</v>
      </c>
      <c r="X21" s="176">
        <f t="shared" si="10"/>
        <v>1.4392156862745098</v>
      </c>
      <c r="Y21" s="176">
        <f t="shared" si="11"/>
        <v>0.99607843137254903</v>
      </c>
      <c r="Z21" s="153">
        <f t="shared" si="12"/>
        <v>1000000</v>
      </c>
      <c r="AB21" s="153">
        <f t="shared" si="13"/>
        <v>3</v>
      </c>
      <c r="AC21" s="153">
        <f t="shared" si="5"/>
        <v>4</v>
      </c>
      <c r="AD21" s="153">
        <f t="shared" si="5"/>
        <v>9</v>
      </c>
      <c r="AE21" s="153">
        <f t="shared" si="5"/>
        <v>10</v>
      </c>
      <c r="AF21" s="153">
        <f t="shared" si="5"/>
        <v>12</v>
      </c>
      <c r="AG21" s="153">
        <f t="shared" si="5"/>
        <v>19</v>
      </c>
      <c r="AH21" s="153">
        <f t="shared" si="5"/>
        <v>23</v>
      </c>
      <c r="AI21" s="153">
        <f t="shared" si="5"/>
        <v>19</v>
      </c>
      <c r="AJ21" s="153">
        <f t="shared" si="5"/>
        <v>21</v>
      </c>
      <c r="AK21" s="153">
        <f t="shared" si="5"/>
        <v>13</v>
      </c>
      <c r="AL21" s="153">
        <f t="shared" si="16"/>
        <v>1000000</v>
      </c>
      <c r="AM21" s="153">
        <f>y0!L103</f>
        <v>999957.2</v>
      </c>
      <c r="AN21" s="153">
        <f>y0!N103</f>
        <v>42.8</v>
      </c>
      <c r="AO21" s="153">
        <f t="shared" si="14"/>
        <v>2</v>
      </c>
      <c r="AP21" s="153">
        <f>Y0_2!L101</f>
        <v>999956.9</v>
      </c>
      <c r="AQ21" s="153">
        <f>Y0_2!N101</f>
        <v>43.1</v>
      </c>
      <c r="AR21" s="153">
        <f t="shared" si="15"/>
        <v>0.30000000000000426</v>
      </c>
    </row>
    <row r="22" spans="1:44" x14ac:dyDescent="0.3">
      <c r="A22" s="154">
        <v>2005</v>
      </c>
      <c r="B22" s="163">
        <f>'kukorica termelés'!K124</f>
        <v>7560</v>
      </c>
      <c r="C22" s="164">
        <f>'b,á,r,z termésátlg'!H20</f>
        <v>4500</v>
      </c>
      <c r="D22" s="164">
        <f>'b,á,r,z termésátlg'!I20</f>
        <v>3750</v>
      </c>
      <c r="E22" s="164">
        <f>'b,á,r,z termésátlg'!J20</f>
        <v>2570</v>
      </c>
      <c r="F22" s="165">
        <f>'b,á,r,z termésátlg'!K20</f>
        <v>2520</v>
      </c>
      <c r="G22" s="153">
        <v>1000000</v>
      </c>
      <c r="I22" s="153">
        <f t="shared" si="6"/>
        <v>6</v>
      </c>
      <c r="J22" s="153">
        <f t="shared" si="2"/>
        <v>13</v>
      </c>
      <c r="K22" s="153">
        <f t="shared" si="2"/>
        <v>15</v>
      </c>
      <c r="L22" s="153">
        <f t="shared" si="2"/>
        <v>14</v>
      </c>
      <c r="M22" s="153">
        <f t="shared" si="2"/>
        <v>15</v>
      </c>
      <c r="N22" s="153">
        <f t="shared" si="7"/>
        <v>1000000</v>
      </c>
      <c r="P22" s="176">
        <f t="shared" si="8"/>
        <v>1.68</v>
      </c>
      <c r="Q22" s="176">
        <f t="shared" si="8"/>
        <v>2.016</v>
      </c>
      <c r="R22" s="176">
        <f t="shared" si="8"/>
        <v>2.9416342412451364</v>
      </c>
      <c r="S22" s="176">
        <f t="shared" si="8"/>
        <v>3</v>
      </c>
      <c r="T22" s="176">
        <f t="shared" si="9"/>
        <v>1.2</v>
      </c>
      <c r="U22" s="176">
        <f t="shared" si="9"/>
        <v>1.7509727626459144</v>
      </c>
      <c r="V22" s="176">
        <f t="shared" si="9"/>
        <v>1.7857142857142858</v>
      </c>
      <c r="W22" s="176">
        <f t="shared" si="10"/>
        <v>1.4591439688715953</v>
      </c>
      <c r="X22" s="176">
        <f t="shared" si="10"/>
        <v>1.4880952380952381</v>
      </c>
      <c r="Y22" s="176">
        <f t="shared" si="11"/>
        <v>1.0198412698412698</v>
      </c>
      <c r="Z22" s="153">
        <f t="shared" si="12"/>
        <v>1000000</v>
      </c>
      <c r="AB22" s="153">
        <f t="shared" si="13"/>
        <v>2</v>
      </c>
      <c r="AC22" s="153">
        <f t="shared" si="5"/>
        <v>1</v>
      </c>
      <c r="AD22" s="153">
        <f t="shared" si="5"/>
        <v>3</v>
      </c>
      <c r="AE22" s="153">
        <f t="shared" si="5"/>
        <v>3</v>
      </c>
      <c r="AF22" s="153">
        <f t="shared" si="5"/>
        <v>4</v>
      </c>
      <c r="AG22" s="153">
        <f t="shared" si="5"/>
        <v>13</v>
      </c>
      <c r="AH22" s="153">
        <f t="shared" si="5"/>
        <v>11</v>
      </c>
      <c r="AI22" s="153">
        <f t="shared" si="5"/>
        <v>18</v>
      </c>
      <c r="AJ22" s="153">
        <f t="shared" si="5"/>
        <v>18</v>
      </c>
      <c r="AK22" s="153">
        <f t="shared" si="5"/>
        <v>12</v>
      </c>
      <c r="AL22" s="153">
        <f t="shared" si="16"/>
        <v>1000000</v>
      </c>
      <c r="AM22" s="153">
        <f>y0!L104</f>
        <v>1000051.2</v>
      </c>
      <c r="AN22" s="153">
        <f>y0!N104</f>
        <v>-51.2</v>
      </c>
      <c r="AO22" s="153">
        <f t="shared" si="14"/>
        <v>23</v>
      </c>
      <c r="AP22" s="153">
        <f>Y0_2!L102</f>
        <v>1000036.9</v>
      </c>
      <c r="AQ22" s="153">
        <f>Y0_2!N102</f>
        <v>-36.9</v>
      </c>
      <c r="AR22" s="153">
        <f t="shared" si="15"/>
        <v>14.300000000000004</v>
      </c>
    </row>
    <row r="23" spans="1:44" x14ac:dyDescent="0.3">
      <c r="A23" s="154">
        <v>2004</v>
      </c>
      <c r="B23" s="163">
        <f>'kukorica termelés'!K125</f>
        <v>7000</v>
      </c>
      <c r="C23" s="164">
        <f>'b,á,r,z termésátlg'!H21</f>
        <v>5120</v>
      </c>
      <c r="D23" s="164">
        <f>'b,á,r,z termésátlg'!I21</f>
        <v>4270</v>
      </c>
      <c r="E23" s="164">
        <f>'b,á,r,z termésátlg'!J21</f>
        <v>2750</v>
      </c>
      <c r="F23" s="165">
        <f>'b,á,r,z termésátlg'!K21</f>
        <v>3120</v>
      </c>
      <c r="G23" s="153">
        <v>1000000</v>
      </c>
      <c r="I23" s="153">
        <f t="shared" si="6"/>
        <v>8</v>
      </c>
      <c r="J23" s="153">
        <f t="shared" si="2"/>
        <v>7</v>
      </c>
      <c r="K23" s="153">
        <f t="shared" si="2"/>
        <v>12</v>
      </c>
      <c r="L23" s="153">
        <f t="shared" si="2"/>
        <v>12</v>
      </c>
      <c r="M23" s="153">
        <f t="shared" si="2"/>
        <v>2</v>
      </c>
      <c r="N23" s="153">
        <f t="shared" si="7"/>
        <v>1000000</v>
      </c>
      <c r="P23" s="176">
        <f t="shared" si="8"/>
        <v>1.3671875</v>
      </c>
      <c r="Q23" s="176">
        <f t="shared" si="8"/>
        <v>1.639344262295082</v>
      </c>
      <c r="R23" s="176">
        <f t="shared" si="8"/>
        <v>2.5454545454545454</v>
      </c>
      <c r="S23" s="176">
        <f t="shared" si="8"/>
        <v>2.2435897435897436</v>
      </c>
      <c r="T23" s="176">
        <f t="shared" si="9"/>
        <v>1.1990632318501171</v>
      </c>
      <c r="U23" s="176">
        <f t="shared" si="9"/>
        <v>1.8618181818181818</v>
      </c>
      <c r="V23" s="176">
        <f t="shared" si="9"/>
        <v>1.641025641025641</v>
      </c>
      <c r="W23" s="176">
        <f t="shared" si="10"/>
        <v>1.5527272727272727</v>
      </c>
      <c r="X23" s="176">
        <f t="shared" si="10"/>
        <v>1.3685897435897436</v>
      </c>
      <c r="Y23" s="176">
        <f t="shared" si="11"/>
        <v>0.88141025641025639</v>
      </c>
      <c r="Z23" s="153">
        <f t="shared" si="12"/>
        <v>1000000</v>
      </c>
      <c r="AB23" s="153">
        <f t="shared" si="13"/>
        <v>15</v>
      </c>
      <c r="AC23" s="153">
        <f t="shared" si="5"/>
        <v>13</v>
      </c>
      <c r="AD23" s="153">
        <f t="shared" si="5"/>
        <v>13</v>
      </c>
      <c r="AE23" s="153">
        <f t="shared" si="5"/>
        <v>17</v>
      </c>
      <c r="AF23" s="153">
        <f t="shared" si="5"/>
        <v>5</v>
      </c>
      <c r="AG23" s="153">
        <f t="shared" si="5"/>
        <v>4</v>
      </c>
      <c r="AH23" s="153">
        <f t="shared" si="5"/>
        <v>19</v>
      </c>
      <c r="AI23" s="153">
        <f t="shared" si="5"/>
        <v>15</v>
      </c>
      <c r="AJ23" s="153">
        <f t="shared" si="5"/>
        <v>23</v>
      </c>
      <c r="AK23" s="153">
        <f t="shared" si="5"/>
        <v>21</v>
      </c>
      <c r="AL23" s="153">
        <f t="shared" si="16"/>
        <v>1000000</v>
      </c>
      <c r="AM23" s="153">
        <f>y0!L105</f>
        <v>999993.2</v>
      </c>
      <c r="AN23" s="153">
        <f>y0!N105</f>
        <v>6.8</v>
      </c>
      <c r="AO23" s="153">
        <f t="shared" si="14"/>
        <v>8</v>
      </c>
      <c r="AP23" s="153">
        <f>Y0_2!L103</f>
        <v>999992.9</v>
      </c>
      <c r="AQ23" s="153">
        <f>Y0_2!N103</f>
        <v>7.1</v>
      </c>
      <c r="AR23" s="153">
        <f t="shared" si="15"/>
        <v>0.29999999999999982</v>
      </c>
    </row>
    <row r="24" spans="1:44" x14ac:dyDescent="0.3">
      <c r="A24" s="154">
        <v>2003</v>
      </c>
      <c r="B24" s="163">
        <f>'kukorica termelés'!K126</f>
        <v>3950</v>
      </c>
      <c r="C24" s="164">
        <f>'b,á,r,z termésátlg'!H22</f>
        <v>2640</v>
      </c>
      <c r="D24" s="164">
        <f>'b,á,r,z termésátlg'!I22</f>
        <v>2380</v>
      </c>
      <c r="E24" s="164">
        <f>'b,á,r,z termésátlg'!J22</f>
        <v>1460</v>
      </c>
      <c r="F24" s="165">
        <f>'b,á,r,z termésátlg'!K22</f>
        <v>1490</v>
      </c>
      <c r="G24" s="153">
        <v>1000000</v>
      </c>
      <c r="I24" s="153">
        <f t="shared" si="6"/>
        <v>21</v>
      </c>
      <c r="J24" s="153">
        <f t="shared" si="2"/>
        <v>24</v>
      </c>
      <c r="K24" s="153">
        <f t="shared" si="2"/>
        <v>24</v>
      </c>
      <c r="L24" s="153">
        <f t="shared" si="2"/>
        <v>24</v>
      </c>
      <c r="M24" s="153">
        <f t="shared" si="2"/>
        <v>24</v>
      </c>
      <c r="N24" s="153">
        <f t="shared" si="7"/>
        <v>1000000</v>
      </c>
      <c r="P24" s="176">
        <f t="shared" si="8"/>
        <v>1.4962121212121211</v>
      </c>
      <c r="Q24" s="176">
        <f t="shared" si="8"/>
        <v>1.6596638655462186</v>
      </c>
      <c r="R24" s="176">
        <f t="shared" si="8"/>
        <v>2.7054794520547945</v>
      </c>
      <c r="S24" s="176">
        <f t="shared" si="8"/>
        <v>2.651006711409396</v>
      </c>
      <c r="T24" s="176">
        <f t="shared" si="9"/>
        <v>1.1092436974789917</v>
      </c>
      <c r="U24" s="176">
        <f t="shared" si="9"/>
        <v>1.8082191780821917</v>
      </c>
      <c r="V24" s="176">
        <f t="shared" si="9"/>
        <v>1.7718120805369129</v>
      </c>
      <c r="W24" s="176">
        <f t="shared" si="10"/>
        <v>1.6301369863013699</v>
      </c>
      <c r="X24" s="176">
        <f t="shared" si="10"/>
        <v>1.5973154362416107</v>
      </c>
      <c r="Y24" s="176">
        <f t="shared" si="11"/>
        <v>0.97986577181208057</v>
      </c>
      <c r="Z24" s="153">
        <f t="shared" si="12"/>
        <v>1000000</v>
      </c>
      <c r="AB24" s="153">
        <f t="shared" si="13"/>
        <v>12</v>
      </c>
      <c r="AC24" s="153">
        <f t="shared" si="5"/>
        <v>12</v>
      </c>
      <c r="AD24" s="153">
        <f t="shared" si="5"/>
        <v>8</v>
      </c>
      <c r="AE24" s="153">
        <f t="shared" si="5"/>
        <v>11</v>
      </c>
      <c r="AF24" s="153">
        <f t="shared" si="5"/>
        <v>11</v>
      </c>
      <c r="AG24" s="153">
        <f t="shared" si="5"/>
        <v>7</v>
      </c>
      <c r="AH24" s="153">
        <f t="shared" si="5"/>
        <v>12</v>
      </c>
      <c r="AI24" s="153">
        <f t="shared" si="5"/>
        <v>8</v>
      </c>
      <c r="AJ24" s="153">
        <f t="shared" si="5"/>
        <v>12</v>
      </c>
      <c r="AK24" s="153">
        <f t="shared" si="5"/>
        <v>14</v>
      </c>
      <c r="AL24" s="153">
        <f t="shared" si="16"/>
        <v>1000000</v>
      </c>
      <c r="AM24" s="153">
        <f>y0!L106</f>
        <v>1000045.7</v>
      </c>
      <c r="AN24" s="153">
        <f>y0!N106</f>
        <v>-45.7</v>
      </c>
      <c r="AO24" s="153">
        <f t="shared" si="14"/>
        <v>22</v>
      </c>
      <c r="AP24" s="153">
        <f>Y0_2!L104</f>
        <v>1000038.4</v>
      </c>
      <c r="AQ24" s="153">
        <f>Y0_2!N104</f>
        <v>-38.4</v>
      </c>
      <c r="AR24" s="153">
        <f t="shared" si="15"/>
        <v>7.3000000000000043</v>
      </c>
    </row>
    <row r="25" spans="1:44" x14ac:dyDescent="0.3">
      <c r="A25" s="154">
        <v>2002</v>
      </c>
      <c r="B25" s="163">
        <f>'kukorica termelés'!K127</f>
        <v>5050</v>
      </c>
      <c r="C25" s="164">
        <f>'b,á,r,z termésátlg'!H23</f>
        <v>3510</v>
      </c>
      <c r="D25" s="164">
        <f>'b,á,r,z termésátlg'!I23</f>
        <v>2820</v>
      </c>
      <c r="E25" s="164">
        <f>'b,á,r,z termésátlg'!J23</f>
        <v>1960</v>
      </c>
      <c r="F25" s="165">
        <f>'b,á,r,z termésátlg'!K23</f>
        <v>2160</v>
      </c>
      <c r="G25" s="153">
        <v>1000000</v>
      </c>
      <c r="I25" s="153">
        <f t="shared" si="6"/>
        <v>18</v>
      </c>
      <c r="J25" s="153">
        <f t="shared" si="2"/>
        <v>23</v>
      </c>
      <c r="K25" s="153">
        <f t="shared" si="2"/>
        <v>22</v>
      </c>
      <c r="L25" s="153">
        <f t="shared" si="2"/>
        <v>22</v>
      </c>
      <c r="M25" s="153">
        <f t="shared" si="2"/>
        <v>20</v>
      </c>
      <c r="N25" s="153">
        <f t="shared" si="7"/>
        <v>1000000</v>
      </c>
      <c r="P25" s="176">
        <f t="shared" si="8"/>
        <v>1.4387464387464388</v>
      </c>
      <c r="Q25" s="176">
        <f t="shared" si="8"/>
        <v>1.7907801418439717</v>
      </c>
      <c r="R25" s="176">
        <f t="shared" si="8"/>
        <v>2.5765306122448979</v>
      </c>
      <c r="S25" s="176">
        <f t="shared" si="8"/>
        <v>2.3379629629629628</v>
      </c>
      <c r="T25" s="176">
        <f t="shared" si="9"/>
        <v>1.2446808510638299</v>
      </c>
      <c r="U25" s="176">
        <f t="shared" si="9"/>
        <v>1.7908163265306123</v>
      </c>
      <c r="V25" s="176">
        <f t="shared" si="9"/>
        <v>1.625</v>
      </c>
      <c r="W25" s="176">
        <f t="shared" si="10"/>
        <v>1.4387755102040816</v>
      </c>
      <c r="X25" s="176">
        <f t="shared" si="10"/>
        <v>1.3055555555555556</v>
      </c>
      <c r="Y25" s="176">
        <f t="shared" si="11"/>
        <v>0.90740740740740744</v>
      </c>
      <c r="Z25" s="153">
        <f t="shared" si="12"/>
        <v>1000000</v>
      </c>
      <c r="AB25" s="153">
        <f t="shared" si="13"/>
        <v>14</v>
      </c>
      <c r="AC25" s="153">
        <f t="shared" si="5"/>
        <v>6</v>
      </c>
      <c r="AD25" s="153">
        <f t="shared" si="5"/>
        <v>12</v>
      </c>
      <c r="AE25" s="153">
        <f t="shared" si="5"/>
        <v>16</v>
      </c>
      <c r="AF25" s="153">
        <f t="shared" si="5"/>
        <v>2</v>
      </c>
      <c r="AG25" s="153">
        <f t="shared" si="5"/>
        <v>10</v>
      </c>
      <c r="AH25" s="153">
        <f t="shared" si="5"/>
        <v>21</v>
      </c>
      <c r="AI25" s="153">
        <f t="shared" si="5"/>
        <v>20</v>
      </c>
      <c r="AJ25" s="153">
        <f t="shared" si="5"/>
        <v>24</v>
      </c>
      <c r="AK25" s="153">
        <f t="shared" si="5"/>
        <v>20</v>
      </c>
      <c r="AL25" s="153">
        <f t="shared" si="16"/>
        <v>1000000</v>
      </c>
      <c r="AM25" s="153">
        <f>y0!L107</f>
        <v>999974.2</v>
      </c>
      <c r="AN25" s="153">
        <f>y0!N107</f>
        <v>25.8</v>
      </c>
      <c r="AO25" s="153">
        <f t="shared" si="14"/>
        <v>7</v>
      </c>
      <c r="AP25" s="153">
        <f>Y0_2!L105</f>
        <v>999962.4</v>
      </c>
      <c r="AQ25" s="153">
        <f>Y0_2!N105</f>
        <v>37.6</v>
      </c>
      <c r="AR25" s="153">
        <f t="shared" si="15"/>
        <v>11.8</v>
      </c>
    </row>
    <row r="26" spans="1:44" x14ac:dyDescent="0.3">
      <c r="A26" s="154">
        <v>2001</v>
      </c>
      <c r="B26" s="163">
        <f>'kukorica termelés'!K128</f>
        <v>6220</v>
      </c>
      <c r="C26" s="164">
        <f>'b,á,r,z termésátlg'!H24</f>
        <v>4310</v>
      </c>
      <c r="D26" s="164">
        <f>'b,á,r,z termésátlg'!I24</f>
        <v>3530</v>
      </c>
      <c r="E26" s="164">
        <f>'b,á,r,z termésátlg'!J24</f>
        <v>2370</v>
      </c>
      <c r="F26" s="165">
        <f>'b,á,r,z termésátlg'!K24</f>
        <v>2450</v>
      </c>
      <c r="G26" s="153">
        <v>1000000</v>
      </c>
      <c r="I26" s="153">
        <f t="shared" si="6"/>
        <v>14</v>
      </c>
      <c r="J26" s="153">
        <f t="shared" si="2"/>
        <v>15</v>
      </c>
      <c r="K26" s="153">
        <f t="shared" si="2"/>
        <v>18</v>
      </c>
      <c r="L26" s="153">
        <f t="shared" si="2"/>
        <v>16</v>
      </c>
      <c r="M26" s="153">
        <f t="shared" si="2"/>
        <v>16</v>
      </c>
      <c r="N26" s="153">
        <f t="shared" si="7"/>
        <v>1000000</v>
      </c>
      <c r="P26" s="176">
        <f t="shared" si="8"/>
        <v>1.4431554524361949</v>
      </c>
      <c r="Q26" s="176">
        <f t="shared" si="8"/>
        <v>1.7620396600566572</v>
      </c>
      <c r="R26" s="176">
        <f t="shared" si="8"/>
        <v>2.6244725738396624</v>
      </c>
      <c r="S26" s="176">
        <f t="shared" si="8"/>
        <v>2.5387755102040814</v>
      </c>
      <c r="T26" s="176">
        <f t="shared" si="9"/>
        <v>1.2209631728045325</v>
      </c>
      <c r="U26" s="176">
        <f t="shared" si="9"/>
        <v>1.8185654008438819</v>
      </c>
      <c r="V26" s="176">
        <f t="shared" si="9"/>
        <v>1.7591836734693878</v>
      </c>
      <c r="W26" s="176">
        <f t="shared" si="10"/>
        <v>1.489451476793249</v>
      </c>
      <c r="X26" s="176">
        <f t="shared" si="10"/>
        <v>1.4408163265306122</v>
      </c>
      <c r="Y26" s="176">
        <f t="shared" si="11"/>
        <v>0.96734693877551026</v>
      </c>
      <c r="Z26" s="153">
        <f t="shared" si="12"/>
        <v>1000000</v>
      </c>
      <c r="AB26" s="153">
        <f t="shared" si="13"/>
        <v>13</v>
      </c>
      <c r="AC26" s="153">
        <f t="shared" si="5"/>
        <v>8</v>
      </c>
      <c r="AD26" s="153">
        <f t="shared" si="5"/>
        <v>11</v>
      </c>
      <c r="AE26" s="153">
        <f t="shared" si="5"/>
        <v>12</v>
      </c>
      <c r="AF26" s="153">
        <f t="shared" si="5"/>
        <v>3</v>
      </c>
      <c r="AG26" s="153">
        <f t="shared" si="5"/>
        <v>6</v>
      </c>
      <c r="AH26" s="153">
        <f t="shared" si="5"/>
        <v>14</v>
      </c>
      <c r="AI26" s="153">
        <f t="shared" si="5"/>
        <v>17</v>
      </c>
      <c r="AJ26" s="153">
        <f t="shared" si="5"/>
        <v>20</v>
      </c>
      <c r="AK26" s="153">
        <f t="shared" si="5"/>
        <v>17</v>
      </c>
      <c r="AL26" s="153">
        <f t="shared" si="16"/>
        <v>1000000</v>
      </c>
      <c r="AM26" s="153">
        <f>y0!L108</f>
        <v>1000005.2</v>
      </c>
      <c r="AN26" s="153">
        <f>y0!N108</f>
        <v>-5.2</v>
      </c>
      <c r="AO26" s="153">
        <f t="shared" si="14"/>
        <v>16</v>
      </c>
      <c r="AP26" s="153">
        <f>Y0_2!L106</f>
        <v>1000005.4</v>
      </c>
      <c r="AQ26" s="153">
        <f>Y0_2!N106</f>
        <v>-5.4</v>
      </c>
      <c r="AR26" s="153">
        <f t="shared" si="15"/>
        <v>0.20000000000000018</v>
      </c>
    </row>
    <row r="27" spans="1:44" x14ac:dyDescent="0.3">
      <c r="A27" s="154">
        <v>2000</v>
      </c>
      <c r="B27" s="166">
        <f>'kukorica termelés'!K129</f>
        <v>4150</v>
      </c>
      <c r="C27" s="167">
        <f>'b,á,r,z termésátlg'!H25</f>
        <v>3600</v>
      </c>
      <c r="D27" s="167">
        <f>'b,á,r,z termésátlg'!I25</f>
        <v>2770</v>
      </c>
      <c r="E27" s="167">
        <f>'b,á,r,z termésátlg'!J25</f>
        <v>2000</v>
      </c>
      <c r="F27" s="168">
        <f>'b,á,r,z termésátlg'!K25</f>
        <v>1670</v>
      </c>
      <c r="G27" s="153">
        <v>1000000</v>
      </c>
      <c r="I27" s="153">
        <f t="shared" si="6"/>
        <v>19</v>
      </c>
      <c r="J27" s="153">
        <f t="shared" si="2"/>
        <v>21</v>
      </c>
      <c r="K27" s="153">
        <f t="shared" si="2"/>
        <v>23</v>
      </c>
      <c r="L27" s="153">
        <f t="shared" si="2"/>
        <v>21</v>
      </c>
      <c r="M27" s="153">
        <f t="shared" si="2"/>
        <v>23</v>
      </c>
      <c r="N27" s="153">
        <f t="shared" si="7"/>
        <v>1000000</v>
      </c>
      <c r="P27" s="176">
        <f t="shared" si="8"/>
        <v>1.1527777777777777</v>
      </c>
      <c r="Q27" s="176">
        <f t="shared" si="8"/>
        <v>1.4981949458483754</v>
      </c>
      <c r="R27" s="176">
        <f t="shared" si="8"/>
        <v>2.0750000000000002</v>
      </c>
      <c r="S27" s="176">
        <f t="shared" si="8"/>
        <v>2.4850299401197606</v>
      </c>
      <c r="T27" s="176">
        <f t="shared" si="9"/>
        <v>1.2996389891696751</v>
      </c>
      <c r="U27" s="176">
        <f t="shared" si="9"/>
        <v>1.8</v>
      </c>
      <c r="V27" s="176">
        <f t="shared" si="9"/>
        <v>2.1556886227544911</v>
      </c>
      <c r="W27" s="176">
        <f t="shared" si="10"/>
        <v>1.385</v>
      </c>
      <c r="X27" s="176">
        <f t="shared" si="10"/>
        <v>1.658682634730539</v>
      </c>
      <c r="Y27" s="176">
        <f t="shared" si="11"/>
        <v>1.1976047904191616</v>
      </c>
      <c r="Z27" s="153">
        <f t="shared" si="12"/>
        <v>1000000</v>
      </c>
      <c r="AB27" s="153">
        <f t="shared" si="13"/>
        <v>18</v>
      </c>
      <c r="AC27" s="153">
        <f t="shared" si="5"/>
        <v>15</v>
      </c>
      <c r="AD27" s="153">
        <f t="shared" si="5"/>
        <v>17</v>
      </c>
      <c r="AE27" s="153">
        <f t="shared" si="5"/>
        <v>15</v>
      </c>
      <c r="AF27" s="153">
        <f t="shared" si="5"/>
        <v>1</v>
      </c>
      <c r="AG27" s="153">
        <f t="shared" si="5"/>
        <v>8</v>
      </c>
      <c r="AH27" s="153">
        <f t="shared" si="5"/>
        <v>1</v>
      </c>
      <c r="AI27" s="153">
        <f t="shared" si="5"/>
        <v>22</v>
      </c>
      <c r="AJ27" s="153">
        <f t="shared" si="5"/>
        <v>10</v>
      </c>
      <c r="AK27" s="153">
        <f t="shared" si="5"/>
        <v>5</v>
      </c>
      <c r="AL27" s="153">
        <f t="shared" si="16"/>
        <v>1000000</v>
      </c>
      <c r="AM27" s="153">
        <f>y0!L109</f>
        <v>1000014.7</v>
      </c>
      <c r="AN27" s="153">
        <f>y0!N109</f>
        <v>-14.7</v>
      </c>
      <c r="AO27" s="153">
        <f t="shared" si="14"/>
        <v>17</v>
      </c>
      <c r="AP27" s="153">
        <f>Y0_2!L107</f>
        <v>1000014.4</v>
      </c>
      <c r="AQ27" s="153">
        <f>Y0_2!N107</f>
        <v>-14.4</v>
      </c>
      <c r="AR27" s="153">
        <f t="shared" si="15"/>
        <v>0.29999999999999893</v>
      </c>
    </row>
    <row r="28" spans="1:44" x14ac:dyDescent="0.3">
      <c r="C28" s="155"/>
    </row>
    <row r="29" spans="1:44" x14ac:dyDescent="0.3">
      <c r="I29" s="199" t="s">
        <v>495</v>
      </c>
      <c r="J29" s="200"/>
      <c r="K29" s="200"/>
      <c r="L29" s="200"/>
      <c r="M29" s="200"/>
    </row>
    <row r="30" spans="1:44" x14ac:dyDescent="0.3">
      <c r="I30" s="200"/>
      <c r="J30" s="200"/>
      <c r="K30" s="200"/>
      <c r="L30" s="200"/>
      <c r="M30" s="200"/>
    </row>
    <row r="31" spans="1:44" x14ac:dyDescent="0.3">
      <c r="I31" s="200"/>
      <c r="J31" s="200"/>
      <c r="K31" s="200"/>
      <c r="L31" s="200"/>
      <c r="M31" s="200"/>
    </row>
    <row r="32" spans="1:44" x14ac:dyDescent="0.3">
      <c r="I32" s="200"/>
      <c r="J32" s="200"/>
      <c r="K32" s="200"/>
      <c r="L32" s="200"/>
      <c r="M32" s="200"/>
    </row>
  </sheetData>
  <mergeCells count="1">
    <mergeCell ref="I29:M32"/>
  </mergeCells>
  <conditionalFormatting sqref="I4:M2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:AK2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:AR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AS32"/>
  <sheetViews>
    <sheetView zoomScale="40" zoomScaleNormal="40" workbookViewId="0">
      <selection activeCell="AB4" sqref="AB4:AL27"/>
    </sheetView>
  </sheetViews>
  <sheetFormatPr baseColWidth="10" defaultColWidth="8.77734375" defaultRowHeight="14.4" x14ac:dyDescent="0.3"/>
  <cols>
    <col min="1" max="1" width="23.44140625" style="153" customWidth="1"/>
    <col min="2" max="6" width="13.6640625" style="153" customWidth="1"/>
    <col min="7" max="7" width="8.77734375" style="153"/>
    <col min="8" max="8" width="12" style="153" customWidth="1"/>
    <col min="9" max="37" width="8.77734375" style="153"/>
    <col min="38" max="38" width="9.77734375" style="153" bestFit="1" customWidth="1"/>
    <col min="39" max="43" width="8.77734375" style="153"/>
    <col min="44" max="44" width="11.44140625" style="153" bestFit="1" customWidth="1"/>
    <col min="45" max="45" width="63.21875" style="153" bestFit="1" customWidth="1"/>
    <col min="46" max="16384" width="8.77734375" style="153"/>
  </cols>
  <sheetData>
    <row r="1" spans="1:45" ht="15" thickBot="1" x14ac:dyDescent="0.35">
      <c r="A1" s="153" t="str">
        <f>'konklúzió 3e'!A1</f>
        <v>Valós számok 2022-re</v>
      </c>
      <c r="B1" s="153" t="str">
        <f>'konklúzió 3e'!B1</f>
        <v>&lt;--de nem része a tanulásnak</v>
      </c>
      <c r="AB1" s="153">
        <f>VLOOKUP(AB5-2,y0_3!$A$58:$K$81,y0_3!B$56,0)</f>
        <v>3</v>
      </c>
      <c r="AC1" s="153">
        <f>VLOOKUP(AC5-2,y0_3!$A$58:$K$81,y0_3!C$56,0)</f>
        <v>499713.6</v>
      </c>
      <c r="AD1" s="153">
        <f>VLOOKUP(AD5-2,y0_3!$A$58:$K$81,y0_3!D$56,0)</f>
        <v>3</v>
      </c>
      <c r="AE1" s="153">
        <f>VLOOKUP(AE5-2,y0_3!$A$58:$K$81,y0_3!E$56,0)</f>
        <v>3</v>
      </c>
      <c r="AF1" s="153">
        <f>VLOOKUP(AF5-2,y0_3!$A$58:$K$81,y0_3!F$56,0)</f>
        <v>2</v>
      </c>
      <c r="AG1" s="153">
        <f>VLOOKUP(AG5,y0_3!$A$58:$K$81,y0_3!G$56,0)</f>
        <v>1</v>
      </c>
      <c r="AH1" s="153">
        <f>VLOOKUP(AH5,y0_3!$A$58:$K$81,y0_3!H$56,0)</f>
        <v>18</v>
      </c>
      <c r="AI1" s="153">
        <f>VLOOKUP(AI5,y0_3!$A$58:$K$81,y0_3!I$56,0)</f>
        <v>66</v>
      </c>
      <c r="AJ1" s="153">
        <f>VLOOKUP(AJ5,y0_3!$A$58:$K$81,y0_3!J$56,0)</f>
        <v>499881.6</v>
      </c>
      <c r="AK1" s="153">
        <f>VLOOKUP(AK5,y0_3!$A$58:$K$81,y0_3!K$56,0)</f>
        <v>212</v>
      </c>
      <c r="AL1" s="153">
        <v>1000000</v>
      </c>
      <c r="AP1" s="153">
        <f>SUM(AB1:AK1)</f>
        <v>999903.2</v>
      </c>
      <c r="AQ1" s="185">
        <f>AL1-AP1</f>
        <v>96.800000000046566</v>
      </c>
      <c r="AR1" s="153">
        <f>ABS(AQ1-AQ5)</f>
        <v>64.700000000046572</v>
      </c>
      <c r="AS1" s="175" t="s">
        <v>866</v>
      </c>
    </row>
    <row r="2" spans="1:45" ht="19.95" customHeight="1" x14ac:dyDescent="0.3">
      <c r="A2" s="171" t="s">
        <v>481</v>
      </c>
      <c r="B2" s="170" t="s">
        <v>16</v>
      </c>
      <c r="C2" s="170" t="s">
        <v>482</v>
      </c>
      <c r="D2" s="170" t="s">
        <v>17</v>
      </c>
      <c r="E2" s="170" t="s">
        <v>18</v>
      </c>
      <c r="F2" s="170" t="s">
        <v>19</v>
      </c>
      <c r="G2" s="175" t="s">
        <v>483</v>
      </c>
      <c r="I2" s="153">
        <v>0</v>
      </c>
      <c r="J2" s="153">
        <v>0</v>
      </c>
      <c r="K2" s="153">
        <v>0</v>
      </c>
      <c r="L2" s="153">
        <v>0</v>
      </c>
      <c r="M2" s="153">
        <v>0</v>
      </c>
      <c r="P2" s="153">
        <v>0</v>
      </c>
      <c r="Q2" s="153">
        <v>0</v>
      </c>
      <c r="R2" s="153">
        <v>0</v>
      </c>
      <c r="S2" s="153">
        <v>0</v>
      </c>
      <c r="T2" s="153">
        <v>0</v>
      </c>
      <c r="U2" s="153">
        <v>0</v>
      </c>
      <c r="V2" s="153">
        <v>0</v>
      </c>
      <c r="W2" s="153">
        <v>0</v>
      </c>
      <c r="X2" s="153">
        <v>0</v>
      </c>
      <c r="Y2" s="153">
        <v>0</v>
      </c>
      <c r="AB2" s="153">
        <f>VLOOKUP(AB4,Y0_2!$A$59:$K$82,Y0_2!B$57,0)</f>
        <v>499757.5</v>
      </c>
      <c r="AC2" s="153">
        <f>VLOOKUP(AC4,Y0_2!$A$59:$K$82,Y0_2!C$57,0)</f>
        <v>0</v>
      </c>
      <c r="AD2" s="153">
        <f>VLOOKUP(AD4,Y0_2!$A$59:$K$82,Y0_2!D$57,0)</f>
        <v>0</v>
      </c>
      <c r="AE2" s="153">
        <f>VLOOKUP(AE4,Y0_2!$A$59:$K$82,Y0_2!E$57,0)</f>
        <v>0</v>
      </c>
      <c r="AF2" s="153">
        <f>VLOOKUP(AF4,Y0_2!$A$59:$K$82,Y0_2!F$57,0)</f>
        <v>4</v>
      </c>
      <c r="AG2" s="153">
        <f>VLOOKUP(AG4,Y0_2!$A$59:$K$82,Y0_2!G$57,0)</f>
        <v>0</v>
      </c>
      <c r="AH2" s="153">
        <f>VLOOKUP(AH4,Y0_2!$A$59:$K$82,Y0_2!H$57,0)</f>
        <v>8</v>
      </c>
      <c r="AI2" s="153">
        <f>VLOOKUP(AI4,Y0_2!$A$59:$K$82,Y0_2!I$57,0)</f>
        <v>0</v>
      </c>
      <c r="AJ2" s="153">
        <f>VLOOKUP(AJ4,Y0_2!$A$59:$K$82,Y0_2!J$57,0)</f>
        <v>499871</v>
      </c>
      <c r="AK2" s="153">
        <f>VLOOKUP(AK4,Y0_2!$A$59:$K$82,Y0_2!K$57,0)</f>
        <v>208</v>
      </c>
      <c r="AL2" s="153">
        <v>1000000</v>
      </c>
      <c r="AP2" s="153">
        <f>SUM(AB2:AK2)</f>
        <v>999848.5</v>
      </c>
    </row>
    <row r="3" spans="1:45" ht="15" thickBot="1" x14ac:dyDescent="0.35">
      <c r="B3" s="174" t="s">
        <v>242</v>
      </c>
      <c r="C3" s="174" t="s">
        <v>250</v>
      </c>
      <c r="D3" s="174" t="s">
        <v>262</v>
      </c>
      <c r="E3" s="174" t="s">
        <v>252</v>
      </c>
      <c r="F3" s="174" t="s">
        <v>253</v>
      </c>
      <c r="G3" s="175" t="s">
        <v>484</v>
      </c>
      <c r="I3" s="153" t="str">
        <f>B2</f>
        <v>X1</v>
      </c>
      <c r="J3" s="153" t="str">
        <f t="shared" ref="J3:N3" si="0">C2</f>
        <v>X2</v>
      </c>
      <c r="K3" s="153" t="str">
        <f t="shared" si="0"/>
        <v>X3</v>
      </c>
      <c r="L3" s="153" t="str">
        <f t="shared" si="0"/>
        <v>X4</v>
      </c>
      <c r="M3" s="153" t="str">
        <f t="shared" si="0"/>
        <v>X5</v>
      </c>
      <c r="N3" s="153" t="str">
        <f t="shared" si="0"/>
        <v>Y0</v>
      </c>
      <c r="P3" s="175" t="s">
        <v>485</v>
      </c>
      <c r="Q3" s="175" t="s">
        <v>486</v>
      </c>
      <c r="R3" s="175" t="s">
        <v>487</v>
      </c>
      <c r="S3" s="175" t="s">
        <v>488</v>
      </c>
      <c r="T3" s="175" t="s">
        <v>489</v>
      </c>
      <c r="U3" s="175" t="s">
        <v>490</v>
      </c>
      <c r="V3" s="175" t="s">
        <v>491</v>
      </c>
      <c r="W3" s="175" t="s">
        <v>492</v>
      </c>
      <c r="X3" s="175" t="s">
        <v>493</v>
      </c>
      <c r="Y3" s="175" t="s">
        <v>494</v>
      </c>
      <c r="Z3" s="175" t="s">
        <v>483</v>
      </c>
      <c r="AB3" s="153" t="str">
        <f>P3</f>
        <v>X1/X2</v>
      </c>
      <c r="AC3" s="153" t="str">
        <f t="shared" ref="AC3:AL18" si="1">Q3</f>
        <v>X1/X3</v>
      </c>
      <c r="AD3" s="153" t="str">
        <f t="shared" si="1"/>
        <v>X1/X4</v>
      </c>
      <c r="AE3" s="153" t="str">
        <f t="shared" si="1"/>
        <v>X1/X5</v>
      </c>
      <c r="AF3" s="153" t="str">
        <f t="shared" si="1"/>
        <v>X2/X3</v>
      </c>
      <c r="AG3" s="153" t="str">
        <f t="shared" si="1"/>
        <v>X2/X4</v>
      </c>
      <c r="AH3" s="153" t="str">
        <f t="shared" si="1"/>
        <v>X2/X5</v>
      </c>
      <c r="AI3" s="153" t="str">
        <f t="shared" si="1"/>
        <v>X3/X4</v>
      </c>
      <c r="AJ3" s="153" t="str">
        <f t="shared" si="1"/>
        <v>X3/X5</v>
      </c>
      <c r="AK3" s="153" t="str">
        <f t="shared" si="1"/>
        <v>X4/X5</v>
      </c>
      <c r="AL3" s="153" t="str">
        <f t="shared" si="1"/>
        <v>Y0</v>
      </c>
      <c r="AM3" s="153" t="str">
        <f>y0!L85</f>
        <v>Becslés</v>
      </c>
      <c r="AN3" s="153" t="str">
        <f>y0!N85</f>
        <v>Delta</v>
      </c>
      <c r="AO3" s="175" t="s">
        <v>641</v>
      </c>
      <c r="AP3" s="153" t="str">
        <f>Y0_2!L84</f>
        <v>Becslés</v>
      </c>
      <c r="AQ3" s="153" t="str">
        <f>Y0_2!N84</f>
        <v>Delta</v>
      </c>
      <c r="AR3" s="175" t="s">
        <v>754</v>
      </c>
    </row>
    <row r="4" spans="1:45" ht="15" thickBot="1" x14ac:dyDescent="0.35">
      <c r="A4" s="172" t="str">
        <f>konklúzió!A5</f>
        <v>Előrejelzés 2022-re</v>
      </c>
      <c r="B4" s="191">
        <v>2000</v>
      </c>
      <c r="C4" s="157">
        <f>konklúzió!C5</f>
        <v>4644.6000000000004</v>
      </c>
      <c r="D4" s="158">
        <f>konklúzió!D5</f>
        <v>4667</v>
      </c>
      <c r="E4" s="158">
        <f>konklúzió!E5</f>
        <v>3586</v>
      </c>
      <c r="F4" s="159">
        <f>konklúzió!F5</f>
        <v>2689.1</v>
      </c>
      <c r="G4" s="153">
        <v>1000000</v>
      </c>
      <c r="H4" s="169"/>
      <c r="I4" s="153">
        <f>RANK(B4,B$4:B$27,I$2)</f>
        <v>24</v>
      </c>
      <c r="J4" s="153">
        <f t="shared" ref="J4:M27" si="2">RANK(C4,C$4:C$27,J$2)</f>
        <v>11</v>
      </c>
      <c r="K4" s="153">
        <f t="shared" si="2"/>
        <v>9</v>
      </c>
      <c r="L4" s="153">
        <f t="shared" si="2"/>
        <v>1</v>
      </c>
      <c r="M4" s="153">
        <f t="shared" si="2"/>
        <v>8</v>
      </c>
      <c r="N4" s="153">
        <f>G4</f>
        <v>1000000</v>
      </c>
      <c r="P4" s="176">
        <f>$B4/C4</f>
        <v>0.43060758730568827</v>
      </c>
      <c r="Q4" s="176">
        <f t="shared" ref="Q4:S19" si="3">$B4/D4</f>
        <v>0.42854081851296338</v>
      </c>
      <c r="R4" s="176">
        <f t="shared" si="3"/>
        <v>0.5577244841048522</v>
      </c>
      <c r="S4" s="176">
        <f t="shared" si="3"/>
        <v>0.74374325982670786</v>
      </c>
      <c r="T4" s="176">
        <f>$C4/D4</f>
        <v>0.99520034283265491</v>
      </c>
      <c r="U4" s="176">
        <f t="shared" ref="U4:V19" si="4">$C4/E4</f>
        <v>1.2952035694366983</v>
      </c>
      <c r="V4" s="176">
        <f t="shared" si="4"/>
        <v>1.7271949722955637</v>
      </c>
      <c r="W4" s="176">
        <f>$D4/E4</f>
        <v>1.3014500836586727</v>
      </c>
      <c r="X4" s="176">
        <f>$D4/F4</f>
        <v>1.7355248968056227</v>
      </c>
      <c r="Y4" s="176">
        <f>E4/F4</f>
        <v>1.3335316648692872</v>
      </c>
      <c r="Z4" s="153">
        <f>N4</f>
        <v>1000000</v>
      </c>
      <c r="AB4" s="153">
        <f>RANK(P4,P$4:P$27,P$2)</f>
        <v>24</v>
      </c>
      <c r="AC4" s="153">
        <f t="shared" ref="AC4:AK27" si="5">RANK(Q4,Q$4:Q$27,Q$2)</f>
        <v>24</v>
      </c>
      <c r="AD4" s="153">
        <f t="shared" si="5"/>
        <v>24</v>
      </c>
      <c r="AE4" s="153">
        <f t="shared" si="5"/>
        <v>24</v>
      </c>
      <c r="AF4" s="153">
        <f t="shared" si="5"/>
        <v>20</v>
      </c>
      <c r="AG4" s="153">
        <f t="shared" si="5"/>
        <v>24</v>
      </c>
      <c r="AH4" s="153">
        <f t="shared" si="5"/>
        <v>16</v>
      </c>
      <c r="AI4" s="153">
        <f t="shared" si="5"/>
        <v>24</v>
      </c>
      <c r="AJ4" s="153">
        <f t="shared" si="5"/>
        <v>7</v>
      </c>
      <c r="AK4" s="153">
        <f t="shared" si="5"/>
        <v>1</v>
      </c>
      <c r="AL4" s="153">
        <f t="shared" si="1"/>
        <v>1000000</v>
      </c>
      <c r="AM4" s="153">
        <f>y0!L86</f>
        <v>999993.2</v>
      </c>
      <c r="AN4" s="153">
        <f>y0!N86</f>
        <v>6.8</v>
      </c>
      <c r="AO4" s="153">
        <f>RANK(AN4,AN$4:AN$27,0)</f>
        <v>8</v>
      </c>
      <c r="AP4" s="184">
        <f>AP2</f>
        <v>999848.5</v>
      </c>
      <c r="AQ4" s="185">
        <f>AL4-AP4</f>
        <v>151.5</v>
      </c>
      <c r="AR4" s="186">
        <f>ABS(AN4-AQ4)</f>
        <v>144.69999999999999</v>
      </c>
      <c r="AS4" s="175" t="s">
        <v>755</v>
      </c>
    </row>
    <row r="5" spans="1:45" x14ac:dyDescent="0.3">
      <c r="A5" s="173" t="str">
        <f>konklúzió!A6</f>
        <v>Valós számok 2022-re</v>
      </c>
      <c r="B5" s="160">
        <f>konklúzió!B6</f>
        <v>3420</v>
      </c>
      <c r="C5" s="161">
        <f>konklúzió!C6</f>
        <v>4400</v>
      </c>
      <c r="D5" s="161">
        <f>konklúzió!D6</f>
        <v>4800</v>
      </c>
      <c r="E5" s="161">
        <f>konklúzió!E6</f>
        <v>3010</v>
      </c>
      <c r="F5" s="162">
        <f>konklúzió!F6</f>
        <v>2380</v>
      </c>
      <c r="G5" s="153">
        <v>1000000</v>
      </c>
      <c r="I5" s="153">
        <f t="shared" ref="I5:I27" si="6">RANK(B5,B$4:B$27,I$2)</f>
        <v>23</v>
      </c>
      <c r="J5" s="153">
        <f t="shared" si="2"/>
        <v>14</v>
      </c>
      <c r="K5" s="153">
        <f t="shared" si="2"/>
        <v>6</v>
      </c>
      <c r="L5" s="153">
        <f t="shared" si="2"/>
        <v>9</v>
      </c>
      <c r="M5" s="153">
        <f t="shared" si="2"/>
        <v>18</v>
      </c>
      <c r="N5" s="153">
        <f t="shared" ref="N5:N27" si="7">G5</f>
        <v>1000000</v>
      </c>
      <c r="P5" s="176">
        <f t="shared" ref="P5:S27" si="8">$B5/C5</f>
        <v>0.77727272727272723</v>
      </c>
      <c r="Q5" s="176">
        <f t="shared" si="3"/>
        <v>0.71250000000000002</v>
      </c>
      <c r="R5" s="176">
        <f t="shared" si="3"/>
        <v>1.1362126245847175</v>
      </c>
      <c r="S5" s="176">
        <f t="shared" si="3"/>
        <v>1.4369747899159664</v>
      </c>
      <c r="T5" s="176">
        <f t="shared" ref="T5:V27" si="9">$C5/D5</f>
        <v>0.91666666666666663</v>
      </c>
      <c r="U5" s="176">
        <f t="shared" si="4"/>
        <v>1.4617940199335548</v>
      </c>
      <c r="V5" s="176">
        <f t="shared" si="4"/>
        <v>1.8487394957983194</v>
      </c>
      <c r="W5" s="176">
        <f t="shared" ref="W5:X27" si="10">$D5/E5</f>
        <v>1.5946843853820598</v>
      </c>
      <c r="X5" s="176">
        <f t="shared" si="10"/>
        <v>2.0168067226890756</v>
      </c>
      <c r="Y5" s="176">
        <f t="shared" ref="Y5:Y27" si="11">E5/F5</f>
        <v>1.2647058823529411</v>
      </c>
      <c r="Z5" s="153">
        <f t="shared" ref="Z5:Z27" si="12">N5</f>
        <v>1000000</v>
      </c>
      <c r="AB5" s="153">
        <f t="shared" ref="AB5:AB27" si="13">RANK(P5,P$4:P$27,P$2)</f>
        <v>23</v>
      </c>
      <c r="AC5" s="153">
        <f t="shared" si="5"/>
        <v>23</v>
      </c>
      <c r="AD5" s="153">
        <f t="shared" si="5"/>
        <v>23</v>
      </c>
      <c r="AE5" s="153">
        <f t="shared" si="5"/>
        <v>23</v>
      </c>
      <c r="AF5" s="153">
        <f t="shared" si="5"/>
        <v>24</v>
      </c>
      <c r="AG5" s="153">
        <f t="shared" si="5"/>
        <v>23</v>
      </c>
      <c r="AH5" s="153">
        <f t="shared" si="5"/>
        <v>6</v>
      </c>
      <c r="AI5" s="153">
        <f t="shared" si="5"/>
        <v>12</v>
      </c>
      <c r="AJ5" s="153">
        <f t="shared" si="5"/>
        <v>3</v>
      </c>
      <c r="AK5" s="153">
        <f t="shared" si="5"/>
        <v>4</v>
      </c>
      <c r="AL5" s="153">
        <f t="shared" si="1"/>
        <v>1000000</v>
      </c>
      <c r="AM5" s="153">
        <f>y0!L87</f>
        <v>999968.2</v>
      </c>
      <c r="AN5" s="153">
        <f>y0!N87</f>
        <v>31.8</v>
      </c>
      <c r="AO5" s="153">
        <f t="shared" ref="AO5:AO27" si="14">RANK(AN5,AN$4:AN$27,0)</f>
        <v>5</v>
      </c>
      <c r="AP5" s="153">
        <f>Y0_2!L85</f>
        <v>999967.9</v>
      </c>
      <c r="AQ5" s="153">
        <f>Y0_2!N85</f>
        <v>32.1</v>
      </c>
      <c r="AR5" s="153">
        <f>ABS(AN5-AQ5)</f>
        <v>0.30000000000000071</v>
      </c>
    </row>
    <row r="6" spans="1:45" x14ac:dyDescent="0.3">
      <c r="A6" s="154">
        <v>2021</v>
      </c>
      <c r="B6" s="163">
        <f>'kukorica termelés'!K108</f>
        <v>6130</v>
      </c>
      <c r="C6" s="164">
        <f>'b,á,r,z termésátlg'!H4</f>
        <v>5930</v>
      </c>
      <c r="D6" s="164">
        <f>'b,á,r,z termésátlg'!I4</f>
        <v>6370</v>
      </c>
      <c r="E6" s="164">
        <f>'b,á,r,z termésátlg'!J4</f>
        <v>3310</v>
      </c>
      <c r="F6" s="165">
        <f>'b,á,r,z termésátlg'!K4</f>
        <v>3060</v>
      </c>
      <c r="G6" s="153">
        <v>1000000</v>
      </c>
      <c r="I6" s="153">
        <f t="shared" si="6"/>
        <v>15</v>
      </c>
      <c r="J6" s="153">
        <f t="shared" si="2"/>
        <v>1</v>
      </c>
      <c r="K6" s="153">
        <f t="shared" si="2"/>
        <v>1</v>
      </c>
      <c r="L6" s="153">
        <f t="shared" si="2"/>
        <v>4</v>
      </c>
      <c r="M6" s="153">
        <f t="shared" si="2"/>
        <v>3</v>
      </c>
      <c r="N6" s="153">
        <f t="shared" si="7"/>
        <v>1000000</v>
      </c>
      <c r="P6" s="176">
        <f t="shared" si="8"/>
        <v>1.0337268128161889</v>
      </c>
      <c r="Q6" s="176">
        <f t="shared" si="3"/>
        <v>0.96232339089481944</v>
      </c>
      <c r="R6" s="176">
        <f t="shared" si="3"/>
        <v>1.851963746223565</v>
      </c>
      <c r="S6" s="176">
        <f t="shared" si="3"/>
        <v>2.0032679738562091</v>
      </c>
      <c r="T6" s="176">
        <f t="shared" si="9"/>
        <v>0.93092621664050235</v>
      </c>
      <c r="U6" s="176">
        <f t="shared" si="4"/>
        <v>1.7915407854984895</v>
      </c>
      <c r="V6" s="176">
        <f t="shared" si="4"/>
        <v>1.9379084967320261</v>
      </c>
      <c r="W6" s="176">
        <f t="shared" si="10"/>
        <v>1.9244712990936557</v>
      </c>
      <c r="X6" s="176">
        <f t="shared" si="10"/>
        <v>2.0816993464052289</v>
      </c>
      <c r="Y6" s="176">
        <f t="shared" si="11"/>
        <v>1.0816993464052287</v>
      </c>
      <c r="Z6" s="153">
        <f t="shared" si="12"/>
        <v>1000000</v>
      </c>
      <c r="AB6" s="153">
        <f t="shared" si="13"/>
        <v>22</v>
      </c>
      <c r="AC6" s="153">
        <f t="shared" si="5"/>
        <v>22</v>
      </c>
      <c r="AD6" s="153">
        <f t="shared" si="5"/>
        <v>19</v>
      </c>
      <c r="AE6" s="153">
        <f t="shared" si="5"/>
        <v>20</v>
      </c>
      <c r="AF6" s="153">
        <f t="shared" si="5"/>
        <v>23</v>
      </c>
      <c r="AG6" s="153">
        <f t="shared" si="5"/>
        <v>9</v>
      </c>
      <c r="AH6" s="153">
        <f t="shared" si="5"/>
        <v>4</v>
      </c>
      <c r="AI6" s="153">
        <f t="shared" si="5"/>
        <v>1</v>
      </c>
      <c r="AJ6" s="153">
        <f t="shared" si="5"/>
        <v>1</v>
      </c>
      <c r="AK6" s="153">
        <f t="shared" si="5"/>
        <v>8</v>
      </c>
      <c r="AL6" s="153">
        <f t="shared" si="1"/>
        <v>1000000</v>
      </c>
      <c r="AM6" s="153">
        <f>y0!L88</f>
        <v>999993.2</v>
      </c>
      <c r="AN6" s="153">
        <f>y0!N88</f>
        <v>6.8</v>
      </c>
      <c r="AO6" s="153">
        <f t="shared" si="14"/>
        <v>8</v>
      </c>
      <c r="AP6" s="153">
        <f>Y0_2!L86</f>
        <v>1000000.9</v>
      </c>
      <c r="AQ6" s="153">
        <f>Y0_2!N86</f>
        <v>-0.9</v>
      </c>
      <c r="AR6" s="153">
        <f t="shared" ref="AR6:AR27" si="15">ABS(AN6-AQ6)</f>
        <v>7.7</v>
      </c>
    </row>
    <row r="7" spans="1:45" x14ac:dyDescent="0.3">
      <c r="A7" s="154">
        <v>2020</v>
      </c>
      <c r="B7" s="163">
        <f>'kukorica termelés'!K109</f>
        <v>8580</v>
      </c>
      <c r="C7" s="164">
        <f>'b,á,r,z termésátlg'!H5</f>
        <v>5470</v>
      </c>
      <c r="D7" s="164">
        <f>'b,á,r,z termésátlg'!I5</f>
        <v>5680</v>
      </c>
      <c r="E7" s="164">
        <f>'b,á,r,z termésátlg'!J5</f>
        <v>3200</v>
      </c>
      <c r="F7" s="165">
        <f>'b,á,r,z termésátlg'!K5</f>
        <v>2990</v>
      </c>
      <c r="G7" s="153">
        <v>1000000</v>
      </c>
      <c r="I7" s="153">
        <f t="shared" si="6"/>
        <v>2</v>
      </c>
      <c r="J7" s="153">
        <f t="shared" si="2"/>
        <v>2</v>
      </c>
      <c r="K7" s="153">
        <f t="shared" si="2"/>
        <v>2</v>
      </c>
      <c r="L7" s="153">
        <f t="shared" si="2"/>
        <v>6</v>
      </c>
      <c r="M7" s="153">
        <f t="shared" si="2"/>
        <v>4</v>
      </c>
      <c r="N7" s="153">
        <f t="shared" si="7"/>
        <v>1000000</v>
      </c>
      <c r="P7" s="176">
        <f t="shared" si="8"/>
        <v>1.5685557586837295</v>
      </c>
      <c r="Q7" s="176">
        <f t="shared" si="3"/>
        <v>1.5105633802816902</v>
      </c>
      <c r="R7" s="176">
        <f t="shared" si="3"/>
        <v>2.6812499999999999</v>
      </c>
      <c r="S7" s="176">
        <f t="shared" si="3"/>
        <v>2.8695652173913042</v>
      </c>
      <c r="T7" s="176">
        <f t="shared" si="9"/>
        <v>0.9630281690140845</v>
      </c>
      <c r="U7" s="176">
        <f t="shared" si="4"/>
        <v>1.7093750000000001</v>
      </c>
      <c r="V7" s="176">
        <f t="shared" si="4"/>
        <v>1.8294314381270902</v>
      </c>
      <c r="W7" s="176">
        <f t="shared" si="10"/>
        <v>1.7749999999999999</v>
      </c>
      <c r="X7" s="176">
        <f t="shared" si="10"/>
        <v>1.8996655518394649</v>
      </c>
      <c r="Y7" s="176">
        <f t="shared" si="11"/>
        <v>1.0702341137123745</v>
      </c>
      <c r="Z7" s="153">
        <f t="shared" si="12"/>
        <v>1000000</v>
      </c>
      <c r="AB7" s="153">
        <f t="shared" si="13"/>
        <v>8</v>
      </c>
      <c r="AC7" s="153">
        <f t="shared" si="5"/>
        <v>14</v>
      </c>
      <c r="AD7" s="153">
        <f t="shared" si="5"/>
        <v>10</v>
      </c>
      <c r="AE7" s="153">
        <f t="shared" si="5"/>
        <v>6</v>
      </c>
      <c r="AF7" s="153">
        <f t="shared" si="5"/>
        <v>21</v>
      </c>
      <c r="AG7" s="153">
        <f t="shared" si="5"/>
        <v>15</v>
      </c>
      <c r="AH7" s="153">
        <f t="shared" si="5"/>
        <v>8</v>
      </c>
      <c r="AI7" s="153">
        <f t="shared" si="5"/>
        <v>3</v>
      </c>
      <c r="AJ7" s="153">
        <f t="shared" si="5"/>
        <v>4</v>
      </c>
      <c r="AK7" s="153">
        <f t="shared" si="5"/>
        <v>11</v>
      </c>
      <c r="AL7" s="153">
        <f t="shared" si="1"/>
        <v>1000000</v>
      </c>
      <c r="AM7" s="153">
        <f>y0!L89</f>
        <v>999993.2</v>
      </c>
      <c r="AN7" s="153">
        <f>y0!N89</f>
        <v>6.8</v>
      </c>
      <c r="AO7" s="153">
        <f t="shared" si="14"/>
        <v>8</v>
      </c>
      <c r="AP7" s="153">
        <f>Y0_2!L87</f>
        <v>999992.9</v>
      </c>
      <c r="AQ7" s="153">
        <f>Y0_2!N87</f>
        <v>7.1</v>
      </c>
      <c r="AR7" s="153">
        <f t="shared" si="15"/>
        <v>0.29999999999999982</v>
      </c>
    </row>
    <row r="8" spans="1:45" x14ac:dyDescent="0.3">
      <c r="A8" s="154">
        <v>2019</v>
      </c>
      <c r="B8" s="163">
        <f>'kukorica termelés'!K110</f>
        <v>8060</v>
      </c>
      <c r="C8" s="164">
        <f>'b,á,r,z termésátlg'!H6</f>
        <v>5290</v>
      </c>
      <c r="D8" s="164">
        <f>'b,á,r,z termésátlg'!I6</f>
        <v>5590</v>
      </c>
      <c r="E8" s="164">
        <f>'b,á,r,z termésátlg'!J6</f>
        <v>3490</v>
      </c>
      <c r="F8" s="165">
        <f>'b,á,r,z termésátlg'!K6</f>
        <v>3230</v>
      </c>
      <c r="G8" s="153">
        <v>1000000</v>
      </c>
      <c r="I8" s="153">
        <f t="shared" si="6"/>
        <v>4</v>
      </c>
      <c r="J8" s="153">
        <f t="shared" si="2"/>
        <v>5</v>
      </c>
      <c r="K8" s="153">
        <f t="shared" si="2"/>
        <v>3</v>
      </c>
      <c r="L8" s="153">
        <f t="shared" si="2"/>
        <v>2</v>
      </c>
      <c r="M8" s="153">
        <f t="shared" si="2"/>
        <v>1</v>
      </c>
      <c r="N8" s="153">
        <f t="shared" si="7"/>
        <v>1000000</v>
      </c>
      <c r="P8" s="176">
        <f t="shared" si="8"/>
        <v>1.5236294896030245</v>
      </c>
      <c r="Q8" s="176">
        <f t="shared" si="3"/>
        <v>1.441860465116279</v>
      </c>
      <c r="R8" s="176">
        <f t="shared" si="3"/>
        <v>2.30945558739255</v>
      </c>
      <c r="S8" s="176">
        <f t="shared" si="3"/>
        <v>2.4953560371517027</v>
      </c>
      <c r="T8" s="176">
        <f t="shared" si="9"/>
        <v>0.94633273703041143</v>
      </c>
      <c r="U8" s="176">
        <f t="shared" si="4"/>
        <v>1.515759312320917</v>
      </c>
      <c r="V8" s="176">
        <f t="shared" si="4"/>
        <v>1.6377708978328174</v>
      </c>
      <c r="W8" s="176">
        <f t="shared" si="10"/>
        <v>1.6017191977077363</v>
      </c>
      <c r="X8" s="176">
        <f t="shared" si="10"/>
        <v>1.7306501547987616</v>
      </c>
      <c r="Y8" s="176">
        <f t="shared" si="11"/>
        <v>1.0804953560371517</v>
      </c>
      <c r="Z8" s="153">
        <f t="shared" si="12"/>
        <v>1000000</v>
      </c>
      <c r="AB8" s="153">
        <f t="shared" si="13"/>
        <v>10</v>
      </c>
      <c r="AC8" s="153">
        <f t="shared" si="5"/>
        <v>16</v>
      </c>
      <c r="AD8" s="153">
        <f t="shared" si="5"/>
        <v>15</v>
      </c>
      <c r="AE8" s="153">
        <f t="shared" si="5"/>
        <v>14</v>
      </c>
      <c r="AF8" s="153">
        <f t="shared" si="5"/>
        <v>22</v>
      </c>
      <c r="AG8" s="153">
        <f t="shared" si="5"/>
        <v>21</v>
      </c>
      <c r="AH8" s="153">
        <f t="shared" si="5"/>
        <v>20</v>
      </c>
      <c r="AI8" s="153">
        <f t="shared" si="5"/>
        <v>11</v>
      </c>
      <c r="AJ8" s="153">
        <f t="shared" si="5"/>
        <v>8</v>
      </c>
      <c r="AK8" s="153">
        <f t="shared" si="5"/>
        <v>9</v>
      </c>
      <c r="AL8" s="153">
        <f t="shared" si="1"/>
        <v>1000000</v>
      </c>
      <c r="AM8" s="153">
        <f>y0!L90</f>
        <v>999959.2</v>
      </c>
      <c r="AN8" s="153">
        <f>y0!N90</f>
        <v>40.799999999999997</v>
      </c>
      <c r="AO8" s="153">
        <f t="shared" si="14"/>
        <v>3</v>
      </c>
      <c r="AP8" s="153">
        <f>Y0_2!L88</f>
        <v>999958.9</v>
      </c>
      <c r="AQ8" s="153">
        <f>Y0_2!N88</f>
        <v>41.1</v>
      </c>
      <c r="AR8" s="153">
        <f t="shared" si="15"/>
        <v>0.30000000000000426</v>
      </c>
    </row>
    <row r="9" spans="1:45" x14ac:dyDescent="0.3">
      <c r="A9" s="154">
        <v>2018</v>
      </c>
      <c r="B9" s="163">
        <f>'kukorica termelés'!K111</f>
        <v>8490</v>
      </c>
      <c r="C9" s="164">
        <f>'b,á,r,z termésátlg'!H7</f>
        <v>5120</v>
      </c>
      <c r="D9" s="164">
        <f>'b,á,r,z termésátlg'!I7</f>
        <v>4690</v>
      </c>
      <c r="E9" s="164">
        <f>'b,á,r,z termésátlg'!J7</f>
        <v>3370</v>
      </c>
      <c r="F9" s="165">
        <f>'b,á,r,z termésátlg'!K7</f>
        <v>2620</v>
      </c>
      <c r="G9" s="153">
        <v>1000000</v>
      </c>
      <c r="I9" s="153">
        <f t="shared" si="6"/>
        <v>3</v>
      </c>
      <c r="J9" s="153">
        <f t="shared" si="2"/>
        <v>7</v>
      </c>
      <c r="K9" s="153">
        <f t="shared" si="2"/>
        <v>8</v>
      </c>
      <c r="L9" s="153">
        <f t="shared" si="2"/>
        <v>3</v>
      </c>
      <c r="M9" s="153">
        <f t="shared" si="2"/>
        <v>10</v>
      </c>
      <c r="N9" s="153">
        <f t="shared" si="7"/>
        <v>1000000</v>
      </c>
      <c r="P9" s="176">
        <f t="shared" si="8"/>
        <v>1.658203125</v>
      </c>
      <c r="Q9" s="176">
        <f t="shared" si="3"/>
        <v>1.8102345415778252</v>
      </c>
      <c r="R9" s="176">
        <f t="shared" si="3"/>
        <v>2.5192878338278932</v>
      </c>
      <c r="S9" s="176">
        <f t="shared" si="3"/>
        <v>3.2404580152671754</v>
      </c>
      <c r="T9" s="176">
        <f t="shared" si="9"/>
        <v>1.091684434968017</v>
      </c>
      <c r="U9" s="176">
        <f t="shared" si="4"/>
        <v>1.5192878338278932</v>
      </c>
      <c r="V9" s="176">
        <f t="shared" si="4"/>
        <v>1.9541984732824427</v>
      </c>
      <c r="W9" s="176">
        <f t="shared" si="10"/>
        <v>1.3916913946587537</v>
      </c>
      <c r="X9" s="176">
        <f t="shared" si="10"/>
        <v>1.7900763358778626</v>
      </c>
      <c r="Y9" s="176">
        <f t="shared" si="11"/>
        <v>1.2862595419847329</v>
      </c>
      <c r="Z9" s="153">
        <f t="shared" si="12"/>
        <v>1000000</v>
      </c>
      <c r="AB9" s="153">
        <f t="shared" si="13"/>
        <v>5</v>
      </c>
      <c r="AC9" s="153">
        <f t="shared" si="5"/>
        <v>5</v>
      </c>
      <c r="AD9" s="153">
        <f t="shared" si="5"/>
        <v>14</v>
      </c>
      <c r="AE9" s="153">
        <f t="shared" si="5"/>
        <v>1</v>
      </c>
      <c r="AF9" s="153">
        <f t="shared" si="5"/>
        <v>14</v>
      </c>
      <c r="AG9" s="153">
        <f t="shared" si="5"/>
        <v>20</v>
      </c>
      <c r="AH9" s="153">
        <f t="shared" si="5"/>
        <v>3</v>
      </c>
      <c r="AI9" s="153">
        <f t="shared" si="5"/>
        <v>21</v>
      </c>
      <c r="AJ9" s="153">
        <f t="shared" si="5"/>
        <v>5</v>
      </c>
      <c r="AK9" s="153">
        <f t="shared" si="5"/>
        <v>3</v>
      </c>
      <c r="AL9" s="153">
        <f t="shared" si="1"/>
        <v>1000000</v>
      </c>
      <c r="AM9" s="153">
        <f>y0!L91</f>
        <v>999993.2</v>
      </c>
      <c r="AN9" s="153">
        <f>y0!N91</f>
        <v>6.8</v>
      </c>
      <c r="AO9" s="153">
        <f t="shared" si="14"/>
        <v>8</v>
      </c>
      <c r="AP9" s="153">
        <f>Y0_2!L89</f>
        <v>1000006.9</v>
      </c>
      <c r="AQ9" s="153">
        <f>Y0_2!N89</f>
        <v>-6.9</v>
      </c>
      <c r="AR9" s="153">
        <f t="shared" si="15"/>
        <v>13.7</v>
      </c>
    </row>
    <row r="10" spans="1:45" x14ac:dyDescent="0.3">
      <c r="A10" s="154">
        <v>2017</v>
      </c>
      <c r="B10" s="163">
        <f>'kukorica termelés'!K112</f>
        <v>6820</v>
      </c>
      <c r="C10" s="164">
        <f>'b,á,r,z termésátlg'!H8</f>
        <v>5430</v>
      </c>
      <c r="D10" s="164">
        <f>'b,á,r,z termésátlg'!I8</f>
        <v>5280</v>
      </c>
      <c r="E10" s="164">
        <f>'b,á,r,z termésátlg'!J8</f>
        <v>3290</v>
      </c>
      <c r="F10" s="165">
        <f>'b,á,r,z termésátlg'!K8</f>
        <v>2540</v>
      </c>
      <c r="G10" s="153">
        <v>1000000</v>
      </c>
      <c r="I10" s="153">
        <f t="shared" si="6"/>
        <v>9</v>
      </c>
      <c r="J10" s="153">
        <f t="shared" si="2"/>
        <v>3</v>
      </c>
      <c r="K10" s="153">
        <f t="shared" si="2"/>
        <v>4</v>
      </c>
      <c r="L10" s="153">
        <f t="shared" si="2"/>
        <v>5</v>
      </c>
      <c r="M10" s="153">
        <f t="shared" si="2"/>
        <v>14</v>
      </c>
      <c r="N10" s="153">
        <f t="shared" si="7"/>
        <v>1000000</v>
      </c>
      <c r="P10" s="176">
        <f t="shared" si="8"/>
        <v>1.2559852670349907</v>
      </c>
      <c r="Q10" s="176">
        <f t="shared" si="3"/>
        <v>1.2916666666666667</v>
      </c>
      <c r="R10" s="176">
        <f t="shared" si="3"/>
        <v>2.072948328267477</v>
      </c>
      <c r="S10" s="176">
        <f t="shared" si="3"/>
        <v>2.6850393700787403</v>
      </c>
      <c r="T10" s="176">
        <f t="shared" si="9"/>
        <v>1.0284090909090908</v>
      </c>
      <c r="U10" s="176">
        <f t="shared" si="4"/>
        <v>1.6504559270516717</v>
      </c>
      <c r="V10" s="176">
        <f t="shared" si="4"/>
        <v>2.1377952755905514</v>
      </c>
      <c r="W10" s="176">
        <f t="shared" si="10"/>
        <v>1.6048632218844985</v>
      </c>
      <c r="X10" s="176">
        <f t="shared" si="10"/>
        <v>2.0787401574803148</v>
      </c>
      <c r="Y10" s="176">
        <f t="shared" si="11"/>
        <v>1.295275590551181</v>
      </c>
      <c r="Z10" s="153">
        <f t="shared" si="12"/>
        <v>1000000</v>
      </c>
      <c r="AB10" s="153">
        <f t="shared" si="13"/>
        <v>16</v>
      </c>
      <c r="AC10" s="153">
        <f t="shared" si="5"/>
        <v>18</v>
      </c>
      <c r="AD10" s="153">
        <f t="shared" si="5"/>
        <v>18</v>
      </c>
      <c r="AE10" s="153">
        <f t="shared" si="5"/>
        <v>9</v>
      </c>
      <c r="AF10" s="153">
        <f t="shared" si="5"/>
        <v>19</v>
      </c>
      <c r="AG10" s="153">
        <f t="shared" si="5"/>
        <v>18</v>
      </c>
      <c r="AH10" s="153">
        <f t="shared" si="5"/>
        <v>2</v>
      </c>
      <c r="AI10" s="153">
        <f t="shared" si="5"/>
        <v>10</v>
      </c>
      <c r="AJ10" s="153">
        <f t="shared" si="5"/>
        <v>2</v>
      </c>
      <c r="AK10" s="153">
        <f t="shared" si="5"/>
        <v>2</v>
      </c>
      <c r="AL10" s="153">
        <f t="shared" si="1"/>
        <v>1000000</v>
      </c>
      <c r="AM10" s="153">
        <f>y0!L92</f>
        <v>1000026.2</v>
      </c>
      <c r="AN10" s="153">
        <f>y0!N92</f>
        <v>-26.2</v>
      </c>
      <c r="AO10" s="153">
        <f t="shared" si="14"/>
        <v>18</v>
      </c>
      <c r="AP10" s="153">
        <f>Y0_2!L90</f>
        <v>1000017.9</v>
      </c>
      <c r="AQ10" s="153">
        <f>Y0_2!N90</f>
        <v>-17.899999999999999</v>
      </c>
      <c r="AR10" s="153">
        <f t="shared" si="15"/>
        <v>8.3000000000000007</v>
      </c>
    </row>
    <row r="11" spans="1:45" x14ac:dyDescent="0.3">
      <c r="A11" s="154">
        <v>2016</v>
      </c>
      <c r="B11" s="163">
        <f>'kukorica termelés'!K113</f>
        <v>8630</v>
      </c>
      <c r="C11" s="164">
        <f>'b,á,r,z termésátlg'!H9</f>
        <v>5370</v>
      </c>
      <c r="D11" s="164">
        <f>'b,á,r,z termésátlg'!I9</f>
        <v>5090</v>
      </c>
      <c r="E11" s="164">
        <f>'b,á,r,z termésátlg'!J9</f>
        <v>3090</v>
      </c>
      <c r="F11" s="165">
        <f>'b,á,r,z termésátlg'!K9</f>
        <v>2850</v>
      </c>
      <c r="G11" s="153">
        <v>1000000</v>
      </c>
      <c r="I11" s="153">
        <f t="shared" si="6"/>
        <v>1</v>
      </c>
      <c r="J11" s="153">
        <f t="shared" si="2"/>
        <v>4</v>
      </c>
      <c r="K11" s="153">
        <f t="shared" si="2"/>
        <v>5</v>
      </c>
      <c r="L11" s="153">
        <f t="shared" si="2"/>
        <v>7</v>
      </c>
      <c r="M11" s="153">
        <f t="shared" si="2"/>
        <v>6</v>
      </c>
      <c r="N11" s="153">
        <f t="shared" si="7"/>
        <v>1000000</v>
      </c>
      <c r="P11" s="176">
        <f t="shared" si="8"/>
        <v>1.6070763500931098</v>
      </c>
      <c r="Q11" s="176">
        <f t="shared" si="3"/>
        <v>1.6954813359528487</v>
      </c>
      <c r="R11" s="176">
        <f t="shared" si="3"/>
        <v>2.7928802588996762</v>
      </c>
      <c r="S11" s="176">
        <f t="shared" si="3"/>
        <v>3.0280701754385966</v>
      </c>
      <c r="T11" s="176">
        <f t="shared" si="9"/>
        <v>1.0550098231827112</v>
      </c>
      <c r="U11" s="176">
        <f t="shared" si="4"/>
        <v>1.7378640776699028</v>
      </c>
      <c r="V11" s="176">
        <f t="shared" si="4"/>
        <v>1.8842105263157896</v>
      </c>
      <c r="W11" s="176">
        <f t="shared" si="10"/>
        <v>1.6472491909385114</v>
      </c>
      <c r="X11" s="176">
        <f t="shared" si="10"/>
        <v>1.7859649122807018</v>
      </c>
      <c r="Y11" s="176">
        <f t="shared" si="11"/>
        <v>1.0842105263157895</v>
      </c>
      <c r="Z11" s="153">
        <f t="shared" si="12"/>
        <v>1000000</v>
      </c>
      <c r="AB11" s="153">
        <f t="shared" si="13"/>
        <v>7</v>
      </c>
      <c r="AC11" s="153">
        <f t="shared" si="5"/>
        <v>10</v>
      </c>
      <c r="AD11" s="153">
        <f t="shared" si="5"/>
        <v>6</v>
      </c>
      <c r="AE11" s="153">
        <f t="shared" si="5"/>
        <v>2</v>
      </c>
      <c r="AF11" s="153">
        <f t="shared" si="5"/>
        <v>17</v>
      </c>
      <c r="AG11" s="153">
        <f t="shared" si="5"/>
        <v>14</v>
      </c>
      <c r="AH11" s="153">
        <f t="shared" si="5"/>
        <v>5</v>
      </c>
      <c r="AI11" s="153">
        <f t="shared" si="5"/>
        <v>6</v>
      </c>
      <c r="AJ11" s="153">
        <f t="shared" si="5"/>
        <v>6</v>
      </c>
      <c r="AK11" s="153">
        <f t="shared" si="5"/>
        <v>7</v>
      </c>
      <c r="AL11" s="153">
        <f t="shared" si="1"/>
        <v>1000000</v>
      </c>
      <c r="AM11" s="153">
        <f>y0!L93</f>
        <v>1000090.2</v>
      </c>
      <c r="AN11" s="153">
        <f>y0!N93</f>
        <v>-90.2</v>
      </c>
      <c r="AO11" s="153">
        <f t="shared" si="14"/>
        <v>24</v>
      </c>
      <c r="AP11" s="153">
        <f>Y0_2!L91</f>
        <v>1000075.4</v>
      </c>
      <c r="AQ11" s="153">
        <f>Y0_2!N91</f>
        <v>-75.400000000000006</v>
      </c>
      <c r="AR11" s="153">
        <f t="shared" si="15"/>
        <v>14.799999999999997</v>
      </c>
    </row>
    <row r="12" spans="1:45" x14ac:dyDescent="0.3">
      <c r="A12" s="154">
        <v>2015</v>
      </c>
      <c r="B12" s="163">
        <f>'kukorica termelés'!K114</f>
        <v>5790</v>
      </c>
      <c r="C12" s="164">
        <f>'b,á,r,z termésátlg'!H10</f>
        <v>5180</v>
      </c>
      <c r="D12" s="164">
        <f>'b,á,r,z termésátlg'!I10</f>
        <v>4760</v>
      </c>
      <c r="E12" s="164">
        <f>'b,á,r,z termésátlg'!J10</f>
        <v>2760</v>
      </c>
      <c r="F12" s="165">
        <f>'b,á,r,z termésátlg'!K10</f>
        <v>2830</v>
      </c>
      <c r="G12" s="153">
        <v>1000000</v>
      </c>
      <c r="I12" s="153">
        <f t="shared" si="6"/>
        <v>16</v>
      </c>
      <c r="J12" s="153">
        <f t="shared" si="2"/>
        <v>6</v>
      </c>
      <c r="K12" s="153">
        <f t="shared" si="2"/>
        <v>7</v>
      </c>
      <c r="L12" s="153">
        <f t="shared" si="2"/>
        <v>11</v>
      </c>
      <c r="M12" s="153">
        <f t="shared" si="2"/>
        <v>7</v>
      </c>
      <c r="N12" s="153">
        <f t="shared" si="7"/>
        <v>1000000</v>
      </c>
      <c r="P12" s="176">
        <f t="shared" si="8"/>
        <v>1.1177606177606179</v>
      </c>
      <c r="Q12" s="176">
        <f t="shared" si="3"/>
        <v>1.2163865546218486</v>
      </c>
      <c r="R12" s="176">
        <f t="shared" si="3"/>
        <v>2.097826086956522</v>
      </c>
      <c r="S12" s="176">
        <f t="shared" si="3"/>
        <v>2.0459363957597172</v>
      </c>
      <c r="T12" s="176">
        <f t="shared" si="9"/>
        <v>1.088235294117647</v>
      </c>
      <c r="U12" s="176">
        <f t="shared" si="4"/>
        <v>1.8768115942028984</v>
      </c>
      <c r="V12" s="176">
        <f t="shared" si="4"/>
        <v>1.8303886925795052</v>
      </c>
      <c r="W12" s="176">
        <f t="shared" si="10"/>
        <v>1.7246376811594204</v>
      </c>
      <c r="X12" s="176">
        <f t="shared" si="10"/>
        <v>1.6819787985865724</v>
      </c>
      <c r="Y12" s="176">
        <f t="shared" si="11"/>
        <v>0.97526501766784457</v>
      </c>
      <c r="Z12" s="153">
        <f t="shared" si="12"/>
        <v>1000000</v>
      </c>
      <c r="AB12" s="153">
        <f t="shared" si="13"/>
        <v>19</v>
      </c>
      <c r="AC12" s="153">
        <f t="shared" si="5"/>
        <v>19</v>
      </c>
      <c r="AD12" s="153">
        <f t="shared" si="5"/>
        <v>16</v>
      </c>
      <c r="AE12" s="153">
        <f t="shared" si="5"/>
        <v>19</v>
      </c>
      <c r="AF12" s="153">
        <f t="shared" si="5"/>
        <v>15</v>
      </c>
      <c r="AG12" s="153">
        <f t="shared" si="5"/>
        <v>3</v>
      </c>
      <c r="AH12" s="153">
        <f t="shared" si="5"/>
        <v>7</v>
      </c>
      <c r="AI12" s="153">
        <f t="shared" si="5"/>
        <v>5</v>
      </c>
      <c r="AJ12" s="153">
        <f t="shared" si="5"/>
        <v>9</v>
      </c>
      <c r="AK12" s="153">
        <f t="shared" si="5"/>
        <v>16</v>
      </c>
      <c r="AL12" s="153">
        <f t="shared" si="1"/>
        <v>1000000</v>
      </c>
      <c r="AM12" s="153">
        <f>y0!L94</f>
        <v>1000027.2</v>
      </c>
      <c r="AN12" s="153">
        <f>y0!N94</f>
        <v>-27.2</v>
      </c>
      <c r="AO12" s="153">
        <f t="shared" si="14"/>
        <v>19</v>
      </c>
      <c r="AP12" s="153">
        <f>Y0_2!L92</f>
        <v>1000026.9</v>
      </c>
      <c r="AQ12" s="153">
        <f>Y0_2!N92</f>
        <v>-26.9</v>
      </c>
      <c r="AR12" s="153">
        <f t="shared" si="15"/>
        <v>0.30000000000000071</v>
      </c>
    </row>
    <row r="13" spans="1:45" x14ac:dyDescent="0.3">
      <c r="A13" s="154">
        <v>2014</v>
      </c>
      <c r="B13" s="163">
        <f>'kukorica termelés'!K115</f>
        <v>7820</v>
      </c>
      <c r="C13" s="164">
        <f>'b,á,r,z termésátlg'!H11</f>
        <v>4730</v>
      </c>
      <c r="D13" s="164">
        <f>'b,á,r,z termésátlg'!I11</f>
        <v>4420</v>
      </c>
      <c r="E13" s="164">
        <f>'b,á,r,z termésátlg'!J11</f>
        <v>2860</v>
      </c>
      <c r="F13" s="165">
        <f>'b,á,r,z termésátlg'!K11</f>
        <v>2670</v>
      </c>
      <c r="G13" s="153">
        <v>1000000</v>
      </c>
      <c r="I13" s="153">
        <f t="shared" si="6"/>
        <v>5</v>
      </c>
      <c r="J13" s="153">
        <f t="shared" si="2"/>
        <v>10</v>
      </c>
      <c r="K13" s="153">
        <f t="shared" si="2"/>
        <v>11</v>
      </c>
      <c r="L13" s="153">
        <f t="shared" si="2"/>
        <v>10</v>
      </c>
      <c r="M13" s="153">
        <f t="shared" si="2"/>
        <v>9</v>
      </c>
      <c r="N13" s="153">
        <f t="shared" si="7"/>
        <v>1000000</v>
      </c>
      <c r="P13" s="176">
        <f t="shared" si="8"/>
        <v>1.6532769556025371</v>
      </c>
      <c r="Q13" s="176">
        <f t="shared" si="3"/>
        <v>1.7692307692307692</v>
      </c>
      <c r="R13" s="176">
        <f t="shared" si="3"/>
        <v>2.7342657342657342</v>
      </c>
      <c r="S13" s="176">
        <f t="shared" si="3"/>
        <v>2.9288389513108615</v>
      </c>
      <c r="T13" s="176">
        <f t="shared" si="9"/>
        <v>1.0701357466063348</v>
      </c>
      <c r="U13" s="176">
        <f t="shared" si="4"/>
        <v>1.6538461538461537</v>
      </c>
      <c r="V13" s="176">
        <f t="shared" si="4"/>
        <v>1.7715355805243447</v>
      </c>
      <c r="W13" s="176">
        <f t="shared" si="10"/>
        <v>1.5454545454545454</v>
      </c>
      <c r="X13" s="176">
        <f t="shared" si="10"/>
        <v>1.6554307116104869</v>
      </c>
      <c r="Y13" s="176">
        <f t="shared" si="11"/>
        <v>1.0711610486891385</v>
      </c>
      <c r="Z13" s="153">
        <f t="shared" si="12"/>
        <v>1000000</v>
      </c>
      <c r="AB13" s="153">
        <f t="shared" si="13"/>
        <v>6</v>
      </c>
      <c r="AC13" s="153">
        <f t="shared" si="5"/>
        <v>7</v>
      </c>
      <c r="AD13" s="153">
        <f t="shared" si="5"/>
        <v>7</v>
      </c>
      <c r="AE13" s="153">
        <f t="shared" si="5"/>
        <v>5</v>
      </c>
      <c r="AF13" s="153">
        <f t="shared" si="5"/>
        <v>16</v>
      </c>
      <c r="AG13" s="153">
        <f t="shared" si="5"/>
        <v>17</v>
      </c>
      <c r="AH13" s="153">
        <f t="shared" si="5"/>
        <v>13</v>
      </c>
      <c r="AI13" s="153">
        <f t="shared" si="5"/>
        <v>16</v>
      </c>
      <c r="AJ13" s="153">
        <f t="shared" si="5"/>
        <v>11</v>
      </c>
      <c r="AK13" s="153">
        <f t="shared" si="5"/>
        <v>10</v>
      </c>
      <c r="AL13" s="153">
        <f t="shared" si="1"/>
        <v>1000000</v>
      </c>
      <c r="AM13" s="153">
        <f>y0!L95</f>
        <v>999993.2</v>
      </c>
      <c r="AN13" s="153">
        <f>y0!N95</f>
        <v>6.8</v>
      </c>
      <c r="AO13" s="153">
        <f t="shared" si="14"/>
        <v>8</v>
      </c>
      <c r="AP13" s="153">
        <f>Y0_2!L93</f>
        <v>999992.9</v>
      </c>
      <c r="AQ13" s="153">
        <f>Y0_2!N93</f>
        <v>7.1</v>
      </c>
      <c r="AR13" s="153">
        <f t="shared" si="15"/>
        <v>0.29999999999999982</v>
      </c>
    </row>
    <row r="14" spans="1:45" x14ac:dyDescent="0.3">
      <c r="A14" s="154">
        <v>2013</v>
      </c>
      <c r="B14" s="163">
        <f>'kukorica termelés'!K116</f>
        <v>5440</v>
      </c>
      <c r="C14" s="164">
        <f>'b,á,r,z termésátlg'!H12</f>
        <v>4640</v>
      </c>
      <c r="D14" s="164">
        <f>'b,á,r,z termésátlg'!I12</f>
        <v>4050</v>
      </c>
      <c r="E14" s="164">
        <f>'b,á,r,z termésátlg'!J12</f>
        <v>3070</v>
      </c>
      <c r="F14" s="165">
        <f>'b,á,r,z termésátlg'!K12</f>
        <v>2570</v>
      </c>
      <c r="G14" s="153">
        <v>1000000</v>
      </c>
      <c r="I14" s="153">
        <f t="shared" si="6"/>
        <v>17</v>
      </c>
      <c r="J14" s="153">
        <f t="shared" si="2"/>
        <v>12</v>
      </c>
      <c r="K14" s="153">
        <f t="shared" si="2"/>
        <v>13</v>
      </c>
      <c r="L14" s="153">
        <f t="shared" si="2"/>
        <v>8</v>
      </c>
      <c r="M14" s="153">
        <f t="shared" si="2"/>
        <v>12</v>
      </c>
      <c r="N14" s="153">
        <f t="shared" si="7"/>
        <v>1000000</v>
      </c>
      <c r="P14" s="176">
        <f t="shared" si="8"/>
        <v>1.1724137931034482</v>
      </c>
      <c r="Q14" s="176">
        <f t="shared" si="3"/>
        <v>1.3432098765432099</v>
      </c>
      <c r="R14" s="176">
        <f t="shared" si="3"/>
        <v>1.771986970684039</v>
      </c>
      <c r="S14" s="176">
        <f t="shared" si="3"/>
        <v>2.1167315175097277</v>
      </c>
      <c r="T14" s="176">
        <f t="shared" si="9"/>
        <v>1.145679012345679</v>
      </c>
      <c r="U14" s="176">
        <f t="shared" si="4"/>
        <v>1.5114006514657981</v>
      </c>
      <c r="V14" s="176">
        <f t="shared" si="4"/>
        <v>1.8054474708171206</v>
      </c>
      <c r="W14" s="176">
        <f t="shared" si="10"/>
        <v>1.3192182410423452</v>
      </c>
      <c r="X14" s="176">
        <f t="shared" si="10"/>
        <v>1.5758754863813229</v>
      </c>
      <c r="Y14" s="176">
        <f t="shared" si="11"/>
        <v>1.1945525291828794</v>
      </c>
      <c r="Z14" s="153">
        <f t="shared" si="12"/>
        <v>1000000</v>
      </c>
      <c r="AB14" s="153">
        <f t="shared" si="13"/>
        <v>17</v>
      </c>
      <c r="AC14" s="153">
        <f t="shared" si="5"/>
        <v>17</v>
      </c>
      <c r="AD14" s="153">
        <f t="shared" si="5"/>
        <v>22</v>
      </c>
      <c r="AE14" s="153">
        <f t="shared" si="5"/>
        <v>18</v>
      </c>
      <c r="AF14" s="153">
        <f t="shared" si="5"/>
        <v>7</v>
      </c>
      <c r="AG14" s="153">
        <f t="shared" si="5"/>
        <v>22</v>
      </c>
      <c r="AH14" s="153">
        <f t="shared" si="5"/>
        <v>10</v>
      </c>
      <c r="AI14" s="153">
        <f t="shared" si="5"/>
        <v>23</v>
      </c>
      <c r="AJ14" s="153">
        <f t="shared" si="5"/>
        <v>13</v>
      </c>
      <c r="AK14" s="153">
        <f t="shared" si="5"/>
        <v>6</v>
      </c>
      <c r="AL14" s="153">
        <f t="shared" si="1"/>
        <v>1000000</v>
      </c>
      <c r="AM14" s="153">
        <f>y0!L96</f>
        <v>999959.7</v>
      </c>
      <c r="AN14" s="153">
        <f>y0!N96</f>
        <v>40.299999999999997</v>
      </c>
      <c r="AO14" s="153">
        <f t="shared" si="14"/>
        <v>4</v>
      </c>
      <c r="AP14" s="153">
        <f>Y0_2!L94</f>
        <v>999970.9</v>
      </c>
      <c r="AQ14" s="153">
        <f>Y0_2!N94</f>
        <v>29.1</v>
      </c>
      <c r="AR14" s="153">
        <f t="shared" si="15"/>
        <v>11.199999999999996</v>
      </c>
    </row>
    <row r="15" spans="1:45" x14ac:dyDescent="0.3">
      <c r="A15" s="154">
        <v>2012</v>
      </c>
      <c r="B15" s="163">
        <f>'kukorica termelés'!K117</f>
        <v>4000</v>
      </c>
      <c r="C15" s="164">
        <f>'b,á,r,z termésátlg'!H13</f>
        <v>3750</v>
      </c>
      <c r="D15" s="164">
        <f>'b,á,r,z termésátlg'!I13</f>
        <v>3620</v>
      </c>
      <c r="E15" s="164">
        <f>'b,á,r,z termésátlg'!J13</f>
        <v>2240</v>
      </c>
      <c r="F15" s="165">
        <f>'b,á,r,z termésátlg'!K13</f>
        <v>2590</v>
      </c>
      <c r="G15" s="153">
        <v>1000000</v>
      </c>
      <c r="I15" s="153">
        <f t="shared" si="6"/>
        <v>20</v>
      </c>
      <c r="J15" s="153">
        <f t="shared" si="2"/>
        <v>19</v>
      </c>
      <c r="K15" s="153">
        <f t="shared" si="2"/>
        <v>17</v>
      </c>
      <c r="L15" s="153">
        <f t="shared" si="2"/>
        <v>18</v>
      </c>
      <c r="M15" s="153">
        <f t="shared" si="2"/>
        <v>11</v>
      </c>
      <c r="N15" s="153">
        <f t="shared" si="7"/>
        <v>1000000</v>
      </c>
      <c r="P15" s="176">
        <f t="shared" si="8"/>
        <v>1.0666666666666667</v>
      </c>
      <c r="Q15" s="176">
        <f t="shared" si="3"/>
        <v>1.1049723756906078</v>
      </c>
      <c r="R15" s="176">
        <f t="shared" si="3"/>
        <v>1.7857142857142858</v>
      </c>
      <c r="S15" s="176">
        <f t="shared" si="3"/>
        <v>1.5444015444015444</v>
      </c>
      <c r="T15" s="176">
        <f t="shared" si="9"/>
        <v>1.0359116022099448</v>
      </c>
      <c r="U15" s="176">
        <f t="shared" si="4"/>
        <v>1.6741071428571428</v>
      </c>
      <c r="V15" s="176">
        <f t="shared" si="4"/>
        <v>1.4478764478764479</v>
      </c>
      <c r="W15" s="176">
        <f t="shared" si="10"/>
        <v>1.6160714285714286</v>
      </c>
      <c r="X15" s="176">
        <f t="shared" si="10"/>
        <v>1.3976833976833978</v>
      </c>
      <c r="Y15" s="176">
        <f t="shared" si="11"/>
        <v>0.86486486486486491</v>
      </c>
      <c r="Z15" s="153">
        <f t="shared" si="12"/>
        <v>1000000</v>
      </c>
      <c r="AB15" s="153">
        <f t="shared" si="13"/>
        <v>20</v>
      </c>
      <c r="AC15" s="153">
        <f t="shared" si="5"/>
        <v>21</v>
      </c>
      <c r="AD15" s="153">
        <f t="shared" si="5"/>
        <v>21</v>
      </c>
      <c r="AE15" s="153">
        <f t="shared" si="5"/>
        <v>22</v>
      </c>
      <c r="AF15" s="153">
        <f t="shared" si="5"/>
        <v>18</v>
      </c>
      <c r="AG15" s="153">
        <f t="shared" si="5"/>
        <v>16</v>
      </c>
      <c r="AH15" s="153">
        <f t="shared" si="5"/>
        <v>24</v>
      </c>
      <c r="AI15" s="153">
        <f t="shared" si="5"/>
        <v>9</v>
      </c>
      <c r="AJ15" s="153">
        <f t="shared" si="5"/>
        <v>22</v>
      </c>
      <c r="AK15" s="153">
        <f t="shared" si="5"/>
        <v>23</v>
      </c>
      <c r="AL15" s="153">
        <f t="shared" si="1"/>
        <v>1000000</v>
      </c>
      <c r="AM15" s="153">
        <f>y0!L97</f>
        <v>999924.2</v>
      </c>
      <c r="AN15" s="153">
        <f>y0!N97</f>
        <v>75.8</v>
      </c>
      <c r="AO15" s="153">
        <f t="shared" si="14"/>
        <v>1</v>
      </c>
      <c r="AP15" s="153">
        <f>Y0_2!L95</f>
        <v>999923.9</v>
      </c>
      <c r="AQ15" s="153">
        <f>Y0_2!N95</f>
        <v>76.099999999999994</v>
      </c>
      <c r="AR15" s="153">
        <f t="shared" si="15"/>
        <v>0.29999999999999716</v>
      </c>
    </row>
    <row r="16" spans="1:45" x14ac:dyDescent="0.3">
      <c r="A16" s="154">
        <v>2011</v>
      </c>
      <c r="B16" s="163">
        <f>'kukorica termelés'!K118</f>
        <v>6500</v>
      </c>
      <c r="C16" s="164">
        <f>'b,á,r,z termésátlg'!H14</f>
        <v>4200</v>
      </c>
      <c r="D16" s="164">
        <f>'b,á,r,z termésátlg'!I14</f>
        <v>3780</v>
      </c>
      <c r="E16" s="164">
        <f>'b,á,r,z termésátlg'!J14</f>
        <v>2300</v>
      </c>
      <c r="F16" s="165">
        <f>'b,á,r,z termésátlg'!K14</f>
        <v>2410</v>
      </c>
      <c r="G16" s="153">
        <v>1000000</v>
      </c>
      <c r="I16" s="153">
        <f t="shared" si="6"/>
        <v>11</v>
      </c>
      <c r="J16" s="153">
        <f t="shared" si="2"/>
        <v>16</v>
      </c>
      <c r="K16" s="153">
        <f t="shared" si="2"/>
        <v>14</v>
      </c>
      <c r="L16" s="153">
        <f t="shared" si="2"/>
        <v>17</v>
      </c>
      <c r="M16" s="153">
        <f t="shared" si="2"/>
        <v>17</v>
      </c>
      <c r="N16" s="153">
        <f t="shared" si="7"/>
        <v>1000000</v>
      </c>
      <c r="P16" s="176">
        <f t="shared" si="8"/>
        <v>1.5476190476190477</v>
      </c>
      <c r="Q16" s="176">
        <f t="shared" si="3"/>
        <v>1.7195767195767195</v>
      </c>
      <c r="R16" s="176">
        <f t="shared" si="3"/>
        <v>2.8260869565217392</v>
      </c>
      <c r="S16" s="176">
        <f t="shared" si="3"/>
        <v>2.6970954356846475</v>
      </c>
      <c r="T16" s="176">
        <f t="shared" si="9"/>
        <v>1.1111111111111112</v>
      </c>
      <c r="U16" s="176">
        <f t="shared" si="4"/>
        <v>1.826086956521739</v>
      </c>
      <c r="V16" s="176">
        <f t="shared" si="4"/>
        <v>1.7427385892116183</v>
      </c>
      <c r="W16" s="176">
        <f t="shared" si="10"/>
        <v>1.6434782608695653</v>
      </c>
      <c r="X16" s="176">
        <f t="shared" si="10"/>
        <v>1.5684647302904564</v>
      </c>
      <c r="Y16" s="176">
        <f t="shared" si="11"/>
        <v>0.9543568464730291</v>
      </c>
      <c r="Z16" s="153">
        <f t="shared" si="12"/>
        <v>1000000</v>
      </c>
      <c r="AB16" s="153">
        <f t="shared" si="13"/>
        <v>9</v>
      </c>
      <c r="AC16" s="153">
        <f t="shared" si="5"/>
        <v>9</v>
      </c>
      <c r="AD16" s="153">
        <f t="shared" si="5"/>
        <v>5</v>
      </c>
      <c r="AE16" s="153">
        <f t="shared" si="5"/>
        <v>8</v>
      </c>
      <c r="AF16" s="153">
        <f t="shared" si="5"/>
        <v>10</v>
      </c>
      <c r="AG16" s="153">
        <f t="shared" si="5"/>
        <v>5</v>
      </c>
      <c r="AH16" s="153">
        <f t="shared" si="5"/>
        <v>15</v>
      </c>
      <c r="AI16" s="153">
        <f t="shared" si="5"/>
        <v>7</v>
      </c>
      <c r="AJ16" s="153">
        <f t="shared" si="5"/>
        <v>14</v>
      </c>
      <c r="AK16" s="153">
        <f t="shared" si="5"/>
        <v>18</v>
      </c>
      <c r="AL16" s="153">
        <f t="shared" si="1"/>
        <v>1000000</v>
      </c>
      <c r="AM16" s="153">
        <f>y0!L98</f>
        <v>1000042.2</v>
      </c>
      <c r="AN16" s="153">
        <f>y0!N98</f>
        <v>-42.2</v>
      </c>
      <c r="AO16" s="153">
        <f t="shared" si="14"/>
        <v>21</v>
      </c>
      <c r="AP16" s="153">
        <f>Y0_2!L96</f>
        <v>1000041.9</v>
      </c>
      <c r="AQ16" s="153">
        <f>Y0_2!N96</f>
        <v>-41.9</v>
      </c>
      <c r="AR16" s="153">
        <f t="shared" si="15"/>
        <v>0.30000000000000426</v>
      </c>
    </row>
    <row r="17" spans="1:44" x14ac:dyDescent="0.3">
      <c r="A17" s="154">
        <v>2010</v>
      </c>
      <c r="B17" s="163">
        <f>'kukorica termelés'!K119</f>
        <v>6470</v>
      </c>
      <c r="C17" s="164">
        <f>'b,á,r,z termésátlg'!H15</f>
        <v>3710</v>
      </c>
      <c r="D17" s="164">
        <f>'b,á,r,z termésátlg'!I15</f>
        <v>3360</v>
      </c>
      <c r="E17" s="164">
        <f>'b,á,r,z termésátlg'!J15</f>
        <v>2110</v>
      </c>
      <c r="F17" s="165">
        <f>'b,á,r,z termésátlg'!K15</f>
        <v>2320</v>
      </c>
      <c r="G17" s="153">
        <v>1000000</v>
      </c>
      <c r="I17" s="153">
        <f t="shared" si="6"/>
        <v>12</v>
      </c>
      <c r="J17" s="153">
        <f t="shared" si="2"/>
        <v>20</v>
      </c>
      <c r="K17" s="153">
        <f t="shared" si="2"/>
        <v>19</v>
      </c>
      <c r="L17" s="153">
        <f t="shared" si="2"/>
        <v>19</v>
      </c>
      <c r="M17" s="153">
        <f t="shared" si="2"/>
        <v>19</v>
      </c>
      <c r="N17" s="153">
        <f t="shared" si="7"/>
        <v>1000000</v>
      </c>
      <c r="P17" s="176">
        <f t="shared" si="8"/>
        <v>1.7439353099730459</v>
      </c>
      <c r="Q17" s="176">
        <f t="shared" si="3"/>
        <v>1.9255952380952381</v>
      </c>
      <c r="R17" s="176">
        <f t="shared" si="3"/>
        <v>3.066350710900474</v>
      </c>
      <c r="S17" s="176">
        <f t="shared" si="3"/>
        <v>2.7887931034482758</v>
      </c>
      <c r="T17" s="176">
        <f t="shared" si="9"/>
        <v>1.1041666666666667</v>
      </c>
      <c r="U17" s="176">
        <f t="shared" si="4"/>
        <v>1.7582938388625593</v>
      </c>
      <c r="V17" s="176">
        <f t="shared" si="4"/>
        <v>1.5991379310344827</v>
      </c>
      <c r="W17" s="176">
        <f t="shared" si="10"/>
        <v>1.5924170616113744</v>
      </c>
      <c r="X17" s="176">
        <f t="shared" si="10"/>
        <v>1.4482758620689655</v>
      </c>
      <c r="Y17" s="176">
        <f t="shared" si="11"/>
        <v>0.90948275862068961</v>
      </c>
      <c r="Z17" s="153">
        <f t="shared" si="12"/>
        <v>1000000</v>
      </c>
      <c r="AB17" s="153">
        <f t="shared" si="13"/>
        <v>1</v>
      </c>
      <c r="AC17" s="153">
        <f t="shared" si="5"/>
        <v>2</v>
      </c>
      <c r="AD17" s="153">
        <f t="shared" si="5"/>
        <v>2</v>
      </c>
      <c r="AE17" s="153">
        <f t="shared" si="5"/>
        <v>7</v>
      </c>
      <c r="AF17" s="153">
        <f t="shared" si="5"/>
        <v>13</v>
      </c>
      <c r="AG17" s="153">
        <f t="shared" si="5"/>
        <v>12</v>
      </c>
      <c r="AH17" s="153">
        <f t="shared" si="5"/>
        <v>22</v>
      </c>
      <c r="AI17" s="153">
        <f t="shared" si="5"/>
        <v>13</v>
      </c>
      <c r="AJ17" s="153">
        <f t="shared" si="5"/>
        <v>19</v>
      </c>
      <c r="AK17" s="153">
        <f t="shared" si="5"/>
        <v>19</v>
      </c>
      <c r="AL17" s="153">
        <f t="shared" si="1"/>
        <v>1000000</v>
      </c>
      <c r="AM17" s="153">
        <f>y0!L99</f>
        <v>999993.2</v>
      </c>
      <c r="AN17" s="153">
        <f>y0!N99</f>
        <v>6.8</v>
      </c>
      <c r="AO17" s="153">
        <f t="shared" si="14"/>
        <v>8</v>
      </c>
      <c r="AP17" s="153">
        <f>Y0_2!L97</f>
        <v>1000013.9</v>
      </c>
      <c r="AQ17" s="153">
        <f>Y0_2!N97</f>
        <v>-13.9</v>
      </c>
      <c r="AR17" s="153">
        <f t="shared" si="15"/>
        <v>20.7</v>
      </c>
    </row>
    <row r="18" spans="1:44" x14ac:dyDescent="0.3">
      <c r="A18" s="154">
        <v>2009</v>
      </c>
      <c r="B18" s="163">
        <f>'kukorica termelés'!K120</f>
        <v>6390</v>
      </c>
      <c r="C18" s="164">
        <f>'b,á,r,z termésátlg'!H16</f>
        <v>3850</v>
      </c>
      <c r="D18" s="164">
        <f>'b,á,r,z termésátlg'!I16</f>
        <v>3320</v>
      </c>
      <c r="E18" s="164">
        <f>'b,á,r,z termésátlg'!J16</f>
        <v>1810</v>
      </c>
      <c r="F18" s="165">
        <f>'b,á,r,z termésátlg'!K16</f>
        <v>2130</v>
      </c>
      <c r="G18" s="153">
        <v>1000000</v>
      </c>
      <c r="I18" s="153">
        <f t="shared" si="6"/>
        <v>13</v>
      </c>
      <c r="J18" s="153">
        <f t="shared" si="2"/>
        <v>18</v>
      </c>
      <c r="K18" s="153">
        <f t="shared" si="2"/>
        <v>20</v>
      </c>
      <c r="L18" s="153">
        <f t="shared" si="2"/>
        <v>23</v>
      </c>
      <c r="M18" s="153">
        <f t="shared" si="2"/>
        <v>21</v>
      </c>
      <c r="N18" s="153">
        <f t="shared" si="7"/>
        <v>1000000</v>
      </c>
      <c r="P18" s="176">
        <f t="shared" si="8"/>
        <v>1.6597402597402597</v>
      </c>
      <c r="Q18" s="176">
        <f t="shared" si="3"/>
        <v>1.9246987951807228</v>
      </c>
      <c r="R18" s="176">
        <f t="shared" si="3"/>
        <v>3.5303867403314917</v>
      </c>
      <c r="S18" s="176">
        <f t="shared" si="3"/>
        <v>3</v>
      </c>
      <c r="T18" s="176">
        <f t="shared" si="9"/>
        <v>1.1596385542168675</v>
      </c>
      <c r="U18" s="176">
        <f t="shared" si="4"/>
        <v>2.1270718232044197</v>
      </c>
      <c r="V18" s="176">
        <f t="shared" si="4"/>
        <v>1.807511737089202</v>
      </c>
      <c r="W18" s="176">
        <f t="shared" si="10"/>
        <v>1.8342541436464088</v>
      </c>
      <c r="X18" s="176">
        <f t="shared" si="10"/>
        <v>1.5586854460093897</v>
      </c>
      <c r="Y18" s="176">
        <f t="shared" si="11"/>
        <v>0.84976525821596249</v>
      </c>
      <c r="Z18" s="153">
        <f t="shared" si="12"/>
        <v>1000000</v>
      </c>
      <c r="AB18" s="153">
        <f t="shared" si="13"/>
        <v>4</v>
      </c>
      <c r="AC18" s="153">
        <f t="shared" si="5"/>
        <v>3</v>
      </c>
      <c r="AD18" s="153">
        <f t="shared" si="5"/>
        <v>1</v>
      </c>
      <c r="AE18" s="153">
        <f t="shared" si="5"/>
        <v>3</v>
      </c>
      <c r="AF18" s="153">
        <f t="shared" si="5"/>
        <v>6</v>
      </c>
      <c r="AG18" s="153">
        <f t="shared" si="5"/>
        <v>1</v>
      </c>
      <c r="AH18" s="153">
        <f t="shared" si="5"/>
        <v>9</v>
      </c>
      <c r="AI18" s="153">
        <f t="shared" si="5"/>
        <v>2</v>
      </c>
      <c r="AJ18" s="153">
        <f t="shared" si="5"/>
        <v>15</v>
      </c>
      <c r="AK18" s="153">
        <f t="shared" si="5"/>
        <v>24</v>
      </c>
      <c r="AL18" s="153">
        <f t="shared" si="1"/>
        <v>1000000</v>
      </c>
      <c r="AM18" s="153">
        <f>y0!L100</f>
        <v>999993.2</v>
      </c>
      <c r="AN18" s="153">
        <f>y0!N100</f>
        <v>6.8</v>
      </c>
      <c r="AO18" s="153">
        <f t="shared" si="14"/>
        <v>8</v>
      </c>
      <c r="AP18" s="153">
        <f>Y0_2!L98</f>
        <v>999992.9</v>
      </c>
      <c r="AQ18" s="153">
        <f>Y0_2!N98</f>
        <v>7.1</v>
      </c>
      <c r="AR18" s="153">
        <f t="shared" si="15"/>
        <v>0.29999999999999982</v>
      </c>
    </row>
    <row r="19" spans="1:44" x14ac:dyDescent="0.3">
      <c r="A19" s="154">
        <v>2008</v>
      </c>
      <c r="B19" s="163">
        <f>'kukorica termelés'!K121</f>
        <v>7470</v>
      </c>
      <c r="C19" s="164">
        <f>'b,á,r,z termésátlg'!H17</f>
        <v>4980</v>
      </c>
      <c r="D19" s="164">
        <f>'b,á,r,z termésátlg'!I17</f>
        <v>4450</v>
      </c>
      <c r="E19" s="164">
        <f>'b,á,r,z termésátlg'!J17</f>
        <v>2580</v>
      </c>
      <c r="F19" s="165">
        <f>'b,á,r,z termésátlg'!K17</f>
        <v>2970</v>
      </c>
      <c r="G19" s="153">
        <v>1000000</v>
      </c>
      <c r="I19" s="153">
        <f t="shared" si="6"/>
        <v>7</v>
      </c>
      <c r="J19" s="153">
        <f t="shared" si="2"/>
        <v>9</v>
      </c>
      <c r="K19" s="153">
        <f t="shared" si="2"/>
        <v>10</v>
      </c>
      <c r="L19" s="153">
        <f t="shared" si="2"/>
        <v>13</v>
      </c>
      <c r="M19" s="153">
        <f t="shared" si="2"/>
        <v>5</v>
      </c>
      <c r="N19" s="153">
        <f t="shared" si="7"/>
        <v>1000000</v>
      </c>
      <c r="P19" s="176">
        <f t="shared" si="8"/>
        <v>1.5</v>
      </c>
      <c r="Q19" s="176">
        <f t="shared" si="3"/>
        <v>1.6786516853932585</v>
      </c>
      <c r="R19" s="176">
        <f t="shared" si="3"/>
        <v>2.8953488372093021</v>
      </c>
      <c r="S19" s="176">
        <f t="shared" si="3"/>
        <v>2.5151515151515151</v>
      </c>
      <c r="T19" s="176">
        <f t="shared" si="9"/>
        <v>1.1191011235955055</v>
      </c>
      <c r="U19" s="176">
        <f t="shared" si="4"/>
        <v>1.930232558139535</v>
      </c>
      <c r="V19" s="176">
        <f t="shared" si="4"/>
        <v>1.6767676767676767</v>
      </c>
      <c r="W19" s="176">
        <f t="shared" si="10"/>
        <v>1.7248062015503876</v>
      </c>
      <c r="X19" s="176">
        <f t="shared" si="10"/>
        <v>1.4983164983164983</v>
      </c>
      <c r="Y19" s="176">
        <f t="shared" si="11"/>
        <v>0.86868686868686873</v>
      </c>
      <c r="Z19" s="153">
        <f t="shared" si="12"/>
        <v>1000000</v>
      </c>
      <c r="AB19" s="153">
        <f t="shared" si="13"/>
        <v>11</v>
      </c>
      <c r="AC19" s="153">
        <f t="shared" si="5"/>
        <v>11</v>
      </c>
      <c r="AD19" s="153">
        <f t="shared" si="5"/>
        <v>4</v>
      </c>
      <c r="AE19" s="153">
        <f t="shared" si="5"/>
        <v>13</v>
      </c>
      <c r="AF19" s="153">
        <f t="shared" si="5"/>
        <v>9</v>
      </c>
      <c r="AG19" s="153">
        <f t="shared" si="5"/>
        <v>2</v>
      </c>
      <c r="AH19" s="153">
        <f t="shared" si="5"/>
        <v>18</v>
      </c>
      <c r="AI19" s="153">
        <f t="shared" si="5"/>
        <v>4</v>
      </c>
      <c r="AJ19" s="153">
        <f t="shared" si="5"/>
        <v>17</v>
      </c>
      <c r="AK19" s="153">
        <f t="shared" si="5"/>
        <v>22</v>
      </c>
      <c r="AL19" s="153">
        <f t="shared" ref="AL19:AL27" si="16">Z19</f>
        <v>1000000</v>
      </c>
      <c r="AM19" s="153">
        <f>y0!L101</f>
        <v>1000036.7</v>
      </c>
      <c r="AN19" s="153">
        <f>y0!N101</f>
        <v>-36.700000000000003</v>
      </c>
      <c r="AO19" s="153">
        <f t="shared" si="14"/>
        <v>20</v>
      </c>
      <c r="AP19" s="153">
        <f>Y0_2!L99</f>
        <v>1000036.4</v>
      </c>
      <c r="AQ19" s="153">
        <f>Y0_2!N99</f>
        <v>-36.4</v>
      </c>
      <c r="AR19" s="153">
        <f t="shared" si="15"/>
        <v>0.30000000000000426</v>
      </c>
    </row>
    <row r="20" spans="1:44" x14ac:dyDescent="0.3">
      <c r="A20" s="154">
        <v>2007</v>
      </c>
      <c r="B20" s="163">
        <f>'kukorica termelés'!K122</f>
        <v>3730</v>
      </c>
      <c r="C20" s="164">
        <f>'b,á,r,z termésátlg'!H18</f>
        <v>3590</v>
      </c>
      <c r="D20" s="164">
        <f>'b,á,r,z termésátlg'!I18</f>
        <v>3170</v>
      </c>
      <c r="E20" s="164">
        <f>'b,á,r,z termésátlg'!J18</f>
        <v>2040</v>
      </c>
      <c r="F20" s="165">
        <f>'b,á,r,z termésátlg'!K18</f>
        <v>2090</v>
      </c>
      <c r="G20" s="153">
        <v>1000000</v>
      </c>
      <c r="I20" s="153">
        <f t="shared" si="6"/>
        <v>22</v>
      </c>
      <c r="J20" s="153">
        <f t="shared" si="2"/>
        <v>22</v>
      </c>
      <c r="K20" s="153">
        <f t="shared" si="2"/>
        <v>21</v>
      </c>
      <c r="L20" s="153">
        <f t="shared" si="2"/>
        <v>20</v>
      </c>
      <c r="M20" s="153">
        <f t="shared" si="2"/>
        <v>22</v>
      </c>
      <c r="N20" s="153">
        <f t="shared" si="7"/>
        <v>1000000</v>
      </c>
      <c r="P20" s="176">
        <f t="shared" si="8"/>
        <v>1.0389972144846797</v>
      </c>
      <c r="Q20" s="176">
        <f t="shared" si="8"/>
        <v>1.1766561514195584</v>
      </c>
      <c r="R20" s="176">
        <f t="shared" si="8"/>
        <v>1.8284313725490196</v>
      </c>
      <c r="S20" s="176">
        <f t="shared" si="8"/>
        <v>1.7846889952153111</v>
      </c>
      <c r="T20" s="176">
        <f t="shared" si="9"/>
        <v>1.1324921135646688</v>
      </c>
      <c r="U20" s="176">
        <f t="shared" si="9"/>
        <v>1.7598039215686274</v>
      </c>
      <c r="V20" s="176">
        <f t="shared" si="9"/>
        <v>1.7177033492822966</v>
      </c>
      <c r="W20" s="176">
        <f t="shared" si="10"/>
        <v>1.553921568627451</v>
      </c>
      <c r="X20" s="176">
        <f t="shared" si="10"/>
        <v>1.5167464114832536</v>
      </c>
      <c r="Y20" s="176">
        <f t="shared" si="11"/>
        <v>0.97607655502392343</v>
      </c>
      <c r="Z20" s="153">
        <f t="shared" si="12"/>
        <v>1000000</v>
      </c>
      <c r="AB20" s="153">
        <f t="shared" si="13"/>
        <v>21</v>
      </c>
      <c r="AC20" s="153">
        <f t="shared" si="5"/>
        <v>20</v>
      </c>
      <c r="AD20" s="153">
        <f t="shared" si="5"/>
        <v>20</v>
      </c>
      <c r="AE20" s="153">
        <f t="shared" si="5"/>
        <v>21</v>
      </c>
      <c r="AF20" s="153">
        <f t="shared" si="5"/>
        <v>8</v>
      </c>
      <c r="AG20" s="153">
        <f t="shared" si="5"/>
        <v>11</v>
      </c>
      <c r="AH20" s="153">
        <f t="shared" si="5"/>
        <v>17</v>
      </c>
      <c r="AI20" s="153">
        <f t="shared" si="5"/>
        <v>14</v>
      </c>
      <c r="AJ20" s="153">
        <f t="shared" si="5"/>
        <v>16</v>
      </c>
      <c r="AK20" s="153">
        <f t="shared" si="5"/>
        <v>15</v>
      </c>
      <c r="AL20" s="153">
        <f t="shared" si="16"/>
        <v>1000000</v>
      </c>
      <c r="AM20" s="153">
        <f>y0!L102</f>
        <v>999972.2</v>
      </c>
      <c r="AN20" s="153">
        <f>y0!N102</f>
        <v>27.8</v>
      </c>
      <c r="AO20" s="153">
        <f t="shared" si="14"/>
        <v>6</v>
      </c>
      <c r="AP20" s="153">
        <f>Y0_2!L100</f>
        <v>999971.9</v>
      </c>
      <c r="AQ20" s="153">
        <f>Y0_2!N100</f>
        <v>28.1</v>
      </c>
      <c r="AR20" s="153">
        <f t="shared" si="15"/>
        <v>0.30000000000000071</v>
      </c>
    </row>
    <row r="21" spans="1:44" x14ac:dyDescent="0.3">
      <c r="A21" s="154">
        <v>2006</v>
      </c>
      <c r="B21" s="163">
        <f>'kukorica termelés'!K123</f>
        <v>6820</v>
      </c>
      <c r="C21" s="164">
        <f>'b,á,r,z termésátlg'!H19</f>
        <v>4070</v>
      </c>
      <c r="D21" s="164">
        <f>'b,á,r,z termésátlg'!I19</f>
        <v>3670</v>
      </c>
      <c r="E21" s="164">
        <f>'b,á,r,z termésátlg'!J19</f>
        <v>2540</v>
      </c>
      <c r="F21" s="165">
        <f>'b,á,r,z termésátlg'!K19</f>
        <v>2550</v>
      </c>
      <c r="G21" s="153">
        <v>1000000</v>
      </c>
      <c r="I21" s="153">
        <f t="shared" si="6"/>
        <v>9</v>
      </c>
      <c r="J21" s="153">
        <f t="shared" si="2"/>
        <v>17</v>
      </c>
      <c r="K21" s="153">
        <f t="shared" si="2"/>
        <v>16</v>
      </c>
      <c r="L21" s="153">
        <f t="shared" si="2"/>
        <v>15</v>
      </c>
      <c r="M21" s="153">
        <f t="shared" si="2"/>
        <v>13</v>
      </c>
      <c r="N21" s="153">
        <f t="shared" si="7"/>
        <v>1000000</v>
      </c>
      <c r="P21" s="176">
        <f t="shared" si="8"/>
        <v>1.6756756756756757</v>
      </c>
      <c r="Q21" s="176">
        <f t="shared" si="8"/>
        <v>1.8583106267029972</v>
      </c>
      <c r="R21" s="176">
        <f t="shared" si="8"/>
        <v>2.6850393700787403</v>
      </c>
      <c r="S21" s="176">
        <f t="shared" si="8"/>
        <v>2.6745098039215685</v>
      </c>
      <c r="T21" s="176">
        <f t="shared" si="9"/>
        <v>1.1089918256130791</v>
      </c>
      <c r="U21" s="176">
        <f t="shared" si="9"/>
        <v>1.6023622047244095</v>
      </c>
      <c r="V21" s="176">
        <f t="shared" si="9"/>
        <v>1.5960784313725491</v>
      </c>
      <c r="W21" s="176">
        <f t="shared" si="10"/>
        <v>1.4448818897637796</v>
      </c>
      <c r="X21" s="176">
        <f t="shared" si="10"/>
        <v>1.4392156862745098</v>
      </c>
      <c r="Y21" s="176">
        <f t="shared" si="11"/>
        <v>0.99607843137254903</v>
      </c>
      <c r="Z21" s="153">
        <f t="shared" si="12"/>
        <v>1000000</v>
      </c>
      <c r="AB21" s="153">
        <f t="shared" si="13"/>
        <v>3</v>
      </c>
      <c r="AC21" s="153">
        <f t="shared" si="5"/>
        <v>4</v>
      </c>
      <c r="AD21" s="153">
        <f t="shared" si="5"/>
        <v>9</v>
      </c>
      <c r="AE21" s="153">
        <f t="shared" si="5"/>
        <v>10</v>
      </c>
      <c r="AF21" s="153">
        <f t="shared" si="5"/>
        <v>12</v>
      </c>
      <c r="AG21" s="153">
        <f t="shared" si="5"/>
        <v>19</v>
      </c>
      <c r="AH21" s="153">
        <f t="shared" si="5"/>
        <v>23</v>
      </c>
      <c r="AI21" s="153">
        <f t="shared" si="5"/>
        <v>19</v>
      </c>
      <c r="AJ21" s="153">
        <f t="shared" si="5"/>
        <v>21</v>
      </c>
      <c r="AK21" s="153">
        <f t="shared" si="5"/>
        <v>13</v>
      </c>
      <c r="AL21" s="153">
        <f t="shared" si="16"/>
        <v>1000000</v>
      </c>
      <c r="AM21" s="153">
        <f>y0!L103</f>
        <v>999957.2</v>
      </c>
      <c r="AN21" s="153">
        <f>y0!N103</f>
        <v>42.8</v>
      </c>
      <c r="AO21" s="153">
        <f t="shared" si="14"/>
        <v>2</v>
      </c>
      <c r="AP21" s="153">
        <f>Y0_2!L101</f>
        <v>999956.9</v>
      </c>
      <c r="AQ21" s="153">
        <f>Y0_2!N101</f>
        <v>43.1</v>
      </c>
      <c r="AR21" s="153">
        <f t="shared" si="15"/>
        <v>0.30000000000000426</v>
      </c>
    </row>
    <row r="22" spans="1:44" x14ac:dyDescent="0.3">
      <c r="A22" s="154">
        <v>2005</v>
      </c>
      <c r="B22" s="163">
        <f>'kukorica termelés'!K124</f>
        <v>7560</v>
      </c>
      <c r="C22" s="164">
        <f>'b,á,r,z termésátlg'!H20</f>
        <v>4500</v>
      </c>
      <c r="D22" s="164">
        <f>'b,á,r,z termésátlg'!I20</f>
        <v>3750</v>
      </c>
      <c r="E22" s="164">
        <f>'b,á,r,z termésátlg'!J20</f>
        <v>2570</v>
      </c>
      <c r="F22" s="165">
        <f>'b,á,r,z termésátlg'!K20</f>
        <v>2520</v>
      </c>
      <c r="G22" s="153">
        <v>1000000</v>
      </c>
      <c r="I22" s="153">
        <f t="shared" si="6"/>
        <v>6</v>
      </c>
      <c r="J22" s="153">
        <f t="shared" si="2"/>
        <v>13</v>
      </c>
      <c r="K22" s="153">
        <f t="shared" si="2"/>
        <v>15</v>
      </c>
      <c r="L22" s="153">
        <f t="shared" si="2"/>
        <v>14</v>
      </c>
      <c r="M22" s="153">
        <f t="shared" si="2"/>
        <v>15</v>
      </c>
      <c r="N22" s="153">
        <f t="shared" si="7"/>
        <v>1000000</v>
      </c>
      <c r="P22" s="176">
        <f t="shared" si="8"/>
        <v>1.68</v>
      </c>
      <c r="Q22" s="176">
        <f t="shared" si="8"/>
        <v>2.016</v>
      </c>
      <c r="R22" s="176">
        <f t="shared" si="8"/>
        <v>2.9416342412451364</v>
      </c>
      <c r="S22" s="176">
        <f t="shared" si="8"/>
        <v>3</v>
      </c>
      <c r="T22" s="176">
        <f t="shared" si="9"/>
        <v>1.2</v>
      </c>
      <c r="U22" s="176">
        <f t="shared" si="9"/>
        <v>1.7509727626459144</v>
      </c>
      <c r="V22" s="176">
        <f t="shared" si="9"/>
        <v>1.7857142857142858</v>
      </c>
      <c r="W22" s="176">
        <f t="shared" si="10"/>
        <v>1.4591439688715953</v>
      </c>
      <c r="X22" s="176">
        <f t="shared" si="10"/>
        <v>1.4880952380952381</v>
      </c>
      <c r="Y22" s="176">
        <f t="shared" si="11"/>
        <v>1.0198412698412698</v>
      </c>
      <c r="Z22" s="153">
        <f t="shared" si="12"/>
        <v>1000000</v>
      </c>
      <c r="AB22" s="153">
        <f t="shared" si="13"/>
        <v>2</v>
      </c>
      <c r="AC22" s="153">
        <f t="shared" si="5"/>
        <v>1</v>
      </c>
      <c r="AD22" s="153">
        <f t="shared" si="5"/>
        <v>3</v>
      </c>
      <c r="AE22" s="153">
        <f t="shared" si="5"/>
        <v>3</v>
      </c>
      <c r="AF22" s="153">
        <f t="shared" si="5"/>
        <v>4</v>
      </c>
      <c r="AG22" s="153">
        <f t="shared" si="5"/>
        <v>13</v>
      </c>
      <c r="AH22" s="153">
        <f t="shared" si="5"/>
        <v>11</v>
      </c>
      <c r="AI22" s="153">
        <f t="shared" si="5"/>
        <v>18</v>
      </c>
      <c r="AJ22" s="153">
        <f t="shared" si="5"/>
        <v>18</v>
      </c>
      <c r="AK22" s="153">
        <f t="shared" si="5"/>
        <v>12</v>
      </c>
      <c r="AL22" s="153">
        <f t="shared" si="16"/>
        <v>1000000</v>
      </c>
      <c r="AM22" s="153">
        <f>y0!L104</f>
        <v>1000051.2</v>
      </c>
      <c r="AN22" s="153">
        <f>y0!N104</f>
        <v>-51.2</v>
      </c>
      <c r="AO22" s="153">
        <f t="shared" si="14"/>
        <v>23</v>
      </c>
      <c r="AP22" s="153">
        <f>Y0_2!L102</f>
        <v>1000036.9</v>
      </c>
      <c r="AQ22" s="153">
        <f>Y0_2!N102</f>
        <v>-36.9</v>
      </c>
      <c r="AR22" s="153">
        <f t="shared" si="15"/>
        <v>14.300000000000004</v>
      </c>
    </row>
    <row r="23" spans="1:44" x14ac:dyDescent="0.3">
      <c r="A23" s="154">
        <v>2004</v>
      </c>
      <c r="B23" s="163">
        <f>'kukorica termelés'!K125</f>
        <v>7000</v>
      </c>
      <c r="C23" s="164">
        <f>'b,á,r,z termésátlg'!H21</f>
        <v>5120</v>
      </c>
      <c r="D23" s="164">
        <f>'b,á,r,z termésátlg'!I21</f>
        <v>4270</v>
      </c>
      <c r="E23" s="164">
        <f>'b,á,r,z termésátlg'!J21</f>
        <v>2750</v>
      </c>
      <c r="F23" s="165">
        <f>'b,á,r,z termésátlg'!K21</f>
        <v>3120</v>
      </c>
      <c r="G23" s="153">
        <v>1000000</v>
      </c>
      <c r="I23" s="153">
        <f t="shared" si="6"/>
        <v>8</v>
      </c>
      <c r="J23" s="153">
        <f t="shared" si="2"/>
        <v>7</v>
      </c>
      <c r="K23" s="153">
        <f t="shared" si="2"/>
        <v>12</v>
      </c>
      <c r="L23" s="153">
        <f t="shared" si="2"/>
        <v>12</v>
      </c>
      <c r="M23" s="153">
        <f t="shared" si="2"/>
        <v>2</v>
      </c>
      <c r="N23" s="153">
        <f t="shared" si="7"/>
        <v>1000000</v>
      </c>
      <c r="P23" s="176">
        <f t="shared" si="8"/>
        <v>1.3671875</v>
      </c>
      <c r="Q23" s="176">
        <f t="shared" si="8"/>
        <v>1.639344262295082</v>
      </c>
      <c r="R23" s="176">
        <f t="shared" si="8"/>
        <v>2.5454545454545454</v>
      </c>
      <c r="S23" s="176">
        <f t="shared" si="8"/>
        <v>2.2435897435897436</v>
      </c>
      <c r="T23" s="176">
        <f t="shared" si="9"/>
        <v>1.1990632318501171</v>
      </c>
      <c r="U23" s="176">
        <f t="shared" si="9"/>
        <v>1.8618181818181818</v>
      </c>
      <c r="V23" s="176">
        <f t="shared" si="9"/>
        <v>1.641025641025641</v>
      </c>
      <c r="W23" s="176">
        <f t="shared" si="10"/>
        <v>1.5527272727272727</v>
      </c>
      <c r="X23" s="176">
        <f t="shared" si="10"/>
        <v>1.3685897435897436</v>
      </c>
      <c r="Y23" s="176">
        <f t="shared" si="11"/>
        <v>0.88141025641025639</v>
      </c>
      <c r="Z23" s="153">
        <f t="shared" si="12"/>
        <v>1000000</v>
      </c>
      <c r="AB23" s="153">
        <f t="shared" si="13"/>
        <v>15</v>
      </c>
      <c r="AC23" s="153">
        <f t="shared" si="5"/>
        <v>13</v>
      </c>
      <c r="AD23" s="153">
        <f t="shared" si="5"/>
        <v>13</v>
      </c>
      <c r="AE23" s="153">
        <f t="shared" si="5"/>
        <v>17</v>
      </c>
      <c r="AF23" s="153">
        <f t="shared" si="5"/>
        <v>5</v>
      </c>
      <c r="AG23" s="153">
        <f t="shared" si="5"/>
        <v>4</v>
      </c>
      <c r="AH23" s="153">
        <f t="shared" si="5"/>
        <v>19</v>
      </c>
      <c r="AI23" s="153">
        <f t="shared" si="5"/>
        <v>15</v>
      </c>
      <c r="AJ23" s="153">
        <f t="shared" si="5"/>
        <v>23</v>
      </c>
      <c r="AK23" s="153">
        <f t="shared" si="5"/>
        <v>21</v>
      </c>
      <c r="AL23" s="153">
        <f t="shared" si="16"/>
        <v>1000000</v>
      </c>
      <c r="AM23" s="153">
        <f>y0!L105</f>
        <v>999993.2</v>
      </c>
      <c r="AN23" s="153">
        <f>y0!N105</f>
        <v>6.8</v>
      </c>
      <c r="AO23" s="153">
        <f t="shared" si="14"/>
        <v>8</v>
      </c>
      <c r="AP23" s="153">
        <f>Y0_2!L103</f>
        <v>999992.9</v>
      </c>
      <c r="AQ23" s="153">
        <f>Y0_2!N103</f>
        <v>7.1</v>
      </c>
      <c r="AR23" s="153">
        <f t="shared" si="15"/>
        <v>0.29999999999999982</v>
      </c>
    </row>
    <row r="24" spans="1:44" x14ac:dyDescent="0.3">
      <c r="A24" s="154">
        <v>2003</v>
      </c>
      <c r="B24" s="163">
        <f>'kukorica termelés'!K126</f>
        <v>3950</v>
      </c>
      <c r="C24" s="164">
        <f>'b,á,r,z termésátlg'!H22</f>
        <v>2640</v>
      </c>
      <c r="D24" s="164">
        <f>'b,á,r,z termésátlg'!I22</f>
        <v>2380</v>
      </c>
      <c r="E24" s="164">
        <f>'b,á,r,z termésátlg'!J22</f>
        <v>1460</v>
      </c>
      <c r="F24" s="165">
        <f>'b,á,r,z termésátlg'!K22</f>
        <v>1490</v>
      </c>
      <c r="G24" s="153">
        <v>1000000</v>
      </c>
      <c r="I24" s="153">
        <f t="shared" si="6"/>
        <v>21</v>
      </c>
      <c r="J24" s="153">
        <f t="shared" si="2"/>
        <v>24</v>
      </c>
      <c r="K24" s="153">
        <f t="shared" si="2"/>
        <v>24</v>
      </c>
      <c r="L24" s="153">
        <f t="shared" si="2"/>
        <v>24</v>
      </c>
      <c r="M24" s="153">
        <f t="shared" si="2"/>
        <v>24</v>
      </c>
      <c r="N24" s="153">
        <f t="shared" si="7"/>
        <v>1000000</v>
      </c>
      <c r="P24" s="176">
        <f t="shared" si="8"/>
        <v>1.4962121212121211</v>
      </c>
      <c r="Q24" s="176">
        <f t="shared" si="8"/>
        <v>1.6596638655462186</v>
      </c>
      <c r="R24" s="176">
        <f t="shared" si="8"/>
        <v>2.7054794520547945</v>
      </c>
      <c r="S24" s="176">
        <f t="shared" si="8"/>
        <v>2.651006711409396</v>
      </c>
      <c r="T24" s="176">
        <f t="shared" si="9"/>
        <v>1.1092436974789917</v>
      </c>
      <c r="U24" s="176">
        <f t="shared" si="9"/>
        <v>1.8082191780821917</v>
      </c>
      <c r="V24" s="176">
        <f t="shared" si="9"/>
        <v>1.7718120805369129</v>
      </c>
      <c r="W24" s="176">
        <f t="shared" si="10"/>
        <v>1.6301369863013699</v>
      </c>
      <c r="X24" s="176">
        <f t="shared" si="10"/>
        <v>1.5973154362416107</v>
      </c>
      <c r="Y24" s="176">
        <f t="shared" si="11"/>
        <v>0.97986577181208057</v>
      </c>
      <c r="Z24" s="153">
        <f t="shared" si="12"/>
        <v>1000000</v>
      </c>
      <c r="AB24" s="153">
        <f t="shared" si="13"/>
        <v>12</v>
      </c>
      <c r="AC24" s="153">
        <f t="shared" si="5"/>
        <v>12</v>
      </c>
      <c r="AD24" s="153">
        <f t="shared" si="5"/>
        <v>8</v>
      </c>
      <c r="AE24" s="153">
        <f t="shared" si="5"/>
        <v>11</v>
      </c>
      <c r="AF24" s="153">
        <f t="shared" si="5"/>
        <v>11</v>
      </c>
      <c r="AG24" s="153">
        <f t="shared" si="5"/>
        <v>7</v>
      </c>
      <c r="AH24" s="153">
        <f t="shared" si="5"/>
        <v>12</v>
      </c>
      <c r="AI24" s="153">
        <f t="shared" si="5"/>
        <v>8</v>
      </c>
      <c r="AJ24" s="153">
        <f t="shared" si="5"/>
        <v>12</v>
      </c>
      <c r="AK24" s="153">
        <f t="shared" si="5"/>
        <v>14</v>
      </c>
      <c r="AL24" s="153">
        <f t="shared" si="16"/>
        <v>1000000</v>
      </c>
      <c r="AM24" s="153">
        <f>y0!L106</f>
        <v>1000045.7</v>
      </c>
      <c r="AN24" s="153">
        <f>y0!N106</f>
        <v>-45.7</v>
      </c>
      <c r="AO24" s="153">
        <f t="shared" si="14"/>
        <v>22</v>
      </c>
      <c r="AP24" s="153">
        <f>Y0_2!L104</f>
        <v>1000038.4</v>
      </c>
      <c r="AQ24" s="153">
        <f>Y0_2!N104</f>
        <v>-38.4</v>
      </c>
      <c r="AR24" s="153">
        <f t="shared" si="15"/>
        <v>7.3000000000000043</v>
      </c>
    </row>
    <row r="25" spans="1:44" x14ac:dyDescent="0.3">
      <c r="A25" s="154">
        <v>2002</v>
      </c>
      <c r="B25" s="163">
        <f>'kukorica termelés'!K127</f>
        <v>5050</v>
      </c>
      <c r="C25" s="164">
        <f>'b,á,r,z termésátlg'!H23</f>
        <v>3510</v>
      </c>
      <c r="D25" s="164">
        <f>'b,á,r,z termésátlg'!I23</f>
        <v>2820</v>
      </c>
      <c r="E25" s="164">
        <f>'b,á,r,z termésátlg'!J23</f>
        <v>1960</v>
      </c>
      <c r="F25" s="165">
        <f>'b,á,r,z termésátlg'!K23</f>
        <v>2160</v>
      </c>
      <c r="G25" s="153">
        <v>1000000</v>
      </c>
      <c r="I25" s="153">
        <f t="shared" si="6"/>
        <v>18</v>
      </c>
      <c r="J25" s="153">
        <f t="shared" si="2"/>
        <v>23</v>
      </c>
      <c r="K25" s="153">
        <f t="shared" si="2"/>
        <v>22</v>
      </c>
      <c r="L25" s="153">
        <f t="shared" si="2"/>
        <v>22</v>
      </c>
      <c r="M25" s="153">
        <f t="shared" si="2"/>
        <v>20</v>
      </c>
      <c r="N25" s="153">
        <f t="shared" si="7"/>
        <v>1000000</v>
      </c>
      <c r="P25" s="176">
        <f t="shared" si="8"/>
        <v>1.4387464387464388</v>
      </c>
      <c r="Q25" s="176">
        <f t="shared" si="8"/>
        <v>1.7907801418439717</v>
      </c>
      <c r="R25" s="176">
        <f t="shared" si="8"/>
        <v>2.5765306122448979</v>
      </c>
      <c r="S25" s="176">
        <f t="shared" si="8"/>
        <v>2.3379629629629628</v>
      </c>
      <c r="T25" s="176">
        <f t="shared" si="9"/>
        <v>1.2446808510638299</v>
      </c>
      <c r="U25" s="176">
        <f t="shared" si="9"/>
        <v>1.7908163265306123</v>
      </c>
      <c r="V25" s="176">
        <f t="shared" si="9"/>
        <v>1.625</v>
      </c>
      <c r="W25" s="176">
        <f t="shared" si="10"/>
        <v>1.4387755102040816</v>
      </c>
      <c r="X25" s="176">
        <f t="shared" si="10"/>
        <v>1.3055555555555556</v>
      </c>
      <c r="Y25" s="176">
        <f t="shared" si="11"/>
        <v>0.90740740740740744</v>
      </c>
      <c r="Z25" s="153">
        <f t="shared" si="12"/>
        <v>1000000</v>
      </c>
      <c r="AB25" s="153">
        <f t="shared" si="13"/>
        <v>14</v>
      </c>
      <c r="AC25" s="153">
        <f t="shared" si="5"/>
        <v>6</v>
      </c>
      <c r="AD25" s="153">
        <f t="shared" si="5"/>
        <v>12</v>
      </c>
      <c r="AE25" s="153">
        <f t="shared" si="5"/>
        <v>16</v>
      </c>
      <c r="AF25" s="153">
        <f t="shared" si="5"/>
        <v>2</v>
      </c>
      <c r="AG25" s="153">
        <f t="shared" si="5"/>
        <v>10</v>
      </c>
      <c r="AH25" s="153">
        <f t="shared" si="5"/>
        <v>21</v>
      </c>
      <c r="AI25" s="153">
        <f t="shared" si="5"/>
        <v>20</v>
      </c>
      <c r="AJ25" s="153">
        <f t="shared" si="5"/>
        <v>24</v>
      </c>
      <c r="AK25" s="153">
        <f t="shared" si="5"/>
        <v>20</v>
      </c>
      <c r="AL25" s="153">
        <f t="shared" si="16"/>
        <v>1000000</v>
      </c>
      <c r="AM25" s="153">
        <f>y0!L107</f>
        <v>999974.2</v>
      </c>
      <c r="AN25" s="153">
        <f>y0!N107</f>
        <v>25.8</v>
      </c>
      <c r="AO25" s="153">
        <f t="shared" si="14"/>
        <v>7</v>
      </c>
      <c r="AP25" s="153">
        <f>Y0_2!L105</f>
        <v>999962.4</v>
      </c>
      <c r="AQ25" s="153">
        <f>Y0_2!N105</f>
        <v>37.6</v>
      </c>
      <c r="AR25" s="153">
        <f t="shared" si="15"/>
        <v>11.8</v>
      </c>
    </row>
    <row r="26" spans="1:44" x14ac:dyDescent="0.3">
      <c r="A26" s="154">
        <v>2001</v>
      </c>
      <c r="B26" s="163">
        <f>'kukorica termelés'!K128</f>
        <v>6220</v>
      </c>
      <c r="C26" s="164">
        <f>'b,á,r,z termésátlg'!H24</f>
        <v>4310</v>
      </c>
      <c r="D26" s="164">
        <f>'b,á,r,z termésátlg'!I24</f>
        <v>3530</v>
      </c>
      <c r="E26" s="164">
        <f>'b,á,r,z termésátlg'!J24</f>
        <v>2370</v>
      </c>
      <c r="F26" s="165">
        <f>'b,á,r,z termésátlg'!K24</f>
        <v>2450</v>
      </c>
      <c r="G26" s="153">
        <v>1000000</v>
      </c>
      <c r="I26" s="153">
        <f t="shared" si="6"/>
        <v>14</v>
      </c>
      <c r="J26" s="153">
        <f t="shared" si="2"/>
        <v>15</v>
      </c>
      <c r="K26" s="153">
        <f t="shared" si="2"/>
        <v>18</v>
      </c>
      <c r="L26" s="153">
        <f t="shared" si="2"/>
        <v>16</v>
      </c>
      <c r="M26" s="153">
        <f t="shared" si="2"/>
        <v>16</v>
      </c>
      <c r="N26" s="153">
        <f t="shared" si="7"/>
        <v>1000000</v>
      </c>
      <c r="P26" s="176">
        <f t="shared" si="8"/>
        <v>1.4431554524361949</v>
      </c>
      <c r="Q26" s="176">
        <f t="shared" si="8"/>
        <v>1.7620396600566572</v>
      </c>
      <c r="R26" s="176">
        <f t="shared" si="8"/>
        <v>2.6244725738396624</v>
      </c>
      <c r="S26" s="176">
        <f t="shared" si="8"/>
        <v>2.5387755102040814</v>
      </c>
      <c r="T26" s="176">
        <f t="shared" si="9"/>
        <v>1.2209631728045325</v>
      </c>
      <c r="U26" s="176">
        <f t="shared" si="9"/>
        <v>1.8185654008438819</v>
      </c>
      <c r="V26" s="176">
        <f t="shared" si="9"/>
        <v>1.7591836734693878</v>
      </c>
      <c r="W26" s="176">
        <f t="shared" si="10"/>
        <v>1.489451476793249</v>
      </c>
      <c r="X26" s="176">
        <f t="shared" si="10"/>
        <v>1.4408163265306122</v>
      </c>
      <c r="Y26" s="176">
        <f t="shared" si="11"/>
        <v>0.96734693877551026</v>
      </c>
      <c r="Z26" s="153">
        <f t="shared" si="12"/>
        <v>1000000</v>
      </c>
      <c r="AB26" s="153">
        <f t="shared" si="13"/>
        <v>13</v>
      </c>
      <c r="AC26" s="153">
        <f t="shared" si="5"/>
        <v>8</v>
      </c>
      <c r="AD26" s="153">
        <f t="shared" si="5"/>
        <v>11</v>
      </c>
      <c r="AE26" s="153">
        <f t="shared" si="5"/>
        <v>12</v>
      </c>
      <c r="AF26" s="153">
        <f t="shared" si="5"/>
        <v>3</v>
      </c>
      <c r="AG26" s="153">
        <f t="shared" si="5"/>
        <v>6</v>
      </c>
      <c r="AH26" s="153">
        <f t="shared" si="5"/>
        <v>14</v>
      </c>
      <c r="AI26" s="153">
        <f t="shared" si="5"/>
        <v>17</v>
      </c>
      <c r="AJ26" s="153">
        <f t="shared" si="5"/>
        <v>20</v>
      </c>
      <c r="AK26" s="153">
        <f t="shared" si="5"/>
        <v>17</v>
      </c>
      <c r="AL26" s="153">
        <f t="shared" si="16"/>
        <v>1000000</v>
      </c>
      <c r="AM26" s="153">
        <f>y0!L108</f>
        <v>1000005.2</v>
      </c>
      <c r="AN26" s="153">
        <f>y0!N108</f>
        <v>-5.2</v>
      </c>
      <c r="AO26" s="153">
        <f t="shared" si="14"/>
        <v>16</v>
      </c>
      <c r="AP26" s="153">
        <f>Y0_2!L106</f>
        <v>1000005.4</v>
      </c>
      <c r="AQ26" s="153">
        <f>Y0_2!N106</f>
        <v>-5.4</v>
      </c>
      <c r="AR26" s="153">
        <f t="shared" si="15"/>
        <v>0.20000000000000018</v>
      </c>
    </row>
    <row r="27" spans="1:44" x14ac:dyDescent="0.3">
      <c r="A27" s="154">
        <v>2000</v>
      </c>
      <c r="B27" s="166">
        <f>'kukorica termelés'!K129</f>
        <v>4150</v>
      </c>
      <c r="C27" s="167">
        <f>'b,á,r,z termésátlg'!H25</f>
        <v>3600</v>
      </c>
      <c r="D27" s="167">
        <f>'b,á,r,z termésátlg'!I25</f>
        <v>2770</v>
      </c>
      <c r="E27" s="167">
        <f>'b,á,r,z termésátlg'!J25</f>
        <v>2000</v>
      </c>
      <c r="F27" s="168">
        <f>'b,á,r,z termésátlg'!K25</f>
        <v>1670</v>
      </c>
      <c r="G27" s="153">
        <v>1000000</v>
      </c>
      <c r="I27" s="153">
        <f t="shared" si="6"/>
        <v>19</v>
      </c>
      <c r="J27" s="153">
        <f t="shared" si="2"/>
        <v>21</v>
      </c>
      <c r="K27" s="153">
        <f t="shared" si="2"/>
        <v>23</v>
      </c>
      <c r="L27" s="153">
        <f t="shared" si="2"/>
        <v>21</v>
      </c>
      <c r="M27" s="153">
        <f t="shared" si="2"/>
        <v>23</v>
      </c>
      <c r="N27" s="153">
        <f t="shared" si="7"/>
        <v>1000000</v>
      </c>
      <c r="P27" s="176">
        <f t="shared" si="8"/>
        <v>1.1527777777777777</v>
      </c>
      <c r="Q27" s="176">
        <f t="shared" si="8"/>
        <v>1.4981949458483754</v>
      </c>
      <c r="R27" s="176">
        <f t="shared" si="8"/>
        <v>2.0750000000000002</v>
      </c>
      <c r="S27" s="176">
        <f t="shared" si="8"/>
        <v>2.4850299401197606</v>
      </c>
      <c r="T27" s="176">
        <f t="shared" si="9"/>
        <v>1.2996389891696751</v>
      </c>
      <c r="U27" s="176">
        <f t="shared" si="9"/>
        <v>1.8</v>
      </c>
      <c r="V27" s="176">
        <f t="shared" si="9"/>
        <v>2.1556886227544911</v>
      </c>
      <c r="W27" s="176">
        <f t="shared" si="10"/>
        <v>1.385</v>
      </c>
      <c r="X27" s="176">
        <f t="shared" si="10"/>
        <v>1.658682634730539</v>
      </c>
      <c r="Y27" s="176">
        <f t="shared" si="11"/>
        <v>1.1976047904191616</v>
      </c>
      <c r="Z27" s="153">
        <f t="shared" si="12"/>
        <v>1000000</v>
      </c>
      <c r="AB27" s="153">
        <f t="shared" si="13"/>
        <v>18</v>
      </c>
      <c r="AC27" s="153">
        <f t="shared" si="5"/>
        <v>15</v>
      </c>
      <c r="AD27" s="153">
        <f t="shared" si="5"/>
        <v>17</v>
      </c>
      <c r="AE27" s="153">
        <f t="shared" si="5"/>
        <v>15</v>
      </c>
      <c r="AF27" s="153">
        <f t="shared" si="5"/>
        <v>1</v>
      </c>
      <c r="AG27" s="153">
        <f t="shared" si="5"/>
        <v>8</v>
      </c>
      <c r="AH27" s="153">
        <f t="shared" si="5"/>
        <v>1</v>
      </c>
      <c r="AI27" s="153">
        <f t="shared" si="5"/>
        <v>22</v>
      </c>
      <c r="AJ27" s="153">
        <f t="shared" si="5"/>
        <v>10</v>
      </c>
      <c r="AK27" s="153">
        <f t="shared" si="5"/>
        <v>5</v>
      </c>
      <c r="AL27" s="153">
        <f t="shared" si="16"/>
        <v>1000000</v>
      </c>
      <c r="AM27" s="153">
        <f>y0!L109</f>
        <v>1000014.7</v>
      </c>
      <c r="AN27" s="153">
        <f>y0!N109</f>
        <v>-14.7</v>
      </c>
      <c r="AO27" s="153">
        <f t="shared" si="14"/>
        <v>17</v>
      </c>
      <c r="AP27" s="153">
        <f>Y0_2!L107</f>
        <v>1000014.4</v>
      </c>
      <c r="AQ27" s="153">
        <f>Y0_2!N107</f>
        <v>-14.4</v>
      </c>
      <c r="AR27" s="153">
        <f t="shared" si="15"/>
        <v>0.29999999999999893</v>
      </c>
    </row>
    <row r="28" spans="1:44" x14ac:dyDescent="0.3">
      <c r="C28" s="155"/>
    </row>
    <row r="29" spans="1:44" x14ac:dyDescent="0.3">
      <c r="I29" s="199" t="s">
        <v>495</v>
      </c>
      <c r="J29" s="200"/>
      <c r="K29" s="200"/>
      <c r="L29" s="200"/>
      <c r="M29" s="200"/>
    </row>
    <row r="30" spans="1:44" x14ac:dyDescent="0.3">
      <c r="I30" s="200"/>
      <c r="J30" s="200"/>
      <c r="K30" s="200"/>
      <c r="L30" s="200"/>
      <c r="M30" s="200"/>
    </row>
    <row r="31" spans="1:44" x14ac:dyDescent="0.3">
      <c r="I31" s="200"/>
      <c r="J31" s="200"/>
      <c r="K31" s="200"/>
      <c r="L31" s="200"/>
      <c r="M31" s="200"/>
    </row>
    <row r="32" spans="1:44" x14ac:dyDescent="0.3">
      <c r="I32" s="200"/>
      <c r="J32" s="200"/>
      <c r="K32" s="200"/>
      <c r="L32" s="200"/>
      <c r="M32" s="200"/>
    </row>
  </sheetData>
  <mergeCells count="1">
    <mergeCell ref="I29:M32"/>
  </mergeCells>
  <conditionalFormatting sqref="I4:M2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:AK2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:AR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AS32"/>
  <sheetViews>
    <sheetView zoomScale="40" zoomScaleNormal="40" workbookViewId="0">
      <selection activeCell="AB4" sqref="AB4:AL27"/>
    </sheetView>
  </sheetViews>
  <sheetFormatPr baseColWidth="10" defaultColWidth="8.77734375" defaultRowHeight="14.4" x14ac:dyDescent="0.3"/>
  <cols>
    <col min="1" max="1" width="23.44140625" style="153" customWidth="1"/>
    <col min="2" max="6" width="13.6640625" style="153" customWidth="1"/>
    <col min="7" max="7" width="8.77734375" style="153"/>
    <col min="8" max="8" width="12" style="153" customWidth="1"/>
    <col min="9" max="37" width="8.77734375" style="153"/>
    <col min="38" max="38" width="9.77734375" style="153" bestFit="1" customWidth="1"/>
    <col min="39" max="43" width="8.77734375" style="153"/>
    <col min="44" max="44" width="11.44140625" style="153" bestFit="1" customWidth="1"/>
    <col min="45" max="45" width="63.21875" style="153" bestFit="1" customWidth="1"/>
    <col min="46" max="16384" width="8.77734375" style="153"/>
  </cols>
  <sheetData>
    <row r="1" spans="1:45" ht="15" thickBot="1" x14ac:dyDescent="0.35">
      <c r="A1" s="153" t="str">
        <f>'konklúzió 3f'!A1</f>
        <v>Valós számok 2022-re</v>
      </c>
      <c r="B1" s="153" t="str">
        <f>'konklúzió 3f'!B1</f>
        <v>&lt;--de nem része a tanulásnak</v>
      </c>
      <c r="AB1" s="153">
        <f>VLOOKUP(AB5-2,y0_3!$A$58:$K$81,y0_3!B$56,0)</f>
        <v>3</v>
      </c>
      <c r="AC1" s="153">
        <f>VLOOKUP(AC5-2,y0_3!$A$58:$K$81,y0_3!C$56,0)</f>
        <v>499713.6</v>
      </c>
      <c r="AD1" s="153">
        <f>VLOOKUP(AD5-2,y0_3!$A$58:$K$81,y0_3!D$56,0)</f>
        <v>3</v>
      </c>
      <c r="AE1" s="153">
        <f>VLOOKUP(AE5-2,y0_3!$A$58:$K$81,y0_3!E$56,0)</f>
        <v>3</v>
      </c>
      <c r="AF1" s="153">
        <f>VLOOKUP(AF5-2,y0_3!$A$58:$K$81,y0_3!F$56,0)</f>
        <v>2</v>
      </c>
      <c r="AG1" s="153">
        <f>VLOOKUP(AG5,y0_3!$A$58:$K$81,y0_3!G$56,0)</f>
        <v>1</v>
      </c>
      <c r="AH1" s="153">
        <f>VLOOKUP(AH5,y0_3!$A$58:$K$81,y0_3!H$56,0)</f>
        <v>18</v>
      </c>
      <c r="AI1" s="153">
        <f>VLOOKUP(AI5,y0_3!$A$58:$K$81,y0_3!I$56,0)</f>
        <v>66</v>
      </c>
      <c r="AJ1" s="153">
        <f>VLOOKUP(AJ5,y0_3!$A$58:$K$81,y0_3!J$56,0)</f>
        <v>499881.6</v>
      </c>
      <c r="AK1" s="153">
        <f>VLOOKUP(AK5,y0_3!$A$58:$K$81,y0_3!K$56,0)</f>
        <v>212</v>
      </c>
      <c r="AL1" s="153">
        <v>1000000</v>
      </c>
      <c r="AP1" s="153">
        <f>SUM(AB1:AK1)</f>
        <v>999903.2</v>
      </c>
      <c r="AQ1" s="185">
        <f>AL1-AP1</f>
        <v>96.800000000046566</v>
      </c>
      <c r="AR1" s="153">
        <f>ABS(AQ1-AQ5)</f>
        <v>64.700000000046572</v>
      </c>
      <c r="AS1" s="175" t="s">
        <v>866</v>
      </c>
    </row>
    <row r="2" spans="1:45" ht="19.95" customHeight="1" x14ac:dyDescent="0.3">
      <c r="A2" s="171" t="s">
        <v>481</v>
      </c>
      <c r="B2" s="170" t="s">
        <v>16</v>
      </c>
      <c r="C2" s="170" t="s">
        <v>482</v>
      </c>
      <c r="D2" s="170" t="s">
        <v>17</v>
      </c>
      <c r="E2" s="170" t="s">
        <v>18</v>
      </c>
      <c r="F2" s="170" t="s">
        <v>19</v>
      </c>
      <c r="G2" s="175" t="s">
        <v>483</v>
      </c>
      <c r="I2" s="153">
        <v>0</v>
      </c>
      <c r="J2" s="153">
        <v>0</v>
      </c>
      <c r="K2" s="153">
        <v>0</v>
      </c>
      <c r="L2" s="153">
        <v>0</v>
      </c>
      <c r="M2" s="153">
        <v>0</v>
      </c>
      <c r="P2" s="153">
        <v>0</v>
      </c>
      <c r="Q2" s="153">
        <v>0</v>
      </c>
      <c r="R2" s="153">
        <v>0</v>
      </c>
      <c r="S2" s="153">
        <v>0</v>
      </c>
      <c r="T2" s="153">
        <v>0</v>
      </c>
      <c r="U2" s="153">
        <v>0</v>
      </c>
      <c r="V2" s="153">
        <v>0</v>
      </c>
      <c r="W2" s="153">
        <v>0</v>
      </c>
      <c r="X2" s="153">
        <v>0</v>
      </c>
      <c r="Y2" s="153">
        <v>0</v>
      </c>
      <c r="AB2" s="153">
        <f>VLOOKUP(AB4,Y0_2!$A$59:$K$82,Y0_2!B$57,0)</f>
        <v>499757.5</v>
      </c>
      <c r="AC2" s="153">
        <f>VLOOKUP(AC4,Y0_2!$A$59:$K$82,Y0_2!C$57,0)</f>
        <v>0</v>
      </c>
      <c r="AD2" s="153">
        <f>VLOOKUP(AD4,Y0_2!$A$59:$K$82,Y0_2!D$57,0)</f>
        <v>0</v>
      </c>
      <c r="AE2" s="153">
        <f>VLOOKUP(AE4,Y0_2!$A$59:$K$82,Y0_2!E$57,0)</f>
        <v>0</v>
      </c>
      <c r="AF2" s="153">
        <f>VLOOKUP(AF4,Y0_2!$A$59:$K$82,Y0_2!F$57,0)</f>
        <v>4</v>
      </c>
      <c r="AG2" s="153">
        <f>VLOOKUP(AG4,Y0_2!$A$59:$K$82,Y0_2!G$57,0)</f>
        <v>0</v>
      </c>
      <c r="AH2" s="153">
        <f>VLOOKUP(AH4,Y0_2!$A$59:$K$82,Y0_2!H$57,0)</f>
        <v>8</v>
      </c>
      <c r="AI2" s="153">
        <f>VLOOKUP(AI4,Y0_2!$A$59:$K$82,Y0_2!I$57,0)</f>
        <v>0</v>
      </c>
      <c r="AJ2" s="153">
        <f>VLOOKUP(AJ4,Y0_2!$A$59:$K$82,Y0_2!J$57,0)</f>
        <v>499871</v>
      </c>
      <c r="AK2" s="153">
        <f>VLOOKUP(AK4,Y0_2!$A$59:$K$82,Y0_2!K$57,0)</f>
        <v>208</v>
      </c>
      <c r="AL2" s="153">
        <v>1000000</v>
      </c>
      <c r="AP2" s="153">
        <f>SUM(AB2:AK2)</f>
        <v>999848.5</v>
      </c>
    </row>
    <row r="3" spans="1:45" ht="15" thickBot="1" x14ac:dyDescent="0.35">
      <c r="B3" s="174" t="s">
        <v>242</v>
      </c>
      <c r="C3" s="174" t="s">
        <v>250</v>
      </c>
      <c r="D3" s="174" t="s">
        <v>262</v>
      </c>
      <c r="E3" s="174" t="s">
        <v>252</v>
      </c>
      <c r="F3" s="174" t="s">
        <v>253</v>
      </c>
      <c r="G3" s="175" t="s">
        <v>484</v>
      </c>
      <c r="I3" s="153" t="str">
        <f>B2</f>
        <v>X1</v>
      </c>
      <c r="J3" s="153" t="str">
        <f t="shared" ref="J3:N3" si="0">C2</f>
        <v>X2</v>
      </c>
      <c r="K3" s="153" t="str">
        <f t="shared" si="0"/>
        <v>X3</v>
      </c>
      <c r="L3" s="153" t="str">
        <f t="shared" si="0"/>
        <v>X4</v>
      </c>
      <c r="M3" s="153" t="str">
        <f t="shared" si="0"/>
        <v>X5</v>
      </c>
      <c r="N3" s="153" t="str">
        <f t="shared" si="0"/>
        <v>Y0</v>
      </c>
      <c r="P3" s="175" t="s">
        <v>485</v>
      </c>
      <c r="Q3" s="175" t="s">
        <v>486</v>
      </c>
      <c r="R3" s="175" t="s">
        <v>487</v>
      </c>
      <c r="S3" s="175" t="s">
        <v>488</v>
      </c>
      <c r="T3" s="175" t="s">
        <v>489</v>
      </c>
      <c r="U3" s="175" t="s">
        <v>490</v>
      </c>
      <c r="V3" s="175" t="s">
        <v>491</v>
      </c>
      <c r="W3" s="175" t="s">
        <v>492</v>
      </c>
      <c r="X3" s="175" t="s">
        <v>493</v>
      </c>
      <c r="Y3" s="175" t="s">
        <v>494</v>
      </c>
      <c r="Z3" s="175" t="s">
        <v>483</v>
      </c>
      <c r="AB3" s="153" t="str">
        <f>P3</f>
        <v>X1/X2</v>
      </c>
      <c r="AC3" s="153" t="str">
        <f t="shared" ref="AC3:AL18" si="1">Q3</f>
        <v>X1/X3</v>
      </c>
      <c r="AD3" s="153" t="str">
        <f t="shared" si="1"/>
        <v>X1/X4</v>
      </c>
      <c r="AE3" s="153" t="str">
        <f t="shared" si="1"/>
        <v>X1/X5</v>
      </c>
      <c r="AF3" s="153" t="str">
        <f t="shared" si="1"/>
        <v>X2/X3</v>
      </c>
      <c r="AG3" s="153" t="str">
        <f t="shared" si="1"/>
        <v>X2/X4</v>
      </c>
      <c r="AH3" s="153" t="str">
        <f t="shared" si="1"/>
        <v>X2/X5</v>
      </c>
      <c r="AI3" s="153" t="str">
        <f t="shared" si="1"/>
        <v>X3/X4</v>
      </c>
      <c r="AJ3" s="153" t="str">
        <f t="shared" si="1"/>
        <v>X3/X5</v>
      </c>
      <c r="AK3" s="153" t="str">
        <f t="shared" si="1"/>
        <v>X4/X5</v>
      </c>
      <c r="AL3" s="153" t="str">
        <f t="shared" si="1"/>
        <v>Y0</v>
      </c>
      <c r="AM3" s="153" t="str">
        <f>y0!L85</f>
        <v>Becslés</v>
      </c>
      <c r="AN3" s="153" t="str">
        <f>y0!N85</f>
        <v>Delta</v>
      </c>
      <c r="AO3" s="175" t="s">
        <v>641</v>
      </c>
      <c r="AP3" s="153" t="str">
        <f>Y0_2!L84</f>
        <v>Becslés</v>
      </c>
      <c r="AQ3" s="153" t="str">
        <f>Y0_2!N84</f>
        <v>Delta</v>
      </c>
      <c r="AR3" s="175" t="s">
        <v>754</v>
      </c>
    </row>
    <row r="4" spans="1:45" ht="15" thickBot="1" x14ac:dyDescent="0.35">
      <c r="A4" s="172" t="str">
        <f>konklúzió!A5</f>
        <v>Előrejelzés 2022-re</v>
      </c>
      <c r="B4" s="191">
        <v>1000</v>
      </c>
      <c r="C4" s="157">
        <f>konklúzió!C5</f>
        <v>4644.6000000000004</v>
      </c>
      <c r="D4" s="158">
        <f>konklúzió!D5</f>
        <v>4667</v>
      </c>
      <c r="E4" s="158">
        <f>konklúzió!E5</f>
        <v>3586</v>
      </c>
      <c r="F4" s="159">
        <f>konklúzió!F5</f>
        <v>2689.1</v>
      </c>
      <c r="G4" s="153">
        <v>1000000</v>
      </c>
      <c r="H4" s="169"/>
      <c r="I4" s="153">
        <f>RANK(B4,B$4:B$27,I$2)</f>
        <v>24</v>
      </c>
      <c r="J4" s="153">
        <f t="shared" ref="J4:M27" si="2">RANK(C4,C$4:C$27,J$2)</f>
        <v>11</v>
      </c>
      <c r="K4" s="153">
        <f t="shared" si="2"/>
        <v>9</v>
      </c>
      <c r="L4" s="153">
        <f t="shared" si="2"/>
        <v>1</v>
      </c>
      <c r="M4" s="153">
        <f t="shared" si="2"/>
        <v>8</v>
      </c>
      <c r="N4" s="153">
        <f>G4</f>
        <v>1000000</v>
      </c>
      <c r="P4" s="176">
        <f>$B4/C4</f>
        <v>0.21530379365284413</v>
      </c>
      <c r="Q4" s="176">
        <f t="shared" ref="Q4:S19" si="3">$B4/D4</f>
        <v>0.21427040925648169</v>
      </c>
      <c r="R4" s="176">
        <f t="shared" si="3"/>
        <v>0.2788622420524261</v>
      </c>
      <c r="S4" s="176">
        <f t="shared" si="3"/>
        <v>0.37187162991335393</v>
      </c>
      <c r="T4" s="176">
        <f>$C4/D4</f>
        <v>0.99520034283265491</v>
      </c>
      <c r="U4" s="176">
        <f t="shared" ref="U4:V19" si="4">$C4/E4</f>
        <v>1.2952035694366983</v>
      </c>
      <c r="V4" s="176">
        <f t="shared" si="4"/>
        <v>1.7271949722955637</v>
      </c>
      <c r="W4" s="176">
        <f>$D4/E4</f>
        <v>1.3014500836586727</v>
      </c>
      <c r="X4" s="176">
        <f>$D4/F4</f>
        <v>1.7355248968056227</v>
      </c>
      <c r="Y4" s="176">
        <f>E4/F4</f>
        <v>1.3335316648692872</v>
      </c>
      <c r="Z4" s="153">
        <f>N4</f>
        <v>1000000</v>
      </c>
      <c r="AB4" s="153">
        <f>RANK(P4,P$4:P$27,P$2)</f>
        <v>24</v>
      </c>
      <c r="AC4" s="153">
        <f t="shared" ref="AC4:AK27" si="5">RANK(Q4,Q$4:Q$27,Q$2)</f>
        <v>24</v>
      </c>
      <c r="AD4" s="153">
        <f t="shared" si="5"/>
        <v>24</v>
      </c>
      <c r="AE4" s="153">
        <f t="shared" si="5"/>
        <v>24</v>
      </c>
      <c r="AF4" s="153">
        <f t="shared" si="5"/>
        <v>20</v>
      </c>
      <c r="AG4" s="153">
        <f t="shared" si="5"/>
        <v>24</v>
      </c>
      <c r="AH4" s="153">
        <f t="shared" si="5"/>
        <v>16</v>
      </c>
      <c r="AI4" s="153">
        <f t="shared" si="5"/>
        <v>24</v>
      </c>
      <c r="AJ4" s="153">
        <f t="shared" si="5"/>
        <v>7</v>
      </c>
      <c r="AK4" s="153">
        <f t="shared" si="5"/>
        <v>1</v>
      </c>
      <c r="AL4" s="153">
        <f t="shared" si="1"/>
        <v>1000000</v>
      </c>
      <c r="AM4" s="153">
        <f>y0!L86</f>
        <v>999993.2</v>
      </c>
      <c r="AN4" s="153">
        <f>y0!N86</f>
        <v>6.8</v>
      </c>
      <c r="AO4" s="153">
        <f>RANK(AN4,AN$4:AN$27,0)</f>
        <v>8</v>
      </c>
      <c r="AP4" s="184">
        <f>AP2</f>
        <v>999848.5</v>
      </c>
      <c r="AQ4" s="185">
        <f>AL4-AP4</f>
        <v>151.5</v>
      </c>
      <c r="AR4" s="186">
        <f>ABS(AN4-AQ4)</f>
        <v>144.69999999999999</v>
      </c>
      <c r="AS4" s="175" t="s">
        <v>755</v>
      </c>
    </row>
    <row r="5" spans="1:45" x14ac:dyDescent="0.3">
      <c r="A5" s="173" t="str">
        <f>konklúzió!A6</f>
        <v>Valós számok 2022-re</v>
      </c>
      <c r="B5" s="160">
        <f>konklúzió!B6</f>
        <v>3420</v>
      </c>
      <c r="C5" s="161">
        <f>konklúzió!C6</f>
        <v>4400</v>
      </c>
      <c r="D5" s="161">
        <f>konklúzió!D6</f>
        <v>4800</v>
      </c>
      <c r="E5" s="161">
        <f>konklúzió!E6</f>
        <v>3010</v>
      </c>
      <c r="F5" s="162">
        <f>konklúzió!F6</f>
        <v>2380</v>
      </c>
      <c r="G5" s="153">
        <v>1000000</v>
      </c>
      <c r="I5" s="153">
        <f t="shared" ref="I5:I27" si="6">RANK(B5,B$4:B$27,I$2)</f>
        <v>23</v>
      </c>
      <c r="J5" s="153">
        <f t="shared" si="2"/>
        <v>14</v>
      </c>
      <c r="K5" s="153">
        <f t="shared" si="2"/>
        <v>6</v>
      </c>
      <c r="L5" s="153">
        <f t="shared" si="2"/>
        <v>9</v>
      </c>
      <c r="M5" s="153">
        <f t="shared" si="2"/>
        <v>18</v>
      </c>
      <c r="N5" s="153">
        <f t="shared" ref="N5:N27" si="7">G5</f>
        <v>1000000</v>
      </c>
      <c r="P5" s="176">
        <f t="shared" ref="P5:S27" si="8">$B5/C5</f>
        <v>0.77727272727272723</v>
      </c>
      <c r="Q5" s="176">
        <f t="shared" si="3"/>
        <v>0.71250000000000002</v>
      </c>
      <c r="R5" s="176">
        <f t="shared" si="3"/>
        <v>1.1362126245847175</v>
      </c>
      <c r="S5" s="176">
        <f t="shared" si="3"/>
        <v>1.4369747899159664</v>
      </c>
      <c r="T5" s="176">
        <f t="shared" ref="T5:V27" si="9">$C5/D5</f>
        <v>0.91666666666666663</v>
      </c>
      <c r="U5" s="176">
        <f t="shared" si="4"/>
        <v>1.4617940199335548</v>
      </c>
      <c r="V5" s="176">
        <f t="shared" si="4"/>
        <v>1.8487394957983194</v>
      </c>
      <c r="W5" s="176">
        <f t="shared" ref="W5:X27" si="10">$D5/E5</f>
        <v>1.5946843853820598</v>
      </c>
      <c r="X5" s="176">
        <f t="shared" si="10"/>
        <v>2.0168067226890756</v>
      </c>
      <c r="Y5" s="176">
        <f t="shared" ref="Y5:Y27" si="11">E5/F5</f>
        <v>1.2647058823529411</v>
      </c>
      <c r="Z5" s="153">
        <f t="shared" ref="Z5:Z27" si="12">N5</f>
        <v>1000000</v>
      </c>
      <c r="AB5" s="153">
        <f t="shared" ref="AB5:AB27" si="13">RANK(P5,P$4:P$27,P$2)</f>
        <v>23</v>
      </c>
      <c r="AC5" s="153">
        <f t="shared" si="5"/>
        <v>23</v>
      </c>
      <c r="AD5" s="153">
        <f t="shared" si="5"/>
        <v>23</v>
      </c>
      <c r="AE5" s="153">
        <f t="shared" si="5"/>
        <v>23</v>
      </c>
      <c r="AF5" s="153">
        <f t="shared" si="5"/>
        <v>24</v>
      </c>
      <c r="AG5" s="153">
        <f t="shared" si="5"/>
        <v>23</v>
      </c>
      <c r="AH5" s="153">
        <f t="shared" si="5"/>
        <v>6</v>
      </c>
      <c r="AI5" s="153">
        <f t="shared" si="5"/>
        <v>12</v>
      </c>
      <c r="AJ5" s="153">
        <f t="shared" si="5"/>
        <v>3</v>
      </c>
      <c r="AK5" s="153">
        <f t="shared" si="5"/>
        <v>4</v>
      </c>
      <c r="AL5" s="153">
        <f t="shared" si="1"/>
        <v>1000000</v>
      </c>
      <c r="AM5" s="153">
        <f>y0!L87</f>
        <v>999968.2</v>
      </c>
      <c r="AN5" s="153">
        <f>y0!N87</f>
        <v>31.8</v>
      </c>
      <c r="AO5" s="153">
        <f t="shared" ref="AO5:AO27" si="14">RANK(AN5,AN$4:AN$27,0)</f>
        <v>5</v>
      </c>
      <c r="AP5" s="153">
        <f>Y0_2!L85</f>
        <v>999967.9</v>
      </c>
      <c r="AQ5" s="153">
        <f>Y0_2!N85</f>
        <v>32.1</v>
      </c>
      <c r="AR5" s="153">
        <f>ABS(AN5-AQ5)</f>
        <v>0.30000000000000071</v>
      </c>
    </row>
    <row r="6" spans="1:45" x14ac:dyDescent="0.3">
      <c r="A6" s="154">
        <v>2021</v>
      </c>
      <c r="B6" s="163">
        <f>'kukorica termelés'!K108</f>
        <v>6130</v>
      </c>
      <c r="C6" s="164">
        <f>'b,á,r,z termésátlg'!H4</f>
        <v>5930</v>
      </c>
      <c r="D6" s="164">
        <f>'b,á,r,z termésátlg'!I4</f>
        <v>6370</v>
      </c>
      <c r="E6" s="164">
        <f>'b,á,r,z termésátlg'!J4</f>
        <v>3310</v>
      </c>
      <c r="F6" s="165">
        <f>'b,á,r,z termésátlg'!K4</f>
        <v>3060</v>
      </c>
      <c r="G6" s="153">
        <v>1000000</v>
      </c>
      <c r="I6" s="153">
        <f t="shared" si="6"/>
        <v>15</v>
      </c>
      <c r="J6" s="153">
        <f t="shared" si="2"/>
        <v>1</v>
      </c>
      <c r="K6" s="153">
        <f t="shared" si="2"/>
        <v>1</v>
      </c>
      <c r="L6" s="153">
        <f t="shared" si="2"/>
        <v>4</v>
      </c>
      <c r="M6" s="153">
        <f t="shared" si="2"/>
        <v>3</v>
      </c>
      <c r="N6" s="153">
        <f t="shared" si="7"/>
        <v>1000000</v>
      </c>
      <c r="P6" s="176">
        <f t="shared" si="8"/>
        <v>1.0337268128161889</v>
      </c>
      <c r="Q6" s="176">
        <f t="shared" si="3"/>
        <v>0.96232339089481944</v>
      </c>
      <c r="R6" s="176">
        <f t="shared" si="3"/>
        <v>1.851963746223565</v>
      </c>
      <c r="S6" s="176">
        <f t="shared" si="3"/>
        <v>2.0032679738562091</v>
      </c>
      <c r="T6" s="176">
        <f t="shared" si="9"/>
        <v>0.93092621664050235</v>
      </c>
      <c r="U6" s="176">
        <f t="shared" si="4"/>
        <v>1.7915407854984895</v>
      </c>
      <c r="V6" s="176">
        <f t="shared" si="4"/>
        <v>1.9379084967320261</v>
      </c>
      <c r="W6" s="176">
        <f t="shared" si="10"/>
        <v>1.9244712990936557</v>
      </c>
      <c r="X6" s="176">
        <f t="shared" si="10"/>
        <v>2.0816993464052289</v>
      </c>
      <c r="Y6" s="176">
        <f t="shared" si="11"/>
        <v>1.0816993464052287</v>
      </c>
      <c r="Z6" s="153">
        <f t="shared" si="12"/>
        <v>1000000</v>
      </c>
      <c r="AB6" s="153">
        <f t="shared" si="13"/>
        <v>22</v>
      </c>
      <c r="AC6" s="153">
        <f t="shared" si="5"/>
        <v>22</v>
      </c>
      <c r="AD6" s="153">
        <f t="shared" si="5"/>
        <v>19</v>
      </c>
      <c r="AE6" s="153">
        <f t="shared" si="5"/>
        <v>20</v>
      </c>
      <c r="AF6" s="153">
        <f t="shared" si="5"/>
        <v>23</v>
      </c>
      <c r="AG6" s="153">
        <f t="shared" si="5"/>
        <v>9</v>
      </c>
      <c r="AH6" s="153">
        <f t="shared" si="5"/>
        <v>4</v>
      </c>
      <c r="AI6" s="153">
        <f t="shared" si="5"/>
        <v>1</v>
      </c>
      <c r="AJ6" s="153">
        <f t="shared" si="5"/>
        <v>1</v>
      </c>
      <c r="AK6" s="153">
        <f t="shared" si="5"/>
        <v>8</v>
      </c>
      <c r="AL6" s="153">
        <f t="shared" si="1"/>
        <v>1000000</v>
      </c>
      <c r="AM6" s="153">
        <f>y0!L88</f>
        <v>999993.2</v>
      </c>
      <c r="AN6" s="153">
        <f>y0!N88</f>
        <v>6.8</v>
      </c>
      <c r="AO6" s="153">
        <f t="shared" si="14"/>
        <v>8</v>
      </c>
      <c r="AP6" s="153">
        <f>Y0_2!L86</f>
        <v>1000000.9</v>
      </c>
      <c r="AQ6" s="153">
        <f>Y0_2!N86</f>
        <v>-0.9</v>
      </c>
      <c r="AR6" s="153">
        <f t="shared" ref="AR6:AR27" si="15">ABS(AN6-AQ6)</f>
        <v>7.7</v>
      </c>
    </row>
    <row r="7" spans="1:45" x14ac:dyDescent="0.3">
      <c r="A7" s="154">
        <v>2020</v>
      </c>
      <c r="B7" s="163">
        <f>'kukorica termelés'!K109</f>
        <v>8580</v>
      </c>
      <c r="C7" s="164">
        <f>'b,á,r,z termésátlg'!H5</f>
        <v>5470</v>
      </c>
      <c r="D7" s="164">
        <f>'b,á,r,z termésátlg'!I5</f>
        <v>5680</v>
      </c>
      <c r="E7" s="164">
        <f>'b,á,r,z termésátlg'!J5</f>
        <v>3200</v>
      </c>
      <c r="F7" s="165">
        <f>'b,á,r,z termésátlg'!K5</f>
        <v>2990</v>
      </c>
      <c r="G7" s="153">
        <v>1000000</v>
      </c>
      <c r="I7" s="153">
        <f t="shared" si="6"/>
        <v>2</v>
      </c>
      <c r="J7" s="153">
        <f t="shared" si="2"/>
        <v>2</v>
      </c>
      <c r="K7" s="153">
        <f t="shared" si="2"/>
        <v>2</v>
      </c>
      <c r="L7" s="153">
        <f t="shared" si="2"/>
        <v>6</v>
      </c>
      <c r="M7" s="153">
        <f t="shared" si="2"/>
        <v>4</v>
      </c>
      <c r="N7" s="153">
        <f t="shared" si="7"/>
        <v>1000000</v>
      </c>
      <c r="P7" s="176">
        <f t="shared" si="8"/>
        <v>1.5685557586837295</v>
      </c>
      <c r="Q7" s="176">
        <f t="shared" si="3"/>
        <v>1.5105633802816902</v>
      </c>
      <c r="R7" s="176">
        <f t="shared" si="3"/>
        <v>2.6812499999999999</v>
      </c>
      <c r="S7" s="176">
        <f t="shared" si="3"/>
        <v>2.8695652173913042</v>
      </c>
      <c r="T7" s="176">
        <f t="shared" si="9"/>
        <v>0.9630281690140845</v>
      </c>
      <c r="U7" s="176">
        <f t="shared" si="4"/>
        <v>1.7093750000000001</v>
      </c>
      <c r="V7" s="176">
        <f t="shared" si="4"/>
        <v>1.8294314381270902</v>
      </c>
      <c r="W7" s="176">
        <f t="shared" si="10"/>
        <v>1.7749999999999999</v>
      </c>
      <c r="X7" s="176">
        <f t="shared" si="10"/>
        <v>1.8996655518394649</v>
      </c>
      <c r="Y7" s="176">
        <f t="shared" si="11"/>
        <v>1.0702341137123745</v>
      </c>
      <c r="Z7" s="153">
        <f t="shared" si="12"/>
        <v>1000000</v>
      </c>
      <c r="AB7" s="153">
        <f t="shared" si="13"/>
        <v>8</v>
      </c>
      <c r="AC7" s="153">
        <f t="shared" si="5"/>
        <v>14</v>
      </c>
      <c r="AD7" s="153">
        <f t="shared" si="5"/>
        <v>10</v>
      </c>
      <c r="AE7" s="153">
        <f t="shared" si="5"/>
        <v>6</v>
      </c>
      <c r="AF7" s="153">
        <f t="shared" si="5"/>
        <v>21</v>
      </c>
      <c r="AG7" s="153">
        <f t="shared" si="5"/>
        <v>15</v>
      </c>
      <c r="AH7" s="153">
        <f t="shared" si="5"/>
        <v>8</v>
      </c>
      <c r="AI7" s="153">
        <f t="shared" si="5"/>
        <v>3</v>
      </c>
      <c r="AJ7" s="153">
        <f t="shared" si="5"/>
        <v>4</v>
      </c>
      <c r="AK7" s="153">
        <f t="shared" si="5"/>
        <v>11</v>
      </c>
      <c r="AL7" s="153">
        <f t="shared" si="1"/>
        <v>1000000</v>
      </c>
      <c r="AM7" s="153">
        <f>y0!L89</f>
        <v>999993.2</v>
      </c>
      <c r="AN7" s="153">
        <f>y0!N89</f>
        <v>6.8</v>
      </c>
      <c r="AO7" s="153">
        <f t="shared" si="14"/>
        <v>8</v>
      </c>
      <c r="AP7" s="153">
        <f>Y0_2!L87</f>
        <v>999992.9</v>
      </c>
      <c r="AQ7" s="153">
        <f>Y0_2!N87</f>
        <v>7.1</v>
      </c>
      <c r="AR7" s="153">
        <f t="shared" si="15"/>
        <v>0.29999999999999982</v>
      </c>
    </row>
    <row r="8" spans="1:45" x14ac:dyDescent="0.3">
      <c r="A8" s="154">
        <v>2019</v>
      </c>
      <c r="B8" s="163">
        <f>'kukorica termelés'!K110</f>
        <v>8060</v>
      </c>
      <c r="C8" s="164">
        <f>'b,á,r,z termésátlg'!H6</f>
        <v>5290</v>
      </c>
      <c r="D8" s="164">
        <f>'b,á,r,z termésátlg'!I6</f>
        <v>5590</v>
      </c>
      <c r="E8" s="164">
        <f>'b,á,r,z termésátlg'!J6</f>
        <v>3490</v>
      </c>
      <c r="F8" s="165">
        <f>'b,á,r,z termésátlg'!K6</f>
        <v>3230</v>
      </c>
      <c r="G8" s="153">
        <v>1000000</v>
      </c>
      <c r="I8" s="153">
        <f t="shared" si="6"/>
        <v>4</v>
      </c>
      <c r="J8" s="153">
        <f t="shared" si="2"/>
        <v>5</v>
      </c>
      <c r="K8" s="153">
        <f t="shared" si="2"/>
        <v>3</v>
      </c>
      <c r="L8" s="153">
        <f t="shared" si="2"/>
        <v>2</v>
      </c>
      <c r="M8" s="153">
        <f t="shared" si="2"/>
        <v>1</v>
      </c>
      <c r="N8" s="153">
        <f t="shared" si="7"/>
        <v>1000000</v>
      </c>
      <c r="P8" s="176">
        <f t="shared" si="8"/>
        <v>1.5236294896030245</v>
      </c>
      <c r="Q8" s="176">
        <f t="shared" si="3"/>
        <v>1.441860465116279</v>
      </c>
      <c r="R8" s="176">
        <f t="shared" si="3"/>
        <v>2.30945558739255</v>
      </c>
      <c r="S8" s="176">
        <f t="shared" si="3"/>
        <v>2.4953560371517027</v>
      </c>
      <c r="T8" s="176">
        <f t="shared" si="9"/>
        <v>0.94633273703041143</v>
      </c>
      <c r="U8" s="176">
        <f t="shared" si="4"/>
        <v>1.515759312320917</v>
      </c>
      <c r="V8" s="176">
        <f t="shared" si="4"/>
        <v>1.6377708978328174</v>
      </c>
      <c r="W8" s="176">
        <f t="shared" si="10"/>
        <v>1.6017191977077363</v>
      </c>
      <c r="X8" s="176">
        <f t="shared" si="10"/>
        <v>1.7306501547987616</v>
      </c>
      <c r="Y8" s="176">
        <f t="shared" si="11"/>
        <v>1.0804953560371517</v>
      </c>
      <c r="Z8" s="153">
        <f t="shared" si="12"/>
        <v>1000000</v>
      </c>
      <c r="AB8" s="153">
        <f t="shared" si="13"/>
        <v>10</v>
      </c>
      <c r="AC8" s="153">
        <f t="shared" si="5"/>
        <v>16</v>
      </c>
      <c r="AD8" s="153">
        <f t="shared" si="5"/>
        <v>15</v>
      </c>
      <c r="AE8" s="153">
        <f t="shared" si="5"/>
        <v>14</v>
      </c>
      <c r="AF8" s="153">
        <f t="shared" si="5"/>
        <v>22</v>
      </c>
      <c r="AG8" s="153">
        <f t="shared" si="5"/>
        <v>21</v>
      </c>
      <c r="AH8" s="153">
        <f t="shared" si="5"/>
        <v>20</v>
      </c>
      <c r="AI8" s="153">
        <f t="shared" si="5"/>
        <v>11</v>
      </c>
      <c r="AJ8" s="153">
        <f t="shared" si="5"/>
        <v>8</v>
      </c>
      <c r="AK8" s="153">
        <f t="shared" si="5"/>
        <v>9</v>
      </c>
      <c r="AL8" s="153">
        <f t="shared" si="1"/>
        <v>1000000</v>
      </c>
      <c r="AM8" s="153">
        <f>y0!L90</f>
        <v>999959.2</v>
      </c>
      <c r="AN8" s="153">
        <f>y0!N90</f>
        <v>40.799999999999997</v>
      </c>
      <c r="AO8" s="153">
        <f t="shared" si="14"/>
        <v>3</v>
      </c>
      <c r="AP8" s="153">
        <f>Y0_2!L88</f>
        <v>999958.9</v>
      </c>
      <c r="AQ8" s="153">
        <f>Y0_2!N88</f>
        <v>41.1</v>
      </c>
      <c r="AR8" s="153">
        <f t="shared" si="15"/>
        <v>0.30000000000000426</v>
      </c>
    </row>
    <row r="9" spans="1:45" x14ac:dyDescent="0.3">
      <c r="A9" s="154">
        <v>2018</v>
      </c>
      <c r="B9" s="163">
        <f>'kukorica termelés'!K111</f>
        <v>8490</v>
      </c>
      <c r="C9" s="164">
        <f>'b,á,r,z termésátlg'!H7</f>
        <v>5120</v>
      </c>
      <c r="D9" s="164">
        <f>'b,á,r,z termésátlg'!I7</f>
        <v>4690</v>
      </c>
      <c r="E9" s="164">
        <f>'b,á,r,z termésátlg'!J7</f>
        <v>3370</v>
      </c>
      <c r="F9" s="165">
        <f>'b,á,r,z termésátlg'!K7</f>
        <v>2620</v>
      </c>
      <c r="G9" s="153">
        <v>1000000</v>
      </c>
      <c r="I9" s="153">
        <f t="shared" si="6"/>
        <v>3</v>
      </c>
      <c r="J9" s="153">
        <f t="shared" si="2"/>
        <v>7</v>
      </c>
      <c r="K9" s="153">
        <f t="shared" si="2"/>
        <v>8</v>
      </c>
      <c r="L9" s="153">
        <f t="shared" si="2"/>
        <v>3</v>
      </c>
      <c r="M9" s="153">
        <f t="shared" si="2"/>
        <v>10</v>
      </c>
      <c r="N9" s="153">
        <f t="shared" si="7"/>
        <v>1000000</v>
      </c>
      <c r="P9" s="176">
        <f t="shared" si="8"/>
        <v>1.658203125</v>
      </c>
      <c r="Q9" s="176">
        <f t="shared" si="3"/>
        <v>1.8102345415778252</v>
      </c>
      <c r="R9" s="176">
        <f t="shared" si="3"/>
        <v>2.5192878338278932</v>
      </c>
      <c r="S9" s="176">
        <f t="shared" si="3"/>
        <v>3.2404580152671754</v>
      </c>
      <c r="T9" s="176">
        <f t="shared" si="9"/>
        <v>1.091684434968017</v>
      </c>
      <c r="U9" s="176">
        <f t="shared" si="4"/>
        <v>1.5192878338278932</v>
      </c>
      <c r="V9" s="176">
        <f t="shared" si="4"/>
        <v>1.9541984732824427</v>
      </c>
      <c r="W9" s="176">
        <f t="shared" si="10"/>
        <v>1.3916913946587537</v>
      </c>
      <c r="X9" s="176">
        <f t="shared" si="10"/>
        <v>1.7900763358778626</v>
      </c>
      <c r="Y9" s="176">
        <f t="shared" si="11"/>
        <v>1.2862595419847329</v>
      </c>
      <c r="Z9" s="153">
        <f t="shared" si="12"/>
        <v>1000000</v>
      </c>
      <c r="AB9" s="153">
        <f t="shared" si="13"/>
        <v>5</v>
      </c>
      <c r="AC9" s="153">
        <f t="shared" si="5"/>
        <v>5</v>
      </c>
      <c r="AD9" s="153">
        <f t="shared" si="5"/>
        <v>14</v>
      </c>
      <c r="AE9" s="153">
        <f t="shared" si="5"/>
        <v>1</v>
      </c>
      <c r="AF9" s="153">
        <f t="shared" si="5"/>
        <v>14</v>
      </c>
      <c r="AG9" s="153">
        <f t="shared" si="5"/>
        <v>20</v>
      </c>
      <c r="AH9" s="153">
        <f t="shared" si="5"/>
        <v>3</v>
      </c>
      <c r="AI9" s="153">
        <f t="shared" si="5"/>
        <v>21</v>
      </c>
      <c r="AJ9" s="153">
        <f t="shared" si="5"/>
        <v>5</v>
      </c>
      <c r="AK9" s="153">
        <f t="shared" si="5"/>
        <v>3</v>
      </c>
      <c r="AL9" s="153">
        <f t="shared" si="1"/>
        <v>1000000</v>
      </c>
      <c r="AM9" s="153">
        <f>y0!L91</f>
        <v>999993.2</v>
      </c>
      <c r="AN9" s="153">
        <f>y0!N91</f>
        <v>6.8</v>
      </c>
      <c r="AO9" s="153">
        <f t="shared" si="14"/>
        <v>8</v>
      </c>
      <c r="AP9" s="153">
        <f>Y0_2!L89</f>
        <v>1000006.9</v>
      </c>
      <c r="AQ9" s="153">
        <f>Y0_2!N89</f>
        <v>-6.9</v>
      </c>
      <c r="AR9" s="153">
        <f t="shared" si="15"/>
        <v>13.7</v>
      </c>
    </row>
    <row r="10" spans="1:45" x14ac:dyDescent="0.3">
      <c r="A10" s="154">
        <v>2017</v>
      </c>
      <c r="B10" s="163">
        <f>'kukorica termelés'!K112</f>
        <v>6820</v>
      </c>
      <c r="C10" s="164">
        <f>'b,á,r,z termésátlg'!H8</f>
        <v>5430</v>
      </c>
      <c r="D10" s="164">
        <f>'b,á,r,z termésátlg'!I8</f>
        <v>5280</v>
      </c>
      <c r="E10" s="164">
        <f>'b,á,r,z termésátlg'!J8</f>
        <v>3290</v>
      </c>
      <c r="F10" s="165">
        <f>'b,á,r,z termésátlg'!K8</f>
        <v>2540</v>
      </c>
      <c r="G10" s="153">
        <v>1000000</v>
      </c>
      <c r="I10" s="153">
        <f t="shared" si="6"/>
        <v>9</v>
      </c>
      <c r="J10" s="153">
        <f t="shared" si="2"/>
        <v>3</v>
      </c>
      <c r="K10" s="153">
        <f t="shared" si="2"/>
        <v>4</v>
      </c>
      <c r="L10" s="153">
        <f t="shared" si="2"/>
        <v>5</v>
      </c>
      <c r="M10" s="153">
        <f t="shared" si="2"/>
        <v>14</v>
      </c>
      <c r="N10" s="153">
        <f t="shared" si="7"/>
        <v>1000000</v>
      </c>
      <c r="P10" s="176">
        <f t="shared" si="8"/>
        <v>1.2559852670349907</v>
      </c>
      <c r="Q10" s="176">
        <f t="shared" si="3"/>
        <v>1.2916666666666667</v>
      </c>
      <c r="R10" s="176">
        <f t="shared" si="3"/>
        <v>2.072948328267477</v>
      </c>
      <c r="S10" s="176">
        <f t="shared" si="3"/>
        <v>2.6850393700787403</v>
      </c>
      <c r="T10" s="176">
        <f t="shared" si="9"/>
        <v>1.0284090909090908</v>
      </c>
      <c r="U10" s="176">
        <f t="shared" si="4"/>
        <v>1.6504559270516717</v>
      </c>
      <c r="V10" s="176">
        <f t="shared" si="4"/>
        <v>2.1377952755905514</v>
      </c>
      <c r="W10" s="176">
        <f t="shared" si="10"/>
        <v>1.6048632218844985</v>
      </c>
      <c r="X10" s="176">
        <f t="shared" si="10"/>
        <v>2.0787401574803148</v>
      </c>
      <c r="Y10" s="176">
        <f t="shared" si="11"/>
        <v>1.295275590551181</v>
      </c>
      <c r="Z10" s="153">
        <f t="shared" si="12"/>
        <v>1000000</v>
      </c>
      <c r="AB10" s="153">
        <f t="shared" si="13"/>
        <v>16</v>
      </c>
      <c r="AC10" s="153">
        <f t="shared" si="5"/>
        <v>18</v>
      </c>
      <c r="AD10" s="153">
        <f t="shared" si="5"/>
        <v>18</v>
      </c>
      <c r="AE10" s="153">
        <f t="shared" si="5"/>
        <v>9</v>
      </c>
      <c r="AF10" s="153">
        <f t="shared" si="5"/>
        <v>19</v>
      </c>
      <c r="AG10" s="153">
        <f t="shared" si="5"/>
        <v>18</v>
      </c>
      <c r="AH10" s="153">
        <f t="shared" si="5"/>
        <v>2</v>
      </c>
      <c r="AI10" s="153">
        <f t="shared" si="5"/>
        <v>10</v>
      </c>
      <c r="AJ10" s="153">
        <f t="shared" si="5"/>
        <v>2</v>
      </c>
      <c r="AK10" s="153">
        <f t="shared" si="5"/>
        <v>2</v>
      </c>
      <c r="AL10" s="153">
        <f t="shared" si="1"/>
        <v>1000000</v>
      </c>
      <c r="AM10" s="153">
        <f>y0!L92</f>
        <v>1000026.2</v>
      </c>
      <c r="AN10" s="153">
        <f>y0!N92</f>
        <v>-26.2</v>
      </c>
      <c r="AO10" s="153">
        <f t="shared" si="14"/>
        <v>18</v>
      </c>
      <c r="AP10" s="153">
        <f>Y0_2!L90</f>
        <v>1000017.9</v>
      </c>
      <c r="AQ10" s="153">
        <f>Y0_2!N90</f>
        <v>-17.899999999999999</v>
      </c>
      <c r="AR10" s="153">
        <f t="shared" si="15"/>
        <v>8.3000000000000007</v>
      </c>
    </row>
    <row r="11" spans="1:45" x14ac:dyDescent="0.3">
      <c r="A11" s="154">
        <v>2016</v>
      </c>
      <c r="B11" s="163">
        <f>'kukorica termelés'!K113</f>
        <v>8630</v>
      </c>
      <c r="C11" s="164">
        <f>'b,á,r,z termésátlg'!H9</f>
        <v>5370</v>
      </c>
      <c r="D11" s="164">
        <f>'b,á,r,z termésátlg'!I9</f>
        <v>5090</v>
      </c>
      <c r="E11" s="164">
        <f>'b,á,r,z termésátlg'!J9</f>
        <v>3090</v>
      </c>
      <c r="F11" s="165">
        <f>'b,á,r,z termésátlg'!K9</f>
        <v>2850</v>
      </c>
      <c r="G11" s="153">
        <v>1000000</v>
      </c>
      <c r="I11" s="153">
        <f t="shared" si="6"/>
        <v>1</v>
      </c>
      <c r="J11" s="153">
        <f t="shared" si="2"/>
        <v>4</v>
      </c>
      <c r="K11" s="153">
        <f t="shared" si="2"/>
        <v>5</v>
      </c>
      <c r="L11" s="153">
        <f t="shared" si="2"/>
        <v>7</v>
      </c>
      <c r="M11" s="153">
        <f t="shared" si="2"/>
        <v>6</v>
      </c>
      <c r="N11" s="153">
        <f t="shared" si="7"/>
        <v>1000000</v>
      </c>
      <c r="P11" s="176">
        <f t="shared" si="8"/>
        <v>1.6070763500931098</v>
      </c>
      <c r="Q11" s="176">
        <f t="shared" si="3"/>
        <v>1.6954813359528487</v>
      </c>
      <c r="R11" s="176">
        <f t="shared" si="3"/>
        <v>2.7928802588996762</v>
      </c>
      <c r="S11" s="176">
        <f t="shared" si="3"/>
        <v>3.0280701754385966</v>
      </c>
      <c r="T11" s="176">
        <f t="shared" si="9"/>
        <v>1.0550098231827112</v>
      </c>
      <c r="U11" s="176">
        <f t="shared" si="4"/>
        <v>1.7378640776699028</v>
      </c>
      <c r="V11" s="176">
        <f t="shared" si="4"/>
        <v>1.8842105263157896</v>
      </c>
      <c r="W11" s="176">
        <f t="shared" si="10"/>
        <v>1.6472491909385114</v>
      </c>
      <c r="X11" s="176">
        <f t="shared" si="10"/>
        <v>1.7859649122807018</v>
      </c>
      <c r="Y11" s="176">
        <f t="shared" si="11"/>
        <v>1.0842105263157895</v>
      </c>
      <c r="Z11" s="153">
        <f t="shared" si="12"/>
        <v>1000000</v>
      </c>
      <c r="AB11" s="153">
        <f t="shared" si="13"/>
        <v>7</v>
      </c>
      <c r="AC11" s="153">
        <f t="shared" si="5"/>
        <v>10</v>
      </c>
      <c r="AD11" s="153">
        <f t="shared" si="5"/>
        <v>6</v>
      </c>
      <c r="AE11" s="153">
        <f t="shared" si="5"/>
        <v>2</v>
      </c>
      <c r="AF11" s="153">
        <f t="shared" si="5"/>
        <v>17</v>
      </c>
      <c r="AG11" s="153">
        <f t="shared" si="5"/>
        <v>14</v>
      </c>
      <c r="AH11" s="153">
        <f t="shared" si="5"/>
        <v>5</v>
      </c>
      <c r="AI11" s="153">
        <f t="shared" si="5"/>
        <v>6</v>
      </c>
      <c r="AJ11" s="153">
        <f t="shared" si="5"/>
        <v>6</v>
      </c>
      <c r="AK11" s="153">
        <f t="shared" si="5"/>
        <v>7</v>
      </c>
      <c r="AL11" s="153">
        <f t="shared" si="1"/>
        <v>1000000</v>
      </c>
      <c r="AM11" s="153">
        <f>y0!L93</f>
        <v>1000090.2</v>
      </c>
      <c r="AN11" s="153">
        <f>y0!N93</f>
        <v>-90.2</v>
      </c>
      <c r="AO11" s="153">
        <f t="shared" si="14"/>
        <v>24</v>
      </c>
      <c r="AP11" s="153">
        <f>Y0_2!L91</f>
        <v>1000075.4</v>
      </c>
      <c r="AQ11" s="153">
        <f>Y0_2!N91</f>
        <v>-75.400000000000006</v>
      </c>
      <c r="AR11" s="153">
        <f t="shared" si="15"/>
        <v>14.799999999999997</v>
      </c>
    </row>
    <row r="12" spans="1:45" x14ac:dyDescent="0.3">
      <c r="A12" s="154">
        <v>2015</v>
      </c>
      <c r="B12" s="163">
        <f>'kukorica termelés'!K114</f>
        <v>5790</v>
      </c>
      <c r="C12" s="164">
        <f>'b,á,r,z termésátlg'!H10</f>
        <v>5180</v>
      </c>
      <c r="D12" s="164">
        <f>'b,á,r,z termésátlg'!I10</f>
        <v>4760</v>
      </c>
      <c r="E12" s="164">
        <f>'b,á,r,z termésátlg'!J10</f>
        <v>2760</v>
      </c>
      <c r="F12" s="165">
        <f>'b,á,r,z termésátlg'!K10</f>
        <v>2830</v>
      </c>
      <c r="G12" s="153">
        <v>1000000</v>
      </c>
      <c r="I12" s="153">
        <f t="shared" si="6"/>
        <v>16</v>
      </c>
      <c r="J12" s="153">
        <f t="shared" si="2"/>
        <v>6</v>
      </c>
      <c r="K12" s="153">
        <f t="shared" si="2"/>
        <v>7</v>
      </c>
      <c r="L12" s="153">
        <f t="shared" si="2"/>
        <v>11</v>
      </c>
      <c r="M12" s="153">
        <f t="shared" si="2"/>
        <v>7</v>
      </c>
      <c r="N12" s="153">
        <f t="shared" si="7"/>
        <v>1000000</v>
      </c>
      <c r="P12" s="176">
        <f t="shared" si="8"/>
        <v>1.1177606177606179</v>
      </c>
      <c r="Q12" s="176">
        <f t="shared" si="3"/>
        <v>1.2163865546218486</v>
      </c>
      <c r="R12" s="176">
        <f t="shared" si="3"/>
        <v>2.097826086956522</v>
      </c>
      <c r="S12" s="176">
        <f t="shared" si="3"/>
        <v>2.0459363957597172</v>
      </c>
      <c r="T12" s="176">
        <f t="shared" si="9"/>
        <v>1.088235294117647</v>
      </c>
      <c r="U12" s="176">
        <f t="shared" si="4"/>
        <v>1.8768115942028984</v>
      </c>
      <c r="V12" s="176">
        <f t="shared" si="4"/>
        <v>1.8303886925795052</v>
      </c>
      <c r="W12" s="176">
        <f t="shared" si="10"/>
        <v>1.7246376811594204</v>
      </c>
      <c r="X12" s="176">
        <f t="shared" si="10"/>
        <v>1.6819787985865724</v>
      </c>
      <c r="Y12" s="176">
        <f t="shared" si="11"/>
        <v>0.97526501766784457</v>
      </c>
      <c r="Z12" s="153">
        <f t="shared" si="12"/>
        <v>1000000</v>
      </c>
      <c r="AB12" s="153">
        <f t="shared" si="13"/>
        <v>19</v>
      </c>
      <c r="AC12" s="153">
        <f t="shared" si="5"/>
        <v>19</v>
      </c>
      <c r="AD12" s="153">
        <f t="shared" si="5"/>
        <v>16</v>
      </c>
      <c r="AE12" s="153">
        <f t="shared" si="5"/>
        <v>19</v>
      </c>
      <c r="AF12" s="153">
        <f t="shared" si="5"/>
        <v>15</v>
      </c>
      <c r="AG12" s="153">
        <f t="shared" si="5"/>
        <v>3</v>
      </c>
      <c r="AH12" s="153">
        <f t="shared" si="5"/>
        <v>7</v>
      </c>
      <c r="AI12" s="153">
        <f t="shared" si="5"/>
        <v>5</v>
      </c>
      <c r="AJ12" s="153">
        <f t="shared" si="5"/>
        <v>9</v>
      </c>
      <c r="AK12" s="153">
        <f t="shared" si="5"/>
        <v>16</v>
      </c>
      <c r="AL12" s="153">
        <f t="shared" si="1"/>
        <v>1000000</v>
      </c>
      <c r="AM12" s="153">
        <f>y0!L94</f>
        <v>1000027.2</v>
      </c>
      <c r="AN12" s="153">
        <f>y0!N94</f>
        <v>-27.2</v>
      </c>
      <c r="AO12" s="153">
        <f t="shared" si="14"/>
        <v>19</v>
      </c>
      <c r="AP12" s="153">
        <f>Y0_2!L92</f>
        <v>1000026.9</v>
      </c>
      <c r="AQ12" s="153">
        <f>Y0_2!N92</f>
        <v>-26.9</v>
      </c>
      <c r="AR12" s="153">
        <f t="shared" si="15"/>
        <v>0.30000000000000071</v>
      </c>
    </row>
    <row r="13" spans="1:45" x14ac:dyDescent="0.3">
      <c r="A13" s="154">
        <v>2014</v>
      </c>
      <c r="B13" s="163">
        <f>'kukorica termelés'!K115</f>
        <v>7820</v>
      </c>
      <c r="C13" s="164">
        <f>'b,á,r,z termésátlg'!H11</f>
        <v>4730</v>
      </c>
      <c r="D13" s="164">
        <f>'b,á,r,z termésátlg'!I11</f>
        <v>4420</v>
      </c>
      <c r="E13" s="164">
        <f>'b,á,r,z termésátlg'!J11</f>
        <v>2860</v>
      </c>
      <c r="F13" s="165">
        <f>'b,á,r,z termésátlg'!K11</f>
        <v>2670</v>
      </c>
      <c r="G13" s="153">
        <v>1000000</v>
      </c>
      <c r="I13" s="153">
        <f t="shared" si="6"/>
        <v>5</v>
      </c>
      <c r="J13" s="153">
        <f t="shared" si="2"/>
        <v>10</v>
      </c>
      <c r="K13" s="153">
        <f t="shared" si="2"/>
        <v>11</v>
      </c>
      <c r="L13" s="153">
        <f t="shared" si="2"/>
        <v>10</v>
      </c>
      <c r="M13" s="153">
        <f t="shared" si="2"/>
        <v>9</v>
      </c>
      <c r="N13" s="153">
        <f t="shared" si="7"/>
        <v>1000000</v>
      </c>
      <c r="P13" s="176">
        <f t="shared" si="8"/>
        <v>1.6532769556025371</v>
      </c>
      <c r="Q13" s="176">
        <f t="shared" si="3"/>
        <v>1.7692307692307692</v>
      </c>
      <c r="R13" s="176">
        <f t="shared" si="3"/>
        <v>2.7342657342657342</v>
      </c>
      <c r="S13" s="176">
        <f t="shared" si="3"/>
        <v>2.9288389513108615</v>
      </c>
      <c r="T13" s="176">
        <f t="shared" si="9"/>
        <v>1.0701357466063348</v>
      </c>
      <c r="U13" s="176">
        <f t="shared" si="4"/>
        <v>1.6538461538461537</v>
      </c>
      <c r="V13" s="176">
        <f t="shared" si="4"/>
        <v>1.7715355805243447</v>
      </c>
      <c r="W13" s="176">
        <f t="shared" si="10"/>
        <v>1.5454545454545454</v>
      </c>
      <c r="X13" s="176">
        <f t="shared" si="10"/>
        <v>1.6554307116104869</v>
      </c>
      <c r="Y13" s="176">
        <f t="shared" si="11"/>
        <v>1.0711610486891385</v>
      </c>
      <c r="Z13" s="153">
        <f t="shared" si="12"/>
        <v>1000000</v>
      </c>
      <c r="AB13" s="153">
        <f t="shared" si="13"/>
        <v>6</v>
      </c>
      <c r="AC13" s="153">
        <f t="shared" si="5"/>
        <v>7</v>
      </c>
      <c r="AD13" s="153">
        <f t="shared" si="5"/>
        <v>7</v>
      </c>
      <c r="AE13" s="153">
        <f t="shared" si="5"/>
        <v>5</v>
      </c>
      <c r="AF13" s="153">
        <f t="shared" si="5"/>
        <v>16</v>
      </c>
      <c r="AG13" s="153">
        <f t="shared" si="5"/>
        <v>17</v>
      </c>
      <c r="AH13" s="153">
        <f t="shared" si="5"/>
        <v>13</v>
      </c>
      <c r="AI13" s="153">
        <f t="shared" si="5"/>
        <v>16</v>
      </c>
      <c r="AJ13" s="153">
        <f t="shared" si="5"/>
        <v>11</v>
      </c>
      <c r="AK13" s="153">
        <f t="shared" si="5"/>
        <v>10</v>
      </c>
      <c r="AL13" s="153">
        <f t="shared" si="1"/>
        <v>1000000</v>
      </c>
      <c r="AM13" s="153">
        <f>y0!L95</f>
        <v>999993.2</v>
      </c>
      <c r="AN13" s="153">
        <f>y0!N95</f>
        <v>6.8</v>
      </c>
      <c r="AO13" s="153">
        <f t="shared" si="14"/>
        <v>8</v>
      </c>
      <c r="AP13" s="153">
        <f>Y0_2!L93</f>
        <v>999992.9</v>
      </c>
      <c r="AQ13" s="153">
        <f>Y0_2!N93</f>
        <v>7.1</v>
      </c>
      <c r="AR13" s="153">
        <f t="shared" si="15"/>
        <v>0.29999999999999982</v>
      </c>
    </row>
    <row r="14" spans="1:45" x14ac:dyDescent="0.3">
      <c r="A14" s="154">
        <v>2013</v>
      </c>
      <c r="B14" s="163">
        <f>'kukorica termelés'!K116</f>
        <v>5440</v>
      </c>
      <c r="C14" s="164">
        <f>'b,á,r,z termésátlg'!H12</f>
        <v>4640</v>
      </c>
      <c r="D14" s="164">
        <f>'b,á,r,z termésátlg'!I12</f>
        <v>4050</v>
      </c>
      <c r="E14" s="164">
        <f>'b,á,r,z termésátlg'!J12</f>
        <v>3070</v>
      </c>
      <c r="F14" s="165">
        <f>'b,á,r,z termésátlg'!K12</f>
        <v>2570</v>
      </c>
      <c r="G14" s="153">
        <v>1000000</v>
      </c>
      <c r="I14" s="153">
        <f t="shared" si="6"/>
        <v>17</v>
      </c>
      <c r="J14" s="153">
        <f t="shared" si="2"/>
        <v>12</v>
      </c>
      <c r="K14" s="153">
        <f t="shared" si="2"/>
        <v>13</v>
      </c>
      <c r="L14" s="153">
        <f t="shared" si="2"/>
        <v>8</v>
      </c>
      <c r="M14" s="153">
        <f t="shared" si="2"/>
        <v>12</v>
      </c>
      <c r="N14" s="153">
        <f t="shared" si="7"/>
        <v>1000000</v>
      </c>
      <c r="P14" s="176">
        <f t="shared" si="8"/>
        <v>1.1724137931034482</v>
      </c>
      <c r="Q14" s="176">
        <f t="shared" si="3"/>
        <v>1.3432098765432099</v>
      </c>
      <c r="R14" s="176">
        <f t="shared" si="3"/>
        <v>1.771986970684039</v>
      </c>
      <c r="S14" s="176">
        <f t="shared" si="3"/>
        <v>2.1167315175097277</v>
      </c>
      <c r="T14" s="176">
        <f t="shared" si="9"/>
        <v>1.145679012345679</v>
      </c>
      <c r="U14" s="176">
        <f t="shared" si="4"/>
        <v>1.5114006514657981</v>
      </c>
      <c r="V14" s="176">
        <f t="shared" si="4"/>
        <v>1.8054474708171206</v>
      </c>
      <c r="W14" s="176">
        <f t="shared" si="10"/>
        <v>1.3192182410423452</v>
      </c>
      <c r="X14" s="176">
        <f t="shared" si="10"/>
        <v>1.5758754863813229</v>
      </c>
      <c r="Y14" s="176">
        <f t="shared" si="11"/>
        <v>1.1945525291828794</v>
      </c>
      <c r="Z14" s="153">
        <f t="shared" si="12"/>
        <v>1000000</v>
      </c>
      <c r="AB14" s="153">
        <f t="shared" si="13"/>
        <v>17</v>
      </c>
      <c r="AC14" s="153">
        <f t="shared" si="5"/>
        <v>17</v>
      </c>
      <c r="AD14" s="153">
        <f t="shared" si="5"/>
        <v>22</v>
      </c>
      <c r="AE14" s="153">
        <f t="shared" si="5"/>
        <v>18</v>
      </c>
      <c r="AF14" s="153">
        <f t="shared" si="5"/>
        <v>7</v>
      </c>
      <c r="AG14" s="153">
        <f t="shared" si="5"/>
        <v>22</v>
      </c>
      <c r="AH14" s="153">
        <f t="shared" si="5"/>
        <v>10</v>
      </c>
      <c r="AI14" s="153">
        <f t="shared" si="5"/>
        <v>23</v>
      </c>
      <c r="AJ14" s="153">
        <f t="shared" si="5"/>
        <v>13</v>
      </c>
      <c r="AK14" s="153">
        <f t="shared" si="5"/>
        <v>6</v>
      </c>
      <c r="AL14" s="153">
        <f t="shared" si="1"/>
        <v>1000000</v>
      </c>
      <c r="AM14" s="153">
        <f>y0!L96</f>
        <v>999959.7</v>
      </c>
      <c r="AN14" s="153">
        <f>y0!N96</f>
        <v>40.299999999999997</v>
      </c>
      <c r="AO14" s="153">
        <f t="shared" si="14"/>
        <v>4</v>
      </c>
      <c r="AP14" s="153">
        <f>Y0_2!L94</f>
        <v>999970.9</v>
      </c>
      <c r="AQ14" s="153">
        <f>Y0_2!N94</f>
        <v>29.1</v>
      </c>
      <c r="AR14" s="153">
        <f t="shared" si="15"/>
        <v>11.199999999999996</v>
      </c>
    </row>
    <row r="15" spans="1:45" x14ac:dyDescent="0.3">
      <c r="A15" s="154">
        <v>2012</v>
      </c>
      <c r="B15" s="163">
        <f>'kukorica termelés'!K117</f>
        <v>4000</v>
      </c>
      <c r="C15" s="164">
        <f>'b,á,r,z termésátlg'!H13</f>
        <v>3750</v>
      </c>
      <c r="D15" s="164">
        <f>'b,á,r,z termésátlg'!I13</f>
        <v>3620</v>
      </c>
      <c r="E15" s="164">
        <f>'b,á,r,z termésátlg'!J13</f>
        <v>2240</v>
      </c>
      <c r="F15" s="165">
        <f>'b,á,r,z termésátlg'!K13</f>
        <v>2590</v>
      </c>
      <c r="G15" s="153">
        <v>1000000</v>
      </c>
      <c r="I15" s="153">
        <f t="shared" si="6"/>
        <v>20</v>
      </c>
      <c r="J15" s="153">
        <f t="shared" si="2"/>
        <v>19</v>
      </c>
      <c r="K15" s="153">
        <f t="shared" si="2"/>
        <v>17</v>
      </c>
      <c r="L15" s="153">
        <f t="shared" si="2"/>
        <v>18</v>
      </c>
      <c r="M15" s="153">
        <f t="shared" si="2"/>
        <v>11</v>
      </c>
      <c r="N15" s="153">
        <f t="shared" si="7"/>
        <v>1000000</v>
      </c>
      <c r="P15" s="176">
        <f t="shared" si="8"/>
        <v>1.0666666666666667</v>
      </c>
      <c r="Q15" s="176">
        <f t="shared" si="3"/>
        <v>1.1049723756906078</v>
      </c>
      <c r="R15" s="176">
        <f t="shared" si="3"/>
        <v>1.7857142857142858</v>
      </c>
      <c r="S15" s="176">
        <f t="shared" si="3"/>
        <v>1.5444015444015444</v>
      </c>
      <c r="T15" s="176">
        <f t="shared" si="9"/>
        <v>1.0359116022099448</v>
      </c>
      <c r="U15" s="176">
        <f t="shared" si="4"/>
        <v>1.6741071428571428</v>
      </c>
      <c r="V15" s="176">
        <f t="shared" si="4"/>
        <v>1.4478764478764479</v>
      </c>
      <c r="W15" s="176">
        <f t="shared" si="10"/>
        <v>1.6160714285714286</v>
      </c>
      <c r="X15" s="176">
        <f t="shared" si="10"/>
        <v>1.3976833976833978</v>
      </c>
      <c r="Y15" s="176">
        <f t="shared" si="11"/>
        <v>0.86486486486486491</v>
      </c>
      <c r="Z15" s="153">
        <f t="shared" si="12"/>
        <v>1000000</v>
      </c>
      <c r="AB15" s="153">
        <f t="shared" si="13"/>
        <v>20</v>
      </c>
      <c r="AC15" s="153">
        <f t="shared" si="5"/>
        <v>21</v>
      </c>
      <c r="AD15" s="153">
        <f t="shared" si="5"/>
        <v>21</v>
      </c>
      <c r="AE15" s="153">
        <f t="shared" si="5"/>
        <v>22</v>
      </c>
      <c r="AF15" s="153">
        <f t="shared" si="5"/>
        <v>18</v>
      </c>
      <c r="AG15" s="153">
        <f t="shared" si="5"/>
        <v>16</v>
      </c>
      <c r="AH15" s="153">
        <f t="shared" si="5"/>
        <v>24</v>
      </c>
      <c r="AI15" s="153">
        <f t="shared" si="5"/>
        <v>9</v>
      </c>
      <c r="AJ15" s="153">
        <f t="shared" si="5"/>
        <v>22</v>
      </c>
      <c r="AK15" s="153">
        <f t="shared" si="5"/>
        <v>23</v>
      </c>
      <c r="AL15" s="153">
        <f t="shared" si="1"/>
        <v>1000000</v>
      </c>
      <c r="AM15" s="153">
        <f>y0!L97</f>
        <v>999924.2</v>
      </c>
      <c r="AN15" s="153">
        <f>y0!N97</f>
        <v>75.8</v>
      </c>
      <c r="AO15" s="153">
        <f t="shared" si="14"/>
        <v>1</v>
      </c>
      <c r="AP15" s="153">
        <f>Y0_2!L95</f>
        <v>999923.9</v>
      </c>
      <c r="AQ15" s="153">
        <f>Y0_2!N95</f>
        <v>76.099999999999994</v>
      </c>
      <c r="AR15" s="153">
        <f t="shared" si="15"/>
        <v>0.29999999999999716</v>
      </c>
    </row>
    <row r="16" spans="1:45" x14ac:dyDescent="0.3">
      <c r="A16" s="154">
        <v>2011</v>
      </c>
      <c r="B16" s="163">
        <f>'kukorica termelés'!K118</f>
        <v>6500</v>
      </c>
      <c r="C16" s="164">
        <f>'b,á,r,z termésátlg'!H14</f>
        <v>4200</v>
      </c>
      <c r="D16" s="164">
        <f>'b,á,r,z termésátlg'!I14</f>
        <v>3780</v>
      </c>
      <c r="E16" s="164">
        <f>'b,á,r,z termésátlg'!J14</f>
        <v>2300</v>
      </c>
      <c r="F16" s="165">
        <f>'b,á,r,z termésátlg'!K14</f>
        <v>2410</v>
      </c>
      <c r="G16" s="153">
        <v>1000000</v>
      </c>
      <c r="I16" s="153">
        <f t="shared" si="6"/>
        <v>11</v>
      </c>
      <c r="J16" s="153">
        <f t="shared" si="2"/>
        <v>16</v>
      </c>
      <c r="K16" s="153">
        <f t="shared" si="2"/>
        <v>14</v>
      </c>
      <c r="L16" s="153">
        <f t="shared" si="2"/>
        <v>17</v>
      </c>
      <c r="M16" s="153">
        <f t="shared" si="2"/>
        <v>17</v>
      </c>
      <c r="N16" s="153">
        <f t="shared" si="7"/>
        <v>1000000</v>
      </c>
      <c r="P16" s="176">
        <f t="shared" si="8"/>
        <v>1.5476190476190477</v>
      </c>
      <c r="Q16" s="176">
        <f t="shared" si="3"/>
        <v>1.7195767195767195</v>
      </c>
      <c r="R16" s="176">
        <f t="shared" si="3"/>
        <v>2.8260869565217392</v>
      </c>
      <c r="S16" s="176">
        <f t="shared" si="3"/>
        <v>2.6970954356846475</v>
      </c>
      <c r="T16" s="176">
        <f t="shared" si="9"/>
        <v>1.1111111111111112</v>
      </c>
      <c r="U16" s="176">
        <f t="shared" si="4"/>
        <v>1.826086956521739</v>
      </c>
      <c r="V16" s="176">
        <f t="shared" si="4"/>
        <v>1.7427385892116183</v>
      </c>
      <c r="W16" s="176">
        <f t="shared" si="10"/>
        <v>1.6434782608695653</v>
      </c>
      <c r="X16" s="176">
        <f t="shared" si="10"/>
        <v>1.5684647302904564</v>
      </c>
      <c r="Y16" s="176">
        <f t="shared" si="11"/>
        <v>0.9543568464730291</v>
      </c>
      <c r="Z16" s="153">
        <f t="shared" si="12"/>
        <v>1000000</v>
      </c>
      <c r="AB16" s="153">
        <f t="shared" si="13"/>
        <v>9</v>
      </c>
      <c r="AC16" s="153">
        <f t="shared" si="5"/>
        <v>9</v>
      </c>
      <c r="AD16" s="153">
        <f t="shared" si="5"/>
        <v>5</v>
      </c>
      <c r="AE16" s="153">
        <f t="shared" si="5"/>
        <v>8</v>
      </c>
      <c r="AF16" s="153">
        <f t="shared" si="5"/>
        <v>10</v>
      </c>
      <c r="AG16" s="153">
        <f t="shared" si="5"/>
        <v>5</v>
      </c>
      <c r="AH16" s="153">
        <f t="shared" si="5"/>
        <v>15</v>
      </c>
      <c r="AI16" s="153">
        <f t="shared" si="5"/>
        <v>7</v>
      </c>
      <c r="AJ16" s="153">
        <f t="shared" si="5"/>
        <v>14</v>
      </c>
      <c r="AK16" s="153">
        <f t="shared" si="5"/>
        <v>18</v>
      </c>
      <c r="AL16" s="153">
        <f t="shared" si="1"/>
        <v>1000000</v>
      </c>
      <c r="AM16" s="153">
        <f>y0!L98</f>
        <v>1000042.2</v>
      </c>
      <c r="AN16" s="153">
        <f>y0!N98</f>
        <v>-42.2</v>
      </c>
      <c r="AO16" s="153">
        <f t="shared" si="14"/>
        <v>21</v>
      </c>
      <c r="AP16" s="153">
        <f>Y0_2!L96</f>
        <v>1000041.9</v>
      </c>
      <c r="AQ16" s="153">
        <f>Y0_2!N96</f>
        <v>-41.9</v>
      </c>
      <c r="AR16" s="153">
        <f t="shared" si="15"/>
        <v>0.30000000000000426</v>
      </c>
    </row>
    <row r="17" spans="1:44" x14ac:dyDescent="0.3">
      <c r="A17" s="154">
        <v>2010</v>
      </c>
      <c r="B17" s="163">
        <f>'kukorica termelés'!K119</f>
        <v>6470</v>
      </c>
      <c r="C17" s="164">
        <f>'b,á,r,z termésátlg'!H15</f>
        <v>3710</v>
      </c>
      <c r="D17" s="164">
        <f>'b,á,r,z termésátlg'!I15</f>
        <v>3360</v>
      </c>
      <c r="E17" s="164">
        <f>'b,á,r,z termésátlg'!J15</f>
        <v>2110</v>
      </c>
      <c r="F17" s="165">
        <f>'b,á,r,z termésátlg'!K15</f>
        <v>2320</v>
      </c>
      <c r="G17" s="153">
        <v>1000000</v>
      </c>
      <c r="I17" s="153">
        <f t="shared" si="6"/>
        <v>12</v>
      </c>
      <c r="J17" s="153">
        <f t="shared" si="2"/>
        <v>20</v>
      </c>
      <c r="K17" s="153">
        <f t="shared" si="2"/>
        <v>19</v>
      </c>
      <c r="L17" s="153">
        <f t="shared" si="2"/>
        <v>19</v>
      </c>
      <c r="M17" s="153">
        <f t="shared" si="2"/>
        <v>19</v>
      </c>
      <c r="N17" s="153">
        <f t="shared" si="7"/>
        <v>1000000</v>
      </c>
      <c r="P17" s="176">
        <f t="shared" si="8"/>
        <v>1.7439353099730459</v>
      </c>
      <c r="Q17" s="176">
        <f t="shared" si="3"/>
        <v>1.9255952380952381</v>
      </c>
      <c r="R17" s="176">
        <f t="shared" si="3"/>
        <v>3.066350710900474</v>
      </c>
      <c r="S17" s="176">
        <f t="shared" si="3"/>
        <v>2.7887931034482758</v>
      </c>
      <c r="T17" s="176">
        <f t="shared" si="9"/>
        <v>1.1041666666666667</v>
      </c>
      <c r="U17" s="176">
        <f t="shared" si="4"/>
        <v>1.7582938388625593</v>
      </c>
      <c r="V17" s="176">
        <f t="shared" si="4"/>
        <v>1.5991379310344827</v>
      </c>
      <c r="W17" s="176">
        <f t="shared" si="10"/>
        <v>1.5924170616113744</v>
      </c>
      <c r="X17" s="176">
        <f t="shared" si="10"/>
        <v>1.4482758620689655</v>
      </c>
      <c r="Y17" s="176">
        <f t="shared" si="11"/>
        <v>0.90948275862068961</v>
      </c>
      <c r="Z17" s="153">
        <f t="shared" si="12"/>
        <v>1000000</v>
      </c>
      <c r="AB17" s="153">
        <f t="shared" si="13"/>
        <v>1</v>
      </c>
      <c r="AC17" s="153">
        <f t="shared" si="5"/>
        <v>2</v>
      </c>
      <c r="AD17" s="153">
        <f t="shared" si="5"/>
        <v>2</v>
      </c>
      <c r="AE17" s="153">
        <f t="shared" si="5"/>
        <v>7</v>
      </c>
      <c r="AF17" s="153">
        <f t="shared" si="5"/>
        <v>13</v>
      </c>
      <c r="AG17" s="153">
        <f t="shared" si="5"/>
        <v>12</v>
      </c>
      <c r="AH17" s="153">
        <f t="shared" si="5"/>
        <v>22</v>
      </c>
      <c r="AI17" s="153">
        <f t="shared" si="5"/>
        <v>13</v>
      </c>
      <c r="AJ17" s="153">
        <f t="shared" si="5"/>
        <v>19</v>
      </c>
      <c r="AK17" s="153">
        <f t="shared" si="5"/>
        <v>19</v>
      </c>
      <c r="AL17" s="153">
        <f t="shared" si="1"/>
        <v>1000000</v>
      </c>
      <c r="AM17" s="153">
        <f>y0!L99</f>
        <v>999993.2</v>
      </c>
      <c r="AN17" s="153">
        <f>y0!N99</f>
        <v>6.8</v>
      </c>
      <c r="AO17" s="153">
        <f t="shared" si="14"/>
        <v>8</v>
      </c>
      <c r="AP17" s="153">
        <f>Y0_2!L97</f>
        <v>1000013.9</v>
      </c>
      <c r="AQ17" s="153">
        <f>Y0_2!N97</f>
        <v>-13.9</v>
      </c>
      <c r="AR17" s="153">
        <f t="shared" si="15"/>
        <v>20.7</v>
      </c>
    </row>
    <row r="18" spans="1:44" x14ac:dyDescent="0.3">
      <c r="A18" s="154">
        <v>2009</v>
      </c>
      <c r="B18" s="163">
        <f>'kukorica termelés'!K120</f>
        <v>6390</v>
      </c>
      <c r="C18" s="164">
        <f>'b,á,r,z termésátlg'!H16</f>
        <v>3850</v>
      </c>
      <c r="D18" s="164">
        <f>'b,á,r,z termésátlg'!I16</f>
        <v>3320</v>
      </c>
      <c r="E18" s="164">
        <f>'b,á,r,z termésátlg'!J16</f>
        <v>1810</v>
      </c>
      <c r="F18" s="165">
        <f>'b,á,r,z termésátlg'!K16</f>
        <v>2130</v>
      </c>
      <c r="G18" s="153">
        <v>1000000</v>
      </c>
      <c r="I18" s="153">
        <f t="shared" si="6"/>
        <v>13</v>
      </c>
      <c r="J18" s="153">
        <f t="shared" si="2"/>
        <v>18</v>
      </c>
      <c r="K18" s="153">
        <f t="shared" si="2"/>
        <v>20</v>
      </c>
      <c r="L18" s="153">
        <f t="shared" si="2"/>
        <v>23</v>
      </c>
      <c r="M18" s="153">
        <f t="shared" si="2"/>
        <v>21</v>
      </c>
      <c r="N18" s="153">
        <f t="shared" si="7"/>
        <v>1000000</v>
      </c>
      <c r="P18" s="176">
        <f t="shared" si="8"/>
        <v>1.6597402597402597</v>
      </c>
      <c r="Q18" s="176">
        <f t="shared" si="3"/>
        <v>1.9246987951807228</v>
      </c>
      <c r="R18" s="176">
        <f t="shared" si="3"/>
        <v>3.5303867403314917</v>
      </c>
      <c r="S18" s="176">
        <f t="shared" si="3"/>
        <v>3</v>
      </c>
      <c r="T18" s="176">
        <f t="shared" si="9"/>
        <v>1.1596385542168675</v>
      </c>
      <c r="U18" s="176">
        <f t="shared" si="4"/>
        <v>2.1270718232044197</v>
      </c>
      <c r="V18" s="176">
        <f t="shared" si="4"/>
        <v>1.807511737089202</v>
      </c>
      <c r="W18" s="176">
        <f t="shared" si="10"/>
        <v>1.8342541436464088</v>
      </c>
      <c r="X18" s="176">
        <f t="shared" si="10"/>
        <v>1.5586854460093897</v>
      </c>
      <c r="Y18" s="176">
        <f t="shared" si="11"/>
        <v>0.84976525821596249</v>
      </c>
      <c r="Z18" s="153">
        <f t="shared" si="12"/>
        <v>1000000</v>
      </c>
      <c r="AB18" s="153">
        <f t="shared" si="13"/>
        <v>4</v>
      </c>
      <c r="AC18" s="153">
        <f t="shared" si="5"/>
        <v>3</v>
      </c>
      <c r="AD18" s="153">
        <f t="shared" si="5"/>
        <v>1</v>
      </c>
      <c r="AE18" s="153">
        <f t="shared" si="5"/>
        <v>3</v>
      </c>
      <c r="AF18" s="153">
        <f t="shared" si="5"/>
        <v>6</v>
      </c>
      <c r="AG18" s="153">
        <f t="shared" si="5"/>
        <v>1</v>
      </c>
      <c r="AH18" s="153">
        <f t="shared" si="5"/>
        <v>9</v>
      </c>
      <c r="AI18" s="153">
        <f t="shared" si="5"/>
        <v>2</v>
      </c>
      <c r="AJ18" s="153">
        <f t="shared" si="5"/>
        <v>15</v>
      </c>
      <c r="AK18" s="153">
        <f t="shared" si="5"/>
        <v>24</v>
      </c>
      <c r="AL18" s="153">
        <f t="shared" si="1"/>
        <v>1000000</v>
      </c>
      <c r="AM18" s="153">
        <f>y0!L100</f>
        <v>999993.2</v>
      </c>
      <c r="AN18" s="153">
        <f>y0!N100</f>
        <v>6.8</v>
      </c>
      <c r="AO18" s="153">
        <f t="shared" si="14"/>
        <v>8</v>
      </c>
      <c r="AP18" s="153">
        <f>Y0_2!L98</f>
        <v>999992.9</v>
      </c>
      <c r="AQ18" s="153">
        <f>Y0_2!N98</f>
        <v>7.1</v>
      </c>
      <c r="AR18" s="153">
        <f t="shared" si="15"/>
        <v>0.29999999999999982</v>
      </c>
    </row>
    <row r="19" spans="1:44" x14ac:dyDescent="0.3">
      <c r="A19" s="154">
        <v>2008</v>
      </c>
      <c r="B19" s="163">
        <f>'kukorica termelés'!K121</f>
        <v>7470</v>
      </c>
      <c r="C19" s="164">
        <f>'b,á,r,z termésátlg'!H17</f>
        <v>4980</v>
      </c>
      <c r="D19" s="164">
        <f>'b,á,r,z termésátlg'!I17</f>
        <v>4450</v>
      </c>
      <c r="E19" s="164">
        <f>'b,á,r,z termésátlg'!J17</f>
        <v>2580</v>
      </c>
      <c r="F19" s="165">
        <f>'b,á,r,z termésátlg'!K17</f>
        <v>2970</v>
      </c>
      <c r="G19" s="153">
        <v>1000000</v>
      </c>
      <c r="I19" s="153">
        <f t="shared" si="6"/>
        <v>7</v>
      </c>
      <c r="J19" s="153">
        <f t="shared" si="2"/>
        <v>9</v>
      </c>
      <c r="K19" s="153">
        <f t="shared" si="2"/>
        <v>10</v>
      </c>
      <c r="L19" s="153">
        <f t="shared" si="2"/>
        <v>13</v>
      </c>
      <c r="M19" s="153">
        <f t="shared" si="2"/>
        <v>5</v>
      </c>
      <c r="N19" s="153">
        <f t="shared" si="7"/>
        <v>1000000</v>
      </c>
      <c r="P19" s="176">
        <f t="shared" si="8"/>
        <v>1.5</v>
      </c>
      <c r="Q19" s="176">
        <f t="shared" si="3"/>
        <v>1.6786516853932585</v>
      </c>
      <c r="R19" s="176">
        <f t="shared" si="3"/>
        <v>2.8953488372093021</v>
      </c>
      <c r="S19" s="176">
        <f t="shared" si="3"/>
        <v>2.5151515151515151</v>
      </c>
      <c r="T19" s="176">
        <f t="shared" si="9"/>
        <v>1.1191011235955055</v>
      </c>
      <c r="U19" s="176">
        <f t="shared" si="4"/>
        <v>1.930232558139535</v>
      </c>
      <c r="V19" s="176">
        <f t="shared" si="4"/>
        <v>1.6767676767676767</v>
      </c>
      <c r="W19" s="176">
        <f t="shared" si="10"/>
        <v>1.7248062015503876</v>
      </c>
      <c r="X19" s="176">
        <f t="shared" si="10"/>
        <v>1.4983164983164983</v>
      </c>
      <c r="Y19" s="176">
        <f t="shared" si="11"/>
        <v>0.86868686868686873</v>
      </c>
      <c r="Z19" s="153">
        <f t="shared" si="12"/>
        <v>1000000</v>
      </c>
      <c r="AB19" s="153">
        <f t="shared" si="13"/>
        <v>11</v>
      </c>
      <c r="AC19" s="153">
        <f t="shared" si="5"/>
        <v>11</v>
      </c>
      <c r="AD19" s="153">
        <f t="shared" si="5"/>
        <v>4</v>
      </c>
      <c r="AE19" s="153">
        <f t="shared" si="5"/>
        <v>13</v>
      </c>
      <c r="AF19" s="153">
        <f t="shared" si="5"/>
        <v>9</v>
      </c>
      <c r="AG19" s="153">
        <f t="shared" si="5"/>
        <v>2</v>
      </c>
      <c r="AH19" s="153">
        <f t="shared" si="5"/>
        <v>18</v>
      </c>
      <c r="AI19" s="153">
        <f t="shared" si="5"/>
        <v>4</v>
      </c>
      <c r="AJ19" s="153">
        <f t="shared" si="5"/>
        <v>17</v>
      </c>
      <c r="AK19" s="153">
        <f t="shared" si="5"/>
        <v>22</v>
      </c>
      <c r="AL19" s="153">
        <f t="shared" ref="AL19:AL27" si="16">Z19</f>
        <v>1000000</v>
      </c>
      <c r="AM19" s="153">
        <f>y0!L101</f>
        <v>1000036.7</v>
      </c>
      <c r="AN19" s="153">
        <f>y0!N101</f>
        <v>-36.700000000000003</v>
      </c>
      <c r="AO19" s="153">
        <f t="shared" si="14"/>
        <v>20</v>
      </c>
      <c r="AP19" s="153">
        <f>Y0_2!L99</f>
        <v>1000036.4</v>
      </c>
      <c r="AQ19" s="153">
        <f>Y0_2!N99</f>
        <v>-36.4</v>
      </c>
      <c r="AR19" s="153">
        <f t="shared" si="15"/>
        <v>0.30000000000000426</v>
      </c>
    </row>
    <row r="20" spans="1:44" x14ac:dyDescent="0.3">
      <c r="A20" s="154">
        <v>2007</v>
      </c>
      <c r="B20" s="163">
        <f>'kukorica termelés'!K122</f>
        <v>3730</v>
      </c>
      <c r="C20" s="164">
        <f>'b,á,r,z termésátlg'!H18</f>
        <v>3590</v>
      </c>
      <c r="D20" s="164">
        <f>'b,á,r,z termésátlg'!I18</f>
        <v>3170</v>
      </c>
      <c r="E20" s="164">
        <f>'b,á,r,z termésátlg'!J18</f>
        <v>2040</v>
      </c>
      <c r="F20" s="165">
        <f>'b,á,r,z termésátlg'!K18</f>
        <v>2090</v>
      </c>
      <c r="G20" s="153">
        <v>1000000</v>
      </c>
      <c r="I20" s="153">
        <f t="shared" si="6"/>
        <v>22</v>
      </c>
      <c r="J20" s="153">
        <f t="shared" si="2"/>
        <v>22</v>
      </c>
      <c r="K20" s="153">
        <f t="shared" si="2"/>
        <v>21</v>
      </c>
      <c r="L20" s="153">
        <f t="shared" si="2"/>
        <v>20</v>
      </c>
      <c r="M20" s="153">
        <f t="shared" si="2"/>
        <v>22</v>
      </c>
      <c r="N20" s="153">
        <f t="shared" si="7"/>
        <v>1000000</v>
      </c>
      <c r="P20" s="176">
        <f t="shared" si="8"/>
        <v>1.0389972144846797</v>
      </c>
      <c r="Q20" s="176">
        <f t="shared" si="8"/>
        <v>1.1766561514195584</v>
      </c>
      <c r="R20" s="176">
        <f t="shared" si="8"/>
        <v>1.8284313725490196</v>
      </c>
      <c r="S20" s="176">
        <f t="shared" si="8"/>
        <v>1.7846889952153111</v>
      </c>
      <c r="T20" s="176">
        <f t="shared" si="9"/>
        <v>1.1324921135646688</v>
      </c>
      <c r="U20" s="176">
        <f t="shared" si="9"/>
        <v>1.7598039215686274</v>
      </c>
      <c r="V20" s="176">
        <f t="shared" si="9"/>
        <v>1.7177033492822966</v>
      </c>
      <c r="W20" s="176">
        <f t="shared" si="10"/>
        <v>1.553921568627451</v>
      </c>
      <c r="X20" s="176">
        <f t="shared" si="10"/>
        <v>1.5167464114832536</v>
      </c>
      <c r="Y20" s="176">
        <f t="shared" si="11"/>
        <v>0.97607655502392343</v>
      </c>
      <c r="Z20" s="153">
        <f t="shared" si="12"/>
        <v>1000000</v>
      </c>
      <c r="AB20" s="153">
        <f t="shared" si="13"/>
        <v>21</v>
      </c>
      <c r="AC20" s="153">
        <f t="shared" si="5"/>
        <v>20</v>
      </c>
      <c r="AD20" s="153">
        <f t="shared" si="5"/>
        <v>20</v>
      </c>
      <c r="AE20" s="153">
        <f t="shared" si="5"/>
        <v>21</v>
      </c>
      <c r="AF20" s="153">
        <f t="shared" si="5"/>
        <v>8</v>
      </c>
      <c r="AG20" s="153">
        <f t="shared" si="5"/>
        <v>11</v>
      </c>
      <c r="AH20" s="153">
        <f t="shared" si="5"/>
        <v>17</v>
      </c>
      <c r="AI20" s="153">
        <f t="shared" si="5"/>
        <v>14</v>
      </c>
      <c r="AJ20" s="153">
        <f t="shared" si="5"/>
        <v>16</v>
      </c>
      <c r="AK20" s="153">
        <f t="shared" si="5"/>
        <v>15</v>
      </c>
      <c r="AL20" s="153">
        <f t="shared" si="16"/>
        <v>1000000</v>
      </c>
      <c r="AM20" s="153">
        <f>y0!L102</f>
        <v>999972.2</v>
      </c>
      <c r="AN20" s="153">
        <f>y0!N102</f>
        <v>27.8</v>
      </c>
      <c r="AO20" s="153">
        <f t="shared" si="14"/>
        <v>6</v>
      </c>
      <c r="AP20" s="153">
        <f>Y0_2!L100</f>
        <v>999971.9</v>
      </c>
      <c r="AQ20" s="153">
        <f>Y0_2!N100</f>
        <v>28.1</v>
      </c>
      <c r="AR20" s="153">
        <f t="shared" si="15"/>
        <v>0.30000000000000071</v>
      </c>
    </row>
    <row r="21" spans="1:44" x14ac:dyDescent="0.3">
      <c r="A21" s="154">
        <v>2006</v>
      </c>
      <c r="B21" s="163">
        <f>'kukorica termelés'!K123</f>
        <v>6820</v>
      </c>
      <c r="C21" s="164">
        <f>'b,á,r,z termésátlg'!H19</f>
        <v>4070</v>
      </c>
      <c r="D21" s="164">
        <f>'b,á,r,z termésátlg'!I19</f>
        <v>3670</v>
      </c>
      <c r="E21" s="164">
        <f>'b,á,r,z termésátlg'!J19</f>
        <v>2540</v>
      </c>
      <c r="F21" s="165">
        <f>'b,á,r,z termésátlg'!K19</f>
        <v>2550</v>
      </c>
      <c r="G21" s="153">
        <v>1000000</v>
      </c>
      <c r="I21" s="153">
        <f t="shared" si="6"/>
        <v>9</v>
      </c>
      <c r="J21" s="153">
        <f t="shared" si="2"/>
        <v>17</v>
      </c>
      <c r="K21" s="153">
        <f t="shared" si="2"/>
        <v>16</v>
      </c>
      <c r="L21" s="153">
        <f t="shared" si="2"/>
        <v>15</v>
      </c>
      <c r="M21" s="153">
        <f t="shared" si="2"/>
        <v>13</v>
      </c>
      <c r="N21" s="153">
        <f t="shared" si="7"/>
        <v>1000000</v>
      </c>
      <c r="P21" s="176">
        <f t="shared" si="8"/>
        <v>1.6756756756756757</v>
      </c>
      <c r="Q21" s="176">
        <f t="shared" si="8"/>
        <v>1.8583106267029972</v>
      </c>
      <c r="R21" s="176">
        <f t="shared" si="8"/>
        <v>2.6850393700787403</v>
      </c>
      <c r="S21" s="176">
        <f t="shared" si="8"/>
        <v>2.6745098039215685</v>
      </c>
      <c r="T21" s="176">
        <f t="shared" si="9"/>
        <v>1.1089918256130791</v>
      </c>
      <c r="U21" s="176">
        <f t="shared" si="9"/>
        <v>1.6023622047244095</v>
      </c>
      <c r="V21" s="176">
        <f t="shared" si="9"/>
        <v>1.5960784313725491</v>
      </c>
      <c r="W21" s="176">
        <f t="shared" si="10"/>
        <v>1.4448818897637796</v>
      </c>
      <c r="X21" s="176">
        <f t="shared" si="10"/>
        <v>1.4392156862745098</v>
      </c>
      <c r="Y21" s="176">
        <f t="shared" si="11"/>
        <v>0.99607843137254903</v>
      </c>
      <c r="Z21" s="153">
        <f t="shared" si="12"/>
        <v>1000000</v>
      </c>
      <c r="AB21" s="153">
        <f t="shared" si="13"/>
        <v>3</v>
      </c>
      <c r="AC21" s="153">
        <f t="shared" si="5"/>
        <v>4</v>
      </c>
      <c r="AD21" s="153">
        <f t="shared" si="5"/>
        <v>9</v>
      </c>
      <c r="AE21" s="153">
        <f t="shared" si="5"/>
        <v>10</v>
      </c>
      <c r="AF21" s="153">
        <f t="shared" si="5"/>
        <v>12</v>
      </c>
      <c r="AG21" s="153">
        <f t="shared" si="5"/>
        <v>19</v>
      </c>
      <c r="AH21" s="153">
        <f t="shared" si="5"/>
        <v>23</v>
      </c>
      <c r="AI21" s="153">
        <f t="shared" si="5"/>
        <v>19</v>
      </c>
      <c r="AJ21" s="153">
        <f t="shared" si="5"/>
        <v>21</v>
      </c>
      <c r="AK21" s="153">
        <f t="shared" si="5"/>
        <v>13</v>
      </c>
      <c r="AL21" s="153">
        <f t="shared" si="16"/>
        <v>1000000</v>
      </c>
      <c r="AM21" s="153">
        <f>y0!L103</f>
        <v>999957.2</v>
      </c>
      <c r="AN21" s="153">
        <f>y0!N103</f>
        <v>42.8</v>
      </c>
      <c r="AO21" s="153">
        <f t="shared" si="14"/>
        <v>2</v>
      </c>
      <c r="AP21" s="153">
        <f>Y0_2!L101</f>
        <v>999956.9</v>
      </c>
      <c r="AQ21" s="153">
        <f>Y0_2!N101</f>
        <v>43.1</v>
      </c>
      <c r="AR21" s="153">
        <f t="shared" si="15"/>
        <v>0.30000000000000426</v>
      </c>
    </row>
    <row r="22" spans="1:44" x14ac:dyDescent="0.3">
      <c r="A22" s="154">
        <v>2005</v>
      </c>
      <c r="B22" s="163">
        <f>'kukorica termelés'!K124</f>
        <v>7560</v>
      </c>
      <c r="C22" s="164">
        <f>'b,á,r,z termésátlg'!H20</f>
        <v>4500</v>
      </c>
      <c r="D22" s="164">
        <f>'b,á,r,z termésátlg'!I20</f>
        <v>3750</v>
      </c>
      <c r="E22" s="164">
        <f>'b,á,r,z termésátlg'!J20</f>
        <v>2570</v>
      </c>
      <c r="F22" s="165">
        <f>'b,á,r,z termésátlg'!K20</f>
        <v>2520</v>
      </c>
      <c r="G22" s="153">
        <v>1000000</v>
      </c>
      <c r="I22" s="153">
        <f t="shared" si="6"/>
        <v>6</v>
      </c>
      <c r="J22" s="153">
        <f t="shared" si="2"/>
        <v>13</v>
      </c>
      <c r="K22" s="153">
        <f t="shared" si="2"/>
        <v>15</v>
      </c>
      <c r="L22" s="153">
        <f t="shared" si="2"/>
        <v>14</v>
      </c>
      <c r="M22" s="153">
        <f t="shared" si="2"/>
        <v>15</v>
      </c>
      <c r="N22" s="153">
        <f t="shared" si="7"/>
        <v>1000000</v>
      </c>
      <c r="P22" s="176">
        <f t="shared" si="8"/>
        <v>1.68</v>
      </c>
      <c r="Q22" s="176">
        <f t="shared" si="8"/>
        <v>2.016</v>
      </c>
      <c r="R22" s="176">
        <f t="shared" si="8"/>
        <v>2.9416342412451364</v>
      </c>
      <c r="S22" s="176">
        <f t="shared" si="8"/>
        <v>3</v>
      </c>
      <c r="T22" s="176">
        <f t="shared" si="9"/>
        <v>1.2</v>
      </c>
      <c r="U22" s="176">
        <f t="shared" si="9"/>
        <v>1.7509727626459144</v>
      </c>
      <c r="V22" s="176">
        <f t="shared" si="9"/>
        <v>1.7857142857142858</v>
      </c>
      <c r="W22" s="176">
        <f t="shared" si="10"/>
        <v>1.4591439688715953</v>
      </c>
      <c r="X22" s="176">
        <f t="shared" si="10"/>
        <v>1.4880952380952381</v>
      </c>
      <c r="Y22" s="176">
        <f t="shared" si="11"/>
        <v>1.0198412698412698</v>
      </c>
      <c r="Z22" s="153">
        <f t="shared" si="12"/>
        <v>1000000</v>
      </c>
      <c r="AB22" s="153">
        <f t="shared" si="13"/>
        <v>2</v>
      </c>
      <c r="AC22" s="153">
        <f t="shared" si="5"/>
        <v>1</v>
      </c>
      <c r="AD22" s="153">
        <f t="shared" si="5"/>
        <v>3</v>
      </c>
      <c r="AE22" s="153">
        <f t="shared" si="5"/>
        <v>3</v>
      </c>
      <c r="AF22" s="153">
        <f t="shared" si="5"/>
        <v>4</v>
      </c>
      <c r="AG22" s="153">
        <f t="shared" si="5"/>
        <v>13</v>
      </c>
      <c r="AH22" s="153">
        <f t="shared" si="5"/>
        <v>11</v>
      </c>
      <c r="AI22" s="153">
        <f t="shared" si="5"/>
        <v>18</v>
      </c>
      <c r="AJ22" s="153">
        <f t="shared" si="5"/>
        <v>18</v>
      </c>
      <c r="AK22" s="153">
        <f t="shared" si="5"/>
        <v>12</v>
      </c>
      <c r="AL22" s="153">
        <f t="shared" si="16"/>
        <v>1000000</v>
      </c>
      <c r="AM22" s="153">
        <f>y0!L104</f>
        <v>1000051.2</v>
      </c>
      <c r="AN22" s="153">
        <f>y0!N104</f>
        <v>-51.2</v>
      </c>
      <c r="AO22" s="153">
        <f t="shared" si="14"/>
        <v>23</v>
      </c>
      <c r="AP22" s="153">
        <f>Y0_2!L102</f>
        <v>1000036.9</v>
      </c>
      <c r="AQ22" s="153">
        <f>Y0_2!N102</f>
        <v>-36.9</v>
      </c>
      <c r="AR22" s="153">
        <f t="shared" si="15"/>
        <v>14.300000000000004</v>
      </c>
    </row>
    <row r="23" spans="1:44" x14ac:dyDescent="0.3">
      <c r="A23" s="154">
        <v>2004</v>
      </c>
      <c r="B23" s="163">
        <f>'kukorica termelés'!K125</f>
        <v>7000</v>
      </c>
      <c r="C23" s="164">
        <f>'b,á,r,z termésátlg'!H21</f>
        <v>5120</v>
      </c>
      <c r="D23" s="164">
        <f>'b,á,r,z termésátlg'!I21</f>
        <v>4270</v>
      </c>
      <c r="E23" s="164">
        <f>'b,á,r,z termésátlg'!J21</f>
        <v>2750</v>
      </c>
      <c r="F23" s="165">
        <f>'b,á,r,z termésátlg'!K21</f>
        <v>3120</v>
      </c>
      <c r="G23" s="153">
        <v>1000000</v>
      </c>
      <c r="I23" s="153">
        <f t="shared" si="6"/>
        <v>8</v>
      </c>
      <c r="J23" s="153">
        <f t="shared" si="2"/>
        <v>7</v>
      </c>
      <c r="K23" s="153">
        <f t="shared" si="2"/>
        <v>12</v>
      </c>
      <c r="L23" s="153">
        <f t="shared" si="2"/>
        <v>12</v>
      </c>
      <c r="M23" s="153">
        <f t="shared" si="2"/>
        <v>2</v>
      </c>
      <c r="N23" s="153">
        <f t="shared" si="7"/>
        <v>1000000</v>
      </c>
      <c r="P23" s="176">
        <f t="shared" si="8"/>
        <v>1.3671875</v>
      </c>
      <c r="Q23" s="176">
        <f t="shared" si="8"/>
        <v>1.639344262295082</v>
      </c>
      <c r="R23" s="176">
        <f t="shared" si="8"/>
        <v>2.5454545454545454</v>
      </c>
      <c r="S23" s="176">
        <f t="shared" si="8"/>
        <v>2.2435897435897436</v>
      </c>
      <c r="T23" s="176">
        <f t="shared" si="9"/>
        <v>1.1990632318501171</v>
      </c>
      <c r="U23" s="176">
        <f t="shared" si="9"/>
        <v>1.8618181818181818</v>
      </c>
      <c r="V23" s="176">
        <f t="shared" si="9"/>
        <v>1.641025641025641</v>
      </c>
      <c r="W23" s="176">
        <f t="shared" si="10"/>
        <v>1.5527272727272727</v>
      </c>
      <c r="X23" s="176">
        <f t="shared" si="10"/>
        <v>1.3685897435897436</v>
      </c>
      <c r="Y23" s="176">
        <f t="shared" si="11"/>
        <v>0.88141025641025639</v>
      </c>
      <c r="Z23" s="153">
        <f t="shared" si="12"/>
        <v>1000000</v>
      </c>
      <c r="AB23" s="153">
        <f t="shared" si="13"/>
        <v>15</v>
      </c>
      <c r="AC23" s="153">
        <f t="shared" si="5"/>
        <v>13</v>
      </c>
      <c r="AD23" s="153">
        <f t="shared" si="5"/>
        <v>13</v>
      </c>
      <c r="AE23" s="153">
        <f t="shared" si="5"/>
        <v>17</v>
      </c>
      <c r="AF23" s="153">
        <f t="shared" si="5"/>
        <v>5</v>
      </c>
      <c r="AG23" s="153">
        <f t="shared" si="5"/>
        <v>4</v>
      </c>
      <c r="AH23" s="153">
        <f t="shared" si="5"/>
        <v>19</v>
      </c>
      <c r="AI23" s="153">
        <f t="shared" si="5"/>
        <v>15</v>
      </c>
      <c r="AJ23" s="153">
        <f t="shared" si="5"/>
        <v>23</v>
      </c>
      <c r="AK23" s="153">
        <f t="shared" si="5"/>
        <v>21</v>
      </c>
      <c r="AL23" s="153">
        <f t="shared" si="16"/>
        <v>1000000</v>
      </c>
      <c r="AM23" s="153">
        <f>y0!L105</f>
        <v>999993.2</v>
      </c>
      <c r="AN23" s="153">
        <f>y0!N105</f>
        <v>6.8</v>
      </c>
      <c r="AO23" s="153">
        <f t="shared" si="14"/>
        <v>8</v>
      </c>
      <c r="AP23" s="153">
        <f>Y0_2!L103</f>
        <v>999992.9</v>
      </c>
      <c r="AQ23" s="153">
        <f>Y0_2!N103</f>
        <v>7.1</v>
      </c>
      <c r="AR23" s="153">
        <f t="shared" si="15"/>
        <v>0.29999999999999982</v>
      </c>
    </row>
    <row r="24" spans="1:44" x14ac:dyDescent="0.3">
      <c r="A24" s="154">
        <v>2003</v>
      </c>
      <c r="B24" s="163">
        <f>'kukorica termelés'!K126</f>
        <v>3950</v>
      </c>
      <c r="C24" s="164">
        <f>'b,á,r,z termésátlg'!H22</f>
        <v>2640</v>
      </c>
      <c r="D24" s="164">
        <f>'b,á,r,z termésátlg'!I22</f>
        <v>2380</v>
      </c>
      <c r="E24" s="164">
        <f>'b,á,r,z termésátlg'!J22</f>
        <v>1460</v>
      </c>
      <c r="F24" s="165">
        <f>'b,á,r,z termésátlg'!K22</f>
        <v>1490</v>
      </c>
      <c r="G24" s="153">
        <v>1000000</v>
      </c>
      <c r="I24" s="153">
        <f t="shared" si="6"/>
        <v>21</v>
      </c>
      <c r="J24" s="153">
        <f t="shared" si="2"/>
        <v>24</v>
      </c>
      <c r="K24" s="153">
        <f t="shared" si="2"/>
        <v>24</v>
      </c>
      <c r="L24" s="153">
        <f t="shared" si="2"/>
        <v>24</v>
      </c>
      <c r="M24" s="153">
        <f t="shared" si="2"/>
        <v>24</v>
      </c>
      <c r="N24" s="153">
        <f t="shared" si="7"/>
        <v>1000000</v>
      </c>
      <c r="P24" s="176">
        <f t="shared" si="8"/>
        <v>1.4962121212121211</v>
      </c>
      <c r="Q24" s="176">
        <f t="shared" si="8"/>
        <v>1.6596638655462186</v>
      </c>
      <c r="R24" s="176">
        <f t="shared" si="8"/>
        <v>2.7054794520547945</v>
      </c>
      <c r="S24" s="176">
        <f t="shared" si="8"/>
        <v>2.651006711409396</v>
      </c>
      <c r="T24" s="176">
        <f t="shared" si="9"/>
        <v>1.1092436974789917</v>
      </c>
      <c r="U24" s="176">
        <f t="shared" si="9"/>
        <v>1.8082191780821917</v>
      </c>
      <c r="V24" s="176">
        <f t="shared" si="9"/>
        <v>1.7718120805369129</v>
      </c>
      <c r="W24" s="176">
        <f t="shared" si="10"/>
        <v>1.6301369863013699</v>
      </c>
      <c r="X24" s="176">
        <f t="shared" si="10"/>
        <v>1.5973154362416107</v>
      </c>
      <c r="Y24" s="176">
        <f t="shared" si="11"/>
        <v>0.97986577181208057</v>
      </c>
      <c r="Z24" s="153">
        <f t="shared" si="12"/>
        <v>1000000</v>
      </c>
      <c r="AB24" s="153">
        <f t="shared" si="13"/>
        <v>12</v>
      </c>
      <c r="AC24" s="153">
        <f t="shared" si="5"/>
        <v>12</v>
      </c>
      <c r="AD24" s="153">
        <f t="shared" si="5"/>
        <v>8</v>
      </c>
      <c r="AE24" s="153">
        <f t="shared" si="5"/>
        <v>11</v>
      </c>
      <c r="AF24" s="153">
        <f t="shared" si="5"/>
        <v>11</v>
      </c>
      <c r="AG24" s="153">
        <f t="shared" si="5"/>
        <v>7</v>
      </c>
      <c r="AH24" s="153">
        <f t="shared" si="5"/>
        <v>12</v>
      </c>
      <c r="AI24" s="153">
        <f t="shared" si="5"/>
        <v>8</v>
      </c>
      <c r="AJ24" s="153">
        <f t="shared" si="5"/>
        <v>12</v>
      </c>
      <c r="AK24" s="153">
        <f t="shared" si="5"/>
        <v>14</v>
      </c>
      <c r="AL24" s="153">
        <f t="shared" si="16"/>
        <v>1000000</v>
      </c>
      <c r="AM24" s="153">
        <f>y0!L106</f>
        <v>1000045.7</v>
      </c>
      <c r="AN24" s="153">
        <f>y0!N106</f>
        <v>-45.7</v>
      </c>
      <c r="AO24" s="153">
        <f t="shared" si="14"/>
        <v>22</v>
      </c>
      <c r="AP24" s="153">
        <f>Y0_2!L104</f>
        <v>1000038.4</v>
      </c>
      <c r="AQ24" s="153">
        <f>Y0_2!N104</f>
        <v>-38.4</v>
      </c>
      <c r="AR24" s="153">
        <f t="shared" si="15"/>
        <v>7.3000000000000043</v>
      </c>
    </row>
    <row r="25" spans="1:44" x14ac:dyDescent="0.3">
      <c r="A25" s="154">
        <v>2002</v>
      </c>
      <c r="B25" s="163">
        <f>'kukorica termelés'!K127</f>
        <v>5050</v>
      </c>
      <c r="C25" s="164">
        <f>'b,á,r,z termésátlg'!H23</f>
        <v>3510</v>
      </c>
      <c r="D25" s="164">
        <f>'b,á,r,z termésátlg'!I23</f>
        <v>2820</v>
      </c>
      <c r="E25" s="164">
        <f>'b,á,r,z termésátlg'!J23</f>
        <v>1960</v>
      </c>
      <c r="F25" s="165">
        <f>'b,á,r,z termésátlg'!K23</f>
        <v>2160</v>
      </c>
      <c r="G25" s="153">
        <v>1000000</v>
      </c>
      <c r="I25" s="153">
        <f t="shared" si="6"/>
        <v>18</v>
      </c>
      <c r="J25" s="153">
        <f t="shared" si="2"/>
        <v>23</v>
      </c>
      <c r="K25" s="153">
        <f t="shared" si="2"/>
        <v>22</v>
      </c>
      <c r="L25" s="153">
        <f t="shared" si="2"/>
        <v>22</v>
      </c>
      <c r="M25" s="153">
        <f t="shared" si="2"/>
        <v>20</v>
      </c>
      <c r="N25" s="153">
        <f t="shared" si="7"/>
        <v>1000000</v>
      </c>
      <c r="P25" s="176">
        <f t="shared" si="8"/>
        <v>1.4387464387464388</v>
      </c>
      <c r="Q25" s="176">
        <f t="shared" si="8"/>
        <v>1.7907801418439717</v>
      </c>
      <c r="R25" s="176">
        <f t="shared" si="8"/>
        <v>2.5765306122448979</v>
      </c>
      <c r="S25" s="176">
        <f t="shared" si="8"/>
        <v>2.3379629629629628</v>
      </c>
      <c r="T25" s="176">
        <f t="shared" si="9"/>
        <v>1.2446808510638299</v>
      </c>
      <c r="U25" s="176">
        <f t="shared" si="9"/>
        <v>1.7908163265306123</v>
      </c>
      <c r="V25" s="176">
        <f t="shared" si="9"/>
        <v>1.625</v>
      </c>
      <c r="W25" s="176">
        <f t="shared" si="10"/>
        <v>1.4387755102040816</v>
      </c>
      <c r="X25" s="176">
        <f t="shared" si="10"/>
        <v>1.3055555555555556</v>
      </c>
      <c r="Y25" s="176">
        <f t="shared" si="11"/>
        <v>0.90740740740740744</v>
      </c>
      <c r="Z25" s="153">
        <f t="shared" si="12"/>
        <v>1000000</v>
      </c>
      <c r="AB25" s="153">
        <f t="shared" si="13"/>
        <v>14</v>
      </c>
      <c r="AC25" s="153">
        <f t="shared" si="5"/>
        <v>6</v>
      </c>
      <c r="AD25" s="153">
        <f t="shared" si="5"/>
        <v>12</v>
      </c>
      <c r="AE25" s="153">
        <f t="shared" si="5"/>
        <v>16</v>
      </c>
      <c r="AF25" s="153">
        <f t="shared" si="5"/>
        <v>2</v>
      </c>
      <c r="AG25" s="153">
        <f t="shared" si="5"/>
        <v>10</v>
      </c>
      <c r="AH25" s="153">
        <f t="shared" si="5"/>
        <v>21</v>
      </c>
      <c r="AI25" s="153">
        <f t="shared" si="5"/>
        <v>20</v>
      </c>
      <c r="AJ25" s="153">
        <f t="shared" si="5"/>
        <v>24</v>
      </c>
      <c r="AK25" s="153">
        <f t="shared" si="5"/>
        <v>20</v>
      </c>
      <c r="AL25" s="153">
        <f t="shared" si="16"/>
        <v>1000000</v>
      </c>
      <c r="AM25" s="153">
        <f>y0!L107</f>
        <v>999974.2</v>
      </c>
      <c r="AN25" s="153">
        <f>y0!N107</f>
        <v>25.8</v>
      </c>
      <c r="AO25" s="153">
        <f t="shared" si="14"/>
        <v>7</v>
      </c>
      <c r="AP25" s="153">
        <f>Y0_2!L105</f>
        <v>999962.4</v>
      </c>
      <c r="AQ25" s="153">
        <f>Y0_2!N105</f>
        <v>37.6</v>
      </c>
      <c r="AR25" s="153">
        <f t="shared" si="15"/>
        <v>11.8</v>
      </c>
    </row>
    <row r="26" spans="1:44" x14ac:dyDescent="0.3">
      <c r="A26" s="154">
        <v>2001</v>
      </c>
      <c r="B26" s="163">
        <f>'kukorica termelés'!K128</f>
        <v>6220</v>
      </c>
      <c r="C26" s="164">
        <f>'b,á,r,z termésátlg'!H24</f>
        <v>4310</v>
      </c>
      <c r="D26" s="164">
        <f>'b,á,r,z termésátlg'!I24</f>
        <v>3530</v>
      </c>
      <c r="E26" s="164">
        <f>'b,á,r,z termésátlg'!J24</f>
        <v>2370</v>
      </c>
      <c r="F26" s="165">
        <f>'b,á,r,z termésátlg'!K24</f>
        <v>2450</v>
      </c>
      <c r="G26" s="153">
        <v>1000000</v>
      </c>
      <c r="I26" s="153">
        <f t="shared" si="6"/>
        <v>14</v>
      </c>
      <c r="J26" s="153">
        <f t="shared" si="2"/>
        <v>15</v>
      </c>
      <c r="K26" s="153">
        <f t="shared" si="2"/>
        <v>18</v>
      </c>
      <c r="L26" s="153">
        <f t="shared" si="2"/>
        <v>16</v>
      </c>
      <c r="M26" s="153">
        <f t="shared" si="2"/>
        <v>16</v>
      </c>
      <c r="N26" s="153">
        <f t="shared" si="7"/>
        <v>1000000</v>
      </c>
      <c r="P26" s="176">
        <f t="shared" si="8"/>
        <v>1.4431554524361949</v>
      </c>
      <c r="Q26" s="176">
        <f t="shared" si="8"/>
        <v>1.7620396600566572</v>
      </c>
      <c r="R26" s="176">
        <f t="shared" si="8"/>
        <v>2.6244725738396624</v>
      </c>
      <c r="S26" s="176">
        <f t="shared" si="8"/>
        <v>2.5387755102040814</v>
      </c>
      <c r="T26" s="176">
        <f t="shared" si="9"/>
        <v>1.2209631728045325</v>
      </c>
      <c r="U26" s="176">
        <f t="shared" si="9"/>
        <v>1.8185654008438819</v>
      </c>
      <c r="V26" s="176">
        <f t="shared" si="9"/>
        <v>1.7591836734693878</v>
      </c>
      <c r="W26" s="176">
        <f t="shared" si="10"/>
        <v>1.489451476793249</v>
      </c>
      <c r="X26" s="176">
        <f t="shared" si="10"/>
        <v>1.4408163265306122</v>
      </c>
      <c r="Y26" s="176">
        <f t="shared" si="11"/>
        <v>0.96734693877551026</v>
      </c>
      <c r="Z26" s="153">
        <f t="shared" si="12"/>
        <v>1000000</v>
      </c>
      <c r="AB26" s="153">
        <f t="shared" si="13"/>
        <v>13</v>
      </c>
      <c r="AC26" s="153">
        <f t="shared" si="5"/>
        <v>8</v>
      </c>
      <c r="AD26" s="153">
        <f t="shared" si="5"/>
        <v>11</v>
      </c>
      <c r="AE26" s="153">
        <f t="shared" si="5"/>
        <v>12</v>
      </c>
      <c r="AF26" s="153">
        <f t="shared" si="5"/>
        <v>3</v>
      </c>
      <c r="AG26" s="153">
        <f t="shared" si="5"/>
        <v>6</v>
      </c>
      <c r="AH26" s="153">
        <f t="shared" si="5"/>
        <v>14</v>
      </c>
      <c r="AI26" s="153">
        <f t="shared" si="5"/>
        <v>17</v>
      </c>
      <c r="AJ26" s="153">
        <f t="shared" si="5"/>
        <v>20</v>
      </c>
      <c r="AK26" s="153">
        <f t="shared" si="5"/>
        <v>17</v>
      </c>
      <c r="AL26" s="153">
        <f t="shared" si="16"/>
        <v>1000000</v>
      </c>
      <c r="AM26" s="153">
        <f>y0!L108</f>
        <v>1000005.2</v>
      </c>
      <c r="AN26" s="153">
        <f>y0!N108</f>
        <v>-5.2</v>
      </c>
      <c r="AO26" s="153">
        <f t="shared" si="14"/>
        <v>16</v>
      </c>
      <c r="AP26" s="153">
        <f>Y0_2!L106</f>
        <v>1000005.4</v>
      </c>
      <c r="AQ26" s="153">
        <f>Y0_2!N106</f>
        <v>-5.4</v>
      </c>
      <c r="AR26" s="153">
        <f t="shared" si="15"/>
        <v>0.20000000000000018</v>
      </c>
    </row>
    <row r="27" spans="1:44" x14ac:dyDescent="0.3">
      <c r="A27" s="154">
        <v>2000</v>
      </c>
      <c r="B27" s="166">
        <f>'kukorica termelés'!K129</f>
        <v>4150</v>
      </c>
      <c r="C27" s="167">
        <f>'b,á,r,z termésátlg'!H25</f>
        <v>3600</v>
      </c>
      <c r="D27" s="167">
        <f>'b,á,r,z termésátlg'!I25</f>
        <v>2770</v>
      </c>
      <c r="E27" s="167">
        <f>'b,á,r,z termésátlg'!J25</f>
        <v>2000</v>
      </c>
      <c r="F27" s="168">
        <f>'b,á,r,z termésátlg'!K25</f>
        <v>1670</v>
      </c>
      <c r="G27" s="153">
        <v>1000000</v>
      </c>
      <c r="I27" s="153">
        <f t="shared" si="6"/>
        <v>19</v>
      </c>
      <c r="J27" s="153">
        <f t="shared" si="2"/>
        <v>21</v>
      </c>
      <c r="K27" s="153">
        <f t="shared" si="2"/>
        <v>23</v>
      </c>
      <c r="L27" s="153">
        <f t="shared" si="2"/>
        <v>21</v>
      </c>
      <c r="M27" s="153">
        <f t="shared" si="2"/>
        <v>23</v>
      </c>
      <c r="N27" s="153">
        <f t="shared" si="7"/>
        <v>1000000</v>
      </c>
      <c r="P27" s="176">
        <f t="shared" si="8"/>
        <v>1.1527777777777777</v>
      </c>
      <c r="Q27" s="176">
        <f t="shared" si="8"/>
        <v>1.4981949458483754</v>
      </c>
      <c r="R27" s="176">
        <f t="shared" si="8"/>
        <v>2.0750000000000002</v>
      </c>
      <c r="S27" s="176">
        <f t="shared" si="8"/>
        <v>2.4850299401197606</v>
      </c>
      <c r="T27" s="176">
        <f t="shared" si="9"/>
        <v>1.2996389891696751</v>
      </c>
      <c r="U27" s="176">
        <f t="shared" si="9"/>
        <v>1.8</v>
      </c>
      <c r="V27" s="176">
        <f t="shared" si="9"/>
        <v>2.1556886227544911</v>
      </c>
      <c r="W27" s="176">
        <f t="shared" si="10"/>
        <v>1.385</v>
      </c>
      <c r="X27" s="176">
        <f t="shared" si="10"/>
        <v>1.658682634730539</v>
      </c>
      <c r="Y27" s="176">
        <f t="shared" si="11"/>
        <v>1.1976047904191616</v>
      </c>
      <c r="Z27" s="153">
        <f t="shared" si="12"/>
        <v>1000000</v>
      </c>
      <c r="AB27" s="153">
        <f t="shared" si="13"/>
        <v>18</v>
      </c>
      <c r="AC27" s="153">
        <f t="shared" si="5"/>
        <v>15</v>
      </c>
      <c r="AD27" s="153">
        <f t="shared" si="5"/>
        <v>17</v>
      </c>
      <c r="AE27" s="153">
        <f t="shared" si="5"/>
        <v>15</v>
      </c>
      <c r="AF27" s="153">
        <f t="shared" si="5"/>
        <v>1</v>
      </c>
      <c r="AG27" s="153">
        <f t="shared" si="5"/>
        <v>8</v>
      </c>
      <c r="AH27" s="153">
        <f t="shared" si="5"/>
        <v>1</v>
      </c>
      <c r="AI27" s="153">
        <f t="shared" si="5"/>
        <v>22</v>
      </c>
      <c r="AJ27" s="153">
        <f t="shared" si="5"/>
        <v>10</v>
      </c>
      <c r="AK27" s="153">
        <f t="shared" si="5"/>
        <v>5</v>
      </c>
      <c r="AL27" s="153">
        <f t="shared" si="16"/>
        <v>1000000</v>
      </c>
      <c r="AM27" s="153">
        <f>y0!L109</f>
        <v>1000014.7</v>
      </c>
      <c r="AN27" s="153">
        <f>y0!N109</f>
        <v>-14.7</v>
      </c>
      <c r="AO27" s="153">
        <f t="shared" si="14"/>
        <v>17</v>
      </c>
      <c r="AP27" s="153">
        <f>Y0_2!L107</f>
        <v>1000014.4</v>
      </c>
      <c r="AQ27" s="153">
        <f>Y0_2!N107</f>
        <v>-14.4</v>
      </c>
      <c r="AR27" s="153">
        <f t="shared" si="15"/>
        <v>0.29999999999999893</v>
      </c>
    </row>
    <row r="28" spans="1:44" x14ac:dyDescent="0.3">
      <c r="C28" s="155"/>
    </row>
    <row r="29" spans="1:44" x14ac:dyDescent="0.3">
      <c r="I29" s="199" t="s">
        <v>495</v>
      </c>
      <c r="J29" s="200"/>
      <c r="K29" s="200"/>
      <c r="L29" s="200"/>
      <c r="M29" s="200"/>
    </row>
    <row r="30" spans="1:44" x14ac:dyDescent="0.3">
      <c r="I30" s="200"/>
      <c r="J30" s="200"/>
      <c r="K30" s="200"/>
      <c r="L30" s="200"/>
      <c r="M30" s="200"/>
    </row>
    <row r="31" spans="1:44" x14ac:dyDescent="0.3">
      <c r="I31" s="200"/>
      <c r="J31" s="200"/>
      <c r="K31" s="200"/>
      <c r="L31" s="200"/>
      <c r="M31" s="200"/>
    </row>
    <row r="32" spans="1:44" x14ac:dyDescent="0.3">
      <c r="I32" s="200"/>
      <c r="J32" s="200"/>
      <c r="K32" s="200"/>
      <c r="L32" s="200"/>
      <c r="M32" s="200"/>
    </row>
  </sheetData>
  <mergeCells count="1">
    <mergeCell ref="I29:M32"/>
  </mergeCells>
  <conditionalFormatting sqref="I4:M2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:AK2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:AR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123"/>
  <sheetViews>
    <sheetView zoomScale="72" workbookViewId="0"/>
  </sheetViews>
  <sheetFormatPr baseColWidth="10" defaultColWidth="11.21875" defaultRowHeight="13.8" x14ac:dyDescent="0.3"/>
  <sheetData>
    <row r="1" spans="1:12" ht="18" x14ac:dyDescent="0.3">
      <c r="A1" s="29"/>
    </row>
    <row r="2" spans="1:12" x14ac:dyDescent="0.3">
      <c r="A2" s="112"/>
    </row>
    <row r="5" spans="1:12" ht="18" x14ac:dyDescent="0.3">
      <c r="A5" s="177" t="s">
        <v>57</v>
      </c>
      <c r="B5" s="178">
        <v>9962486</v>
      </c>
      <c r="C5" s="177" t="s">
        <v>58</v>
      </c>
      <c r="D5" s="178">
        <v>24</v>
      </c>
      <c r="E5" s="177" t="s">
        <v>59</v>
      </c>
      <c r="F5" s="178">
        <v>10</v>
      </c>
      <c r="G5" s="177" t="s">
        <v>60</v>
      </c>
      <c r="H5" s="178">
        <v>24</v>
      </c>
      <c r="I5" s="177" t="s">
        <v>61</v>
      </c>
      <c r="J5" s="178">
        <v>0</v>
      </c>
      <c r="K5" s="177" t="s">
        <v>62</v>
      </c>
      <c r="L5" s="178" t="s">
        <v>496</v>
      </c>
    </row>
    <row r="6" spans="1:12" ht="18.600000000000001" thickBot="1" x14ac:dyDescent="0.35">
      <c r="A6" s="29"/>
    </row>
    <row r="7" spans="1:12" ht="14.4" thickBot="1" x14ac:dyDescent="0.35">
      <c r="A7" s="179" t="s">
        <v>63</v>
      </c>
      <c r="B7" s="179" t="s">
        <v>64</v>
      </c>
      <c r="C7" s="179" t="s">
        <v>65</v>
      </c>
      <c r="D7" s="179" t="s">
        <v>66</v>
      </c>
      <c r="E7" s="179" t="s">
        <v>67</v>
      </c>
      <c r="F7" s="179" t="s">
        <v>68</v>
      </c>
      <c r="G7" s="179" t="s">
        <v>69</v>
      </c>
      <c r="H7" s="179" t="s">
        <v>70</v>
      </c>
      <c r="I7" s="179" t="s">
        <v>71</v>
      </c>
      <c r="J7" s="179" t="s">
        <v>72</v>
      </c>
      <c r="K7" s="179" t="s">
        <v>73</v>
      </c>
      <c r="L7" s="179" t="s">
        <v>497</v>
      </c>
    </row>
    <row r="8" spans="1:12" ht="14.4" thickBot="1" x14ac:dyDescent="0.35">
      <c r="A8" s="179" t="s">
        <v>79</v>
      </c>
      <c r="B8" s="180">
        <v>4</v>
      </c>
      <c r="C8" s="180">
        <v>13</v>
      </c>
      <c r="D8" s="180">
        <v>16</v>
      </c>
      <c r="E8" s="180">
        <v>6</v>
      </c>
      <c r="F8" s="180">
        <v>20</v>
      </c>
      <c r="G8" s="180">
        <v>24</v>
      </c>
      <c r="H8" s="180">
        <v>16</v>
      </c>
      <c r="I8" s="180">
        <v>24</v>
      </c>
      <c r="J8" s="180">
        <v>7</v>
      </c>
      <c r="K8" s="180">
        <v>1</v>
      </c>
      <c r="L8" s="180">
        <v>1000000</v>
      </c>
    </row>
    <row r="9" spans="1:12" ht="14.4" thickBot="1" x14ac:dyDescent="0.35">
      <c r="A9" s="179" t="s">
        <v>80</v>
      </c>
      <c r="B9" s="180">
        <v>24</v>
      </c>
      <c r="C9" s="180">
        <v>24</v>
      </c>
      <c r="D9" s="180">
        <v>24</v>
      </c>
      <c r="E9" s="180">
        <v>24</v>
      </c>
      <c r="F9" s="180">
        <v>24</v>
      </c>
      <c r="G9" s="180">
        <v>23</v>
      </c>
      <c r="H9" s="180">
        <v>6</v>
      </c>
      <c r="I9" s="180">
        <v>12</v>
      </c>
      <c r="J9" s="180">
        <v>3</v>
      </c>
      <c r="K9" s="180">
        <v>4</v>
      </c>
      <c r="L9" s="180">
        <v>1000000</v>
      </c>
    </row>
    <row r="10" spans="1:12" ht="14.4" thickBot="1" x14ac:dyDescent="0.35">
      <c r="A10" s="179" t="s">
        <v>81</v>
      </c>
      <c r="B10" s="180">
        <v>23</v>
      </c>
      <c r="C10" s="180">
        <v>23</v>
      </c>
      <c r="D10" s="180">
        <v>20</v>
      </c>
      <c r="E10" s="180">
        <v>21</v>
      </c>
      <c r="F10" s="180">
        <v>23</v>
      </c>
      <c r="G10" s="180">
        <v>9</v>
      </c>
      <c r="H10" s="180">
        <v>4</v>
      </c>
      <c r="I10" s="180">
        <v>1</v>
      </c>
      <c r="J10" s="180">
        <v>1</v>
      </c>
      <c r="K10" s="180">
        <v>8</v>
      </c>
      <c r="L10" s="180">
        <v>1000000</v>
      </c>
    </row>
    <row r="11" spans="1:12" ht="14.4" thickBot="1" x14ac:dyDescent="0.35">
      <c r="A11" s="179" t="s">
        <v>82</v>
      </c>
      <c r="B11" s="180">
        <v>9</v>
      </c>
      <c r="C11" s="180">
        <v>15</v>
      </c>
      <c r="D11" s="180">
        <v>10</v>
      </c>
      <c r="E11" s="180">
        <v>7</v>
      </c>
      <c r="F11" s="180">
        <v>21</v>
      </c>
      <c r="G11" s="180">
        <v>15</v>
      </c>
      <c r="H11" s="180">
        <v>8</v>
      </c>
      <c r="I11" s="180">
        <v>3</v>
      </c>
      <c r="J11" s="180">
        <v>4</v>
      </c>
      <c r="K11" s="180">
        <v>11</v>
      </c>
      <c r="L11" s="180">
        <v>1000000</v>
      </c>
    </row>
    <row r="12" spans="1:12" ht="14.4" thickBot="1" x14ac:dyDescent="0.35">
      <c r="A12" s="179" t="s">
        <v>83</v>
      </c>
      <c r="B12" s="180">
        <v>11</v>
      </c>
      <c r="C12" s="180">
        <v>17</v>
      </c>
      <c r="D12" s="180">
        <v>15</v>
      </c>
      <c r="E12" s="180">
        <v>15</v>
      </c>
      <c r="F12" s="180">
        <v>22</v>
      </c>
      <c r="G12" s="180">
        <v>21</v>
      </c>
      <c r="H12" s="180">
        <v>20</v>
      </c>
      <c r="I12" s="180">
        <v>11</v>
      </c>
      <c r="J12" s="180">
        <v>8</v>
      </c>
      <c r="K12" s="180">
        <v>9</v>
      </c>
      <c r="L12" s="180">
        <v>1000000</v>
      </c>
    </row>
    <row r="13" spans="1:12" ht="14.4" thickBot="1" x14ac:dyDescent="0.35">
      <c r="A13" s="179" t="s">
        <v>84</v>
      </c>
      <c r="B13" s="180">
        <v>6</v>
      </c>
      <c r="C13" s="180">
        <v>5</v>
      </c>
      <c r="D13" s="180">
        <v>14</v>
      </c>
      <c r="E13" s="180">
        <v>1</v>
      </c>
      <c r="F13" s="180">
        <v>14</v>
      </c>
      <c r="G13" s="180">
        <v>20</v>
      </c>
      <c r="H13" s="180">
        <v>3</v>
      </c>
      <c r="I13" s="180">
        <v>21</v>
      </c>
      <c r="J13" s="180">
        <v>5</v>
      </c>
      <c r="K13" s="180">
        <v>3</v>
      </c>
      <c r="L13" s="180">
        <v>1000000</v>
      </c>
    </row>
    <row r="14" spans="1:12" ht="14.4" thickBot="1" x14ac:dyDescent="0.35">
      <c r="A14" s="179" t="s">
        <v>85</v>
      </c>
      <c r="B14" s="180">
        <v>17</v>
      </c>
      <c r="C14" s="180">
        <v>19</v>
      </c>
      <c r="D14" s="180">
        <v>19</v>
      </c>
      <c r="E14" s="180">
        <v>10</v>
      </c>
      <c r="F14" s="180">
        <v>19</v>
      </c>
      <c r="G14" s="180">
        <v>18</v>
      </c>
      <c r="H14" s="180">
        <v>2</v>
      </c>
      <c r="I14" s="180">
        <v>10</v>
      </c>
      <c r="J14" s="180">
        <v>2</v>
      </c>
      <c r="K14" s="180">
        <v>2</v>
      </c>
      <c r="L14" s="180">
        <v>1000000</v>
      </c>
    </row>
    <row r="15" spans="1:12" ht="14.4" thickBot="1" x14ac:dyDescent="0.35">
      <c r="A15" s="179" t="s">
        <v>86</v>
      </c>
      <c r="B15" s="180">
        <v>8</v>
      </c>
      <c r="C15" s="180">
        <v>10</v>
      </c>
      <c r="D15" s="180">
        <v>6</v>
      </c>
      <c r="E15" s="180">
        <v>2</v>
      </c>
      <c r="F15" s="180">
        <v>17</v>
      </c>
      <c r="G15" s="180">
        <v>14</v>
      </c>
      <c r="H15" s="180">
        <v>5</v>
      </c>
      <c r="I15" s="180">
        <v>6</v>
      </c>
      <c r="J15" s="180">
        <v>6</v>
      </c>
      <c r="K15" s="180">
        <v>7</v>
      </c>
      <c r="L15" s="180">
        <v>1000000</v>
      </c>
    </row>
    <row r="16" spans="1:12" ht="14.4" thickBot="1" x14ac:dyDescent="0.35">
      <c r="A16" s="179" t="s">
        <v>87</v>
      </c>
      <c r="B16" s="180">
        <v>20</v>
      </c>
      <c r="C16" s="180">
        <v>20</v>
      </c>
      <c r="D16" s="180">
        <v>17</v>
      </c>
      <c r="E16" s="180">
        <v>20</v>
      </c>
      <c r="F16" s="180">
        <v>15</v>
      </c>
      <c r="G16" s="180">
        <v>3</v>
      </c>
      <c r="H16" s="180">
        <v>7</v>
      </c>
      <c r="I16" s="180">
        <v>5</v>
      </c>
      <c r="J16" s="180">
        <v>9</v>
      </c>
      <c r="K16" s="180">
        <v>16</v>
      </c>
      <c r="L16" s="180">
        <v>1000000</v>
      </c>
    </row>
    <row r="17" spans="1:12" ht="14.4" thickBot="1" x14ac:dyDescent="0.35">
      <c r="A17" s="179" t="s">
        <v>88</v>
      </c>
      <c r="B17" s="180">
        <v>7</v>
      </c>
      <c r="C17" s="180">
        <v>7</v>
      </c>
      <c r="D17" s="180">
        <v>7</v>
      </c>
      <c r="E17" s="180">
        <v>5</v>
      </c>
      <c r="F17" s="180">
        <v>16</v>
      </c>
      <c r="G17" s="180">
        <v>17</v>
      </c>
      <c r="H17" s="180">
        <v>13</v>
      </c>
      <c r="I17" s="180">
        <v>16</v>
      </c>
      <c r="J17" s="180">
        <v>11</v>
      </c>
      <c r="K17" s="180">
        <v>10</v>
      </c>
      <c r="L17" s="180">
        <v>1000000</v>
      </c>
    </row>
    <row r="18" spans="1:12" ht="14.4" thickBot="1" x14ac:dyDescent="0.35">
      <c r="A18" s="179" t="s">
        <v>89</v>
      </c>
      <c r="B18" s="180">
        <v>18</v>
      </c>
      <c r="C18" s="180">
        <v>18</v>
      </c>
      <c r="D18" s="180">
        <v>23</v>
      </c>
      <c r="E18" s="180">
        <v>19</v>
      </c>
      <c r="F18" s="180">
        <v>7</v>
      </c>
      <c r="G18" s="180">
        <v>22</v>
      </c>
      <c r="H18" s="180">
        <v>10</v>
      </c>
      <c r="I18" s="180">
        <v>23</v>
      </c>
      <c r="J18" s="180">
        <v>13</v>
      </c>
      <c r="K18" s="180">
        <v>6</v>
      </c>
      <c r="L18" s="180">
        <v>1000000</v>
      </c>
    </row>
    <row r="19" spans="1:12" ht="14.4" thickBot="1" x14ac:dyDescent="0.35">
      <c r="A19" s="179" t="s">
        <v>90</v>
      </c>
      <c r="B19" s="180">
        <v>21</v>
      </c>
      <c r="C19" s="180">
        <v>22</v>
      </c>
      <c r="D19" s="180">
        <v>22</v>
      </c>
      <c r="E19" s="180">
        <v>23</v>
      </c>
      <c r="F19" s="180">
        <v>18</v>
      </c>
      <c r="G19" s="180">
        <v>16</v>
      </c>
      <c r="H19" s="180">
        <v>24</v>
      </c>
      <c r="I19" s="180">
        <v>9</v>
      </c>
      <c r="J19" s="180">
        <v>22</v>
      </c>
      <c r="K19" s="180">
        <v>23</v>
      </c>
      <c r="L19" s="180">
        <v>1000000</v>
      </c>
    </row>
    <row r="20" spans="1:12" ht="14.4" thickBot="1" x14ac:dyDescent="0.35">
      <c r="A20" s="179" t="s">
        <v>91</v>
      </c>
      <c r="B20" s="180">
        <v>10</v>
      </c>
      <c r="C20" s="180">
        <v>9</v>
      </c>
      <c r="D20" s="180">
        <v>5</v>
      </c>
      <c r="E20" s="180">
        <v>9</v>
      </c>
      <c r="F20" s="180">
        <v>10</v>
      </c>
      <c r="G20" s="180">
        <v>5</v>
      </c>
      <c r="H20" s="180">
        <v>15</v>
      </c>
      <c r="I20" s="180">
        <v>7</v>
      </c>
      <c r="J20" s="180">
        <v>14</v>
      </c>
      <c r="K20" s="180">
        <v>18</v>
      </c>
      <c r="L20" s="180">
        <v>1000000</v>
      </c>
    </row>
    <row r="21" spans="1:12" ht="14.4" thickBot="1" x14ac:dyDescent="0.35">
      <c r="A21" s="179" t="s">
        <v>92</v>
      </c>
      <c r="B21" s="180">
        <v>1</v>
      </c>
      <c r="C21" s="180">
        <v>2</v>
      </c>
      <c r="D21" s="180">
        <v>2</v>
      </c>
      <c r="E21" s="180">
        <v>8</v>
      </c>
      <c r="F21" s="180">
        <v>13</v>
      </c>
      <c r="G21" s="180">
        <v>12</v>
      </c>
      <c r="H21" s="180">
        <v>22</v>
      </c>
      <c r="I21" s="180">
        <v>13</v>
      </c>
      <c r="J21" s="180">
        <v>19</v>
      </c>
      <c r="K21" s="180">
        <v>19</v>
      </c>
      <c r="L21" s="180">
        <v>1000000</v>
      </c>
    </row>
    <row r="22" spans="1:12" ht="14.4" thickBot="1" x14ac:dyDescent="0.35">
      <c r="A22" s="179" t="s">
        <v>93</v>
      </c>
      <c r="B22" s="180">
        <v>5</v>
      </c>
      <c r="C22" s="180">
        <v>3</v>
      </c>
      <c r="D22" s="180">
        <v>1</v>
      </c>
      <c r="E22" s="180">
        <v>3</v>
      </c>
      <c r="F22" s="180">
        <v>6</v>
      </c>
      <c r="G22" s="180">
        <v>1</v>
      </c>
      <c r="H22" s="180">
        <v>9</v>
      </c>
      <c r="I22" s="180">
        <v>2</v>
      </c>
      <c r="J22" s="180">
        <v>15</v>
      </c>
      <c r="K22" s="180">
        <v>24</v>
      </c>
      <c r="L22" s="180">
        <v>1000000</v>
      </c>
    </row>
    <row r="23" spans="1:12" ht="14.4" thickBot="1" x14ac:dyDescent="0.35">
      <c r="A23" s="179" t="s">
        <v>94</v>
      </c>
      <c r="B23" s="180">
        <v>12</v>
      </c>
      <c r="C23" s="180">
        <v>11</v>
      </c>
      <c r="D23" s="180">
        <v>4</v>
      </c>
      <c r="E23" s="180">
        <v>14</v>
      </c>
      <c r="F23" s="180">
        <v>9</v>
      </c>
      <c r="G23" s="180">
        <v>2</v>
      </c>
      <c r="H23" s="180">
        <v>18</v>
      </c>
      <c r="I23" s="180">
        <v>4</v>
      </c>
      <c r="J23" s="180">
        <v>17</v>
      </c>
      <c r="K23" s="180">
        <v>22</v>
      </c>
      <c r="L23" s="180">
        <v>1000000</v>
      </c>
    </row>
    <row r="24" spans="1:12" ht="14.4" thickBot="1" x14ac:dyDescent="0.35">
      <c r="A24" s="179" t="s">
        <v>95</v>
      </c>
      <c r="B24" s="180">
        <v>22</v>
      </c>
      <c r="C24" s="180">
        <v>21</v>
      </c>
      <c r="D24" s="180">
        <v>21</v>
      </c>
      <c r="E24" s="180">
        <v>22</v>
      </c>
      <c r="F24" s="180">
        <v>8</v>
      </c>
      <c r="G24" s="180">
        <v>11</v>
      </c>
      <c r="H24" s="180">
        <v>17</v>
      </c>
      <c r="I24" s="180">
        <v>14</v>
      </c>
      <c r="J24" s="180">
        <v>16</v>
      </c>
      <c r="K24" s="180">
        <v>15</v>
      </c>
      <c r="L24" s="180">
        <v>1000000</v>
      </c>
    </row>
    <row r="25" spans="1:12" ht="14.4" thickBot="1" x14ac:dyDescent="0.35">
      <c r="A25" s="179" t="s">
        <v>96</v>
      </c>
      <c r="B25" s="180">
        <v>3</v>
      </c>
      <c r="C25" s="180">
        <v>4</v>
      </c>
      <c r="D25" s="180">
        <v>9</v>
      </c>
      <c r="E25" s="180">
        <v>11</v>
      </c>
      <c r="F25" s="180">
        <v>12</v>
      </c>
      <c r="G25" s="180">
        <v>19</v>
      </c>
      <c r="H25" s="180">
        <v>23</v>
      </c>
      <c r="I25" s="180">
        <v>19</v>
      </c>
      <c r="J25" s="180">
        <v>21</v>
      </c>
      <c r="K25" s="180">
        <v>13</v>
      </c>
      <c r="L25" s="180">
        <v>1000000</v>
      </c>
    </row>
    <row r="26" spans="1:12" ht="14.4" thickBot="1" x14ac:dyDescent="0.35">
      <c r="A26" s="179" t="s">
        <v>97</v>
      </c>
      <c r="B26" s="180">
        <v>2</v>
      </c>
      <c r="C26" s="180">
        <v>1</v>
      </c>
      <c r="D26" s="180">
        <v>3</v>
      </c>
      <c r="E26" s="180">
        <v>3</v>
      </c>
      <c r="F26" s="180">
        <v>4</v>
      </c>
      <c r="G26" s="180">
        <v>13</v>
      </c>
      <c r="H26" s="180">
        <v>11</v>
      </c>
      <c r="I26" s="180">
        <v>18</v>
      </c>
      <c r="J26" s="180">
        <v>18</v>
      </c>
      <c r="K26" s="180">
        <v>12</v>
      </c>
      <c r="L26" s="180">
        <v>1000000</v>
      </c>
    </row>
    <row r="27" spans="1:12" ht="14.4" thickBot="1" x14ac:dyDescent="0.35">
      <c r="A27" s="179" t="s">
        <v>98</v>
      </c>
      <c r="B27" s="180">
        <v>16</v>
      </c>
      <c r="C27" s="180">
        <v>14</v>
      </c>
      <c r="D27" s="180">
        <v>13</v>
      </c>
      <c r="E27" s="180">
        <v>18</v>
      </c>
      <c r="F27" s="180">
        <v>5</v>
      </c>
      <c r="G27" s="180">
        <v>4</v>
      </c>
      <c r="H27" s="180">
        <v>19</v>
      </c>
      <c r="I27" s="180">
        <v>15</v>
      </c>
      <c r="J27" s="180">
        <v>23</v>
      </c>
      <c r="K27" s="180">
        <v>21</v>
      </c>
      <c r="L27" s="180">
        <v>1000000</v>
      </c>
    </row>
    <row r="28" spans="1:12" ht="14.4" thickBot="1" x14ac:dyDescent="0.35">
      <c r="A28" s="179" t="s">
        <v>99</v>
      </c>
      <c r="B28" s="180">
        <v>13</v>
      </c>
      <c r="C28" s="180">
        <v>12</v>
      </c>
      <c r="D28" s="180">
        <v>8</v>
      </c>
      <c r="E28" s="180">
        <v>12</v>
      </c>
      <c r="F28" s="180">
        <v>11</v>
      </c>
      <c r="G28" s="180">
        <v>7</v>
      </c>
      <c r="H28" s="180">
        <v>12</v>
      </c>
      <c r="I28" s="180">
        <v>8</v>
      </c>
      <c r="J28" s="180">
        <v>12</v>
      </c>
      <c r="K28" s="180">
        <v>14</v>
      </c>
      <c r="L28" s="180">
        <v>1000000</v>
      </c>
    </row>
    <row r="29" spans="1:12" ht="14.4" thickBot="1" x14ac:dyDescent="0.35">
      <c r="A29" s="179" t="s">
        <v>100</v>
      </c>
      <c r="B29" s="180">
        <v>15</v>
      </c>
      <c r="C29" s="180">
        <v>6</v>
      </c>
      <c r="D29" s="180">
        <v>12</v>
      </c>
      <c r="E29" s="180">
        <v>17</v>
      </c>
      <c r="F29" s="180">
        <v>2</v>
      </c>
      <c r="G29" s="180">
        <v>10</v>
      </c>
      <c r="H29" s="180">
        <v>21</v>
      </c>
      <c r="I29" s="180">
        <v>20</v>
      </c>
      <c r="J29" s="180">
        <v>24</v>
      </c>
      <c r="K29" s="180">
        <v>20</v>
      </c>
      <c r="L29" s="180">
        <v>1000000</v>
      </c>
    </row>
    <row r="30" spans="1:12" ht="14.4" thickBot="1" x14ac:dyDescent="0.35">
      <c r="A30" s="179" t="s">
        <v>498</v>
      </c>
      <c r="B30" s="180">
        <v>14</v>
      </c>
      <c r="C30" s="180">
        <v>8</v>
      </c>
      <c r="D30" s="180">
        <v>11</v>
      </c>
      <c r="E30" s="180">
        <v>13</v>
      </c>
      <c r="F30" s="180">
        <v>3</v>
      </c>
      <c r="G30" s="180">
        <v>6</v>
      </c>
      <c r="H30" s="180">
        <v>14</v>
      </c>
      <c r="I30" s="180">
        <v>17</v>
      </c>
      <c r="J30" s="180">
        <v>20</v>
      </c>
      <c r="K30" s="180">
        <v>17</v>
      </c>
      <c r="L30" s="180">
        <v>1000000</v>
      </c>
    </row>
    <row r="31" spans="1:12" ht="14.4" thickBot="1" x14ac:dyDescent="0.35">
      <c r="A31" s="179" t="s">
        <v>499</v>
      </c>
      <c r="B31" s="180">
        <v>19</v>
      </c>
      <c r="C31" s="180">
        <v>16</v>
      </c>
      <c r="D31" s="180">
        <v>18</v>
      </c>
      <c r="E31" s="180">
        <v>16</v>
      </c>
      <c r="F31" s="180">
        <v>1</v>
      </c>
      <c r="G31" s="180">
        <v>8</v>
      </c>
      <c r="H31" s="180">
        <v>1</v>
      </c>
      <c r="I31" s="180">
        <v>22</v>
      </c>
      <c r="J31" s="180">
        <v>10</v>
      </c>
      <c r="K31" s="180">
        <v>5</v>
      </c>
      <c r="L31" s="180">
        <v>1000000</v>
      </c>
    </row>
    <row r="32" spans="1:12" ht="18.600000000000001" thickBot="1" x14ac:dyDescent="0.35">
      <c r="A32" s="29"/>
    </row>
    <row r="33" spans="1:11" ht="14.4" thickBot="1" x14ac:dyDescent="0.35">
      <c r="A33" s="179" t="s">
        <v>101</v>
      </c>
      <c r="B33" s="179" t="s">
        <v>64</v>
      </c>
      <c r="C33" s="179" t="s">
        <v>65</v>
      </c>
      <c r="D33" s="179" t="s">
        <v>66</v>
      </c>
      <c r="E33" s="179" t="s">
        <v>67</v>
      </c>
      <c r="F33" s="179" t="s">
        <v>68</v>
      </c>
      <c r="G33" s="179" t="s">
        <v>69</v>
      </c>
      <c r="H33" s="179" t="s">
        <v>70</v>
      </c>
      <c r="I33" s="179" t="s">
        <v>71</v>
      </c>
      <c r="J33" s="179" t="s">
        <v>72</v>
      </c>
      <c r="K33" s="179" t="s">
        <v>73</v>
      </c>
    </row>
    <row r="34" spans="1:11" ht="14.4" thickBot="1" x14ac:dyDescent="0.35">
      <c r="A34" s="179" t="s">
        <v>102</v>
      </c>
      <c r="B34" s="180" t="s">
        <v>500</v>
      </c>
      <c r="C34" s="180" t="s">
        <v>501</v>
      </c>
      <c r="D34" s="180" t="s">
        <v>502</v>
      </c>
      <c r="E34" s="180" t="s">
        <v>503</v>
      </c>
      <c r="F34" s="180" t="s">
        <v>504</v>
      </c>
      <c r="G34" s="180" t="s">
        <v>503</v>
      </c>
      <c r="H34" s="180" t="s">
        <v>502</v>
      </c>
      <c r="I34" s="180" t="s">
        <v>505</v>
      </c>
      <c r="J34" s="180" t="s">
        <v>506</v>
      </c>
      <c r="K34" s="180" t="s">
        <v>507</v>
      </c>
    </row>
    <row r="35" spans="1:11" ht="14.4" thickBot="1" x14ac:dyDescent="0.35">
      <c r="A35" s="179" t="s">
        <v>104</v>
      </c>
      <c r="B35" s="180" t="s">
        <v>508</v>
      </c>
      <c r="C35" s="180" t="s">
        <v>509</v>
      </c>
      <c r="D35" s="180" t="s">
        <v>510</v>
      </c>
      <c r="E35" s="180" t="s">
        <v>510</v>
      </c>
      <c r="F35" s="180" t="s">
        <v>511</v>
      </c>
      <c r="G35" s="180" t="s">
        <v>512</v>
      </c>
      <c r="H35" s="180" t="s">
        <v>510</v>
      </c>
      <c r="I35" s="180" t="s">
        <v>513</v>
      </c>
      <c r="J35" s="180" t="s">
        <v>514</v>
      </c>
      <c r="K35" s="180" t="s">
        <v>515</v>
      </c>
    </row>
    <row r="36" spans="1:11" ht="14.4" thickBot="1" x14ac:dyDescent="0.35">
      <c r="A36" s="179" t="s">
        <v>105</v>
      </c>
      <c r="B36" s="180" t="s">
        <v>516</v>
      </c>
      <c r="C36" s="180" t="s">
        <v>517</v>
      </c>
      <c r="D36" s="180" t="s">
        <v>518</v>
      </c>
      <c r="E36" s="180" t="s">
        <v>518</v>
      </c>
      <c r="F36" s="180" t="s">
        <v>519</v>
      </c>
      <c r="G36" s="180" t="s">
        <v>520</v>
      </c>
      <c r="H36" s="180" t="s">
        <v>518</v>
      </c>
      <c r="I36" s="180" t="s">
        <v>521</v>
      </c>
      <c r="J36" s="180" t="s">
        <v>522</v>
      </c>
      <c r="K36" s="180" t="s">
        <v>523</v>
      </c>
    </row>
    <row r="37" spans="1:11" ht="14.4" thickBot="1" x14ac:dyDescent="0.35">
      <c r="A37" s="179" t="s">
        <v>106</v>
      </c>
      <c r="B37" s="180" t="s">
        <v>524</v>
      </c>
      <c r="C37" s="180" t="s">
        <v>525</v>
      </c>
      <c r="D37" s="180" t="s">
        <v>526</v>
      </c>
      <c r="E37" s="180" t="s">
        <v>526</v>
      </c>
      <c r="F37" s="180" t="s">
        <v>527</v>
      </c>
      <c r="G37" s="180" t="s">
        <v>528</v>
      </c>
      <c r="H37" s="180" t="s">
        <v>526</v>
      </c>
      <c r="I37" s="180" t="s">
        <v>529</v>
      </c>
      <c r="J37" s="180" t="s">
        <v>530</v>
      </c>
      <c r="K37" s="180" t="s">
        <v>531</v>
      </c>
    </row>
    <row r="38" spans="1:11" ht="14.4" thickBot="1" x14ac:dyDescent="0.35">
      <c r="A38" s="179" t="s">
        <v>107</v>
      </c>
      <c r="B38" s="180" t="s">
        <v>532</v>
      </c>
      <c r="C38" s="180" t="s">
        <v>533</v>
      </c>
      <c r="D38" s="180" t="s">
        <v>533</v>
      </c>
      <c r="E38" s="180" t="s">
        <v>533</v>
      </c>
      <c r="F38" s="180" t="s">
        <v>534</v>
      </c>
      <c r="G38" s="180" t="s">
        <v>533</v>
      </c>
      <c r="H38" s="180" t="s">
        <v>533</v>
      </c>
      <c r="I38" s="180" t="s">
        <v>535</v>
      </c>
      <c r="J38" s="180" t="s">
        <v>536</v>
      </c>
      <c r="K38" s="180" t="s">
        <v>537</v>
      </c>
    </row>
    <row r="39" spans="1:11" ht="14.4" thickBot="1" x14ac:dyDescent="0.35">
      <c r="A39" s="179" t="s">
        <v>108</v>
      </c>
      <c r="B39" s="180" t="s">
        <v>538</v>
      </c>
      <c r="C39" s="180" t="s">
        <v>539</v>
      </c>
      <c r="D39" s="180" t="s">
        <v>539</v>
      </c>
      <c r="E39" s="180" t="s">
        <v>539</v>
      </c>
      <c r="F39" s="180" t="s">
        <v>540</v>
      </c>
      <c r="G39" s="180" t="s">
        <v>539</v>
      </c>
      <c r="H39" s="180" t="s">
        <v>539</v>
      </c>
      <c r="I39" s="180" t="s">
        <v>541</v>
      </c>
      <c r="J39" s="180" t="s">
        <v>542</v>
      </c>
      <c r="K39" s="180" t="s">
        <v>543</v>
      </c>
    </row>
    <row r="40" spans="1:11" ht="14.4" thickBot="1" x14ac:dyDescent="0.35">
      <c r="A40" s="179" t="s">
        <v>109</v>
      </c>
      <c r="B40" s="180" t="s">
        <v>544</v>
      </c>
      <c r="C40" s="180" t="s">
        <v>545</v>
      </c>
      <c r="D40" s="180" t="s">
        <v>545</v>
      </c>
      <c r="E40" s="180" t="s">
        <v>545</v>
      </c>
      <c r="F40" s="180" t="s">
        <v>546</v>
      </c>
      <c r="G40" s="180" t="s">
        <v>545</v>
      </c>
      <c r="H40" s="180" t="s">
        <v>545</v>
      </c>
      <c r="I40" s="180" t="s">
        <v>547</v>
      </c>
      <c r="J40" s="180" t="s">
        <v>548</v>
      </c>
      <c r="K40" s="180" t="s">
        <v>549</v>
      </c>
    </row>
    <row r="41" spans="1:11" ht="14.4" thickBot="1" x14ac:dyDescent="0.35">
      <c r="A41" s="179" t="s">
        <v>110</v>
      </c>
      <c r="B41" s="180" t="s">
        <v>550</v>
      </c>
      <c r="C41" s="180" t="s">
        <v>551</v>
      </c>
      <c r="D41" s="180" t="s">
        <v>551</v>
      </c>
      <c r="E41" s="180" t="s">
        <v>551</v>
      </c>
      <c r="F41" s="180" t="s">
        <v>552</v>
      </c>
      <c r="G41" s="180" t="s">
        <v>551</v>
      </c>
      <c r="H41" s="180" t="s">
        <v>551</v>
      </c>
      <c r="I41" s="180" t="s">
        <v>553</v>
      </c>
      <c r="J41" s="180" t="s">
        <v>554</v>
      </c>
      <c r="K41" s="180" t="s">
        <v>555</v>
      </c>
    </row>
    <row r="42" spans="1:11" ht="14.4" thickBot="1" x14ac:dyDescent="0.35">
      <c r="A42" s="179" t="s">
        <v>111</v>
      </c>
      <c r="B42" s="180" t="s">
        <v>556</v>
      </c>
      <c r="C42" s="180" t="s">
        <v>557</v>
      </c>
      <c r="D42" s="180" t="s">
        <v>557</v>
      </c>
      <c r="E42" s="180" t="s">
        <v>557</v>
      </c>
      <c r="F42" s="180" t="s">
        <v>558</v>
      </c>
      <c r="G42" s="180" t="s">
        <v>557</v>
      </c>
      <c r="H42" s="180" t="s">
        <v>557</v>
      </c>
      <c r="I42" s="180" t="s">
        <v>559</v>
      </c>
      <c r="J42" s="180" t="s">
        <v>560</v>
      </c>
      <c r="K42" s="180" t="s">
        <v>561</v>
      </c>
    </row>
    <row r="43" spans="1:11" ht="14.4" thickBot="1" x14ac:dyDescent="0.35">
      <c r="A43" s="179" t="s">
        <v>112</v>
      </c>
      <c r="B43" s="180" t="s">
        <v>562</v>
      </c>
      <c r="C43" s="180" t="s">
        <v>563</v>
      </c>
      <c r="D43" s="180" t="s">
        <v>563</v>
      </c>
      <c r="E43" s="180" t="s">
        <v>563</v>
      </c>
      <c r="F43" s="180" t="s">
        <v>564</v>
      </c>
      <c r="G43" s="180" t="s">
        <v>563</v>
      </c>
      <c r="H43" s="180" t="s">
        <v>563</v>
      </c>
      <c r="I43" s="180" t="s">
        <v>565</v>
      </c>
      <c r="J43" s="180" t="s">
        <v>566</v>
      </c>
      <c r="K43" s="180" t="s">
        <v>567</v>
      </c>
    </row>
    <row r="44" spans="1:11" ht="14.4" thickBot="1" x14ac:dyDescent="0.35">
      <c r="A44" s="179" t="s">
        <v>113</v>
      </c>
      <c r="B44" s="180" t="s">
        <v>568</v>
      </c>
      <c r="C44" s="180" t="s">
        <v>569</v>
      </c>
      <c r="D44" s="180" t="s">
        <v>569</v>
      </c>
      <c r="E44" s="180" t="s">
        <v>569</v>
      </c>
      <c r="F44" s="180" t="s">
        <v>570</v>
      </c>
      <c r="G44" s="180" t="s">
        <v>569</v>
      </c>
      <c r="H44" s="180" t="s">
        <v>569</v>
      </c>
      <c r="I44" s="180" t="s">
        <v>571</v>
      </c>
      <c r="J44" s="180" t="s">
        <v>572</v>
      </c>
      <c r="K44" s="180" t="s">
        <v>573</v>
      </c>
    </row>
    <row r="45" spans="1:11" ht="14.4" thickBot="1" x14ac:dyDescent="0.35">
      <c r="A45" s="179" t="s">
        <v>114</v>
      </c>
      <c r="B45" s="180" t="s">
        <v>574</v>
      </c>
      <c r="C45" s="180" t="s">
        <v>575</v>
      </c>
      <c r="D45" s="180" t="s">
        <v>575</v>
      </c>
      <c r="E45" s="180" t="s">
        <v>575</v>
      </c>
      <c r="F45" s="180" t="s">
        <v>576</v>
      </c>
      <c r="G45" s="180" t="s">
        <v>575</v>
      </c>
      <c r="H45" s="180" t="s">
        <v>575</v>
      </c>
      <c r="I45" s="180" t="s">
        <v>577</v>
      </c>
      <c r="J45" s="180" t="s">
        <v>578</v>
      </c>
      <c r="K45" s="180" t="s">
        <v>579</v>
      </c>
    </row>
    <row r="46" spans="1:11" ht="14.4" thickBot="1" x14ac:dyDescent="0.35">
      <c r="A46" s="179" t="s">
        <v>115</v>
      </c>
      <c r="B46" s="180" t="s">
        <v>580</v>
      </c>
      <c r="C46" s="180" t="s">
        <v>581</v>
      </c>
      <c r="D46" s="180" t="s">
        <v>581</v>
      </c>
      <c r="E46" s="180" t="s">
        <v>581</v>
      </c>
      <c r="F46" s="180" t="s">
        <v>582</v>
      </c>
      <c r="G46" s="180" t="s">
        <v>581</v>
      </c>
      <c r="H46" s="180" t="s">
        <v>581</v>
      </c>
      <c r="I46" s="180" t="s">
        <v>583</v>
      </c>
      <c r="J46" s="180" t="s">
        <v>584</v>
      </c>
      <c r="K46" s="180" t="s">
        <v>585</v>
      </c>
    </row>
    <row r="47" spans="1:11" ht="14.4" thickBot="1" x14ac:dyDescent="0.35">
      <c r="A47" s="179" t="s">
        <v>116</v>
      </c>
      <c r="B47" s="180" t="s">
        <v>586</v>
      </c>
      <c r="C47" s="180" t="s">
        <v>587</v>
      </c>
      <c r="D47" s="180" t="s">
        <v>587</v>
      </c>
      <c r="E47" s="180" t="s">
        <v>587</v>
      </c>
      <c r="F47" s="180" t="s">
        <v>588</v>
      </c>
      <c r="G47" s="180" t="s">
        <v>587</v>
      </c>
      <c r="H47" s="180" t="s">
        <v>587</v>
      </c>
      <c r="I47" s="180" t="s">
        <v>589</v>
      </c>
      <c r="J47" s="180" t="s">
        <v>587</v>
      </c>
      <c r="K47" s="180" t="s">
        <v>590</v>
      </c>
    </row>
    <row r="48" spans="1:11" ht="14.4" thickBot="1" x14ac:dyDescent="0.35">
      <c r="A48" s="179" t="s">
        <v>117</v>
      </c>
      <c r="B48" s="180" t="s">
        <v>591</v>
      </c>
      <c r="C48" s="180" t="s">
        <v>592</v>
      </c>
      <c r="D48" s="180" t="s">
        <v>592</v>
      </c>
      <c r="E48" s="180" t="s">
        <v>592</v>
      </c>
      <c r="F48" s="180" t="s">
        <v>593</v>
      </c>
      <c r="G48" s="180" t="s">
        <v>592</v>
      </c>
      <c r="H48" s="180" t="s">
        <v>592</v>
      </c>
      <c r="I48" s="180" t="s">
        <v>594</v>
      </c>
      <c r="J48" s="180" t="s">
        <v>592</v>
      </c>
      <c r="K48" s="180" t="s">
        <v>595</v>
      </c>
    </row>
    <row r="49" spans="1:11" ht="14.4" thickBot="1" x14ac:dyDescent="0.35">
      <c r="A49" s="179" t="s">
        <v>118</v>
      </c>
      <c r="B49" s="180" t="s">
        <v>596</v>
      </c>
      <c r="C49" s="180" t="s">
        <v>597</v>
      </c>
      <c r="D49" s="180" t="s">
        <v>597</v>
      </c>
      <c r="E49" s="180" t="s">
        <v>597</v>
      </c>
      <c r="F49" s="180" t="s">
        <v>598</v>
      </c>
      <c r="G49" s="180" t="s">
        <v>597</v>
      </c>
      <c r="H49" s="180" t="s">
        <v>597</v>
      </c>
      <c r="I49" s="180" t="s">
        <v>599</v>
      </c>
      <c r="J49" s="180" t="s">
        <v>597</v>
      </c>
      <c r="K49" s="180" t="s">
        <v>600</v>
      </c>
    </row>
    <row r="50" spans="1:11" ht="14.4" thickBot="1" x14ac:dyDescent="0.35">
      <c r="A50" s="179" t="s">
        <v>119</v>
      </c>
      <c r="B50" s="180" t="s">
        <v>601</v>
      </c>
      <c r="C50" s="180" t="s">
        <v>602</v>
      </c>
      <c r="D50" s="180" t="s">
        <v>602</v>
      </c>
      <c r="E50" s="180" t="s">
        <v>602</v>
      </c>
      <c r="F50" s="180" t="s">
        <v>603</v>
      </c>
      <c r="G50" s="180" t="s">
        <v>602</v>
      </c>
      <c r="H50" s="180" t="s">
        <v>602</v>
      </c>
      <c r="I50" s="180" t="s">
        <v>604</v>
      </c>
      <c r="J50" s="180" t="s">
        <v>602</v>
      </c>
      <c r="K50" s="180" t="s">
        <v>605</v>
      </c>
    </row>
    <row r="51" spans="1:11" ht="14.4" thickBot="1" x14ac:dyDescent="0.35">
      <c r="A51" s="179" t="s">
        <v>120</v>
      </c>
      <c r="B51" s="180" t="s">
        <v>606</v>
      </c>
      <c r="C51" s="180" t="s">
        <v>607</v>
      </c>
      <c r="D51" s="180" t="s">
        <v>607</v>
      </c>
      <c r="E51" s="180" t="s">
        <v>607</v>
      </c>
      <c r="F51" s="180" t="s">
        <v>608</v>
      </c>
      <c r="G51" s="180" t="s">
        <v>607</v>
      </c>
      <c r="H51" s="180" t="s">
        <v>607</v>
      </c>
      <c r="I51" s="180" t="s">
        <v>609</v>
      </c>
      <c r="J51" s="180" t="s">
        <v>607</v>
      </c>
      <c r="K51" s="180" t="s">
        <v>610</v>
      </c>
    </row>
    <row r="52" spans="1:11" ht="14.4" thickBot="1" x14ac:dyDescent="0.35">
      <c r="A52" s="179" t="s">
        <v>121</v>
      </c>
      <c r="B52" s="180" t="s">
        <v>611</v>
      </c>
      <c r="C52" s="180" t="s">
        <v>612</v>
      </c>
      <c r="D52" s="180" t="s">
        <v>612</v>
      </c>
      <c r="E52" s="180" t="s">
        <v>612</v>
      </c>
      <c r="F52" s="180" t="s">
        <v>613</v>
      </c>
      <c r="G52" s="180" t="s">
        <v>612</v>
      </c>
      <c r="H52" s="180" t="s">
        <v>612</v>
      </c>
      <c r="I52" s="180" t="s">
        <v>614</v>
      </c>
      <c r="J52" s="180" t="s">
        <v>612</v>
      </c>
      <c r="K52" s="180" t="s">
        <v>615</v>
      </c>
    </row>
    <row r="53" spans="1:11" ht="14.4" thickBot="1" x14ac:dyDescent="0.35">
      <c r="A53" s="179" t="s">
        <v>122</v>
      </c>
      <c r="B53" s="180" t="s">
        <v>616</v>
      </c>
      <c r="C53" s="180" t="s">
        <v>617</v>
      </c>
      <c r="D53" s="180" t="s">
        <v>617</v>
      </c>
      <c r="E53" s="180" t="s">
        <v>617</v>
      </c>
      <c r="F53" s="180" t="s">
        <v>618</v>
      </c>
      <c r="G53" s="180" t="s">
        <v>617</v>
      </c>
      <c r="H53" s="180" t="s">
        <v>617</v>
      </c>
      <c r="I53" s="180" t="s">
        <v>619</v>
      </c>
      <c r="J53" s="180" t="s">
        <v>617</v>
      </c>
      <c r="K53" s="180" t="s">
        <v>620</v>
      </c>
    </row>
    <row r="54" spans="1:11" ht="14.4" thickBot="1" x14ac:dyDescent="0.35">
      <c r="A54" s="179" t="s">
        <v>123</v>
      </c>
      <c r="B54" s="180" t="s">
        <v>621</v>
      </c>
      <c r="C54" s="180" t="s">
        <v>622</v>
      </c>
      <c r="D54" s="180" t="s">
        <v>622</v>
      </c>
      <c r="E54" s="180" t="s">
        <v>622</v>
      </c>
      <c r="F54" s="180" t="s">
        <v>623</v>
      </c>
      <c r="G54" s="180" t="s">
        <v>622</v>
      </c>
      <c r="H54" s="180" t="s">
        <v>622</v>
      </c>
      <c r="I54" s="180" t="s">
        <v>622</v>
      </c>
      <c r="J54" s="180" t="s">
        <v>622</v>
      </c>
      <c r="K54" s="180" t="s">
        <v>624</v>
      </c>
    </row>
    <row r="55" spans="1:11" ht="14.4" thickBot="1" x14ac:dyDescent="0.35">
      <c r="A55" s="179" t="s">
        <v>124</v>
      </c>
      <c r="B55" s="180" t="s">
        <v>625</v>
      </c>
      <c r="C55" s="180" t="s">
        <v>626</v>
      </c>
      <c r="D55" s="180" t="s">
        <v>626</v>
      </c>
      <c r="E55" s="180" t="s">
        <v>626</v>
      </c>
      <c r="F55" s="180" t="s">
        <v>627</v>
      </c>
      <c r="G55" s="180" t="s">
        <v>626</v>
      </c>
      <c r="H55" s="180" t="s">
        <v>626</v>
      </c>
      <c r="I55" s="180" t="s">
        <v>626</v>
      </c>
      <c r="J55" s="180" t="s">
        <v>626</v>
      </c>
      <c r="K55" s="180" t="s">
        <v>628</v>
      </c>
    </row>
    <row r="56" spans="1:11" ht="14.4" thickBot="1" x14ac:dyDescent="0.35">
      <c r="A56" s="179" t="s">
        <v>629</v>
      </c>
      <c r="B56" s="180" t="s">
        <v>630</v>
      </c>
      <c r="C56" s="180" t="s">
        <v>631</v>
      </c>
      <c r="D56" s="180" t="s">
        <v>631</v>
      </c>
      <c r="E56" s="180" t="s">
        <v>631</v>
      </c>
      <c r="F56" s="180" t="s">
        <v>632</v>
      </c>
      <c r="G56" s="180" t="s">
        <v>631</v>
      </c>
      <c r="H56" s="180" t="s">
        <v>631</v>
      </c>
      <c r="I56" s="180" t="s">
        <v>631</v>
      </c>
      <c r="J56" s="180" t="s">
        <v>631</v>
      </c>
      <c r="K56" s="180" t="s">
        <v>633</v>
      </c>
    </row>
    <row r="57" spans="1:11" ht="14.4" thickBot="1" x14ac:dyDescent="0.35">
      <c r="A57" s="179" t="s">
        <v>634</v>
      </c>
      <c r="B57" s="180" t="s">
        <v>635</v>
      </c>
      <c r="C57" s="180" t="s">
        <v>141</v>
      </c>
      <c r="D57" s="180" t="s">
        <v>141</v>
      </c>
      <c r="E57" s="180" t="s">
        <v>141</v>
      </c>
      <c r="F57" s="180" t="s">
        <v>636</v>
      </c>
      <c r="G57" s="180" t="s">
        <v>141</v>
      </c>
      <c r="H57" s="180" t="s">
        <v>141</v>
      </c>
      <c r="I57" s="180" t="s">
        <v>141</v>
      </c>
      <c r="J57" s="180" t="s">
        <v>141</v>
      </c>
      <c r="K57" s="180" t="s">
        <v>141</v>
      </c>
    </row>
    <row r="58" spans="1:11" ht="18.600000000000001" thickBot="1" x14ac:dyDescent="0.35">
      <c r="A58" s="29"/>
    </row>
    <row r="59" spans="1:11" ht="14.4" thickBot="1" x14ac:dyDescent="0.35">
      <c r="A59" s="179" t="s">
        <v>125</v>
      </c>
      <c r="B59" s="179" t="s">
        <v>64</v>
      </c>
      <c r="C59" s="179" t="s">
        <v>65</v>
      </c>
      <c r="D59" s="179" t="s">
        <v>66</v>
      </c>
      <c r="E59" s="179" t="s">
        <v>67</v>
      </c>
      <c r="F59" s="179" t="s">
        <v>68</v>
      </c>
      <c r="G59" s="179" t="s">
        <v>69</v>
      </c>
      <c r="H59" s="179" t="s">
        <v>70</v>
      </c>
      <c r="I59" s="179" t="s">
        <v>71</v>
      </c>
      <c r="J59" s="179" t="s">
        <v>72</v>
      </c>
      <c r="K59" s="179" t="s">
        <v>73</v>
      </c>
    </row>
    <row r="60" spans="1:11" ht="14.4" thickBot="1" x14ac:dyDescent="0.35">
      <c r="A60" s="179" t="s">
        <v>102</v>
      </c>
      <c r="B60" s="180">
        <v>499881.6</v>
      </c>
      <c r="C60" s="180">
        <v>35.5</v>
      </c>
      <c r="D60" s="180">
        <v>23</v>
      </c>
      <c r="E60" s="180">
        <v>34.5</v>
      </c>
      <c r="F60" s="180">
        <v>499850.1</v>
      </c>
      <c r="G60" s="180">
        <v>34.5</v>
      </c>
      <c r="H60" s="180">
        <v>23</v>
      </c>
      <c r="I60" s="180">
        <v>152</v>
      </c>
      <c r="J60" s="180">
        <v>52.5</v>
      </c>
      <c r="K60" s="180">
        <v>356.5</v>
      </c>
    </row>
    <row r="61" spans="1:11" ht="14.4" thickBot="1" x14ac:dyDescent="0.35">
      <c r="A61" s="179" t="s">
        <v>104</v>
      </c>
      <c r="B61" s="180">
        <v>499876.1</v>
      </c>
      <c r="C61" s="180">
        <v>34.5</v>
      </c>
      <c r="D61" s="180">
        <v>22</v>
      </c>
      <c r="E61" s="180">
        <v>22</v>
      </c>
      <c r="F61" s="180">
        <v>499849.1</v>
      </c>
      <c r="G61" s="180">
        <v>33.5</v>
      </c>
      <c r="H61" s="180">
        <v>22</v>
      </c>
      <c r="I61" s="180">
        <v>151</v>
      </c>
      <c r="J61" s="180">
        <v>44</v>
      </c>
      <c r="K61" s="180">
        <v>228</v>
      </c>
    </row>
    <row r="62" spans="1:11" ht="14.4" thickBot="1" x14ac:dyDescent="0.35">
      <c r="A62" s="179" t="s">
        <v>105</v>
      </c>
      <c r="B62" s="180">
        <v>499875.1</v>
      </c>
      <c r="C62" s="180">
        <v>33.5</v>
      </c>
      <c r="D62" s="180">
        <v>21</v>
      </c>
      <c r="E62" s="180">
        <v>21</v>
      </c>
      <c r="F62" s="180">
        <v>499836.1</v>
      </c>
      <c r="G62" s="180">
        <v>32.5</v>
      </c>
      <c r="H62" s="180">
        <v>21</v>
      </c>
      <c r="I62" s="180">
        <v>150</v>
      </c>
      <c r="J62" s="180">
        <v>43</v>
      </c>
      <c r="K62" s="180">
        <v>227</v>
      </c>
    </row>
    <row r="63" spans="1:11" ht="14.4" thickBot="1" x14ac:dyDescent="0.35">
      <c r="A63" s="179" t="s">
        <v>106</v>
      </c>
      <c r="B63" s="180">
        <v>499874.1</v>
      </c>
      <c r="C63" s="180">
        <v>32.5</v>
      </c>
      <c r="D63" s="180">
        <v>20</v>
      </c>
      <c r="E63" s="180">
        <v>20</v>
      </c>
      <c r="F63" s="180">
        <v>499835.1</v>
      </c>
      <c r="G63" s="180">
        <v>31.5</v>
      </c>
      <c r="H63" s="180">
        <v>20</v>
      </c>
      <c r="I63" s="180">
        <v>149</v>
      </c>
      <c r="J63" s="180">
        <v>34.5</v>
      </c>
      <c r="K63" s="180">
        <v>226</v>
      </c>
    </row>
    <row r="64" spans="1:11" ht="14.4" thickBot="1" x14ac:dyDescent="0.35">
      <c r="A64" s="179" t="s">
        <v>107</v>
      </c>
      <c r="B64" s="180">
        <v>499873.1</v>
      </c>
      <c r="C64" s="180">
        <v>19</v>
      </c>
      <c r="D64" s="180">
        <v>19</v>
      </c>
      <c r="E64" s="180">
        <v>19</v>
      </c>
      <c r="F64" s="180">
        <v>499834.1</v>
      </c>
      <c r="G64" s="180">
        <v>19</v>
      </c>
      <c r="H64" s="180">
        <v>19</v>
      </c>
      <c r="I64" s="180">
        <v>148</v>
      </c>
      <c r="J64" s="180">
        <v>22.5</v>
      </c>
      <c r="K64" s="180">
        <v>225</v>
      </c>
    </row>
    <row r="65" spans="1:11" ht="14.4" thickBot="1" x14ac:dyDescent="0.35">
      <c r="A65" s="179" t="s">
        <v>108</v>
      </c>
      <c r="B65" s="180">
        <v>499872.1</v>
      </c>
      <c r="C65" s="180">
        <v>18</v>
      </c>
      <c r="D65" s="180">
        <v>18</v>
      </c>
      <c r="E65" s="180">
        <v>18</v>
      </c>
      <c r="F65" s="180">
        <v>499833.1</v>
      </c>
      <c r="G65" s="180">
        <v>18</v>
      </c>
      <c r="H65" s="180">
        <v>18</v>
      </c>
      <c r="I65" s="180">
        <v>147</v>
      </c>
      <c r="J65" s="180">
        <v>21.5</v>
      </c>
      <c r="K65" s="180">
        <v>224</v>
      </c>
    </row>
    <row r="66" spans="1:11" ht="14.4" thickBot="1" x14ac:dyDescent="0.35">
      <c r="A66" s="179" t="s">
        <v>109</v>
      </c>
      <c r="B66" s="180">
        <v>499871.1</v>
      </c>
      <c r="C66" s="180">
        <v>17</v>
      </c>
      <c r="D66" s="180">
        <v>17</v>
      </c>
      <c r="E66" s="180">
        <v>17</v>
      </c>
      <c r="F66" s="180">
        <v>499832.1</v>
      </c>
      <c r="G66" s="180">
        <v>17</v>
      </c>
      <c r="H66" s="180">
        <v>17</v>
      </c>
      <c r="I66" s="180">
        <v>146</v>
      </c>
      <c r="J66" s="180">
        <v>20.5</v>
      </c>
      <c r="K66" s="180">
        <v>205.5</v>
      </c>
    </row>
    <row r="67" spans="1:11" ht="14.4" thickBot="1" x14ac:dyDescent="0.35">
      <c r="A67" s="179" t="s">
        <v>110</v>
      </c>
      <c r="B67" s="180">
        <v>499870.1</v>
      </c>
      <c r="C67" s="180">
        <v>16</v>
      </c>
      <c r="D67" s="180">
        <v>16</v>
      </c>
      <c r="E67" s="180">
        <v>16</v>
      </c>
      <c r="F67" s="180">
        <v>499831.1</v>
      </c>
      <c r="G67" s="180">
        <v>16</v>
      </c>
      <c r="H67" s="180">
        <v>16</v>
      </c>
      <c r="I67" s="180">
        <v>145</v>
      </c>
      <c r="J67" s="180">
        <v>19.5</v>
      </c>
      <c r="K67" s="180">
        <v>204.5</v>
      </c>
    </row>
    <row r="68" spans="1:11" ht="14.4" thickBot="1" x14ac:dyDescent="0.35">
      <c r="A68" s="179" t="s">
        <v>111</v>
      </c>
      <c r="B68" s="180">
        <v>499869.1</v>
      </c>
      <c r="C68" s="180">
        <v>15</v>
      </c>
      <c r="D68" s="180">
        <v>15</v>
      </c>
      <c r="E68" s="180">
        <v>15</v>
      </c>
      <c r="F68" s="180">
        <v>499785.1</v>
      </c>
      <c r="G68" s="180">
        <v>15</v>
      </c>
      <c r="H68" s="180">
        <v>15</v>
      </c>
      <c r="I68" s="180">
        <v>144</v>
      </c>
      <c r="J68" s="180">
        <v>18.5</v>
      </c>
      <c r="K68" s="180">
        <v>203.5</v>
      </c>
    </row>
    <row r="69" spans="1:11" ht="14.4" thickBot="1" x14ac:dyDescent="0.35">
      <c r="A69" s="179" t="s">
        <v>112</v>
      </c>
      <c r="B69" s="180">
        <v>499868.1</v>
      </c>
      <c r="C69" s="180">
        <v>14</v>
      </c>
      <c r="D69" s="180">
        <v>14</v>
      </c>
      <c r="E69" s="180">
        <v>14</v>
      </c>
      <c r="F69" s="180">
        <v>499784.1</v>
      </c>
      <c r="G69" s="180">
        <v>14</v>
      </c>
      <c r="H69" s="180">
        <v>14</v>
      </c>
      <c r="I69" s="180">
        <v>143</v>
      </c>
      <c r="J69" s="180">
        <v>17.5</v>
      </c>
      <c r="K69" s="180">
        <v>179.5</v>
      </c>
    </row>
    <row r="70" spans="1:11" ht="14.4" thickBot="1" x14ac:dyDescent="0.35">
      <c r="A70" s="179" t="s">
        <v>113</v>
      </c>
      <c r="B70" s="180">
        <v>499867.1</v>
      </c>
      <c r="C70" s="180">
        <v>13</v>
      </c>
      <c r="D70" s="180">
        <v>13</v>
      </c>
      <c r="E70" s="180">
        <v>13</v>
      </c>
      <c r="F70" s="180">
        <v>499783.1</v>
      </c>
      <c r="G70" s="180">
        <v>13</v>
      </c>
      <c r="H70" s="180">
        <v>13</v>
      </c>
      <c r="I70" s="180">
        <v>142</v>
      </c>
      <c r="J70" s="180">
        <v>16.5</v>
      </c>
      <c r="K70" s="180">
        <v>178.5</v>
      </c>
    </row>
    <row r="71" spans="1:11" ht="14.4" thickBot="1" x14ac:dyDescent="0.35">
      <c r="A71" s="179" t="s">
        <v>114</v>
      </c>
      <c r="B71" s="180">
        <v>499866.1</v>
      </c>
      <c r="C71" s="180">
        <v>12</v>
      </c>
      <c r="D71" s="180">
        <v>12</v>
      </c>
      <c r="E71" s="180">
        <v>12</v>
      </c>
      <c r="F71" s="180">
        <v>499782.1</v>
      </c>
      <c r="G71" s="180">
        <v>12</v>
      </c>
      <c r="H71" s="180">
        <v>12</v>
      </c>
      <c r="I71" s="180">
        <v>141</v>
      </c>
      <c r="J71" s="180">
        <v>15.5</v>
      </c>
      <c r="K71" s="180">
        <v>177.5</v>
      </c>
    </row>
    <row r="72" spans="1:11" ht="14.4" thickBot="1" x14ac:dyDescent="0.35">
      <c r="A72" s="179" t="s">
        <v>115</v>
      </c>
      <c r="B72" s="180">
        <v>499865.1</v>
      </c>
      <c r="C72" s="180">
        <v>11</v>
      </c>
      <c r="D72" s="180">
        <v>11</v>
      </c>
      <c r="E72" s="180">
        <v>11</v>
      </c>
      <c r="F72" s="180">
        <v>499781.1</v>
      </c>
      <c r="G72" s="180">
        <v>11</v>
      </c>
      <c r="H72" s="180">
        <v>11</v>
      </c>
      <c r="I72" s="180">
        <v>83</v>
      </c>
      <c r="J72" s="180">
        <v>14.5</v>
      </c>
      <c r="K72" s="180">
        <v>176.5</v>
      </c>
    </row>
    <row r="73" spans="1:11" ht="14.4" thickBot="1" x14ac:dyDescent="0.35">
      <c r="A73" s="179" t="s">
        <v>116</v>
      </c>
      <c r="B73" s="180">
        <v>499864.1</v>
      </c>
      <c r="C73" s="180">
        <v>10</v>
      </c>
      <c r="D73" s="180">
        <v>10</v>
      </c>
      <c r="E73" s="180">
        <v>10</v>
      </c>
      <c r="F73" s="180">
        <v>499780.1</v>
      </c>
      <c r="G73" s="180">
        <v>10</v>
      </c>
      <c r="H73" s="180">
        <v>10</v>
      </c>
      <c r="I73" s="180">
        <v>82</v>
      </c>
      <c r="J73" s="180">
        <v>10</v>
      </c>
      <c r="K73" s="180">
        <v>168</v>
      </c>
    </row>
    <row r="74" spans="1:11" ht="14.4" thickBot="1" x14ac:dyDescent="0.35">
      <c r="A74" s="179" t="s">
        <v>117</v>
      </c>
      <c r="B74" s="180">
        <v>499863.1</v>
      </c>
      <c r="C74" s="180">
        <v>9</v>
      </c>
      <c r="D74" s="180">
        <v>9</v>
      </c>
      <c r="E74" s="180">
        <v>9</v>
      </c>
      <c r="F74" s="180">
        <v>499779.1</v>
      </c>
      <c r="G74" s="180">
        <v>9</v>
      </c>
      <c r="H74" s="180">
        <v>9</v>
      </c>
      <c r="I74" s="180">
        <v>78.5</v>
      </c>
      <c r="J74" s="180">
        <v>9</v>
      </c>
      <c r="K74" s="180">
        <v>167</v>
      </c>
    </row>
    <row r="75" spans="1:11" ht="14.4" thickBot="1" x14ac:dyDescent="0.35">
      <c r="A75" s="179" t="s">
        <v>118</v>
      </c>
      <c r="B75" s="180">
        <v>499862.1</v>
      </c>
      <c r="C75" s="180">
        <v>8</v>
      </c>
      <c r="D75" s="180">
        <v>8</v>
      </c>
      <c r="E75" s="180">
        <v>8</v>
      </c>
      <c r="F75" s="180">
        <v>499778.1</v>
      </c>
      <c r="G75" s="180">
        <v>8</v>
      </c>
      <c r="H75" s="180">
        <v>8</v>
      </c>
      <c r="I75" s="180">
        <v>77</v>
      </c>
      <c r="J75" s="180">
        <v>8</v>
      </c>
      <c r="K75" s="180">
        <v>159</v>
      </c>
    </row>
    <row r="76" spans="1:11" ht="14.4" thickBot="1" x14ac:dyDescent="0.35">
      <c r="A76" s="179" t="s">
        <v>119</v>
      </c>
      <c r="B76" s="180">
        <v>499861.1</v>
      </c>
      <c r="C76" s="180">
        <v>7</v>
      </c>
      <c r="D76" s="180">
        <v>7</v>
      </c>
      <c r="E76" s="180">
        <v>7</v>
      </c>
      <c r="F76" s="180">
        <v>499763.1</v>
      </c>
      <c r="G76" s="180">
        <v>7</v>
      </c>
      <c r="H76" s="180">
        <v>7</v>
      </c>
      <c r="I76" s="180">
        <v>75</v>
      </c>
      <c r="J76" s="180">
        <v>7</v>
      </c>
      <c r="K76" s="180">
        <v>158</v>
      </c>
    </row>
    <row r="77" spans="1:11" ht="14.4" thickBot="1" x14ac:dyDescent="0.35">
      <c r="A77" s="179" t="s">
        <v>120</v>
      </c>
      <c r="B77" s="180">
        <v>499860.1</v>
      </c>
      <c r="C77" s="180">
        <v>6</v>
      </c>
      <c r="D77" s="180">
        <v>6</v>
      </c>
      <c r="E77" s="180">
        <v>6</v>
      </c>
      <c r="F77" s="180">
        <v>499762.1</v>
      </c>
      <c r="G77" s="180">
        <v>6</v>
      </c>
      <c r="H77" s="180">
        <v>6</v>
      </c>
      <c r="I77" s="180">
        <v>55</v>
      </c>
      <c r="J77" s="180">
        <v>6</v>
      </c>
      <c r="K77" s="180">
        <v>157</v>
      </c>
    </row>
    <row r="78" spans="1:11" ht="14.4" thickBot="1" x14ac:dyDescent="0.35">
      <c r="A78" s="179" t="s">
        <v>121</v>
      </c>
      <c r="B78" s="180">
        <v>499859.1</v>
      </c>
      <c r="C78" s="180">
        <v>5</v>
      </c>
      <c r="D78" s="180">
        <v>5</v>
      </c>
      <c r="E78" s="180">
        <v>5</v>
      </c>
      <c r="F78" s="180">
        <v>499698.1</v>
      </c>
      <c r="G78" s="180">
        <v>5</v>
      </c>
      <c r="H78" s="180">
        <v>5</v>
      </c>
      <c r="I78" s="180">
        <v>54</v>
      </c>
      <c r="J78" s="180">
        <v>5</v>
      </c>
      <c r="K78" s="180">
        <v>156</v>
      </c>
    </row>
    <row r="79" spans="1:11" ht="14.4" thickBot="1" x14ac:dyDescent="0.35">
      <c r="A79" s="179" t="s">
        <v>122</v>
      </c>
      <c r="B79" s="180">
        <v>499858.1</v>
      </c>
      <c r="C79" s="180">
        <v>4</v>
      </c>
      <c r="D79" s="180">
        <v>4</v>
      </c>
      <c r="E79" s="180">
        <v>4</v>
      </c>
      <c r="F79" s="180">
        <v>499697.1</v>
      </c>
      <c r="G79" s="180">
        <v>4</v>
      </c>
      <c r="H79" s="180">
        <v>4</v>
      </c>
      <c r="I79" s="180">
        <v>53</v>
      </c>
      <c r="J79" s="180">
        <v>4</v>
      </c>
      <c r="K79" s="180">
        <v>155</v>
      </c>
    </row>
    <row r="80" spans="1:11" ht="14.4" thickBot="1" x14ac:dyDescent="0.35">
      <c r="A80" s="179" t="s">
        <v>123</v>
      </c>
      <c r="B80" s="180">
        <v>499857.1</v>
      </c>
      <c r="C80" s="180">
        <v>3</v>
      </c>
      <c r="D80" s="180">
        <v>3</v>
      </c>
      <c r="E80" s="180">
        <v>3</v>
      </c>
      <c r="F80" s="180">
        <v>499696.1</v>
      </c>
      <c r="G80" s="180">
        <v>3</v>
      </c>
      <c r="H80" s="180">
        <v>3</v>
      </c>
      <c r="I80" s="180">
        <v>3</v>
      </c>
      <c r="J80" s="180">
        <v>3</v>
      </c>
      <c r="K80" s="180">
        <v>154</v>
      </c>
    </row>
    <row r="81" spans="1:15" ht="14.4" thickBot="1" x14ac:dyDescent="0.35">
      <c r="A81" s="179" t="s">
        <v>124</v>
      </c>
      <c r="B81" s="180">
        <v>499856.1</v>
      </c>
      <c r="C81" s="180">
        <v>2</v>
      </c>
      <c r="D81" s="180">
        <v>2</v>
      </c>
      <c r="E81" s="180">
        <v>2</v>
      </c>
      <c r="F81" s="180">
        <v>499695.1</v>
      </c>
      <c r="G81" s="180">
        <v>2</v>
      </c>
      <c r="H81" s="180">
        <v>2</v>
      </c>
      <c r="I81" s="180">
        <v>2</v>
      </c>
      <c r="J81" s="180">
        <v>2</v>
      </c>
      <c r="K81" s="180">
        <v>147</v>
      </c>
    </row>
    <row r="82" spans="1:15" ht="14.4" thickBot="1" x14ac:dyDescent="0.35">
      <c r="A82" s="179" t="s">
        <v>629</v>
      </c>
      <c r="B82" s="180">
        <v>499855.1</v>
      </c>
      <c r="C82" s="180">
        <v>1</v>
      </c>
      <c r="D82" s="180">
        <v>1</v>
      </c>
      <c r="E82" s="180">
        <v>1</v>
      </c>
      <c r="F82" s="180">
        <v>499686.1</v>
      </c>
      <c r="G82" s="180">
        <v>1</v>
      </c>
      <c r="H82" s="180">
        <v>1</v>
      </c>
      <c r="I82" s="180">
        <v>1</v>
      </c>
      <c r="J82" s="180">
        <v>1</v>
      </c>
      <c r="K82" s="180">
        <v>146</v>
      </c>
    </row>
    <row r="83" spans="1:15" ht="14.4" thickBot="1" x14ac:dyDescent="0.35">
      <c r="A83" s="179" t="s">
        <v>634</v>
      </c>
      <c r="B83" s="180">
        <v>499854.1</v>
      </c>
      <c r="C83" s="180">
        <v>0</v>
      </c>
      <c r="D83" s="180">
        <v>0</v>
      </c>
      <c r="E83" s="180">
        <v>0</v>
      </c>
      <c r="F83" s="180">
        <v>499685.1</v>
      </c>
      <c r="G83" s="180">
        <v>0</v>
      </c>
      <c r="H83" s="180">
        <v>0</v>
      </c>
      <c r="I83" s="180">
        <v>0</v>
      </c>
      <c r="J83" s="180">
        <v>0</v>
      </c>
      <c r="K83" s="180">
        <v>0</v>
      </c>
    </row>
    <row r="84" spans="1:15" ht="18.600000000000001" thickBot="1" x14ac:dyDescent="0.35">
      <c r="A84" s="29"/>
    </row>
    <row r="85" spans="1:15" ht="14.4" thickBot="1" x14ac:dyDescent="0.35">
      <c r="A85" s="179" t="s">
        <v>637</v>
      </c>
      <c r="B85" s="179" t="s">
        <v>64</v>
      </c>
      <c r="C85" s="179" t="s">
        <v>65</v>
      </c>
      <c r="D85" s="179" t="s">
        <v>66</v>
      </c>
      <c r="E85" s="179" t="s">
        <v>67</v>
      </c>
      <c r="F85" s="179" t="s">
        <v>68</v>
      </c>
      <c r="G85" s="179" t="s">
        <v>69</v>
      </c>
      <c r="H85" s="179" t="s">
        <v>70</v>
      </c>
      <c r="I85" s="179" t="s">
        <v>71</v>
      </c>
      <c r="J85" s="179" t="s">
        <v>72</v>
      </c>
      <c r="K85" s="179" t="s">
        <v>73</v>
      </c>
      <c r="L85" s="179" t="s">
        <v>127</v>
      </c>
      <c r="M85" s="179" t="s">
        <v>128</v>
      </c>
      <c r="N85" s="179" t="s">
        <v>129</v>
      </c>
      <c r="O85" s="179" t="s">
        <v>130</v>
      </c>
    </row>
    <row r="86" spans="1:15" ht="14.4" thickBot="1" x14ac:dyDescent="0.35">
      <c r="A86" s="179" t="s">
        <v>79</v>
      </c>
      <c r="B86" s="180">
        <v>499874.1</v>
      </c>
      <c r="C86" s="180">
        <v>11</v>
      </c>
      <c r="D86" s="180">
        <v>8</v>
      </c>
      <c r="E86" s="180">
        <v>18</v>
      </c>
      <c r="F86" s="180">
        <v>499697.1</v>
      </c>
      <c r="G86" s="180">
        <v>0</v>
      </c>
      <c r="H86" s="180">
        <v>8</v>
      </c>
      <c r="I86" s="180">
        <v>0</v>
      </c>
      <c r="J86" s="180">
        <v>20.5</v>
      </c>
      <c r="K86" s="180">
        <v>356.5</v>
      </c>
      <c r="L86" s="180">
        <v>999993.2</v>
      </c>
      <c r="M86" s="180">
        <v>1000000</v>
      </c>
      <c r="N86" s="180">
        <v>6.8</v>
      </c>
      <c r="O86" s="180">
        <v>0</v>
      </c>
    </row>
    <row r="87" spans="1:15" ht="14.4" thickBot="1" x14ac:dyDescent="0.35">
      <c r="A87" s="179" t="s">
        <v>80</v>
      </c>
      <c r="B87" s="180">
        <v>499854.1</v>
      </c>
      <c r="C87" s="180">
        <v>0</v>
      </c>
      <c r="D87" s="180">
        <v>0</v>
      </c>
      <c r="E87" s="180">
        <v>0</v>
      </c>
      <c r="F87" s="180">
        <v>499685.1</v>
      </c>
      <c r="G87" s="180">
        <v>1</v>
      </c>
      <c r="H87" s="180">
        <v>18</v>
      </c>
      <c r="I87" s="180">
        <v>141</v>
      </c>
      <c r="J87" s="180">
        <v>43</v>
      </c>
      <c r="K87" s="180">
        <v>226</v>
      </c>
      <c r="L87" s="180">
        <v>999968.2</v>
      </c>
      <c r="M87" s="180">
        <v>1000000</v>
      </c>
      <c r="N87" s="180">
        <v>31.8</v>
      </c>
      <c r="O87" s="180">
        <v>0</v>
      </c>
    </row>
    <row r="88" spans="1:15" ht="14.4" thickBot="1" x14ac:dyDescent="0.35">
      <c r="A88" s="179" t="s">
        <v>81</v>
      </c>
      <c r="B88" s="180">
        <v>499855.1</v>
      </c>
      <c r="C88" s="180">
        <v>1</v>
      </c>
      <c r="D88" s="180">
        <v>4</v>
      </c>
      <c r="E88" s="180">
        <v>3</v>
      </c>
      <c r="F88" s="180">
        <v>499686.1</v>
      </c>
      <c r="G88" s="180">
        <v>15</v>
      </c>
      <c r="H88" s="180">
        <v>20</v>
      </c>
      <c r="I88" s="180">
        <v>152</v>
      </c>
      <c r="J88" s="180">
        <v>52.5</v>
      </c>
      <c r="K88" s="180">
        <v>204.5</v>
      </c>
      <c r="L88" s="180">
        <v>999993.2</v>
      </c>
      <c r="M88" s="180">
        <v>1000000</v>
      </c>
      <c r="N88" s="180">
        <v>6.8</v>
      </c>
      <c r="O88" s="180">
        <v>0</v>
      </c>
    </row>
    <row r="89" spans="1:15" ht="14.4" thickBot="1" x14ac:dyDescent="0.35">
      <c r="A89" s="179" t="s">
        <v>82</v>
      </c>
      <c r="B89" s="180">
        <v>499869.1</v>
      </c>
      <c r="C89" s="180">
        <v>9</v>
      </c>
      <c r="D89" s="180">
        <v>14</v>
      </c>
      <c r="E89" s="180">
        <v>17</v>
      </c>
      <c r="F89" s="180">
        <v>499696.1</v>
      </c>
      <c r="G89" s="180">
        <v>9</v>
      </c>
      <c r="H89" s="180">
        <v>16</v>
      </c>
      <c r="I89" s="180">
        <v>150</v>
      </c>
      <c r="J89" s="180">
        <v>34.5</v>
      </c>
      <c r="K89" s="180">
        <v>178.5</v>
      </c>
      <c r="L89" s="180">
        <v>999993.2</v>
      </c>
      <c r="M89" s="180">
        <v>1000000</v>
      </c>
      <c r="N89" s="180">
        <v>6.8</v>
      </c>
      <c r="O89" s="180">
        <v>0</v>
      </c>
    </row>
    <row r="90" spans="1:15" ht="14.4" thickBot="1" x14ac:dyDescent="0.35">
      <c r="A90" s="179" t="s">
        <v>83</v>
      </c>
      <c r="B90" s="180">
        <v>499867.1</v>
      </c>
      <c r="C90" s="180">
        <v>7</v>
      </c>
      <c r="D90" s="180">
        <v>9</v>
      </c>
      <c r="E90" s="180">
        <v>9</v>
      </c>
      <c r="F90" s="180">
        <v>499695.1</v>
      </c>
      <c r="G90" s="180">
        <v>3</v>
      </c>
      <c r="H90" s="180">
        <v>4</v>
      </c>
      <c r="I90" s="180">
        <v>142</v>
      </c>
      <c r="J90" s="180">
        <v>19.5</v>
      </c>
      <c r="K90" s="180">
        <v>203.5</v>
      </c>
      <c r="L90" s="180">
        <v>999959.2</v>
      </c>
      <c r="M90" s="180">
        <v>1000000</v>
      </c>
      <c r="N90" s="180">
        <v>40.799999999999997</v>
      </c>
      <c r="O90" s="180">
        <v>0</v>
      </c>
    </row>
    <row r="91" spans="1:15" ht="14.4" thickBot="1" x14ac:dyDescent="0.35">
      <c r="A91" s="179" t="s">
        <v>84</v>
      </c>
      <c r="B91" s="180">
        <v>499872.1</v>
      </c>
      <c r="C91" s="180">
        <v>19</v>
      </c>
      <c r="D91" s="180">
        <v>10</v>
      </c>
      <c r="E91" s="180">
        <v>34.5</v>
      </c>
      <c r="F91" s="180">
        <v>499780.1</v>
      </c>
      <c r="G91" s="180">
        <v>4</v>
      </c>
      <c r="H91" s="180">
        <v>21</v>
      </c>
      <c r="I91" s="180">
        <v>3</v>
      </c>
      <c r="J91" s="180">
        <v>22.5</v>
      </c>
      <c r="K91" s="180">
        <v>227</v>
      </c>
      <c r="L91" s="180">
        <v>999993.2</v>
      </c>
      <c r="M91" s="180">
        <v>1000000</v>
      </c>
      <c r="N91" s="180">
        <v>6.8</v>
      </c>
      <c r="O91" s="180">
        <v>0</v>
      </c>
    </row>
    <row r="92" spans="1:15" ht="14.4" thickBot="1" x14ac:dyDescent="0.35">
      <c r="A92" s="179" t="s">
        <v>85</v>
      </c>
      <c r="B92" s="180">
        <v>499861.1</v>
      </c>
      <c r="C92" s="180">
        <v>5</v>
      </c>
      <c r="D92" s="180">
        <v>5</v>
      </c>
      <c r="E92" s="180">
        <v>14</v>
      </c>
      <c r="F92" s="180">
        <v>499698.1</v>
      </c>
      <c r="G92" s="180">
        <v>6</v>
      </c>
      <c r="H92" s="180">
        <v>22</v>
      </c>
      <c r="I92" s="180">
        <v>143</v>
      </c>
      <c r="J92" s="180">
        <v>44</v>
      </c>
      <c r="K92" s="180">
        <v>228</v>
      </c>
      <c r="L92" s="180">
        <v>1000026.2</v>
      </c>
      <c r="M92" s="180">
        <v>1000000</v>
      </c>
      <c r="N92" s="180">
        <v>-26.2</v>
      </c>
      <c r="O92" s="180">
        <v>0</v>
      </c>
    </row>
    <row r="93" spans="1:15" ht="14.4" thickBot="1" x14ac:dyDescent="0.35">
      <c r="A93" s="179" t="s">
        <v>86</v>
      </c>
      <c r="B93" s="180">
        <v>499870.1</v>
      </c>
      <c r="C93" s="180">
        <v>14</v>
      </c>
      <c r="D93" s="180">
        <v>18</v>
      </c>
      <c r="E93" s="180">
        <v>22</v>
      </c>
      <c r="F93" s="180">
        <v>499763.1</v>
      </c>
      <c r="G93" s="180">
        <v>10</v>
      </c>
      <c r="H93" s="180">
        <v>19</v>
      </c>
      <c r="I93" s="180">
        <v>147</v>
      </c>
      <c r="J93" s="180">
        <v>21.5</v>
      </c>
      <c r="K93" s="180">
        <v>205.5</v>
      </c>
      <c r="L93" s="180">
        <v>1000090.2</v>
      </c>
      <c r="M93" s="180">
        <v>1000000</v>
      </c>
      <c r="N93" s="180">
        <v>-90.2</v>
      </c>
      <c r="O93" s="180">
        <v>-0.01</v>
      </c>
    </row>
    <row r="94" spans="1:15" ht="14.4" thickBot="1" x14ac:dyDescent="0.35">
      <c r="A94" s="179" t="s">
        <v>87</v>
      </c>
      <c r="B94" s="180">
        <v>499858.1</v>
      </c>
      <c r="C94" s="180">
        <v>4</v>
      </c>
      <c r="D94" s="180">
        <v>7</v>
      </c>
      <c r="E94" s="180">
        <v>4</v>
      </c>
      <c r="F94" s="180">
        <v>499779.1</v>
      </c>
      <c r="G94" s="180">
        <v>32.5</v>
      </c>
      <c r="H94" s="180">
        <v>17</v>
      </c>
      <c r="I94" s="180">
        <v>148</v>
      </c>
      <c r="J94" s="180">
        <v>18.5</v>
      </c>
      <c r="K94" s="180">
        <v>159</v>
      </c>
      <c r="L94" s="180">
        <v>1000027.2</v>
      </c>
      <c r="M94" s="180">
        <v>1000000</v>
      </c>
      <c r="N94" s="180">
        <v>-27.2</v>
      </c>
      <c r="O94" s="180">
        <v>0</v>
      </c>
    </row>
    <row r="95" spans="1:15" ht="14.4" thickBot="1" x14ac:dyDescent="0.35">
      <c r="A95" s="179" t="s">
        <v>88</v>
      </c>
      <c r="B95" s="180">
        <v>499871.1</v>
      </c>
      <c r="C95" s="180">
        <v>17</v>
      </c>
      <c r="D95" s="180">
        <v>17</v>
      </c>
      <c r="E95" s="180">
        <v>19</v>
      </c>
      <c r="F95" s="180">
        <v>499778.1</v>
      </c>
      <c r="G95" s="180">
        <v>7</v>
      </c>
      <c r="H95" s="180">
        <v>11</v>
      </c>
      <c r="I95" s="180">
        <v>77</v>
      </c>
      <c r="J95" s="180">
        <v>16.5</v>
      </c>
      <c r="K95" s="180">
        <v>179.5</v>
      </c>
      <c r="L95" s="180">
        <v>999993.2</v>
      </c>
      <c r="M95" s="180">
        <v>1000000</v>
      </c>
      <c r="N95" s="180">
        <v>6.8</v>
      </c>
      <c r="O95" s="180">
        <v>0</v>
      </c>
    </row>
    <row r="96" spans="1:15" ht="14.4" thickBot="1" x14ac:dyDescent="0.35">
      <c r="A96" s="179" t="s">
        <v>89</v>
      </c>
      <c r="B96" s="180">
        <v>499860.1</v>
      </c>
      <c r="C96" s="180">
        <v>6</v>
      </c>
      <c r="D96" s="180">
        <v>1</v>
      </c>
      <c r="E96" s="180">
        <v>5</v>
      </c>
      <c r="F96" s="180">
        <v>499832.1</v>
      </c>
      <c r="G96" s="180">
        <v>2</v>
      </c>
      <c r="H96" s="180">
        <v>14</v>
      </c>
      <c r="I96" s="180">
        <v>1</v>
      </c>
      <c r="J96" s="180">
        <v>14.5</v>
      </c>
      <c r="K96" s="180">
        <v>224</v>
      </c>
      <c r="L96" s="180">
        <v>999959.7</v>
      </c>
      <c r="M96" s="180">
        <v>1000000</v>
      </c>
      <c r="N96" s="180">
        <v>40.299999999999997</v>
      </c>
      <c r="O96" s="180">
        <v>0</v>
      </c>
    </row>
    <row r="97" spans="1:15" ht="14.4" thickBot="1" x14ac:dyDescent="0.35">
      <c r="A97" s="179" t="s">
        <v>90</v>
      </c>
      <c r="B97" s="180">
        <v>499857.1</v>
      </c>
      <c r="C97" s="180">
        <v>2</v>
      </c>
      <c r="D97" s="180">
        <v>2</v>
      </c>
      <c r="E97" s="180">
        <v>1</v>
      </c>
      <c r="F97" s="180">
        <v>499762.1</v>
      </c>
      <c r="G97" s="180">
        <v>8</v>
      </c>
      <c r="H97" s="180">
        <v>0</v>
      </c>
      <c r="I97" s="180">
        <v>144</v>
      </c>
      <c r="J97" s="180">
        <v>2</v>
      </c>
      <c r="K97" s="180">
        <v>146</v>
      </c>
      <c r="L97" s="180">
        <v>999924.2</v>
      </c>
      <c r="M97" s="180">
        <v>1000000</v>
      </c>
      <c r="N97" s="180">
        <v>75.8</v>
      </c>
      <c r="O97" s="180">
        <v>0.01</v>
      </c>
    </row>
    <row r="98" spans="1:15" ht="14.4" thickBot="1" x14ac:dyDescent="0.35">
      <c r="A98" s="179" t="s">
        <v>91</v>
      </c>
      <c r="B98" s="180">
        <v>499868.1</v>
      </c>
      <c r="C98" s="180">
        <v>15</v>
      </c>
      <c r="D98" s="180">
        <v>19</v>
      </c>
      <c r="E98" s="180">
        <v>15</v>
      </c>
      <c r="F98" s="180">
        <v>499784.1</v>
      </c>
      <c r="G98" s="180">
        <v>19</v>
      </c>
      <c r="H98" s="180">
        <v>9</v>
      </c>
      <c r="I98" s="180">
        <v>146</v>
      </c>
      <c r="J98" s="180">
        <v>10</v>
      </c>
      <c r="K98" s="180">
        <v>157</v>
      </c>
      <c r="L98" s="180">
        <v>1000042.2</v>
      </c>
      <c r="M98" s="180">
        <v>1000000</v>
      </c>
      <c r="N98" s="180">
        <v>-42.2</v>
      </c>
      <c r="O98" s="180">
        <v>0</v>
      </c>
    </row>
    <row r="99" spans="1:15" ht="14.4" thickBot="1" x14ac:dyDescent="0.35">
      <c r="A99" s="179" t="s">
        <v>92</v>
      </c>
      <c r="B99" s="180">
        <v>499881.6</v>
      </c>
      <c r="C99" s="180">
        <v>34.5</v>
      </c>
      <c r="D99" s="180">
        <v>22</v>
      </c>
      <c r="E99" s="180">
        <v>16</v>
      </c>
      <c r="F99" s="180">
        <v>499781.1</v>
      </c>
      <c r="G99" s="180">
        <v>12</v>
      </c>
      <c r="H99" s="180">
        <v>2</v>
      </c>
      <c r="I99" s="180">
        <v>83</v>
      </c>
      <c r="J99" s="180">
        <v>5</v>
      </c>
      <c r="K99" s="180">
        <v>156</v>
      </c>
      <c r="L99" s="180">
        <v>999993.2</v>
      </c>
      <c r="M99" s="180">
        <v>1000000</v>
      </c>
      <c r="N99" s="180">
        <v>6.8</v>
      </c>
      <c r="O99" s="180">
        <v>0</v>
      </c>
    </row>
    <row r="100" spans="1:15" ht="14.4" thickBot="1" x14ac:dyDescent="0.35">
      <c r="A100" s="179" t="s">
        <v>93</v>
      </c>
      <c r="B100" s="180">
        <v>499873.1</v>
      </c>
      <c r="C100" s="180">
        <v>33.5</v>
      </c>
      <c r="D100" s="180">
        <v>23</v>
      </c>
      <c r="E100" s="180">
        <v>21</v>
      </c>
      <c r="F100" s="180">
        <v>499833.1</v>
      </c>
      <c r="G100" s="180">
        <v>34.5</v>
      </c>
      <c r="H100" s="180">
        <v>15</v>
      </c>
      <c r="I100" s="180">
        <v>151</v>
      </c>
      <c r="J100" s="180">
        <v>9</v>
      </c>
      <c r="K100" s="180">
        <v>0</v>
      </c>
      <c r="L100" s="180">
        <v>999993.2</v>
      </c>
      <c r="M100" s="180">
        <v>1000000</v>
      </c>
      <c r="N100" s="180">
        <v>6.8</v>
      </c>
      <c r="O100" s="180">
        <v>0</v>
      </c>
    </row>
    <row r="101" spans="1:15" ht="14.4" thickBot="1" x14ac:dyDescent="0.35">
      <c r="A101" s="179" t="s">
        <v>94</v>
      </c>
      <c r="B101" s="180">
        <v>499866.1</v>
      </c>
      <c r="C101" s="180">
        <v>13</v>
      </c>
      <c r="D101" s="180">
        <v>20</v>
      </c>
      <c r="E101" s="180">
        <v>10</v>
      </c>
      <c r="F101" s="180">
        <v>499785.1</v>
      </c>
      <c r="G101" s="180">
        <v>33.5</v>
      </c>
      <c r="H101" s="180">
        <v>6</v>
      </c>
      <c r="I101" s="180">
        <v>149</v>
      </c>
      <c r="J101" s="180">
        <v>7</v>
      </c>
      <c r="K101" s="180">
        <v>147</v>
      </c>
      <c r="L101" s="180">
        <v>1000036.7</v>
      </c>
      <c r="M101" s="180">
        <v>1000000</v>
      </c>
      <c r="N101" s="180">
        <v>-36.700000000000003</v>
      </c>
      <c r="O101" s="180">
        <v>0</v>
      </c>
    </row>
    <row r="102" spans="1:15" ht="14.4" thickBot="1" x14ac:dyDescent="0.35">
      <c r="A102" s="179" t="s">
        <v>95</v>
      </c>
      <c r="B102" s="180">
        <v>499856.1</v>
      </c>
      <c r="C102" s="180">
        <v>3</v>
      </c>
      <c r="D102" s="180">
        <v>3</v>
      </c>
      <c r="E102" s="180">
        <v>2</v>
      </c>
      <c r="F102" s="180">
        <v>499831.1</v>
      </c>
      <c r="G102" s="180">
        <v>13</v>
      </c>
      <c r="H102" s="180">
        <v>7</v>
      </c>
      <c r="I102" s="180">
        <v>82</v>
      </c>
      <c r="J102" s="180">
        <v>8</v>
      </c>
      <c r="K102" s="180">
        <v>167</v>
      </c>
      <c r="L102" s="180">
        <v>999972.2</v>
      </c>
      <c r="M102" s="180">
        <v>1000000</v>
      </c>
      <c r="N102" s="180">
        <v>27.8</v>
      </c>
      <c r="O102" s="180">
        <v>0</v>
      </c>
    </row>
    <row r="103" spans="1:15" ht="14.4" thickBot="1" x14ac:dyDescent="0.35">
      <c r="A103" s="179" t="s">
        <v>96</v>
      </c>
      <c r="B103" s="180">
        <v>499875.1</v>
      </c>
      <c r="C103" s="180">
        <v>32.5</v>
      </c>
      <c r="D103" s="180">
        <v>15</v>
      </c>
      <c r="E103" s="180">
        <v>13</v>
      </c>
      <c r="F103" s="180">
        <v>499782.1</v>
      </c>
      <c r="G103" s="180">
        <v>5</v>
      </c>
      <c r="H103" s="180">
        <v>1</v>
      </c>
      <c r="I103" s="180">
        <v>54</v>
      </c>
      <c r="J103" s="180">
        <v>3</v>
      </c>
      <c r="K103" s="180">
        <v>176.5</v>
      </c>
      <c r="L103" s="180">
        <v>999957.2</v>
      </c>
      <c r="M103" s="180">
        <v>1000000</v>
      </c>
      <c r="N103" s="180">
        <v>42.8</v>
      </c>
      <c r="O103" s="180">
        <v>0</v>
      </c>
    </row>
    <row r="104" spans="1:15" ht="14.4" thickBot="1" x14ac:dyDescent="0.35">
      <c r="A104" s="179" t="s">
        <v>97</v>
      </c>
      <c r="B104" s="180">
        <v>499876.1</v>
      </c>
      <c r="C104" s="180">
        <v>35.5</v>
      </c>
      <c r="D104" s="180">
        <v>21</v>
      </c>
      <c r="E104" s="180">
        <v>21</v>
      </c>
      <c r="F104" s="180">
        <v>499835.1</v>
      </c>
      <c r="G104" s="180">
        <v>11</v>
      </c>
      <c r="H104" s="180">
        <v>13</v>
      </c>
      <c r="I104" s="180">
        <v>55</v>
      </c>
      <c r="J104" s="180">
        <v>6</v>
      </c>
      <c r="K104" s="180">
        <v>177.5</v>
      </c>
      <c r="L104" s="180">
        <v>1000051.2</v>
      </c>
      <c r="M104" s="180">
        <v>1000000</v>
      </c>
      <c r="N104" s="180">
        <v>-51.2</v>
      </c>
      <c r="O104" s="180">
        <v>-0.01</v>
      </c>
    </row>
    <row r="105" spans="1:15" ht="14.4" thickBot="1" x14ac:dyDescent="0.35">
      <c r="A105" s="179" t="s">
        <v>98</v>
      </c>
      <c r="B105" s="180">
        <v>499862.1</v>
      </c>
      <c r="C105" s="180">
        <v>10</v>
      </c>
      <c r="D105" s="180">
        <v>11</v>
      </c>
      <c r="E105" s="180">
        <v>6</v>
      </c>
      <c r="F105" s="180">
        <v>499834.1</v>
      </c>
      <c r="G105" s="180">
        <v>31.5</v>
      </c>
      <c r="H105" s="180">
        <v>5</v>
      </c>
      <c r="I105" s="180">
        <v>78.5</v>
      </c>
      <c r="J105" s="180">
        <v>1</v>
      </c>
      <c r="K105" s="180">
        <v>154</v>
      </c>
      <c r="L105" s="180">
        <v>999993.2</v>
      </c>
      <c r="M105" s="180">
        <v>1000000</v>
      </c>
      <c r="N105" s="180">
        <v>6.8</v>
      </c>
      <c r="O105" s="180">
        <v>0</v>
      </c>
    </row>
    <row r="106" spans="1:15" ht="14.4" thickBot="1" x14ac:dyDescent="0.35">
      <c r="A106" s="179" t="s">
        <v>99</v>
      </c>
      <c r="B106" s="180">
        <v>499865.1</v>
      </c>
      <c r="C106" s="180">
        <v>12</v>
      </c>
      <c r="D106" s="180">
        <v>16</v>
      </c>
      <c r="E106" s="180">
        <v>12</v>
      </c>
      <c r="F106" s="180">
        <v>499783.1</v>
      </c>
      <c r="G106" s="180">
        <v>17</v>
      </c>
      <c r="H106" s="180">
        <v>12</v>
      </c>
      <c r="I106" s="180">
        <v>145</v>
      </c>
      <c r="J106" s="180">
        <v>15.5</v>
      </c>
      <c r="K106" s="180">
        <v>168</v>
      </c>
      <c r="L106" s="180">
        <v>1000045.7</v>
      </c>
      <c r="M106" s="180">
        <v>1000000</v>
      </c>
      <c r="N106" s="180">
        <v>-45.7</v>
      </c>
      <c r="O106" s="180">
        <v>0</v>
      </c>
    </row>
    <row r="107" spans="1:15" ht="14.4" thickBot="1" x14ac:dyDescent="0.35">
      <c r="A107" s="179" t="s">
        <v>100</v>
      </c>
      <c r="B107" s="180">
        <v>499863.1</v>
      </c>
      <c r="C107" s="180">
        <v>18</v>
      </c>
      <c r="D107" s="180">
        <v>12</v>
      </c>
      <c r="E107" s="180">
        <v>7</v>
      </c>
      <c r="F107" s="180">
        <v>499849.1</v>
      </c>
      <c r="G107" s="180">
        <v>14</v>
      </c>
      <c r="H107" s="180">
        <v>3</v>
      </c>
      <c r="I107" s="180">
        <v>53</v>
      </c>
      <c r="J107" s="180">
        <v>0</v>
      </c>
      <c r="K107" s="180">
        <v>155</v>
      </c>
      <c r="L107" s="180">
        <v>999974.2</v>
      </c>
      <c r="M107" s="180">
        <v>1000000</v>
      </c>
      <c r="N107" s="180">
        <v>25.8</v>
      </c>
      <c r="O107" s="180">
        <v>0</v>
      </c>
    </row>
    <row r="108" spans="1:15" ht="14.4" thickBot="1" x14ac:dyDescent="0.35">
      <c r="A108" s="179" t="s">
        <v>498</v>
      </c>
      <c r="B108" s="180">
        <v>499864.1</v>
      </c>
      <c r="C108" s="180">
        <v>16</v>
      </c>
      <c r="D108" s="180">
        <v>13</v>
      </c>
      <c r="E108" s="180">
        <v>11</v>
      </c>
      <c r="F108" s="180">
        <v>499836.1</v>
      </c>
      <c r="G108" s="180">
        <v>18</v>
      </c>
      <c r="H108" s="180">
        <v>10</v>
      </c>
      <c r="I108" s="180">
        <v>75</v>
      </c>
      <c r="J108" s="180">
        <v>4</v>
      </c>
      <c r="K108" s="180">
        <v>158</v>
      </c>
      <c r="L108" s="180">
        <v>1000005.2</v>
      </c>
      <c r="M108" s="180">
        <v>1000000</v>
      </c>
      <c r="N108" s="180">
        <v>-5.2</v>
      </c>
      <c r="O108" s="180">
        <v>0</v>
      </c>
    </row>
    <row r="109" spans="1:15" ht="14.4" thickBot="1" x14ac:dyDescent="0.35">
      <c r="A109" s="179" t="s">
        <v>499</v>
      </c>
      <c r="B109" s="180">
        <v>499859.1</v>
      </c>
      <c r="C109" s="180">
        <v>8</v>
      </c>
      <c r="D109" s="180">
        <v>6</v>
      </c>
      <c r="E109" s="180">
        <v>8</v>
      </c>
      <c r="F109" s="180">
        <v>499850.1</v>
      </c>
      <c r="G109" s="180">
        <v>16</v>
      </c>
      <c r="H109" s="180">
        <v>23</v>
      </c>
      <c r="I109" s="180">
        <v>2</v>
      </c>
      <c r="J109" s="180">
        <v>17.5</v>
      </c>
      <c r="K109" s="180">
        <v>225</v>
      </c>
      <c r="L109" s="180">
        <v>1000014.7</v>
      </c>
      <c r="M109" s="180">
        <v>1000000</v>
      </c>
      <c r="N109" s="180">
        <v>-14.7</v>
      </c>
      <c r="O109" s="180">
        <v>0</v>
      </c>
    </row>
    <row r="110" spans="1:15" ht="14.4" thickBot="1" x14ac:dyDescent="0.35"/>
    <row r="111" spans="1:15" ht="14.4" thickBot="1" x14ac:dyDescent="0.35">
      <c r="A111" s="181" t="s">
        <v>131</v>
      </c>
      <c r="B111" s="182">
        <v>1000443.2</v>
      </c>
    </row>
    <row r="112" spans="1:15" ht="14.4" thickBot="1" x14ac:dyDescent="0.35">
      <c r="A112" s="181" t="s">
        <v>638</v>
      </c>
      <c r="B112" s="182">
        <v>999539.19999999995</v>
      </c>
    </row>
    <row r="113" spans="1:2" ht="14.4" thickBot="1" x14ac:dyDescent="0.35">
      <c r="A113" s="181" t="s">
        <v>133</v>
      </c>
      <c r="B113" s="182">
        <v>23999999.800000001</v>
      </c>
    </row>
    <row r="114" spans="1:2" ht="14.4" thickBot="1" x14ac:dyDescent="0.35">
      <c r="A114" s="181" t="s">
        <v>134</v>
      </c>
      <c r="B114" s="182">
        <v>24000000</v>
      </c>
    </row>
    <row r="115" spans="1:2" ht="14.4" thickBot="1" x14ac:dyDescent="0.35">
      <c r="A115" s="181" t="s">
        <v>135</v>
      </c>
      <c r="B115" s="182">
        <v>-0.2</v>
      </c>
    </row>
    <row r="116" spans="1:2" ht="14.4" thickBot="1" x14ac:dyDescent="0.35">
      <c r="A116" s="181" t="s">
        <v>136</v>
      </c>
      <c r="B116" s="182"/>
    </row>
    <row r="117" spans="1:2" ht="14.4" thickBot="1" x14ac:dyDescent="0.35">
      <c r="A117" s="181" t="s">
        <v>137</v>
      </c>
      <c r="B117" s="182"/>
    </row>
    <row r="118" spans="1:2" ht="14.4" thickBot="1" x14ac:dyDescent="0.35">
      <c r="A118" s="181" t="s">
        <v>138</v>
      </c>
      <c r="B118" s="182">
        <v>0</v>
      </c>
    </row>
    <row r="120" spans="1:2" x14ac:dyDescent="0.3">
      <c r="A120" s="93" t="s">
        <v>139</v>
      </c>
    </row>
    <row r="122" spans="1:2" x14ac:dyDescent="0.3">
      <c r="A122" s="183" t="s">
        <v>639</v>
      </c>
    </row>
    <row r="123" spans="1:2" x14ac:dyDescent="0.3">
      <c r="A123" s="183" t="s">
        <v>640</v>
      </c>
    </row>
  </sheetData>
  <hyperlinks>
    <hyperlink ref="A120" r:id="rId1" display="https://miau.my-x.hu/myx-free/coco/test/996248620230419210352.html" xr:uid="{00000000-0004-0000-0F00-000000000000}"/>
  </hyperlinks>
  <pageMargins left="0.7" right="0.7" top="0.78740157499999996" bottom="0.78740157499999996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121"/>
  <sheetViews>
    <sheetView zoomScale="62" workbookViewId="0"/>
  </sheetViews>
  <sheetFormatPr baseColWidth="10" defaultColWidth="11.21875" defaultRowHeight="13.8" x14ac:dyDescent="0.3"/>
  <sheetData>
    <row r="1" spans="1:12" ht="18" x14ac:dyDescent="0.3">
      <c r="A1" s="29"/>
    </row>
    <row r="2" spans="1:12" x14ac:dyDescent="0.3">
      <c r="A2" s="112"/>
    </row>
    <row r="5" spans="1:12" ht="18" x14ac:dyDescent="0.3">
      <c r="A5" s="177" t="s">
        <v>57</v>
      </c>
      <c r="B5" s="178">
        <v>2869018</v>
      </c>
      <c r="C5" s="177" t="s">
        <v>58</v>
      </c>
      <c r="D5" s="178">
        <v>23</v>
      </c>
      <c r="E5" s="177" t="s">
        <v>59</v>
      </c>
      <c r="F5" s="178">
        <v>10</v>
      </c>
      <c r="G5" s="177" t="s">
        <v>60</v>
      </c>
      <c r="H5" s="178">
        <v>24</v>
      </c>
      <c r="I5" s="177" t="s">
        <v>61</v>
      </c>
      <c r="J5" s="178">
        <v>0</v>
      </c>
      <c r="K5" s="177" t="s">
        <v>62</v>
      </c>
      <c r="L5" s="178" t="s">
        <v>642</v>
      </c>
    </row>
    <row r="6" spans="1:12" ht="18.600000000000001" thickBot="1" x14ac:dyDescent="0.35">
      <c r="A6" s="29"/>
    </row>
    <row r="7" spans="1:12" ht="14.4" thickBot="1" x14ac:dyDescent="0.35">
      <c r="A7" s="179" t="s">
        <v>63</v>
      </c>
      <c r="B7" s="179" t="s">
        <v>64</v>
      </c>
      <c r="C7" s="179" t="s">
        <v>65</v>
      </c>
      <c r="D7" s="179" t="s">
        <v>66</v>
      </c>
      <c r="E7" s="179" t="s">
        <v>67</v>
      </c>
      <c r="F7" s="179" t="s">
        <v>68</v>
      </c>
      <c r="G7" s="179" t="s">
        <v>69</v>
      </c>
      <c r="H7" s="179" t="s">
        <v>70</v>
      </c>
      <c r="I7" s="179" t="s">
        <v>71</v>
      </c>
      <c r="J7" s="179" t="s">
        <v>72</v>
      </c>
      <c r="K7" s="179" t="s">
        <v>73</v>
      </c>
      <c r="L7" s="179" t="s">
        <v>497</v>
      </c>
    </row>
    <row r="8" spans="1:12" ht="14.4" thickBot="1" x14ac:dyDescent="0.35">
      <c r="A8" s="179" t="s">
        <v>79</v>
      </c>
      <c r="B8" s="180">
        <v>24</v>
      </c>
      <c r="C8" s="180">
        <v>24</v>
      </c>
      <c r="D8" s="180">
        <v>24</v>
      </c>
      <c r="E8" s="180">
        <v>24</v>
      </c>
      <c r="F8" s="180">
        <v>24</v>
      </c>
      <c r="G8" s="180">
        <v>23</v>
      </c>
      <c r="H8" s="180">
        <v>6</v>
      </c>
      <c r="I8" s="180">
        <v>12</v>
      </c>
      <c r="J8" s="180">
        <v>3</v>
      </c>
      <c r="K8" s="180">
        <v>4</v>
      </c>
      <c r="L8" s="180">
        <v>1000000</v>
      </c>
    </row>
    <row r="9" spans="1:12" ht="14.4" thickBot="1" x14ac:dyDescent="0.35">
      <c r="A9" s="179" t="s">
        <v>80</v>
      </c>
      <c r="B9" s="180">
        <v>23</v>
      </c>
      <c r="C9" s="180">
        <v>23</v>
      </c>
      <c r="D9" s="180">
        <v>20</v>
      </c>
      <c r="E9" s="180">
        <v>21</v>
      </c>
      <c r="F9" s="180">
        <v>23</v>
      </c>
      <c r="G9" s="180">
        <v>9</v>
      </c>
      <c r="H9" s="180">
        <v>4</v>
      </c>
      <c r="I9" s="180">
        <v>1</v>
      </c>
      <c r="J9" s="180">
        <v>1</v>
      </c>
      <c r="K9" s="180">
        <v>8</v>
      </c>
      <c r="L9" s="180">
        <v>1000000</v>
      </c>
    </row>
    <row r="10" spans="1:12" ht="14.4" thickBot="1" x14ac:dyDescent="0.35">
      <c r="A10" s="179" t="s">
        <v>81</v>
      </c>
      <c r="B10" s="180">
        <v>9</v>
      </c>
      <c r="C10" s="180">
        <v>15</v>
      </c>
      <c r="D10" s="180">
        <v>10</v>
      </c>
      <c r="E10" s="180">
        <v>7</v>
      </c>
      <c r="F10" s="180">
        <v>21</v>
      </c>
      <c r="G10" s="180">
        <v>15</v>
      </c>
      <c r="H10" s="180">
        <v>8</v>
      </c>
      <c r="I10" s="180">
        <v>3</v>
      </c>
      <c r="J10" s="180">
        <v>4</v>
      </c>
      <c r="K10" s="180">
        <v>11</v>
      </c>
      <c r="L10" s="180">
        <v>1000000</v>
      </c>
    </row>
    <row r="11" spans="1:12" ht="14.4" thickBot="1" x14ac:dyDescent="0.35">
      <c r="A11" s="179" t="s">
        <v>82</v>
      </c>
      <c r="B11" s="180">
        <v>11</v>
      </c>
      <c r="C11" s="180">
        <v>17</v>
      </c>
      <c r="D11" s="180">
        <v>15</v>
      </c>
      <c r="E11" s="180">
        <v>15</v>
      </c>
      <c r="F11" s="180">
        <v>22</v>
      </c>
      <c r="G11" s="180">
        <v>21</v>
      </c>
      <c r="H11" s="180">
        <v>20</v>
      </c>
      <c r="I11" s="180">
        <v>11</v>
      </c>
      <c r="J11" s="180">
        <v>8</v>
      </c>
      <c r="K11" s="180">
        <v>9</v>
      </c>
      <c r="L11" s="180">
        <v>1000000</v>
      </c>
    </row>
    <row r="12" spans="1:12" ht="14.4" thickBot="1" x14ac:dyDescent="0.35">
      <c r="A12" s="179" t="s">
        <v>83</v>
      </c>
      <c r="B12" s="180">
        <v>6</v>
      </c>
      <c r="C12" s="180">
        <v>5</v>
      </c>
      <c r="D12" s="180">
        <v>14</v>
      </c>
      <c r="E12" s="180">
        <v>1</v>
      </c>
      <c r="F12" s="180">
        <v>14</v>
      </c>
      <c r="G12" s="180">
        <v>20</v>
      </c>
      <c r="H12" s="180">
        <v>3</v>
      </c>
      <c r="I12" s="180">
        <v>21</v>
      </c>
      <c r="J12" s="180">
        <v>5</v>
      </c>
      <c r="K12" s="180">
        <v>3</v>
      </c>
      <c r="L12" s="180">
        <v>1000000</v>
      </c>
    </row>
    <row r="13" spans="1:12" ht="14.4" thickBot="1" x14ac:dyDescent="0.35">
      <c r="A13" s="179" t="s">
        <v>84</v>
      </c>
      <c r="B13" s="180">
        <v>17</v>
      </c>
      <c r="C13" s="180">
        <v>19</v>
      </c>
      <c r="D13" s="180">
        <v>19</v>
      </c>
      <c r="E13" s="180">
        <v>10</v>
      </c>
      <c r="F13" s="180">
        <v>19</v>
      </c>
      <c r="G13" s="180">
        <v>18</v>
      </c>
      <c r="H13" s="180">
        <v>2</v>
      </c>
      <c r="I13" s="180">
        <v>10</v>
      </c>
      <c r="J13" s="180">
        <v>2</v>
      </c>
      <c r="K13" s="180">
        <v>2</v>
      </c>
      <c r="L13" s="180">
        <v>1000000</v>
      </c>
    </row>
    <row r="14" spans="1:12" ht="14.4" thickBot="1" x14ac:dyDescent="0.35">
      <c r="A14" s="179" t="s">
        <v>85</v>
      </c>
      <c r="B14" s="180">
        <v>8</v>
      </c>
      <c r="C14" s="180">
        <v>10</v>
      </c>
      <c r="D14" s="180">
        <v>6</v>
      </c>
      <c r="E14" s="180">
        <v>2</v>
      </c>
      <c r="F14" s="180">
        <v>17</v>
      </c>
      <c r="G14" s="180">
        <v>14</v>
      </c>
      <c r="H14" s="180">
        <v>5</v>
      </c>
      <c r="I14" s="180">
        <v>6</v>
      </c>
      <c r="J14" s="180">
        <v>6</v>
      </c>
      <c r="K14" s="180">
        <v>7</v>
      </c>
      <c r="L14" s="180">
        <v>1000000</v>
      </c>
    </row>
    <row r="15" spans="1:12" ht="14.4" thickBot="1" x14ac:dyDescent="0.35">
      <c r="A15" s="179" t="s">
        <v>86</v>
      </c>
      <c r="B15" s="180">
        <v>20</v>
      </c>
      <c r="C15" s="180">
        <v>20</v>
      </c>
      <c r="D15" s="180">
        <v>17</v>
      </c>
      <c r="E15" s="180">
        <v>20</v>
      </c>
      <c r="F15" s="180">
        <v>15</v>
      </c>
      <c r="G15" s="180">
        <v>3</v>
      </c>
      <c r="H15" s="180">
        <v>7</v>
      </c>
      <c r="I15" s="180">
        <v>5</v>
      </c>
      <c r="J15" s="180">
        <v>9</v>
      </c>
      <c r="K15" s="180">
        <v>16</v>
      </c>
      <c r="L15" s="180">
        <v>1000000</v>
      </c>
    </row>
    <row r="16" spans="1:12" ht="14.4" thickBot="1" x14ac:dyDescent="0.35">
      <c r="A16" s="179" t="s">
        <v>87</v>
      </c>
      <c r="B16" s="180">
        <v>7</v>
      </c>
      <c r="C16" s="180">
        <v>7</v>
      </c>
      <c r="D16" s="180">
        <v>7</v>
      </c>
      <c r="E16" s="180">
        <v>5</v>
      </c>
      <c r="F16" s="180">
        <v>16</v>
      </c>
      <c r="G16" s="180">
        <v>17</v>
      </c>
      <c r="H16" s="180">
        <v>13</v>
      </c>
      <c r="I16" s="180">
        <v>16</v>
      </c>
      <c r="J16" s="180">
        <v>11</v>
      </c>
      <c r="K16" s="180">
        <v>10</v>
      </c>
      <c r="L16" s="180">
        <v>1000000</v>
      </c>
    </row>
    <row r="17" spans="1:12" ht="14.4" thickBot="1" x14ac:dyDescent="0.35">
      <c r="A17" s="179" t="s">
        <v>88</v>
      </c>
      <c r="B17" s="180">
        <v>18</v>
      </c>
      <c r="C17" s="180">
        <v>18</v>
      </c>
      <c r="D17" s="180">
        <v>23</v>
      </c>
      <c r="E17" s="180">
        <v>19</v>
      </c>
      <c r="F17" s="180">
        <v>7</v>
      </c>
      <c r="G17" s="180">
        <v>22</v>
      </c>
      <c r="H17" s="180">
        <v>10</v>
      </c>
      <c r="I17" s="180">
        <v>23</v>
      </c>
      <c r="J17" s="180">
        <v>13</v>
      </c>
      <c r="K17" s="180">
        <v>6</v>
      </c>
      <c r="L17" s="180">
        <v>1000000</v>
      </c>
    </row>
    <row r="18" spans="1:12" ht="14.4" thickBot="1" x14ac:dyDescent="0.35">
      <c r="A18" s="179" t="s">
        <v>89</v>
      </c>
      <c r="B18" s="180">
        <v>21</v>
      </c>
      <c r="C18" s="180">
        <v>22</v>
      </c>
      <c r="D18" s="180">
        <v>22</v>
      </c>
      <c r="E18" s="180">
        <v>23</v>
      </c>
      <c r="F18" s="180">
        <v>18</v>
      </c>
      <c r="G18" s="180">
        <v>16</v>
      </c>
      <c r="H18" s="180">
        <v>24</v>
      </c>
      <c r="I18" s="180">
        <v>9</v>
      </c>
      <c r="J18" s="180">
        <v>22</v>
      </c>
      <c r="K18" s="180">
        <v>23</v>
      </c>
      <c r="L18" s="180">
        <v>1000000</v>
      </c>
    </row>
    <row r="19" spans="1:12" ht="14.4" thickBot="1" x14ac:dyDescent="0.35">
      <c r="A19" s="179" t="s">
        <v>90</v>
      </c>
      <c r="B19" s="180">
        <v>10</v>
      </c>
      <c r="C19" s="180">
        <v>9</v>
      </c>
      <c r="D19" s="180">
        <v>5</v>
      </c>
      <c r="E19" s="180">
        <v>9</v>
      </c>
      <c r="F19" s="180">
        <v>10</v>
      </c>
      <c r="G19" s="180">
        <v>5</v>
      </c>
      <c r="H19" s="180">
        <v>15</v>
      </c>
      <c r="I19" s="180">
        <v>7</v>
      </c>
      <c r="J19" s="180">
        <v>14</v>
      </c>
      <c r="K19" s="180">
        <v>18</v>
      </c>
      <c r="L19" s="180">
        <v>1000000</v>
      </c>
    </row>
    <row r="20" spans="1:12" ht="14.4" thickBot="1" x14ac:dyDescent="0.35">
      <c r="A20" s="179" t="s">
        <v>91</v>
      </c>
      <c r="B20" s="180">
        <v>1</v>
      </c>
      <c r="C20" s="180">
        <v>2</v>
      </c>
      <c r="D20" s="180">
        <v>2</v>
      </c>
      <c r="E20" s="180">
        <v>8</v>
      </c>
      <c r="F20" s="180">
        <v>13</v>
      </c>
      <c r="G20" s="180">
        <v>12</v>
      </c>
      <c r="H20" s="180">
        <v>22</v>
      </c>
      <c r="I20" s="180">
        <v>13</v>
      </c>
      <c r="J20" s="180">
        <v>19</v>
      </c>
      <c r="K20" s="180">
        <v>19</v>
      </c>
      <c r="L20" s="180">
        <v>1000000</v>
      </c>
    </row>
    <row r="21" spans="1:12" ht="14.4" thickBot="1" x14ac:dyDescent="0.35">
      <c r="A21" s="179" t="s">
        <v>92</v>
      </c>
      <c r="B21" s="180">
        <v>5</v>
      </c>
      <c r="C21" s="180">
        <v>3</v>
      </c>
      <c r="D21" s="180">
        <v>1</v>
      </c>
      <c r="E21" s="180">
        <v>3</v>
      </c>
      <c r="F21" s="180">
        <v>6</v>
      </c>
      <c r="G21" s="180">
        <v>1</v>
      </c>
      <c r="H21" s="180">
        <v>9</v>
      </c>
      <c r="I21" s="180">
        <v>2</v>
      </c>
      <c r="J21" s="180">
        <v>15</v>
      </c>
      <c r="K21" s="180">
        <v>24</v>
      </c>
      <c r="L21" s="180">
        <v>1000000</v>
      </c>
    </row>
    <row r="22" spans="1:12" ht="14.4" thickBot="1" x14ac:dyDescent="0.35">
      <c r="A22" s="179" t="s">
        <v>93</v>
      </c>
      <c r="B22" s="180">
        <v>12</v>
      </c>
      <c r="C22" s="180">
        <v>11</v>
      </c>
      <c r="D22" s="180">
        <v>4</v>
      </c>
      <c r="E22" s="180">
        <v>14</v>
      </c>
      <c r="F22" s="180">
        <v>9</v>
      </c>
      <c r="G22" s="180">
        <v>2</v>
      </c>
      <c r="H22" s="180">
        <v>18</v>
      </c>
      <c r="I22" s="180">
        <v>4</v>
      </c>
      <c r="J22" s="180">
        <v>17</v>
      </c>
      <c r="K22" s="180">
        <v>22</v>
      </c>
      <c r="L22" s="180">
        <v>1000000</v>
      </c>
    </row>
    <row r="23" spans="1:12" ht="14.4" thickBot="1" x14ac:dyDescent="0.35">
      <c r="A23" s="179" t="s">
        <v>94</v>
      </c>
      <c r="B23" s="180">
        <v>22</v>
      </c>
      <c r="C23" s="180">
        <v>21</v>
      </c>
      <c r="D23" s="180">
        <v>21</v>
      </c>
      <c r="E23" s="180">
        <v>22</v>
      </c>
      <c r="F23" s="180">
        <v>8</v>
      </c>
      <c r="G23" s="180">
        <v>11</v>
      </c>
      <c r="H23" s="180">
        <v>17</v>
      </c>
      <c r="I23" s="180">
        <v>14</v>
      </c>
      <c r="J23" s="180">
        <v>16</v>
      </c>
      <c r="K23" s="180">
        <v>15</v>
      </c>
      <c r="L23" s="180">
        <v>1000000</v>
      </c>
    </row>
    <row r="24" spans="1:12" ht="14.4" thickBot="1" x14ac:dyDescent="0.35">
      <c r="A24" s="179" t="s">
        <v>95</v>
      </c>
      <c r="B24" s="180">
        <v>3</v>
      </c>
      <c r="C24" s="180">
        <v>4</v>
      </c>
      <c r="D24" s="180">
        <v>9</v>
      </c>
      <c r="E24" s="180">
        <v>11</v>
      </c>
      <c r="F24" s="180">
        <v>12</v>
      </c>
      <c r="G24" s="180">
        <v>19</v>
      </c>
      <c r="H24" s="180">
        <v>23</v>
      </c>
      <c r="I24" s="180">
        <v>19</v>
      </c>
      <c r="J24" s="180">
        <v>21</v>
      </c>
      <c r="K24" s="180">
        <v>13</v>
      </c>
      <c r="L24" s="180">
        <v>1000000</v>
      </c>
    </row>
    <row r="25" spans="1:12" ht="14.4" thickBot="1" x14ac:dyDescent="0.35">
      <c r="A25" s="179" t="s">
        <v>96</v>
      </c>
      <c r="B25" s="180">
        <v>2</v>
      </c>
      <c r="C25" s="180">
        <v>1</v>
      </c>
      <c r="D25" s="180">
        <v>3</v>
      </c>
      <c r="E25" s="180">
        <v>3</v>
      </c>
      <c r="F25" s="180">
        <v>4</v>
      </c>
      <c r="G25" s="180">
        <v>13</v>
      </c>
      <c r="H25" s="180">
        <v>11</v>
      </c>
      <c r="I25" s="180">
        <v>18</v>
      </c>
      <c r="J25" s="180">
        <v>18</v>
      </c>
      <c r="K25" s="180">
        <v>12</v>
      </c>
      <c r="L25" s="180">
        <v>1000000</v>
      </c>
    </row>
    <row r="26" spans="1:12" ht="14.4" thickBot="1" x14ac:dyDescent="0.35">
      <c r="A26" s="179" t="s">
        <v>97</v>
      </c>
      <c r="B26" s="180">
        <v>16</v>
      </c>
      <c r="C26" s="180">
        <v>14</v>
      </c>
      <c r="D26" s="180">
        <v>13</v>
      </c>
      <c r="E26" s="180">
        <v>18</v>
      </c>
      <c r="F26" s="180">
        <v>5</v>
      </c>
      <c r="G26" s="180">
        <v>4</v>
      </c>
      <c r="H26" s="180">
        <v>19</v>
      </c>
      <c r="I26" s="180">
        <v>15</v>
      </c>
      <c r="J26" s="180">
        <v>23</v>
      </c>
      <c r="K26" s="180">
        <v>21</v>
      </c>
      <c r="L26" s="180">
        <v>1000000</v>
      </c>
    </row>
    <row r="27" spans="1:12" ht="14.4" thickBot="1" x14ac:dyDescent="0.35">
      <c r="A27" s="179" t="s">
        <v>98</v>
      </c>
      <c r="B27" s="180">
        <v>13</v>
      </c>
      <c r="C27" s="180">
        <v>12</v>
      </c>
      <c r="D27" s="180">
        <v>8</v>
      </c>
      <c r="E27" s="180">
        <v>12</v>
      </c>
      <c r="F27" s="180">
        <v>11</v>
      </c>
      <c r="G27" s="180">
        <v>7</v>
      </c>
      <c r="H27" s="180">
        <v>12</v>
      </c>
      <c r="I27" s="180">
        <v>8</v>
      </c>
      <c r="J27" s="180">
        <v>12</v>
      </c>
      <c r="K27" s="180">
        <v>14</v>
      </c>
      <c r="L27" s="180">
        <v>1000000</v>
      </c>
    </row>
    <row r="28" spans="1:12" ht="14.4" thickBot="1" x14ac:dyDescent="0.35">
      <c r="A28" s="179" t="s">
        <v>99</v>
      </c>
      <c r="B28" s="180">
        <v>15</v>
      </c>
      <c r="C28" s="180">
        <v>6</v>
      </c>
      <c r="D28" s="180">
        <v>12</v>
      </c>
      <c r="E28" s="180">
        <v>17</v>
      </c>
      <c r="F28" s="180">
        <v>2</v>
      </c>
      <c r="G28" s="180">
        <v>10</v>
      </c>
      <c r="H28" s="180">
        <v>21</v>
      </c>
      <c r="I28" s="180">
        <v>20</v>
      </c>
      <c r="J28" s="180">
        <v>24</v>
      </c>
      <c r="K28" s="180">
        <v>20</v>
      </c>
      <c r="L28" s="180">
        <v>1000000</v>
      </c>
    </row>
    <row r="29" spans="1:12" ht="14.4" thickBot="1" x14ac:dyDescent="0.35">
      <c r="A29" s="179" t="s">
        <v>100</v>
      </c>
      <c r="B29" s="180">
        <v>14</v>
      </c>
      <c r="C29" s="180">
        <v>8</v>
      </c>
      <c r="D29" s="180">
        <v>11</v>
      </c>
      <c r="E29" s="180">
        <v>13</v>
      </c>
      <c r="F29" s="180">
        <v>3</v>
      </c>
      <c r="G29" s="180">
        <v>6</v>
      </c>
      <c r="H29" s="180">
        <v>14</v>
      </c>
      <c r="I29" s="180">
        <v>17</v>
      </c>
      <c r="J29" s="180">
        <v>20</v>
      </c>
      <c r="K29" s="180">
        <v>17</v>
      </c>
      <c r="L29" s="180">
        <v>1000000</v>
      </c>
    </row>
    <row r="30" spans="1:12" ht="14.4" thickBot="1" x14ac:dyDescent="0.35">
      <c r="A30" s="179" t="s">
        <v>498</v>
      </c>
      <c r="B30" s="180">
        <v>19</v>
      </c>
      <c r="C30" s="180">
        <v>16</v>
      </c>
      <c r="D30" s="180">
        <v>18</v>
      </c>
      <c r="E30" s="180">
        <v>16</v>
      </c>
      <c r="F30" s="180">
        <v>1</v>
      </c>
      <c r="G30" s="180">
        <v>8</v>
      </c>
      <c r="H30" s="180">
        <v>1</v>
      </c>
      <c r="I30" s="180">
        <v>22</v>
      </c>
      <c r="J30" s="180">
        <v>10</v>
      </c>
      <c r="K30" s="180">
        <v>5</v>
      </c>
      <c r="L30" s="180">
        <v>1000000</v>
      </c>
    </row>
    <row r="31" spans="1:12" ht="18.600000000000001" thickBot="1" x14ac:dyDescent="0.35">
      <c r="A31" s="29"/>
    </row>
    <row r="32" spans="1:12" ht="14.4" thickBot="1" x14ac:dyDescent="0.35">
      <c r="A32" s="179" t="s">
        <v>101</v>
      </c>
      <c r="B32" s="179" t="s">
        <v>64</v>
      </c>
      <c r="C32" s="179" t="s">
        <v>65</v>
      </c>
      <c r="D32" s="179" t="s">
        <v>66</v>
      </c>
      <c r="E32" s="179" t="s">
        <v>67</v>
      </c>
      <c r="F32" s="179" t="s">
        <v>68</v>
      </c>
      <c r="G32" s="179" t="s">
        <v>69</v>
      </c>
      <c r="H32" s="179" t="s">
        <v>70</v>
      </c>
      <c r="I32" s="179" t="s">
        <v>71</v>
      </c>
      <c r="J32" s="179" t="s">
        <v>72</v>
      </c>
      <c r="K32" s="179" t="s">
        <v>73</v>
      </c>
    </row>
    <row r="33" spans="1:11" ht="14.4" thickBot="1" x14ac:dyDescent="0.35">
      <c r="A33" s="179" t="s">
        <v>102</v>
      </c>
      <c r="B33" s="180" t="s">
        <v>643</v>
      </c>
      <c r="C33" s="180" t="s">
        <v>501</v>
      </c>
      <c r="D33" s="180" t="s">
        <v>502</v>
      </c>
      <c r="E33" s="180" t="s">
        <v>502</v>
      </c>
      <c r="F33" s="180" t="s">
        <v>644</v>
      </c>
      <c r="G33" s="180" t="s">
        <v>503</v>
      </c>
      <c r="H33" s="180" t="s">
        <v>502</v>
      </c>
      <c r="I33" s="180" t="s">
        <v>645</v>
      </c>
      <c r="J33" s="180" t="s">
        <v>646</v>
      </c>
      <c r="K33" s="180" t="s">
        <v>647</v>
      </c>
    </row>
    <row r="34" spans="1:11" ht="14.4" thickBot="1" x14ac:dyDescent="0.35">
      <c r="A34" s="179" t="s">
        <v>104</v>
      </c>
      <c r="B34" s="180" t="s">
        <v>648</v>
      </c>
      <c r="C34" s="180" t="s">
        <v>509</v>
      </c>
      <c r="D34" s="180" t="s">
        <v>510</v>
      </c>
      <c r="E34" s="180" t="s">
        <v>510</v>
      </c>
      <c r="F34" s="180" t="s">
        <v>649</v>
      </c>
      <c r="G34" s="180" t="s">
        <v>512</v>
      </c>
      <c r="H34" s="180" t="s">
        <v>510</v>
      </c>
      <c r="I34" s="180" t="s">
        <v>650</v>
      </c>
      <c r="J34" s="180" t="s">
        <v>651</v>
      </c>
      <c r="K34" s="180" t="s">
        <v>652</v>
      </c>
    </row>
    <row r="35" spans="1:11" ht="14.4" thickBot="1" x14ac:dyDescent="0.35">
      <c r="A35" s="179" t="s">
        <v>105</v>
      </c>
      <c r="B35" s="180" t="s">
        <v>653</v>
      </c>
      <c r="C35" s="180" t="s">
        <v>517</v>
      </c>
      <c r="D35" s="180" t="s">
        <v>518</v>
      </c>
      <c r="E35" s="180" t="s">
        <v>518</v>
      </c>
      <c r="F35" s="180" t="s">
        <v>654</v>
      </c>
      <c r="G35" s="180" t="s">
        <v>520</v>
      </c>
      <c r="H35" s="180" t="s">
        <v>518</v>
      </c>
      <c r="I35" s="180" t="s">
        <v>655</v>
      </c>
      <c r="J35" s="180" t="s">
        <v>656</v>
      </c>
      <c r="K35" s="180" t="s">
        <v>657</v>
      </c>
    </row>
    <row r="36" spans="1:11" ht="14.4" thickBot="1" x14ac:dyDescent="0.35">
      <c r="A36" s="179" t="s">
        <v>106</v>
      </c>
      <c r="B36" s="180" t="s">
        <v>658</v>
      </c>
      <c r="C36" s="180" t="s">
        <v>525</v>
      </c>
      <c r="D36" s="180" t="s">
        <v>526</v>
      </c>
      <c r="E36" s="180" t="s">
        <v>526</v>
      </c>
      <c r="F36" s="180" t="s">
        <v>659</v>
      </c>
      <c r="G36" s="180" t="s">
        <v>528</v>
      </c>
      <c r="H36" s="180" t="s">
        <v>526</v>
      </c>
      <c r="I36" s="180" t="s">
        <v>660</v>
      </c>
      <c r="J36" s="180" t="s">
        <v>661</v>
      </c>
      <c r="K36" s="180" t="s">
        <v>662</v>
      </c>
    </row>
    <row r="37" spans="1:11" ht="14.4" thickBot="1" x14ac:dyDescent="0.35">
      <c r="A37" s="179" t="s">
        <v>107</v>
      </c>
      <c r="B37" s="180" t="s">
        <v>663</v>
      </c>
      <c r="C37" s="180" t="s">
        <v>533</v>
      </c>
      <c r="D37" s="180" t="s">
        <v>533</v>
      </c>
      <c r="E37" s="180" t="s">
        <v>533</v>
      </c>
      <c r="F37" s="180" t="s">
        <v>664</v>
      </c>
      <c r="G37" s="180" t="s">
        <v>533</v>
      </c>
      <c r="H37" s="180" t="s">
        <v>533</v>
      </c>
      <c r="I37" s="180" t="s">
        <v>665</v>
      </c>
      <c r="J37" s="180" t="s">
        <v>666</v>
      </c>
      <c r="K37" s="180" t="s">
        <v>667</v>
      </c>
    </row>
    <row r="38" spans="1:11" ht="14.4" thickBot="1" x14ac:dyDescent="0.35">
      <c r="A38" s="179" t="s">
        <v>108</v>
      </c>
      <c r="B38" s="180" t="s">
        <v>668</v>
      </c>
      <c r="C38" s="180" t="s">
        <v>539</v>
      </c>
      <c r="D38" s="180" t="s">
        <v>539</v>
      </c>
      <c r="E38" s="180" t="s">
        <v>539</v>
      </c>
      <c r="F38" s="180" t="s">
        <v>669</v>
      </c>
      <c r="G38" s="180" t="s">
        <v>539</v>
      </c>
      <c r="H38" s="180" t="s">
        <v>539</v>
      </c>
      <c r="I38" s="180" t="s">
        <v>670</v>
      </c>
      <c r="J38" s="180" t="s">
        <v>671</v>
      </c>
      <c r="K38" s="180" t="s">
        <v>672</v>
      </c>
    </row>
    <row r="39" spans="1:11" ht="14.4" thickBot="1" x14ac:dyDescent="0.35">
      <c r="A39" s="179" t="s">
        <v>109</v>
      </c>
      <c r="B39" s="180" t="s">
        <v>673</v>
      </c>
      <c r="C39" s="180" t="s">
        <v>545</v>
      </c>
      <c r="D39" s="180" t="s">
        <v>545</v>
      </c>
      <c r="E39" s="180" t="s">
        <v>545</v>
      </c>
      <c r="F39" s="180" t="s">
        <v>674</v>
      </c>
      <c r="G39" s="180" t="s">
        <v>545</v>
      </c>
      <c r="H39" s="180" t="s">
        <v>545</v>
      </c>
      <c r="I39" s="180" t="s">
        <v>675</v>
      </c>
      <c r="J39" s="180" t="s">
        <v>676</v>
      </c>
      <c r="K39" s="180" t="s">
        <v>677</v>
      </c>
    </row>
    <row r="40" spans="1:11" ht="14.4" thickBot="1" x14ac:dyDescent="0.35">
      <c r="A40" s="179" t="s">
        <v>110</v>
      </c>
      <c r="B40" s="180" t="s">
        <v>678</v>
      </c>
      <c r="C40" s="180" t="s">
        <v>551</v>
      </c>
      <c r="D40" s="180" t="s">
        <v>551</v>
      </c>
      <c r="E40" s="180" t="s">
        <v>551</v>
      </c>
      <c r="F40" s="180" t="s">
        <v>679</v>
      </c>
      <c r="G40" s="180" t="s">
        <v>551</v>
      </c>
      <c r="H40" s="180" t="s">
        <v>551</v>
      </c>
      <c r="I40" s="180" t="s">
        <v>680</v>
      </c>
      <c r="J40" s="180" t="s">
        <v>681</v>
      </c>
      <c r="K40" s="180" t="s">
        <v>682</v>
      </c>
    </row>
    <row r="41" spans="1:11" ht="14.4" thickBot="1" x14ac:dyDescent="0.35">
      <c r="A41" s="179" t="s">
        <v>111</v>
      </c>
      <c r="B41" s="180" t="s">
        <v>683</v>
      </c>
      <c r="C41" s="180" t="s">
        <v>557</v>
      </c>
      <c r="D41" s="180" t="s">
        <v>557</v>
      </c>
      <c r="E41" s="180" t="s">
        <v>557</v>
      </c>
      <c r="F41" s="180" t="s">
        <v>684</v>
      </c>
      <c r="G41" s="180" t="s">
        <v>557</v>
      </c>
      <c r="H41" s="180" t="s">
        <v>557</v>
      </c>
      <c r="I41" s="180" t="s">
        <v>685</v>
      </c>
      <c r="J41" s="180" t="s">
        <v>686</v>
      </c>
      <c r="K41" s="180" t="s">
        <v>687</v>
      </c>
    </row>
    <row r="42" spans="1:11" ht="14.4" thickBot="1" x14ac:dyDescent="0.35">
      <c r="A42" s="179" t="s">
        <v>112</v>
      </c>
      <c r="B42" s="180" t="s">
        <v>688</v>
      </c>
      <c r="C42" s="180" t="s">
        <v>563</v>
      </c>
      <c r="D42" s="180" t="s">
        <v>563</v>
      </c>
      <c r="E42" s="180" t="s">
        <v>563</v>
      </c>
      <c r="F42" s="180" t="s">
        <v>689</v>
      </c>
      <c r="G42" s="180" t="s">
        <v>563</v>
      </c>
      <c r="H42" s="180" t="s">
        <v>563</v>
      </c>
      <c r="I42" s="180" t="s">
        <v>690</v>
      </c>
      <c r="J42" s="180" t="s">
        <v>691</v>
      </c>
      <c r="K42" s="180" t="s">
        <v>692</v>
      </c>
    </row>
    <row r="43" spans="1:11" ht="14.4" thickBot="1" x14ac:dyDescent="0.35">
      <c r="A43" s="179" t="s">
        <v>113</v>
      </c>
      <c r="B43" s="180" t="s">
        <v>693</v>
      </c>
      <c r="C43" s="180" t="s">
        <v>569</v>
      </c>
      <c r="D43" s="180" t="s">
        <v>569</v>
      </c>
      <c r="E43" s="180" t="s">
        <v>569</v>
      </c>
      <c r="F43" s="180" t="s">
        <v>694</v>
      </c>
      <c r="G43" s="180" t="s">
        <v>569</v>
      </c>
      <c r="H43" s="180" t="s">
        <v>569</v>
      </c>
      <c r="I43" s="180" t="s">
        <v>695</v>
      </c>
      <c r="J43" s="180" t="s">
        <v>696</v>
      </c>
      <c r="K43" s="180" t="s">
        <v>697</v>
      </c>
    </row>
    <row r="44" spans="1:11" ht="14.4" thickBot="1" x14ac:dyDescent="0.35">
      <c r="A44" s="179" t="s">
        <v>114</v>
      </c>
      <c r="B44" s="180" t="s">
        <v>698</v>
      </c>
      <c r="C44" s="180" t="s">
        <v>575</v>
      </c>
      <c r="D44" s="180" t="s">
        <v>575</v>
      </c>
      <c r="E44" s="180" t="s">
        <v>575</v>
      </c>
      <c r="F44" s="180" t="s">
        <v>699</v>
      </c>
      <c r="G44" s="180" t="s">
        <v>575</v>
      </c>
      <c r="H44" s="180" t="s">
        <v>575</v>
      </c>
      <c r="I44" s="180" t="s">
        <v>700</v>
      </c>
      <c r="J44" s="180" t="s">
        <v>701</v>
      </c>
      <c r="K44" s="180" t="s">
        <v>702</v>
      </c>
    </row>
    <row r="45" spans="1:11" ht="14.4" thickBot="1" x14ac:dyDescent="0.35">
      <c r="A45" s="179" t="s">
        <v>115</v>
      </c>
      <c r="B45" s="180" t="s">
        <v>703</v>
      </c>
      <c r="C45" s="180" t="s">
        <v>581</v>
      </c>
      <c r="D45" s="180" t="s">
        <v>581</v>
      </c>
      <c r="E45" s="180" t="s">
        <v>581</v>
      </c>
      <c r="F45" s="180" t="s">
        <v>704</v>
      </c>
      <c r="G45" s="180" t="s">
        <v>581</v>
      </c>
      <c r="H45" s="180" t="s">
        <v>581</v>
      </c>
      <c r="I45" s="180" t="s">
        <v>705</v>
      </c>
      <c r="J45" s="180" t="s">
        <v>706</v>
      </c>
      <c r="K45" s="180" t="s">
        <v>707</v>
      </c>
    </row>
    <row r="46" spans="1:11" ht="14.4" thickBot="1" x14ac:dyDescent="0.35">
      <c r="A46" s="179" t="s">
        <v>116</v>
      </c>
      <c r="B46" s="180" t="s">
        <v>708</v>
      </c>
      <c r="C46" s="180" t="s">
        <v>587</v>
      </c>
      <c r="D46" s="180" t="s">
        <v>587</v>
      </c>
      <c r="E46" s="180" t="s">
        <v>587</v>
      </c>
      <c r="F46" s="180" t="s">
        <v>709</v>
      </c>
      <c r="G46" s="180" t="s">
        <v>587</v>
      </c>
      <c r="H46" s="180" t="s">
        <v>587</v>
      </c>
      <c r="I46" s="180" t="s">
        <v>710</v>
      </c>
      <c r="J46" s="180" t="s">
        <v>711</v>
      </c>
      <c r="K46" s="180" t="s">
        <v>712</v>
      </c>
    </row>
    <row r="47" spans="1:11" ht="14.4" thickBot="1" x14ac:dyDescent="0.35">
      <c r="A47" s="179" t="s">
        <v>117</v>
      </c>
      <c r="B47" s="180" t="s">
        <v>713</v>
      </c>
      <c r="C47" s="180" t="s">
        <v>592</v>
      </c>
      <c r="D47" s="180" t="s">
        <v>592</v>
      </c>
      <c r="E47" s="180" t="s">
        <v>592</v>
      </c>
      <c r="F47" s="180" t="s">
        <v>714</v>
      </c>
      <c r="G47" s="180" t="s">
        <v>592</v>
      </c>
      <c r="H47" s="180" t="s">
        <v>592</v>
      </c>
      <c r="I47" s="180" t="s">
        <v>715</v>
      </c>
      <c r="J47" s="180" t="s">
        <v>716</v>
      </c>
      <c r="K47" s="180" t="s">
        <v>717</v>
      </c>
    </row>
    <row r="48" spans="1:11" ht="14.4" thickBot="1" x14ac:dyDescent="0.35">
      <c r="A48" s="179" t="s">
        <v>118</v>
      </c>
      <c r="B48" s="180" t="s">
        <v>718</v>
      </c>
      <c r="C48" s="180" t="s">
        <v>597</v>
      </c>
      <c r="D48" s="180" t="s">
        <v>597</v>
      </c>
      <c r="E48" s="180" t="s">
        <v>597</v>
      </c>
      <c r="F48" s="180" t="s">
        <v>719</v>
      </c>
      <c r="G48" s="180" t="s">
        <v>597</v>
      </c>
      <c r="H48" s="180" t="s">
        <v>597</v>
      </c>
      <c r="I48" s="180" t="s">
        <v>720</v>
      </c>
      <c r="J48" s="180" t="s">
        <v>721</v>
      </c>
      <c r="K48" s="180" t="s">
        <v>722</v>
      </c>
    </row>
    <row r="49" spans="1:11" ht="14.4" thickBot="1" x14ac:dyDescent="0.35">
      <c r="A49" s="179" t="s">
        <v>119</v>
      </c>
      <c r="B49" s="180" t="s">
        <v>723</v>
      </c>
      <c r="C49" s="180" t="s">
        <v>602</v>
      </c>
      <c r="D49" s="180" t="s">
        <v>602</v>
      </c>
      <c r="E49" s="180" t="s">
        <v>602</v>
      </c>
      <c r="F49" s="180" t="s">
        <v>724</v>
      </c>
      <c r="G49" s="180" t="s">
        <v>602</v>
      </c>
      <c r="H49" s="180" t="s">
        <v>602</v>
      </c>
      <c r="I49" s="180" t="s">
        <v>725</v>
      </c>
      <c r="J49" s="180" t="s">
        <v>726</v>
      </c>
      <c r="K49" s="180" t="s">
        <v>727</v>
      </c>
    </row>
    <row r="50" spans="1:11" ht="14.4" thickBot="1" x14ac:dyDescent="0.35">
      <c r="A50" s="179" t="s">
        <v>120</v>
      </c>
      <c r="B50" s="180" t="s">
        <v>728</v>
      </c>
      <c r="C50" s="180" t="s">
        <v>607</v>
      </c>
      <c r="D50" s="180" t="s">
        <v>607</v>
      </c>
      <c r="E50" s="180" t="s">
        <v>607</v>
      </c>
      <c r="F50" s="180" t="s">
        <v>729</v>
      </c>
      <c r="G50" s="180" t="s">
        <v>607</v>
      </c>
      <c r="H50" s="180" t="s">
        <v>607</v>
      </c>
      <c r="I50" s="180" t="s">
        <v>730</v>
      </c>
      <c r="J50" s="180" t="s">
        <v>731</v>
      </c>
      <c r="K50" s="180" t="s">
        <v>732</v>
      </c>
    </row>
    <row r="51" spans="1:11" ht="14.4" thickBot="1" x14ac:dyDescent="0.35">
      <c r="A51" s="179" t="s">
        <v>121</v>
      </c>
      <c r="B51" s="180" t="s">
        <v>733</v>
      </c>
      <c r="C51" s="180" t="s">
        <v>612</v>
      </c>
      <c r="D51" s="180" t="s">
        <v>612</v>
      </c>
      <c r="E51" s="180" t="s">
        <v>612</v>
      </c>
      <c r="F51" s="180" t="s">
        <v>612</v>
      </c>
      <c r="G51" s="180" t="s">
        <v>612</v>
      </c>
      <c r="H51" s="180" t="s">
        <v>612</v>
      </c>
      <c r="I51" s="180" t="s">
        <v>734</v>
      </c>
      <c r="J51" s="180" t="s">
        <v>735</v>
      </c>
      <c r="K51" s="180" t="s">
        <v>736</v>
      </c>
    </row>
    <row r="52" spans="1:11" ht="14.4" thickBot="1" x14ac:dyDescent="0.35">
      <c r="A52" s="179" t="s">
        <v>122</v>
      </c>
      <c r="B52" s="180" t="s">
        <v>737</v>
      </c>
      <c r="C52" s="180" t="s">
        <v>617</v>
      </c>
      <c r="D52" s="180" t="s">
        <v>617</v>
      </c>
      <c r="E52" s="180" t="s">
        <v>617</v>
      </c>
      <c r="F52" s="180" t="s">
        <v>617</v>
      </c>
      <c r="G52" s="180" t="s">
        <v>617</v>
      </c>
      <c r="H52" s="180" t="s">
        <v>617</v>
      </c>
      <c r="I52" s="180" t="s">
        <v>738</v>
      </c>
      <c r="J52" s="180" t="s">
        <v>739</v>
      </c>
      <c r="K52" s="180" t="s">
        <v>740</v>
      </c>
    </row>
    <row r="53" spans="1:11" ht="14.4" thickBot="1" x14ac:dyDescent="0.35">
      <c r="A53" s="179" t="s">
        <v>123</v>
      </c>
      <c r="B53" s="180" t="s">
        <v>741</v>
      </c>
      <c r="C53" s="180" t="s">
        <v>622</v>
      </c>
      <c r="D53" s="180" t="s">
        <v>622</v>
      </c>
      <c r="E53" s="180" t="s">
        <v>622</v>
      </c>
      <c r="F53" s="180" t="s">
        <v>622</v>
      </c>
      <c r="G53" s="180" t="s">
        <v>622</v>
      </c>
      <c r="H53" s="180" t="s">
        <v>622</v>
      </c>
      <c r="I53" s="180" t="s">
        <v>622</v>
      </c>
      <c r="J53" s="180" t="s">
        <v>742</v>
      </c>
      <c r="K53" s="180" t="s">
        <v>743</v>
      </c>
    </row>
    <row r="54" spans="1:11" ht="14.4" thickBot="1" x14ac:dyDescent="0.35">
      <c r="A54" s="179" t="s">
        <v>124</v>
      </c>
      <c r="B54" s="180" t="s">
        <v>744</v>
      </c>
      <c r="C54" s="180" t="s">
        <v>626</v>
      </c>
      <c r="D54" s="180" t="s">
        <v>626</v>
      </c>
      <c r="E54" s="180" t="s">
        <v>626</v>
      </c>
      <c r="F54" s="180" t="s">
        <v>626</v>
      </c>
      <c r="G54" s="180" t="s">
        <v>626</v>
      </c>
      <c r="H54" s="180" t="s">
        <v>626</v>
      </c>
      <c r="I54" s="180" t="s">
        <v>626</v>
      </c>
      <c r="J54" s="180" t="s">
        <v>745</v>
      </c>
      <c r="K54" s="180" t="s">
        <v>746</v>
      </c>
    </row>
    <row r="55" spans="1:11" ht="14.4" thickBot="1" x14ac:dyDescent="0.35">
      <c r="A55" s="179" t="s">
        <v>629</v>
      </c>
      <c r="B55" s="180" t="s">
        <v>747</v>
      </c>
      <c r="C55" s="180" t="s">
        <v>631</v>
      </c>
      <c r="D55" s="180" t="s">
        <v>631</v>
      </c>
      <c r="E55" s="180" t="s">
        <v>631</v>
      </c>
      <c r="F55" s="180" t="s">
        <v>631</v>
      </c>
      <c r="G55" s="180" t="s">
        <v>631</v>
      </c>
      <c r="H55" s="180" t="s">
        <v>631</v>
      </c>
      <c r="I55" s="180" t="s">
        <v>631</v>
      </c>
      <c r="J55" s="180" t="s">
        <v>748</v>
      </c>
      <c r="K55" s="180" t="s">
        <v>749</v>
      </c>
    </row>
    <row r="56" spans="1:11" ht="14.4" thickBot="1" x14ac:dyDescent="0.35">
      <c r="A56" s="179" t="s">
        <v>634</v>
      </c>
      <c r="B56" s="180" t="s">
        <v>750</v>
      </c>
      <c r="C56" s="180" t="s">
        <v>141</v>
      </c>
      <c r="D56" s="180" t="s">
        <v>141</v>
      </c>
      <c r="E56" s="180" t="s">
        <v>141</v>
      </c>
      <c r="F56" s="180" t="s">
        <v>141</v>
      </c>
      <c r="G56" s="180" t="s">
        <v>141</v>
      </c>
      <c r="H56" s="180" t="s">
        <v>141</v>
      </c>
      <c r="I56" s="180" t="s">
        <v>141</v>
      </c>
      <c r="J56" s="180" t="s">
        <v>751</v>
      </c>
      <c r="K56" s="180" t="s">
        <v>141</v>
      </c>
    </row>
    <row r="57" spans="1:11" ht="18.600000000000001" thickBot="1" x14ac:dyDescent="0.35">
      <c r="A57" s="29"/>
      <c r="B57">
        <v>2</v>
      </c>
      <c r="C57">
        <v>3</v>
      </c>
      <c r="D57">
        <v>4</v>
      </c>
      <c r="E57">
        <v>5</v>
      </c>
      <c r="F57">
        <v>6</v>
      </c>
      <c r="G57">
        <v>7</v>
      </c>
      <c r="H57">
        <v>8</v>
      </c>
      <c r="I57">
        <v>9</v>
      </c>
      <c r="J57">
        <v>10</v>
      </c>
      <c r="K57">
        <v>11</v>
      </c>
    </row>
    <row r="58" spans="1:11" ht="14.4" thickBot="1" x14ac:dyDescent="0.35">
      <c r="A58" s="179" t="s">
        <v>125</v>
      </c>
      <c r="B58" s="179" t="s">
        <v>64</v>
      </c>
      <c r="C58" s="179" t="s">
        <v>65</v>
      </c>
      <c r="D58" s="179" t="s">
        <v>66</v>
      </c>
      <c r="E58" s="179" t="s">
        <v>67</v>
      </c>
      <c r="F58" s="179" t="s">
        <v>68</v>
      </c>
      <c r="G58" s="179" t="s">
        <v>69</v>
      </c>
      <c r="H58" s="179" t="s">
        <v>70</v>
      </c>
      <c r="I58" s="179" t="s">
        <v>71</v>
      </c>
      <c r="J58" s="179" t="s">
        <v>72</v>
      </c>
      <c r="K58" s="179" t="s">
        <v>73</v>
      </c>
    </row>
    <row r="59" spans="1:11" ht="14.4" thickBot="1" x14ac:dyDescent="0.35">
      <c r="A59" s="179">
        <v>1</v>
      </c>
      <c r="B59" s="180">
        <v>499785</v>
      </c>
      <c r="C59" s="180">
        <v>35.5</v>
      </c>
      <c r="D59" s="180">
        <v>23</v>
      </c>
      <c r="E59" s="180">
        <v>23</v>
      </c>
      <c r="F59" s="180">
        <v>117</v>
      </c>
      <c r="G59" s="180">
        <v>34.5</v>
      </c>
      <c r="H59" s="180">
        <v>23</v>
      </c>
      <c r="I59" s="180">
        <v>119.5</v>
      </c>
      <c r="J59" s="180">
        <v>499899</v>
      </c>
      <c r="K59" s="180">
        <v>208</v>
      </c>
    </row>
    <row r="60" spans="1:11" ht="14.4" thickBot="1" x14ac:dyDescent="0.35">
      <c r="A60" s="179">
        <v>2</v>
      </c>
      <c r="B60" s="180">
        <v>499779.5</v>
      </c>
      <c r="C60" s="180">
        <v>34.5</v>
      </c>
      <c r="D60" s="180">
        <v>22</v>
      </c>
      <c r="E60" s="180">
        <v>22</v>
      </c>
      <c r="F60" s="180">
        <v>116</v>
      </c>
      <c r="G60" s="180">
        <v>33.5</v>
      </c>
      <c r="H60" s="180">
        <v>22</v>
      </c>
      <c r="I60" s="180">
        <v>118.5</v>
      </c>
      <c r="J60" s="180">
        <v>499883</v>
      </c>
      <c r="K60" s="180">
        <v>207</v>
      </c>
    </row>
    <row r="61" spans="1:11" ht="14.4" thickBot="1" x14ac:dyDescent="0.35">
      <c r="A61" s="179">
        <v>3</v>
      </c>
      <c r="B61" s="180">
        <v>499778.5</v>
      </c>
      <c r="C61" s="180">
        <v>33.5</v>
      </c>
      <c r="D61" s="180">
        <v>21</v>
      </c>
      <c r="E61" s="180">
        <v>21</v>
      </c>
      <c r="F61" s="180">
        <v>114.5</v>
      </c>
      <c r="G61" s="180">
        <v>32.5</v>
      </c>
      <c r="H61" s="180">
        <v>21</v>
      </c>
      <c r="I61" s="180">
        <v>117.5</v>
      </c>
      <c r="J61" s="180">
        <v>499882</v>
      </c>
      <c r="K61" s="180">
        <v>206</v>
      </c>
    </row>
    <row r="62" spans="1:11" ht="14.4" thickBot="1" x14ac:dyDescent="0.35">
      <c r="A62" s="179">
        <v>4</v>
      </c>
      <c r="B62" s="180">
        <v>499777.5</v>
      </c>
      <c r="C62" s="180">
        <v>32.5</v>
      </c>
      <c r="D62" s="180">
        <v>20</v>
      </c>
      <c r="E62" s="180">
        <v>20</v>
      </c>
      <c r="F62" s="180">
        <v>113.5</v>
      </c>
      <c r="G62" s="180">
        <v>31.5</v>
      </c>
      <c r="H62" s="180">
        <v>20</v>
      </c>
      <c r="I62" s="180">
        <v>112.5</v>
      </c>
      <c r="J62" s="180">
        <v>499881</v>
      </c>
      <c r="K62" s="180">
        <v>205</v>
      </c>
    </row>
    <row r="63" spans="1:11" ht="14.4" thickBot="1" x14ac:dyDescent="0.35">
      <c r="A63" s="179">
        <v>5</v>
      </c>
      <c r="B63" s="180">
        <v>499776.5</v>
      </c>
      <c r="C63" s="180">
        <v>19</v>
      </c>
      <c r="D63" s="180">
        <v>19</v>
      </c>
      <c r="E63" s="180">
        <v>19</v>
      </c>
      <c r="F63" s="180">
        <v>112.5</v>
      </c>
      <c r="G63" s="180">
        <v>19</v>
      </c>
      <c r="H63" s="180">
        <v>19</v>
      </c>
      <c r="I63" s="180">
        <v>111.5</v>
      </c>
      <c r="J63" s="180">
        <v>499873</v>
      </c>
      <c r="K63" s="180">
        <v>204</v>
      </c>
    </row>
    <row r="64" spans="1:11" ht="14.4" thickBot="1" x14ac:dyDescent="0.35">
      <c r="A64" s="179">
        <v>6</v>
      </c>
      <c r="B64" s="180">
        <v>499775.5</v>
      </c>
      <c r="C64" s="180">
        <v>18</v>
      </c>
      <c r="D64" s="180">
        <v>18</v>
      </c>
      <c r="E64" s="180">
        <v>18</v>
      </c>
      <c r="F64" s="180">
        <v>111.5</v>
      </c>
      <c r="G64" s="180">
        <v>18</v>
      </c>
      <c r="H64" s="180">
        <v>18</v>
      </c>
      <c r="I64" s="180">
        <v>110.5</v>
      </c>
      <c r="J64" s="180">
        <v>499872</v>
      </c>
      <c r="K64" s="180">
        <v>203</v>
      </c>
    </row>
    <row r="65" spans="1:11" ht="14.4" thickBot="1" x14ac:dyDescent="0.35">
      <c r="A65" s="179">
        <v>7</v>
      </c>
      <c r="B65" s="180">
        <v>499774.5</v>
      </c>
      <c r="C65" s="180">
        <v>17</v>
      </c>
      <c r="D65" s="180">
        <v>17</v>
      </c>
      <c r="E65" s="180">
        <v>17</v>
      </c>
      <c r="F65" s="180">
        <v>110.5</v>
      </c>
      <c r="G65" s="180">
        <v>17</v>
      </c>
      <c r="H65" s="180">
        <v>17</v>
      </c>
      <c r="I65" s="180">
        <v>109.5</v>
      </c>
      <c r="J65" s="180">
        <v>499871</v>
      </c>
      <c r="K65" s="180">
        <v>181</v>
      </c>
    </row>
    <row r="66" spans="1:11" ht="14.4" thickBot="1" x14ac:dyDescent="0.35">
      <c r="A66" s="179">
        <v>8</v>
      </c>
      <c r="B66" s="180">
        <v>499773.5</v>
      </c>
      <c r="C66" s="180">
        <v>16</v>
      </c>
      <c r="D66" s="180">
        <v>16</v>
      </c>
      <c r="E66" s="180">
        <v>16</v>
      </c>
      <c r="F66" s="180">
        <v>109.5</v>
      </c>
      <c r="G66" s="180">
        <v>16</v>
      </c>
      <c r="H66" s="180">
        <v>16</v>
      </c>
      <c r="I66" s="180">
        <v>108.5</v>
      </c>
      <c r="J66" s="180">
        <v>499870</v>
      </c>
      <c r="K66" s="180">
        <v>180</v>
      </c>
    </row>
    <row r="67" spans="1:11" ht="14.4" thickBot="1" x14ac:dyDescent="0.35">
      <c r="A67" s="179">
        <v>9</v>
      </c>
      <c r="B67" s="180">
        <v>499772.5</v>
      </c>
      <c r="C67" s="180">
        <v>15</v>
      </c>
      <c r="D67" s="180">
        <v>15</v>
      </c>
      <c r="E67" s="180">
        <v>15</v>
      </c>
      <c r="F67" s="180">
        <v>77.5</v>
      </c>
      <c r="G67" s="180">
        <v>15</v>
      </c>
      <c r="H67" s="180">
        <v>15</v>
      </c>
      <c r="I67" s="180">
        <v>107.5</v>
      </c>
      <c r="J67" s="180">
        <v>499869</v>
      </c>
      <c r="K67" s="180">
        <v>179</v>
      </c>
    </row>
    <row r="68" spans="1:11" ht="14.4" thickBot="1" x14ac:dyDescent="0.35">
      <c r="A68" s="179">
        <v>10</v>
      </c>
      <c r="B68" s="180">
        <v>499771.5</v>
      </c>
      <c r="C68" s="180">
        <v>14</v>
      </c>
      <c r="D68" s="180">
        <v>14</v>
      </c>
      <c r="E68" s="180">
        <v>14</v>
      </c>
      <c r="F68" s="180">
        <v>76.5</v>
      </c>
      <c r="G68" s="180">
        <v>14</v>
      </c>
      <c r="H68" s="180">
        <v>14</v>
      </c>
      <c r="I68" s="180">
        <v>106.5</v>
      </c>
      <c r="J68" s="180">
        <v>499868</v>
      </c>
      <c r="K68" s="180">
        <v>155</v>
      </c>
    </row>
    <row r="69" spans="1:11" ht="14.4" thickBot="1" x14ac:dyDescent="0.35">
      <c r="A69" s="179">
        <v>11</v>
      </c>
      <c r="B69" s="180">
        <v>499770.5</v>
      </c>
      <c r="C69" s="180">
        <v>13</v>
      </c>
      <c r="D69" s="180">
        <v>13</v>
      </c>
      <c r="E69" s="180">
        <v>13</v>
      </c>
      <c r="F69" s="180">
        <v>75.5</v>
      </c>
      <c r="G69" s="180">
        <v>13</v>
      </c>
      <c r="H69" s="180">
        <v>13</v>
      </c>
      <c r="I69" s="180">
        <v>105.5</v>
      </c>
      <c r="J69" s="180">
        <v>499867</v>
      </c>
      <c r="K69" s="180">
        <v>154</v>
      </c>
    </row>
    <row r="70" spans="1:11" ht="14.4" thickBot="1" x14ac:dyDescent="0.35">
      <c r="A70" s="179">
        <v>12</v>
      </c>
      <c r="B70" s="180">
        <v>499769.5</v>
      </c>
      <c r="C70" s="180">
        <v>12</v>
      </c>
      <c r="D70" s="180">
        <v>12</v>
      </c>
      <c r="E70" s="180">
        <v>12</v>
      </c>
      <c r="F70" s="180">
        <v>74.5</v>
      </c>
      <c r="G70" s="180">
        <v>12</v>
      </c>
      <c r="H70" s="180">
        <v>12</v>
      </c>
      <c r="I70" s="180">
        <v>104.5</v>
      </c>
      <c r="J70" s="180">
        <v>499866</v>
      </c>
      <c r="K70" s="180">
        <v>153</v>
      </c>
    </row>
    <row r="71" spans="1:11" ht="14.4" thickBot="1" x14ac:dyDescent="0.35">
      <c r="A71" s="179">
        <v>13</v>
      </c>
      <c r="B71" s="180">
        <v>499768.5</v>
      </c>
      <c r="C71" s="180">
        <v>11</v>
      </c>
      <c r="D71" s="180">
        <v>11</v>
      </c>
      <c r="E71" s="180">
        <v>11</v>
      </c>
      <c r="F71" s="180">
        <v>73.5</v>
      </c>
      <c r="G71" s="180">
        <v>11</v>
      </c>
      <c r="H71" s="180">
        <v>11</v>
      </c>
      <c r="I71" s="180">
        <v>67.5</v>
      </c>
      <c r="J71" s="180">
        <v>499865</v>
      </c>
      <c r="K71" s="180">
        <v>152</v>
      </c>
    </row>
    <row r="72" spans="1:11" ht="14.4" thickBot="1" x14ac:dyDescent="0.35">
      <c r="A72" s="179">
        <v>14</v>
      </c>
      <c r="B72" s="180">
        <v>499767.5</v>
      </c>
      <c r="C72" s="180">
        <v>10</v>
      </c>
      <c r="D72" s="180">
        <v>10</v>
      </c>
      <c r="E72" s="180">
        <v>10</v>
      </c>
      <c r="F72" s="180">
        <v>72.5</v>
      </c>
      <c r="G72" s="180">
        <v>10</v>
      </c>
      <c r="H72" s="180">
        <v>10</v>
      </c>
      <c r="I72" s="180">
        <v>66.5</v>
      </c>
      <c r="J72" s="180">
        <v>499860.5</v>
      </c>
      <c r="K72" s="180">
        <v>151</v>
      </c>
    </row>
    <row r="73" spans="1:11" ht="14.4" thickBot="1" x14ac:dyDescent="0.35">
      <c r="A73" s="179">
        <v>15</v>
      </c>
      <c r="B73" s="180">
        <v>499766.5</v>
      </c>
      <c r="C73" s="180">
        <v>9</v>
      </c>
      <c r="D73" s="180">
        <v>9</v>
      </c>
      <c r="E73" s="180">
        <v>9</v>
      </c>
      <c r="F73" s="180">
        <v>71.5</v>
      </c>
      <c r="G73" s="180">
        <v>9</v>
      </c>
      <c r="H73" s="180">
        <v>9</v>
      </c>
      <c r="I73" s="180">
        <v>56</v>
      </c>
      <c r="J73" s="180">
        <v>499859.5</v>
      </c>
      <c r="K73" s="180">
        <v>150</v>
      </c>
    </row>
    <row r="74" spans="1:11" ht="14.4" thickBot="1" x14ac:dyDescent="0.35">
      <c r="A74" s="179">
        <v>16</v>
      </c>
      <c r="B74" s="180">
        <v>499765.5</v>
      </c>
      <c r="C74" s="180">
        <v>8</v>
      </c>
      <c r="D74" s="180">
        <v>8</v>
      </c>
      <c r="E74" s="180">
        <v>8</v>
      </c>
      <c r="F74" s="180">
        <v>70.5</v>
      </c>
      <c r="G74" s="180">
        <v>8</v>
      </c>
      <c r="H74" s="180">
        <v>8</v>
      </c>
      <c r="I74" s="180">
        <v>55</v>
      </c>
      <c r="J74" s="180">
        <v>499858.5</v>
      </c>
      <c r="K74" s="180">
        <v>149</v>
      </c>
    </row>
    <row r="75" spans="1:11" ht="14.4" thickBot="1" x14ac:dyDescent="0.35">
      <c r="A75" s="179">
        <v>17</v>
      </c>
      <c r="B75" s="180">
        <v>499764.5</v>
      </c>
      <c r="C75" s="180">
        <v>7</v>
      </c>
      <c r="D75" s="180">
        <v>7</v>
      </c>
      <c r="E75" s="180">
        <v>7</v>
      </c>
      <c r="F75" s="180">
        <v>55.5</v>
      </c>
      <c r="G75" s="180">
        <v>7</v>
      </c>
      <c r="H75" s="180">
        <v>7</v>
      </c>
      <c r="I75" s="180">
        <v>53</v>
      </c>
      <c r="J75" s="180">
        <v>499857.5</v>
      </c>
      <c r="K75" s="180">
        <v>148</v>
      </c>
    </row>
    <row r="76" spans="1:11" ht="14.4" thickBot="1" x14ac:dyDescent="0.35">
      <c r="A76" s="179">
        <v>18</v>
      </c>
      <c r="B76" s="180">
        <v>499763.5</v>
      </c>
      <c r="C76" s="180">
        <v>6</v>
      </c>
      <c r="D76" s="180">
        <v>6</v>
      </c>
      <c r="E76" s="180">
        <v>6</v>
      </c>
      <c r="F76" s="180">
        <v>54.5</v>
      </c>
      <c r="G76" s="180">
        <v>6</v>
      </c>
      <c r="H76" s="180">
        <v>6</v>
      </c>
      <c r="I76" s="180">
        <v>33</v>
      </c>
      <c r="J76" s="180">
        <v>499856.5</v>
      </c>
      <c r="K76" s="180">
        <v>147</v>
      </c>
    </row>
    <row r="77" spans="1:11" ht="14.4" thickBot="1" x14ac:dyDescent="0.35">
      <c r="A77" s="179">
        <v>19</v>
      </c>
      <c r="B77" s="180">
        <v>499762.5</v>
      </c>
      <c r="C77" s="180">
        <v>5</v>
      </c>
      <c r="D77" s="180">
        <v>5</v>
      </c>
      <c r="E77" s="180">
        <v>5</v>
      </c>
      <c r="F77" s="180">
        <v>5</v>
      </c>
      <c r="G77" s="180">
        <v>5</v>
      </c>
      <c r="H77" s="180">
        <v>5</v>
      </c>
      <c r="I77" s="180">
        <v>32</v>
      </c>
      <c r="J77" s="180">
        <v>499855.5</v>
      </c>
      <c r="K77" s="180">
        <v>146</v>
      </c>
    </row>
    <row r="78" spans="1:11" ht="14.4" thickBot="1" x14ac:dyDescent="0.35">
      <c r="A78" s="179">
        <v>20</v>
      </c>
      <c r="B78" s="180">
        <v>499761.5</v>
      </c>
      <c r="C78" s="180">
        <v>4</v>
      </c>
      <c r="D78" s="180">
        <v>4</v>
      </c>
      <c r="E78" s="180">
        <v>4</v>
      </c>
      <c r="F78" s="180">
        <v>4</v>
      </c>
      <c r="G78" s="180">
        <v>4</v>
      </c>
      <c r="H78" s="180">
        <v>4</v>
      </c>
      <c r="I78" s="180">
        <v>31</v>
      </c>
      <c r="J78" s="180">
        <v>499854.5</v>
      </c>
      <c r="K78" s="180">
        <v>145</v>
      </c>
    </row>
    <row r="79" spans="1:11" ht="14.4" thickBot="1" x14ac:dyDescent="0.35">
      <c r="A79" s="179">
        <v>21</v>
      </c>
      <c r="B79" s="180">
        <v>499760.5</v>
      </c>
      <c r="C79" s="180">
        <v>3</v>
      </c>
      <c r="D79" s="180">
        <v>3</v>
      </c>
      <c r="E79" s="180">
        <v>3</v>
      </c>
      <c r="F79" s="180">
        <v>3</v>
      </c>
      <c r="G79" s="180">
        <v>3</v>
      </c>
      <c r="H79" s="180">
        <v>3</v>
      </c>
      <c r="I79" s="180">
        <v>3</v>
      </c>
      <c r="J79" s="180">
        <v>499853.5</v>
      </c>
      <c r="K79" s="180">
        <v>144</v>
      </c>
    </row>
    <row r="80" spans="1:11" ht="14.4" thickBot="1" x14ac:dyDescent="0.35">
      <c r="A80" s="179">
        <v>22</v>
      </c>
      <c r="B80" s="180">
        <v>499759.5</v>
      </c>
      <c r="C80" s="180">
        <v>2</v>
      </c>
      <c r="D80" s="180">
        <v>2</v>
      </c>
      <c r="E80" s="180">
        <v>2</v>
      </c>
      <c r="F80" s="180">
        <v>2</v>
      </c>
      <c r="G80" s="180">
        <v>2</v>
      </c>
      <c r="H80" s="180">
        <v>2</v>
      </c>
      <c r="I80" s="180">
        <v>2</v>
      </c>
      <c r="J80" s="180">
        <v>499852.5</v>
      </c>
      <c r="K80" s="180">
        <v>137</v>
      </c>
    </row>
    <row r="81" spans="1:15" ht="14.4" thickBot="1" x14ac:dyDescent="0.35">
      <c r="A81" s="179">
        <v>23</v>
      </c>
      <c r="B81" s="180">
        <v>499758.5</v>
      </c>
      <c r="C81" s="180">
        <v>1</v>
      </c>
      <c r="D81" s="180">
        <v>1</v>
      </c>
      <c r="E81" s="180">
        <v>1</v>
      </c>
      <c r="F81" s="180">
        <v>1</v>
      </c>
      <c r="G81" s="180">
        <v>1</v>
      </c>
      <c r="H81" s="180">
        <v>1</v>
      </c>
      <c r="I81" s="180">
        <v>1</v>
      </c>
      <c r="J81" s="180">
        <v>499851.5</v>
      </c>
      <c r="K81" s="180">
        <v>136</v>
      </c>
    </row>
    <row r="82" spans="1:15" ht="14.4" thickBot="1" x14ac:dyDescent="0.35">
      <c r="A82" s="179">
        <v>24</v>
      </c>
      <c r="B82" s="180">
        <v>499757.5</v>
      </c>
      <c r="C82" s="180">
        <v>0</v>
      </c>
      <c r="D82" s="180">
        <v>0</v>
      </c>
      <c r="E82" s="180">
        <v>0</v>
      </c>
      <c r="F82" s="180">
        <v>0</v>
      </c>
      <c r="G82" s="180">
        <v>0</v>
      </c>
      <c r="H82" s="180">
        <v>0</v>
      </c>
      <c r="I82" s="180">
        <v>0</v>
      </c>
      <c r="J82" s="180">
        <v>499850</v>
      </c>
      <c r="K82" s="180">
        <v>0</v>
      </c>
    </row>
    <row r="83" spans="1:15" ht="18.600000000000001" thickBot="1" x14ac:dyDescent="0.35">
      <c r="A83" s="29"/>
    </row>
    <row r="84" spans="1:15" ht="14.4" thickBot="1" x14ac:dyDescent="0.35">
      <c r="A84" s="179" t="s">
        <v>637</v>
      </c>
      <c r="B84" s="179" t="s">
        <v>64</v>
      </c>
      <c r="C84" s="179" t="s">
        <v>65</v>
      </c>
      <c r="D84" s="179" t="s">
        <v>66</v>
      </c>
      <c r="E84" s="179" t="s">
        <v>67</v>
      </c>
      <c r="F84" s="179" t="s">
        <v>68</v>
      </c>
      <c r="G84" s="179" t="s">
        <v>69</v>
      </c>
      <c r="H84" s="179" t="s">
        <v>70</v>
      </c>
      <c r="I84" s="179" t="s">
        <v>71</v>
      </c>
      <c r="J84" s="179" t="s">
        <v>72</v>
      </c>
      <c r="K84" s="179" t="s">
        <v>73</v>
      </c>
      <c r="L84" s="179" t="s">
        <v>127</v>
      </c>
      <c r="M84" s="179" t="s">
        <v>128</v>
      </c>
      <c r="N84" s="179" t="s">
        <v>129</v>
      </c>
      <c r="O84" s="179" t="s">
        <v>130</v>
      </c>
    </row>
    <row r="85" spans="1:15" ht="14.4" thickBot="1" x14ac:dyDescent="0.35">
      <c r="A85" s="179" t="s">
        <v>79</v>
      </c>
      <c r="B85" s="180">
        <v>499757.5</v>
      </c>
      <c r="C85" s="180">
        <v>0</v>
      </c>
      <c r="D85" s="180">
        <v>0</v>
      </c>
      <c r="E85" s="180">
        <v>0</v>
      </c>
      <c r="F85" s="180">
        <v>0</v>
      </c>
      <c r="G85" s="180">
        <v>1</v>
      </c>
      <c r="H85" s="180">
        <v>18</v>
      </c>
      <c r="I85" s="180">
        <v>104.5</v>
      </c>
      <c r="J85" s="180">
        <v>499882</v>
      </c>
      <c r="K85" s="180">
        <v>205</v>
      </c>
      <c r="L85" s="180">
        <v>999967.9</v>
      </c>
      <c r="M85" s="180">
        <v>1000000</v>
      </c>
      <c r="N85" s="180">
        <v>32.1</v>
      </c>
      <c r="O85" s="180">
        <v>0</v>
      </c>
    </row>
    <row r="86" spans="1:15" ht="14.4" thickBot="1" x14ac:dyDescent="0.35">
      <c r="A86" s="179" t="s">
        <v>80</v>
      </c>
      <c r="B86" s="180">
        <v>499758.5</v>
      </c>
      <c r="C86" s="180">
        <v>1</v>
      </c>
      <c r="D86" s="180">
        <v>4</v>
      </c>
      <c r="E86" s="180">
        <v>3</v>
      </c>
      <c r="F86" s="180">
        <v>1</v>
      </c>
      <c r="G86" s="180">
        <v>15</v>
      </c>
      <c r="H86" s="180">
        <v>20</v>
      </c>
      <c r="I86" s="180">
        <v>119.5</v>
      </c>
      <c r="J86" s="180">
        <v>499899</v>
      </c>
      <c r="K86" s="180">
        <v>180</v>
      </c>
      <c r="L86" s="180">
        <v>1000000.9</v>
      </c>
      <c r="M86" s="180">
        <v>1000000</v>
      </c>
      <c r="N86" s="180">
        <v>-0.9</v>
      </c>
      <c r="O86" s="180">
        <v>0</v>
      </c>
    </row>
    <row r="87" spans="1:15" ht="14.4" thickBot="1" x14ac:dyDescent="0.35">
      <c r="A87" s="179" t="s">
        <v>81</v>
      </c>
      <c r="B87" s="180">
        <v>499772.5</v>
      </c>
      <c r="C87" s="180">
        <v>9</v>
      </c>
      <c r="D87" s="180">
        <v>14</v>
      </c>
      <c r="E87" s="180">
        <v>17</v>
      </c>
      <c r="F87" s="180">
        <v>3</v>
      </c>
      <c r="G87" s="180">
        <v>9</v>
      </c>
      <c r="H87" s="180">
        <v>16</v>
      </c>
      <c r="I87" s="180">
        <v>117.5</v>
      </c>
      <c r="J87" s="180">
        <v>499881</v>
      </c>
      <c r="K87" s="180">
        <v>154</v>
      </c>
      <c r="L87" s="180">
        <v>999992.9</v>
      </c>
      <c r="M87" s="180">
        <v>1000000</v>
      </c>
      <c r="N87" s="180">
        <v>7.1</v>
      </c>
      <c r="O87" s="180">
        <v>0</v>
      </c>
    </row>
    <row r="88" spans="1:15" ht="14.4" thickBot="1" x14ac:dyDescent="0.35">
      <c r="A88" s="179" t="s">
        <v>82</v>
      </c>
      <c r="B88" s="180">
        <v>499770.5</v>
      </c>
      <c r="C88" s="180">
        <v>7</v>
      </c>
      <c r="D88" s="180">
        <v>9</v>
      </c>
      <c r="E88" s="180">
        <v>9</v>
      </c>
      <c r="F88" s="180">
        <v>2</v>
      </c>
      <c r="G88" s="180">
        <v>3</v>
      </c>
      <c r="H88" s="180">
        <v>4</v>
      </c>
      <c r="I88" s="180">
        <v>105.5</v>
      </c>
      <c r="J88" s="180">
        <v>499870</v>
      </c>
      <c r="K88" s="180">
        <v>179</v>
      </c>
      <c r="L88" s="180">
        <v>999958.9</v>
      </c>
      <c r="M88" s="180">
        <v>1000000</v>
      </c>
      <c r="N88" s="180">
        <v>41.1</v>
      </c>
      <c r="O88" s="180">
        <v>0</v>
      </c>
    </row>
    <row r="89" spans="1:15" ht="14.4" thickBot="1" x14ac:dyDescent="0.35">
      <c r="A89" s="179" t="s">
        <v>83</v>
      </c>
      <c r="B89" s="180">
        <v>499775.5</v>
      </c>
      <c r="C89" s="180">
        <v>19</v>
      </c>
      <c r="D89" s="180">
        <v>10</v>
      </c>
      <c r="E89" s="180">
        <v>23</v>
      </c>
      <c r="F89" s="180">
        <v>72.5</v>
      </c>
      <c r="G89" s="180">
        <v>4</v>
      </c>
      <c r="H89" s="180">
        <v>21</v>
      </c>
      <c r="I89" s="180">
        <v>3</v>
      </c>
      <c r="J89" s="180">
        <v>499873</v>
      </c>
      <c r="K89" s="180">
        <v>206</v>
      </c>
      <c r="L89" s="180">
        <v>1000006.9</v>
      </c>
      <c r="M89" s="180">
        <v>1000000</v>
      </c>
      <c r="N89" s="180">
        <v>-6.9</v>
      </c>
      <c r="O89" s="180">
        <v>0</v>
      </c>
    </row>
    <row r="90" spans="1:15" ht="14.4" thickBot="1" x14ac:dyDescent="0.35">
      <c r="A90" s="179" t="s">
        <v>84</v>
      </c>
      <c r="B90" s="180">
        <v>499764.5</v>
      </c>
      <c r="C90" s="180">
        <v>5</v>
      </c>
      <c r="D90" s="180">
        <v>5</v>
      </c>
      <c r="E90" s="180">
        <v>14</v>
      </c>
      <c r="F90" s="180">
        <v>5</v>
      </c>
      <c r="G90" s="180">
        <v>6</v>
      </c>
      <c r="H90" s="180">
        <v>22</v>
      </c>
      <c r="I90" s="180">
        <v>106.5</v>
      </c>
      <c r="J90" s="180">
        <v>499883</v>
      </c>
      <c r="K90" s="180">
        <v>207</v>
      </c>
      <c r="L90" s="180">
        <v>1000017.9</v>
      </c>
      <c r="M90" s="180">
        <v>1000000</v>
      </c>
      <c r="N90" s="180">
        <v>-17.899999999999999</v>
      </c>
      <c r="O90" s="180">
        <v>0</v>
      </c>
    </row>
    <row r="91" spans="1:15" ht="14.4" thickBot="1" x14ac:dyDescent="0.35">
      <c r="A91" s="179" t="s">
        <v>85</v>
      </c>
      <c r="B91" s="180">
        <v>499773.5</v>
      </c>
      <c r="C91" s="180">
        <v>14</v>
      </c>
      <c r="D91" s="180">
        <v>18</v>
      </c>
      <c r="E91" s="180">
        <v>22</v>
      </c>
      <c r="F91" s="180">
        <v>55.5</v>
      </c>
      <c r="G91" s="180">
        <v>10</v>
      </c>
      <c r="H91" s="180">
        <v>19</v>
      </c>
      <c r="I91" s="180">
        <v>110.5</v>
      </c>
      <c r="J91" s="180">
        <v>499872</v>
      </c>
      <c r="K91" s="180">
        <v>181</v>
      </c>
      <c r="L91" s="180">
        <v>1000075.4</v>
      </c>
      <c r="M91" s="180">
        <v>1000000</v>
      </c>
      <c r="N91" s="180">
        <v>-75.400000000000006</v>
      </c>
      <c r="O91" s="180">
        <v>-0.01</v>
      </c>
    </row>
    <row r="92" spans="1:15" ht="14.4" thickBot="1" x14ac:dyDescent="0.35">
      <c r="A92" s="179" t="s">
        <v>86</v>
      </c>
      <c r="B92" s="180">
        <v>499761.5</v>
      </c>
      <c r="C92" s="180">
        <v>4</v>
      </c>
      <c r="D92" s="180">
        <v>7</v>
      </c>
      <c r="E92" s="180">
        <v>4</v>
      </c>
      <c r="F92" s="180">
        <v>71.5</v>
      </c>
      <c r="G92" s="180">
        <v>32.5</v>
      </c>
      <c r="H92" s="180">
        <v>17</v>
      </c>
      <c r="I92" s="180">
        <v>111.5</v>
      </c>
      <c r="J92" s="180">
        <v>499869</v>
      </c>
      <c r="K92" s="180">
        <v>149</v>
      </c>
      <c r="L92" s="180">
        <v>1000026.9</v>
      </c>
      <c r="M92" s="180">
        <v>1000000</v>
      </c>
      <c r="N92" s="180">
        <v>-26.9</v>
      </c>
      <c r="O92" s="180">
        <v>0</v>
      </c>
    </row>
    <row r="93" spans="1:15" ht="14.4" thickBot="1" x14ac:dyDescent="0.35">
      <c r="A93" s="179" t="s">
        <v>87</v>
      </c>
      <c r="B93" s="180">
        <v>499774.5</v>
      </c>
      <c r="C93" s="180">
        <v>17</v>
      </c>
      <c r="D93" s="180">
        <v>17</v>
      </c>
      <c r="E93" s="180">
        <v>19</v>
      </c>
      <c r="F93" s="180">
        <v>70.5</v>
      </c>
      <c r="G93" s="180">
        <v>7</v>
      </c>
      <c r="H93" s="180">
        <v>11</v>
      </c>
      <c r="I93" s="180">
        <v>55</v>
      </c>
      <c r="J93" s="180">
        <v>499867</v>
      </c>
      <c r="K93" s="180">
        <v>155</v>
      </c>
      <c r="L93" s="180">
        <v>999992.9</v>
      </c>
      <c r="M93" s="180">
        <v>1000000</v>
      </c>
      <c r="N93" s="180">
        <v>7.1</v>
      </c>
      <c r="O93" s="180">
        <v>0</v>
      </c>
    </row>
    <row r="94" spans="1:15" ht="14.4" thickBot="1" x14ac:dyDescent="0.35">
      <c r="A94" s="179" t="s">
        <v>88</v>
      </c>
      <c r="B94" s="180">
        <v>499763.5</v>
      </c>
      <c r="C94" s="180">
        <v>6</v>
      </c>
      <c r="D94" s="180">
        <v>1</v>
      </c>
      <c r="E94" s="180">
        <v>5</v>
      </c>
      <c r="F94" s="180">
        <v>110.5</v>
      </c>
      <c r="G94" s="180">
        <v>2</v>
      </c>
      <c r="H94" s="180">
        <v>14</v>
      </c>
      <c r="I94" s="180">
        <v>1</v>
      </c>
      <c r="J94" s="180">
        <v>499865</v>
      </c>
      <c r="K94" s="180">
        <v>203</v>
      </c>
      <c r="L94" s="180">
        <v>999970.9</v>
      </c>
      <c r="M94" s="180">
        <v>1000000</v>
      </c>
      <c r="N94" s="180">
        <v>29.1</v>
      </c>
      <c r="O94" s="180">
        <v>0</v>
      </c>
    </row>
    <row r="95" spans="1:15" ht="14.4" thickBot="1" x14ac:dyDescent="0.35">
      <c r="A95" s="179" t="s">
        <v>89</v>
      </c>
      <c r="B95" s="180">
        <v>499760.5</v>
      </c>
      <c r="C95" s="180">
        <v>2</v>
      </c>
      <c r="D95" s="180">
        <v>2</v>
      </c>
      <c r="E95" s="180">
        <v>1</v>
      </c>
      <c r="F95" s="180">
        <v>54.5</v>
      </c>
      <c r="G95" s="180">
        <v>8</v>
      </c>
      <c r="H95" s="180">
        <v>0</v>
      </c>
      <c r="I95" s="180">
        <v>107.5</v>
      </c>
      <c r="J95" s="180">
        <v>499852.5</v>
      </c>
      <c r="K95" s="180">
        <v>136</v>
      </c>
      <c r="L95" s="180">
        <v>999923.9</v>
      </c>
      <c r="M95" s="180">
        <v>1000000</v>
      </c>
      <c r="N95" s="180">
        <v>76.099999999999994</v>
      </c>
      <c r="O95" s="180">
        <v>0.01</v>
      </c>
    </row>
    <row r="96" spans="1:15" ht="14.4" thickBot="1" x14ac:dyDescent="0.35">
      <c r="A96" s="179" t="s">
        <v>90</v>
      </c>
      <c r="B96" s="180">
        <v>499771.5</v>
      </c>
      <c r="C96" s="180">
        <v>15</v>
      </c>
      <c r="D96" s="180">
        <v>19</v>
      </c>
      <c r="E96" s="180">
        <v>15</v>
      </c>
      <c r="F96" s="180">
        <v>76.5</v>
      </c>
      <c r="G96" s="180">
        <v>19</v>
      </c>
      <c r="H96" s="180">
        <v>9</v>
      </c>
      <c r="I96" s="180">
        <v>109.5</v>
      </c>
      <c r="J96" s="180">
        <v>499860.5</v>
      </c>
      <c r="K96" s="180">
        <v>147</v>
      </c>
      <c r="L96" s="180">
        <v>1000041.9</v>
      </c>
      <c r="M96" s="180">
        <v>1000000</v>
      </c>
      <c r="N96" s="180">
        <v>-41.9</v>
      </c>
      <c r="O96" s="180">
        <v>0</v>
      </c>
    </row>
    <row r="97" spans="1:15" ht="14.4" thickBot="1" x14ac:dyDescent="0.35">
      <c r="A97" s="179" t="s">
        <v>91</v>
      </c>
      <c r="B97" s="180">
        <v>499785</v>
      </c>
      <c r="C97" s="180">
        <v>34.5</v>
      </c>
      <c r="D97" s="180">
        <v>22</v>
      </c>
      <c r="E97" s="180">
        <v>16</v>
      </c>
      <c r="F97" s="180">
        <v>73.5</v>
      </c>
      <c r="G97" s="180">
        <v>12</v>
      </c>
      <c r="H97" s="180">
        <v>2</v>
      </c>
      <c r="I97" s="180">
        <v>67.5</v>
      </c>
      <c r="J97" s="180">
        <v>499855.5</v>
      </c>
      <c r="K97" s="180">
        <v>146</v>
      </c>
      <c r="L97" s="180">
        <v>1000013.9</v>
      </c>
      <c r="M97" s="180">
        <v>1000000</v>
      </c>
      <c r="N97" s="180">
        <v>-13.9</v>
      </c>
      <c r="O97" s="180">
        <v>0</v>
      </c>
    </row>
    <row r="98" spans="1:15" ht="14.4" thickBot="1" x14ac:dyDescent="0.35">
      <c r="A98" s="179" t="s">
        <v>92</v>
      </c>
      <c r="B98" s="180">
        <v>499776.5</v>
      </c>
      <c r="C98" s="180">
        <v>33.5</v>
      </c>
      <c r="D98" s="180">
        <v>23</v>
      </c>
      <c r="E98" s="180">
        <v>21</v>
      </c>
      <c r="F98" s="180">
        <v>111.5</v>
      </c>
      <c r="G98" s="180">
        <v>34.5</v>
      </c>
      <c r="H98" s="180">
        <v>15</v>
      </c>
      <c r="I98" s="180">
        <v>118.5</v>
      </c>
      <c r="J98" s="180">
        <v>499859.5</v>
      </c>
      <c r="K98" s="180">
        <v>0</v>
      </c>
      <c r="L98" s="180">
        <v>999992.9</v>
      </c>
      <c r="M98" s="180">
        <v>1000000</v>
      </c>
      <c r="N98" s="180">
        <v>7.1</v>
      </c>
      <c r="O98" s="180">
        <v>0</v>
      </c>
    </row>
    <row r="99" spans="1:15" ht="14.4" thickBot="1" x14ac:dyDescent="0.35">
      <c r="A99" s="179" t="s">
        <v>93</v>
      </c>
      <c r="B99" s="180">
        <v>499769.5</v>
      </c>
      <c r="C99" s="180">
        <v>13</v>
      </c>
      <c r="D99" s="180">
        <v>20</v>
      </c>
      <c r="E99" s="180">
        <v>10</v>
      </c>
      <c r="F99" s="180">
        <v>77.5</v>
      </c>
      <c r="G99" s="180">
        <v>33.5</v>
      </c>
      <c r="H99" s="180">
        <v>6</v>
      </c>
      <c r="I99" s="180">
        <v>112.5</v>
      </c>
      <c r="J99" s="180">
        <v>499857.5</v>
      </c>
      <c r="K99" s="180">
        <v>137</v>
      </c>
      <c r="L99" s="180">
        <v>1000036.4</v>
      </c>
      <c r="M99" s="180">
        <v>1000000</v>
      </c>
      <c r="N99" s="180">
        <v>-36.4</v>
      </c>
      <c r="O99" s="180">
        <v>0</v>
      </c>
    </row>
    <row r="100" spans="1:15" ht="14.4" thickBot="1" x14ac:dyDescent="0.35">
      <c r="A100" s="179" t="s">
        <v>94</v>
      </c>
      <c r="B100" s="180">
        <v>499759.5</v>
      </c>
      <c r="C100" s="180">
        <v>3</v>
      </c>
      <c r="D100" s="180">
        <v>3</v>
      </c>
      <c r="E100" s="180">
        <v>2</v>
      </c>
      <c r="F100" s="180">
        <v>109.5</v>
      </c>
      <c r="G100" s="180">
        <v>13</v>
      </c>
      <c r="H100" s="180">
        <v>7</v>
      </c>
      <c r="I100" s="180">
        <v>66.5</v>
      </c>
      <c r="J100" s="180">
        <v>499858.5</v>
      </c>
      <c r="K100" s="180">
        <v>150</v>
      </c>
      <c r="L100" s="180">
        <v>999971.9</v>
      </c>
      <c r="M100" s="180">
        <v>1000000</v>
      </c>
      <c r="N100" s="180">
        <v>28.1</v>
      </c>
      <c r="O100" s="180">
        <v>0</v>
      </c>
    </row>
    <row r="101" spans="1:15" ht="14.4" thickBot="1" x14ac:dyDescent="0.35">
      <c r="A101" s="179" t="s">
        <v>95</v>
      </c>
      <c r="B101" s="180">
        <v>499778.5</v>
      </c>
      <c r="C101" s="180">
        <v>32.5</v>
      </c>
      <c r="D101" s="180">
        <v>15</v>
      </c>
      <c r="E101" s="180">
        <v>13</v>
      </c>
      <c r="F101" s="180">
        <v>74.5</v>
      </c>
      <c r="G101" s="180">
        <v>5</v>
      </c>
      <c r="H101" s="180">
        <v>1</v>
      </c>
      <c r="I101" s="180">
        <v>32</v>
      </c>
      <c r="J101" s="180">
        <v>499853.5</v>
      </c>
      <c r="K101" s="180">
        <v>152</v>
      </c>
      <c r="L101" s="180">
        <v>999956.9</v>
      </c>
      <c r="M101" s="180">
        <v>1000000</v>
      </c>
      <c r="N101" s="180">
        <v>43.1</v>
      </c>
      <c r="O101" s="180">
        <v>0</v>
      </c>
    </row>
    <row r="102" spans="1:15" ht="14.4" thickBot="1" x14ac:dyDescent="0.35">
      <c r="A102" s="179" t="s">
        <v>96</v>
      </c>
      <c r="B102" s="180">
        <v>499779.5</v>
      </c>
      <c r="C102" s="180">
        <v>35.5</v>
      </c>
      <c r="D102" s="180">
        <v>21</v>
      </c>
      <c r="E102" s="180">
        <v>21</v>
      </c>
      <c r="F102" s="180">
        <v>113.5</v>
      </c>
      <c r="G102" s="180">
        <v>11</v>
      </c>
      <c r="H102" s="180">
        <v>13</v>
      </c>
      <c r="I102" s="180">
        <v>33</v>
      </c>
      <c r="J102" s="180">
        <v>499856.5</v>
      </c>
      <c r="K102" s="180">
        <v>153</v>
      </c>
      <c r="L102" s="180">
        <v>1000036.9</v>
      </c>
      <c r="M102" s="180">
        <v>1000000</v>
      </c>
      <c r="N102" s="180">
        <v>-36.9</v>
      </c>
      <c r="O102" s="180">
        <v>0</v>
      </c>
    </row>
    <row r="103" spans="1:15" ht="14.4" thickBot="1" x14ac:dyDescent="0.35">
      <c r="A103" s="179" t="s">
        <v>97</v>
      </c>
      <c r="B103" s="180">
        <v>499765.5</v>
      </c>
      <c r="C103" s="180">
        <v>10</v>
      </c>
      <c r="D103" s="180">
        <v>11</v>
      </c>
      <c r="E103" s="180">
        <v>6</v>
      </c>
      <c r="F103" s="180">
        <v>112.5</v>
      </c>
      <c r="G103" s="180">
        <v>31.5</v>
      </c>
      <c r="H103" s="180">
        <v>5</v>
      </c>
      <c r="I103" s="180">
        <v>56</v>
      </c>
      <c r="J103" s="180">
        <v>499851.5</v>
      </c>
      <c r="K103" s="180">
        <v>144</v>
      </c>
      <c r="L103" s="180">
        <v>999992.9</v>
      </c>
      <c r="M103" s="180">
        <v>1000000</v>
      </c>
      <c r="N103" s="180">
        <v>7.1</v>
      </c>
      <c r="O103" s="180">
        <v>0</v>
      </c>
    </row>
    <row r="104" spans="1:15" ht="14.4" thickBot="1" x14ac:dyDescent="0.35">
      <c r="A104" s="179" t="s">
        <v>98</v>
      </c>
      <c r="B104" s="180">
        <v>499768.5</v>
      </c>
      <c r="C104" s="180">
        <v>12</v>
      </c>
      <c r="D104" s="180">
        <v>16</v>
      </c>
      <c r="E104" s="180">
        <v>12</v>
      </c>
      <c r="F104" s="180">
        <v>75.5</v>
      </c>
      <c r="G104" s="180">
        <v>17</v>
      </c>
      <c r="H104" s="180">
        <v>12</v>
      </c>
      <c r="I104" s="180">
        <v>108.5</v>
      </c>
      <c r="J104" s="180">
        <v>499866</v>
      </c>
      <c r="K104" s="180">
        <v>151</v>
      </c>
      <c r="L104" s="180">
        <v>1000038.4</v>
      </c>
      <c r="M104" s="180">
        <v>1000000</v>
      </c>
      <c r="N104" s="180">
        <v>-38.4</v>
      </c>
      <c r="O104" s="180">
        <v>0</v>
      </c>
    </row>
    <row r="105" spans="1:15" ht="14.4" thickBot="1" x14ac:dyDescent="0.35">
      <c r="A105" s="179" t="s">
        <v>99</v>
      </c>
      <c r="B105" s="180">
        <v>499766.5</v>
      </c>
      <c r="C105" s="180">
        <v>18</v>
      </c>
      <c r="D105" s="180">
        <v>12</v>
      </c>
      <c r="E105" s="180">
        <v>7</v>
      </c>
      <c r="F105" s="180">
        <v>116</v>
      </c>
      <c r="G105" s="180">
        <v>14</v>
      </c>
      <c r="H105" s="180">
        <v>3</v>
      </c>
      <c r="I105" s="180">
        <v>31</v>
      </c>
      <c r="J105" s="180">
        <v>499850</v>
      </c>
      <c r="K105" s="180">
        <v>145</v>
      </c>
      <c r="L105" s="180">
        <v>999962.4</v>
      </c>
      <c r="M105" s="180">
        <v>1000000</v>
      </c>
      <c r="N105" s="180">
        <v>37.6</v>
      </c>
      <c r="O105" s="180">
        <v>0</v>
      </c>
    </row>
    <row r="106" spans="1:15" ht="14.4" thickBot="1" x14ac:dyDescent="0.35">
      <c r="A106" s="179" t="s">
        <v>100</v>
      </c>
      <c r="B106" s="180">
        <v>499767.5</v>
      </c>
      <c r="C106" s="180">
        <v>16</v>
      </c>
      <c r="D106" s="180">
        <v>13</v>
      </c>
      <c r="E106" s="180">
        <v>11</v>
      </c>
      <c r="F106" s="180">
        <v>114.5</v>
      </c>
      <c r="G106" s="180">
        <v>18</v>
      </c>
      <c r="H106" s="180">
        <v>10</v>
      </c>
      <c r="I106" s="180">
        <v>53</v>
      </c>
      <c r="J106" s="180">
        <v>499854.5</v>
      </c>
      <c r="K106" s="180">
        <v>148</v>
      </c>
      <c r="L106" s="180">
        <v>1000005.4</v>
      </c>
      <c r="M106" s="180">
        <v>1000000</v>
      </c>
      <c r="N106" s="180">
        <v>-5.4</v>
      </c>
      <c r="O106" s="180">
        <v>0</v>
      </c>
    </row>
    <row r="107" spans="1:15" ht="14.4" thickBot="1" x14ac:dyDescent="0.35">
      <c r="A107" s="179" t="s">
        <v>498</v>
      </c>
      <c r="B107" s="180">
        <v>499762.5</v>
      </c>
      <c r="C107" s="180">
        <v>8</v>
      </c>
      <c r="D107" s="180">
        <v>6</v>
      </c>
      <c r="E107" s="180">
        <v>8</v>
      </c>
      <c r="F107" s="180">
        <v>117</v>
      </c>
      <c r="G107" s="180">
        <v>16</v>
      </c>
      <c r="H107" s="180">
        <v>23</v>
      </c>
      <c r="I107" s="180">
        <v>2</v>
      </c>
      <c r="J107" s="180">
        <v>499868</v>
      </c>
      <c r="K107" s="180">
        <v>204</v>
      </c>
      <c r="L107" s="180">
        <v>1000014.4</v>
      </c>
      <c r="M107" s="180">
        <v>1000000</v>
      </c>
      <c r="N107" s="180">
        <v>-14.4</v>
      </c>
      <c r="O107" s="180">
        <v>0</v>
      </c>
    </row>
    <row r="108" spans="1:15" ht="14.4" thickBot="1" x14ac:dyDescent="0.35"/>
    <row r="109" spans="1:15" ht="14.4" thickBot="1" x14ac:dyDescent="0.35">
      <c r="A109" s="181" t="s">
        <v>131</v>
      </c>
      <c r="B109" s="182">
        <v>1000267.5</v>
      </c>
    </row>
    <row r="110" spans="1:15" ht="14.4" thickBot="1" x14ac:dyDescent="0.35">
      <c r="A110" s="181" t="s">
        <v>638</v>
      </c>
      <c r="B110" s="182">
        <v>999607.5</v>
      </c>
    </row>
    <row r="111" spans="1:15" ht="14.4" thickBot="1" x14ac:dyDescent="0.35">
      <c r="A111" s="181" t="s">
        <v>133</v>
      </c>
      <c r="B111" s="182">
        <v>22999999.699999999</v>
      </c>
    </row>
    <row r="112" spans="1:15" ht="14.4" thickBot="1" x14ac:dyDescent="0.35">
      <c r="A112" s="181" t="s">
        <v>134</v>
      </c>
      <c r="B112" s="182">
        <v>23000000</v>
      </c>
    </row>
    <row r="113" spans="1:2" ht="14.4" thickBot="1" x14ac:dyDescent="0.35">
      <c r="A113" s="181" t="s">
        <v>135</v>
      </c>
      <c r="B113" s="182">
        <v>-0.3</v>
      </c>
    </row>
    <row r="114" spans="1:2" ht="14.4" thickBot="1" x14ac:dyDescent="0.35">
      <c r="A114" s="181" t="s">
        <v>136</v>
      </c>
      <c r="B114" s="182"/>
    </row>
    <row r="115" spans="1:2" ht="14.4" thickBot="1" x14ac:dyDescent="0.35">
      <c r="A115" s="181" t="s">
        <v>137</v>
      </c>
      <c r="B115" s="182"/>
    </row>
    <row r="116" spans="1:2" ht="14.4" thickBot="1" x14ac:dyDescent="0.35">
      <c r="A116" s="181" t="s">
        <v>138</v>
      </c>
      <c r="B116" s="182">
        <v>0</v>
      </c>
    </row>
    <row r="118" spans="1:2" x14ac:dyDescent="0.3">
      <c r="A118" s="93" t="s">
        <v>139</v>
      </c>
    </row>
    <row r="120" spans="1:2" x14ac:dyDescent="0.3">
      <c r="A120" s="183" t="s">
        <v>752</v>
      </c>
    </row>
    <row r="121" spans="1:2" x14ac:dyDescent="0.3">
      <c r="A121" s="183" t="s">
        <v>753</v>
      </c>
    </row>
  </sheetData>
  <hyperlinks>
    <hyperlink ref="A118" r:id="rId1" display="https://miau.my-x.hu/myx-free/coco/test/286901820230419210700.html" xr:uid="{00000000-0004-0000-1000-000000000000}"/>
  </hyperlinks>
  <pageMargins left="0.7" right="0.7" top="0.78740157499999996" bottom="0.78740157499999996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19"/>
  <sheetViews>
    <sheetView zoomScale="59" workbookViewId="0"/>
  </sheetViews>
  <sheetFormatPr baseColWidth="10" defaultColWidth="11.21875" defaultRowHeight="13.8" x14ac:dyDescent="0.3"/>
  <sheetData>
    <row r="1" spans="1:12" ht="18" x14ac:dyDescent="0.3">
      <c r="A1" s="29"/>
    </row>
    <row r="2" spans="1:12" x14ac:dyDescent="0.3">
      <c r="A2" s="112"/>
    </row>
    <row r="5" spans="1:12" ht="18" x14ac:dyDescent="0.3">
      <c r="A5" s="177" t="s">
        <v>57</v>
      </c>
      <c r="B5" s="178">
        <v>2027698</v>
      </c>
      <c r="C5" s="177" t="s">
        <v>58</v>
      </c>
      <c r="D5" s="178">
        <v>22</v>
      </c>
      <c r="E5" s="177" t="s">
        <v>59</v>
      </c>
      <c r="F5" s="178">
        <v>10</v>
      </c>
      <c r="G5" s="177" t="s">
        <v>60</v>
      </c>
      <c r="H5" s="178">
        <v>24</v>
      </c>
      <c r="I5" s="177" t="s">
        <v>61</v>
      </c>
      <c r="J5" s="178">
        <v>0</v>
      </c>
      <c r="K5" s="177" t="s">
        <v>62</v>
      </c>
      <c r="L5" s="178" t="s">
        <v>756</v>
      </c>
    </row>
    <row r="6" spans="1:12" ht="18.600000000000001" thickBot="1" x14ac:dyDescent="0.35">
      <c r="A6" s="29"/>
    </row>
    <row r="7" spans="1:12" ht="14.4" thickBot="1" x14ac:dyDescent="0.35">
      <c r="A7" s="179" t="s">
        <v>63</v>
      </c>
      <c r="B7" s="179" t="s">
        <v>64</v>
      </c>
      <c r="C7" s="179" t="s">
        <v>65</v>
      </c>
      <c r="D7" s="179" t="s">
        <v>66</v>
      </c>
      <c r="E7" s="179" t="s">
        <v>67</v>
      </c>
      <c r="F7" s="179" t="s">
        <v>68</v>
      </c>
      <c r="G7" s="179" t="s">
        <v>69</v>
      </c>
      <c r="H7" s="179" t="s">
        <v>70</v>
      </c>
      <c r="I7" s="179" t="s">
        <v>71</v>
      </c>
      <c r="J7" s="179" t="s">
        <v>72</v>
      </c>
      <c r="K7" s="179" t="s">
        <v>73</v>
      </c>
      <c r="L7" s="179" t="s">
        <v>497</v>
      </c>
    </row>
    <row r="8" spans="1:12" ht="14.4" thickBot="1" x14ac:dyDescent="0.35">
      <c r="A8" s="179" t="s">
        <v>79</v>
      </c>
      <c r="B8" s="180">
        <v>23</v>
      </c>
      <c r="C8" s="180">
        <v>23</v>
      </c>
      <c r="D8" s="180">
        <v>20</v>
      </c>
      <c r="E8" s="180">
        <v>21</v>
      </c>
      <c r="F8" s="180">
        <v>23</v>
      </c>
      <c r="G8" s="180">
        <v>9</v>
      </c>
      <c r="H8" s="180">
        <v>4</v>
      </c>
      <c r="I8" s="180">
        <v>1</v>
      </c>
      <c r="J8" s="180">
        <v>1</v>
      </c>
      <c r="K8" s="180">
        <v>8</v>
      </c>
      <c r="L8" s="180">
        <v>1000000</v>
      </c>
    </row>
    <row r="9" spans="1:12" ht="14.4" thickBot="1" x14ac:dyDescent="0.35">
      <c r="A9" s="179" t="s">
        <v>80</v>
      </c>
      <c r="B9" s="180">
        <v>9</v>
      </c>
      <c r="C9" s="180">
        <v>15</v>
      </c>
      <c r="D9" s="180">
        <v>10</v>
      </c>
      <c r="E9" s="180">
        <v>7</v>
      </c>
      <c r="F9" s="180">
        <v>21</v>
      </c>
      <c r="G9" s="180">
        <v>15</v>
      </c>
      <c r="H9" s="180">
        <v>8</v>
      </c>
      <c r="I9" s="180">
        <v>3</v>
      </c>
      <c r="J9" s="180">
        <v>4</v>
      </c>
      <c r="K9" s="180">
        <v>11</v>
      </c>
      <c r="L9" s="180">
        <v>1000000</v>
      </c>
    </row>
    <row r="10" spans="1:12" ht="14.4" thickBot="1" x14ac:dyDescent="0.35">
      <c r="A10" s="179" t="s">
        <v>81</v>
      </c>
      <c r="B10" s="180">
        <v>11</v>
      </c>
      <c r="C10" s="180">
        <v>17</v>
      </c>
      <c r="D10" s="180">
        <v>15</v>
      </c>
      <c r="E10" s="180">
        <v>15</v>
      </c>
      <c r="F10" s="180">
        <v>22</v>
      </c>
      <c r="G10" s="180">
        <v>21</v>
      </c>
      <c r="H10" s="180">
        <v>20</v>
      </c>
      <c r="I10" s="180">
        <v>11</v>
      </c>
      <c r="J10" s="180">
        <v>8</v>
      </c>
      <c r="K10" s="180">
        <v>9</v>
      </c>
      <c r="L10" s="180">
        <v>1000000</v>
      </c>
    </row>
    <row r="11" spans="1:12" ht="14.4" thickBot="1" x14ac:dyDescent="0.35">
      <c r="A11" s="179" t="s">
        <v>82</v>
      </c>
      <c r="B11" s="180">
        <v>6</v>
      </c>
      <c r="C11" s="180">
        <v>5</v>
      </c>
      <c r="D11" s="180">
        <v>14</v>
      </c>
      <c r="E11" s="180">
        <v>1</v>
      </c>
      <c r="F11" s="180">
        <v>14</v>
      </c>
      <c r="G11" s="180">
        <v>20</v>
      </c>
      <c r="H11" s="180">
        <v>3</v>
      </c>
      <c r="I11" s="180">
        <v>21</v>
      </c>
      <c r="J11" s="180">
        <v>5</v>
      </c>
      <c r="K11" s="180">
        <v>3</v>
      </c>
      <c r="L11" s="180">
        <v>1000000</v>
      </c>
    </row>
    <row r="12" spans="1:12" ht="14.4" thickBot="1" x14ac:dyDescent="0.35">
      <c r="A12" s="179" t="s">
        <v>83</v>
      </c>
      <c r="B12" s="180">
        <v>17</v>
      </c>
      <c r="C12" s="180">
        <v>19</v>
      </c>
      <c r="D12" s="180">
        <v>19</v>
      </c>
      <c r="E12" s="180">
        <v>10</v>
      </c>
      <c r="F12" s="180">
        <v>19</v>
      </c>
      <c r="G12" s="180">
        <v>18</v>
      </c>
      <c r="H12" s="180">
        <v>2</v>
      </c>
      <c r="I12" s="180">
        <v>10</v>
      </c>
      <c r="J12" s="180">
        <v>2</v>
      </c>
      <c r="K12" s="180">
        <v>2</v>
      </c>
      <c r="L12" s="180">
        <v>1000000</v>
      </c>
    </row>
    <row r="13" spans="1:12" ht="14.4" thickBot="1" x14ac:dyDescent="0.35">
      <c r="A13" s="179" t="s">
        <v>84</v>
      </c>
      <c r="B13" s="180">
        <v>8</v>
      </c>
      <c r="C13" s="180">
        <v>10</v>
      </c>
      <c r="D13" s="180">
        <v>6</v>
      </c>
      <c r="E13" s="180">
        <v>2</v>
      </c>
      <c r="F13" s="180">
        <v>17</v>
      </c>
      <c r="G13" s="180">
        <v>14</v>
      </c>
      <c r="H13" s="180">
        <v>5</v>
      </c>
      <c r="I13" s="180">
        <v>6</v>
      </c>
      <c r="J13" s="180">
        <v>6</v>
      </c>
      <c r="K13" s="180">
        <v>7</v>
      </c>
      <c r="L13" s="180">
        <v>1000000</v>
      </c>
    </row>
    <row r="14" spans="1:12" ht="14.4" thickBot="1" x14ac:dyDescent="0.35">
      <c r="A14" s="179" t="s">
        <v>85</v>
      </c>
      <c r="B14" s="180">
        <v>20</v>
      </c>
      <c r="C14" s="180">
        <v>20</v>
      </c>
      <c r="D14" s="180">
        <v>17</v>
      </c>
      <c r="E14" s="180">
        <v>20</v>
      </c>
      <c r="F14" s="180">
        <v>15</v>
      </c>
      <c r="G14" s="180">
        <v>3</v>
      </c>
      <c r="H14" s="180">
        <v>7</v>
      </c>
      <c r="I14" s="180">
        <v>5</v>
      </c>
      <c r="J14" s="180">
        <v>9</v>
      </c>
      <c r="K14" s="180">
        <v>16</v>
      </c>
      <c r="L14" s="180">
        <v>1000000</v>
      </c>
    </row>
    <row r="15" spans="1:12" ht="14.4" thickBot="1" x14ac:dyDescent="0.35">
      <c r="A15" s="179" t="s">
        <v>86</v>
      </c>
      <c r="B15" s="180">
        <v>7</v>
      </c>
      <c r="C15" s="180">
        <v>7</v>
      </c>
      <c r="D15" s="180">
        <v>7</v>
      </c>
      <c r="E15" s="180">
        <v>5</v>
      </c>
      <c r="F15" s="180">
        <v>16</v>
      </c>
      <c r="G15" s="180">
        <v>17</v>
      </c>
      <c r="H15" s="180">
        <v>13</v>
      </c>
      <c r="I15" s="180">
        <v>16</v>
      </c>
      <c r="J15" s="180">
        <v>11</v>
      </c>
      <c r="K15" s="180">
        <v>10</v>
      </c>
      <c r="L15" s="180">
        <v>1000000</v>
      </c>
    </row>
    <row r="16" spans="1:12" ht="14.4" thickBot="1" x14ac:dyDescent="0.35">
      <c r="A16" s="179" t="s">
        <v>87</v>
      </c>
      <c r="B16" s="180">
        <v>18</v>
      </c>
      <c r="C16" s="180">
        <v>18</v>
      </c>
      <c r="D16" s="180">
        <v>23</v>
      </c>
      <c r="E16" s="180">
        <v>19</v>
      </c>
      <c r="F16" s="180">
        <v>7</v>
      </c>
      <c r="G16" s="180">
        <v>22</v>
      </c>
      <c r="H16" s="180">
        <v>10</v>
      </c>
      <c r="I16" s="180">
        <v>23</v>
      </c>
      <c r="J16" s="180">
        <v>13</v>
      </c>
      <c r="K16" s="180">
        <v>6</v>
      </c>
      <c r="L16" s="180">
        <v>1000000</v>
      </c>
    </row>
    <row r="17" spans="1:12" ht="14.4" thickBot="1" x14ac:dyDescent="0.35">
      <c r="A17" s="179" t="s">
        <v>88</v>
      </c>
      <c r="B17" s="180">
        <v>21</v>
      </c>
      <c r="C17" s="180">
        <v>22</v>
      </c>
      <c r="D17" s="180">
        <v>22</v>
      </c>
      <c r="E17" s="180">
        <v>23</v>
      </c>
      <c r="F17" s="180">
        <v>18</v>
      </c>
      <c r="G17" s="180">
        <v>16</v>
      </c>
      <c r="H17" s="180">
        <v>24</v>
      </c>
      <c r="I17" s="180">
        <v>9</v>
      </c>
      <c r="J17" s="180">
        <v>22</v>
      </c>
      <c r="K17" s="180">
        <v>23</v>
      </c>
      <c r="L17" s="180">
        <v>1000000</v>
      </c>
    </row>
    <row r="18" spans="1:12" ht="14.4" thickBot="1" x14ac:dyDescent="0.35">
      <c r="A18" s="179" t="s">
        <v>89</v>
      </c>
      <c r="B18" s="180">
        <v>10</v>
      </c>
      <c r="C18" s="180">
        <v>9</v>
      </c>
      <c r="D18" s="180">
        <v>5</v>
      </c>
      <c r="E18" s="180">
        <v>9</v>
      </c>
      <c r="F18" s="180">
        <v>10</v>
      </c>
      <c r="G18" s="180">
        <v>5</v>
      </c>
      <c r="H18" s="180">
        <v>15</v>
      </c>
      <c r="I18" s="180">
        <v>7</v>
      </c>
      <c r="J18" s="180">
        <v>14</v>
      </c>
      <c r="K18" s="180">
        <v>18</v>
      </c>
      <c r="L18" s="180">
        <v>1000000</v>
      </c>
    </row>
    <row r="19" spans="1:12" ht="14.4" thickBot="1" x14ac:dyDescent="0.35">
      <c r="A19" s="179" t="s">
        <v>90</v>
      </c>
      <c r="B19" s="180">
        <v>1</v>
      </c>
      <c r="C19" s="180">
        <v>2</v>
      </c>
      <c r="D19" s="180">
        <v>2</v>
      </c>
      <c r="E19" s="180">
        <v>8</v>
      </c>
      <c r="F19" s="180">
        <v>13</v>
      </c>
      <c r="G19" s="180">
        <v>12</v>
      </c>
      <c r="H19" s="180">
        <v>22</v>
      </c>
      <c r="I19" s="180">
        <v>13</v>
      </c>
      <c r="J19" s="180">
        <v>19</v>
      </c>
      <c r="K19" s="180">
        <v>19</v>
      </c>
      <c r="L19" s="180">
        <v>1000000</v>
      </c>
    </row>
    <row r="20" spans="1:12" ht="14.4" thickBot="1" x14ac:dyDescent="0.35">
      <c r="A20" s="179" t="s">
        <v>91</v>
      </c>
      <c r="B20" s="180">
        <v>5</v>
      </c>
      <c r="C20" s="180">
        <v>3</v>
      </c>
      <c r="D20" s="180">
        <v>1</v>
      </c>
      <c r="E20" s="180">
        <v>3</v>
      </c>
      <c r="F20" s="180">
        <v>6</v>
      </c>
      <c r="G20" s="180">
        <v>1</v>
      </c>
      <c r="H20" s="180">
        <v>9</v>
      </c>
      <c r="I20" s="180">
        <v>2</v>
      </c>
      <c r="J20" s="180">
        <v>15</v>
      </c>
      <c r="K20" s="180">
        <v>24</v>
      </c>
      <c r="L20" s="180">
        <v>1000000</v>
      </c>
    </row>
    <row r="21" spans="1:12" ht="14.4" thickBot="1" x14ac:dyDescent="0.35">
      <c r="A21" s="179" t="s">
        <v>92</v>
      </c>
      <c r="B21" s="180">
        <v>12</v>
      </c>
      <c r="C21" s="180">
        <v>11</v>
      </c>
      <c r="D21" s="180">
        <v>4</v>
      </c>
      <c r="E21" s="180">
        <v>14</v>
      </c>
      <c r="F21" s="180">
        <v>9</v>
      </c>
      <c r="G21" s="180">
        <v>2</v>
      </c>
      <c r="H21" s="180">
        <v>18</v>
      </c>
      <c r="I21" s="180">
        <v>4</v>
      </c>
      <c r="J21" s="180">
        <v>17</v>
      </c>
      <c r="K21" s="180">
        <v>22</v>
      </c>
      <c r="L21" s="180">
        <v>1000000</v>
      </c>
    </row>
    <row r="22" spans="1:12" ht="14.4" thickBot="1" x14ac:dyDescent="0.35">
      <c r="A22" s="179" t="s">
        <v>93</v>
      </c>
      <c r="B22" s="180">
        <v>22</v>
      </c>
      <c r="C22" s="180">
        <v>21</v>
      </c>
      <c r="D22" s="180">
        <v>21</v>
      </c>
      <c r="E22" s="180">
        <v>22</v>
      </c>
      <c r="F22" s="180">
        <v>8</v>
      </c>
      <c r="G22" s="180">
        <v>11</v>
      </c>
      <c r="H22" s="180">
        <v>17</v>
      </c>
      <c r="I22" s="180">
        <v>14</v>
      </c>
      <c r="J22" s="180">
        <v>16</v>
      </c>
      <c r="K22" s="180">
        <v>15</v>
      </c>
      <c r="L22" s="180">
        <v>1000000</v>
      </c>
    </row>
    <row r="23" spans="1:12" ht="14.4" thickBot="1" x14ac:dyDescent="0.35">
      <c r="A23" s="179" t="s">
        <v>94</v>
      </c>
      <c r="B23" s="180">
        <v>3</v>
      </c>
      <c r="C23" s="180">
        <v>4</v>
      </c>
      <c r="D23" s="180">
        <v>9</v>
      </c>
      <c r="E23" s="180">
        <v>11</v>
      </c>
      <c r="F23" s="180">
        <v>12</v>
      </c>
      <c r="G23" s="180">
        <v>19</v>
      </c>
      <c r="H23" s="180">
        <v>23</v>
      </c>
      <c r="I23" s="180">
        <v>19</v>
      </c>
      <c r="J23" s="180">
        <v>21</v>
      </c>
      <c r="K23" s="180">
        <v>13</v>
      </c>
      <c r="L23" s="180">
        <v>1000000</v>
      </c>
    </row>
    <row r="24" spans="1:12" ht="14.4" thickBot="1" x14ac:dyDescent="0.35">
      <c r="A24" s="179" t="s">
        <v>95</v>
      </c>
      <c r="B24" s="180">
        <v>2</v>
      </c>
      <c r="C24" s="180">
        <v>1</v>
      </c>
      <c r="D24" s="180">
        <v>3</v>
      </c>
      <c r="E24" s="180">
        <v>3</v>
      </c>
      <c r="F24" s="180">
        <v>4</v>
      </c>
      <c r="G24" s="180">
        <v>13</v>
      </c>
      <c r="H24" s="180">
        <v>11</v>
      </c>
      <c r="I24" s="180">
        <v>18</v>
      </c>
      <c r="J24" s="180">
        <v>18</v>
      </c>
      <c r="K24" s="180">
        <v>12</v>
      </c>
      <c r="L24" s="180">
        <v>1000000</v>
      </c>
    </row>
    <row r="25" spans="1:12" ht="14.4" thickBot="1" x14ac:dyDescent="0.35">
      <c r="A25" s="179" t="s">
        <v>96</v>
      </c>
      <c r="B25" s="180">
        <v>16</v>
      </c>
      <c r="C25" s="180">
        <v>14</v>
      </c>
      <c r="D25" s="180">
        <v>13</v>
      </c>
      <c r="E25" s="180">
        <v>18</v>
      </c>
      <c r="F25" s="180">
        <v>5</v>
      </c>
      <c r="G25" s="180">
        <v>4</v>
      </c>
      <c r="H25" s="180">
        <v>19</v>
      </c>
      <c r="I25" s="180">
        <v>15</v>
      </c>
      <c r="J25" s="180">
        <v>23</v>
      </c>
      <c r="K25" s="180">
        <v>21</v>
      </c>
      <c r="L25" s="180">
        <v>1000000</v>
      </c>
    </row>
    <row r="26" spans="1:12" ht="14.4" thickBot="1" x14ac:dyDescent="0.35">
      <c r="A26" s="179" t="s">
        <v>97</v>
      </c>
      <c r="B26" s="180">
        <v>13</v>
      </c>
      <c r="C26" s="180">
        <v>12</v>
      </c>
      <c r="D26" s="180">
        <v>8</v>
      </c>
      <c r="E26" s="180">
        <v>12</v>
      </c>
      <c r="F26" s="180">
        <v>11</v>
      </c>
      <c r="G26" s="180">
        <v>7</v>
      </c>
      <c r="H26" s="180">
        <v>12</v>
      </c>
      <c r="I26" s="180">
        <v>8</v>
      </c>
      <c r="J26" s="180">
        <v>12</v>
      </c>
      <c r="K26" s="180">
        <v>14</v>
      </c>
      <c r="L26" s="180">
        <v>1000000</v>
      </c>
    </row>
    <row r="27" spans="1:12" ht="14.4" thickBot="1" x14ac:dyDescent="0.35">
      <c r="A27" s="179" t="s">
        <v>98</v>
      </c>
      <c r="B27" s="180">
        <v>15</v>
      </c>
      <c r="C27" s="180">
        <v>6</v>
      </c>
      <c r="D27" s="180">
        <v>12</v>
      </c>
      <c r="E27" s="180">
        <v>17</v>
      </c>
      <c r="F27" s="180">
        <v>2</v>
      </c>
      <c r="G27" s="180">
        <v>10</v>
      </c>
      <c r="H27" s="180">
        <v>21</v>
      </c>
      <c r="I27" s="180">
        <v>20</v>
      </c>
      <c r="J27" s="180">
        <v>24</v>
      </c>
      <c r="K27" s="180">
        <v>20</v>
      </c>
      <c r="L27" s="180">
        <v>1000000</v>
      </c>
    </row>
    <row r="28" spans="1:12" ht="14.4" thickBot="1" x14ac:dyDescent="0.35">
      <c r="A28" s="179" t="s">
        <v>99</v>
      </c>
      <c r="B28" s="180">
        <v>14</v>
      </c>
      <c r="C28" s="180">
        <v>8</v>
      </c>
      <c r="D28" s="180">
        <v>11</v>
      </c>
      <c r="E28" s="180">
        <v>13</v>
      </c>
      <c r="F28" s="180">
        <v>3</v>
      </c>
      <c r="G28" s="180">
        <v>6</v>
      </c>
      <c r="H28" s="180">
        <v>14</v>
      </c>
      <c r="I28" s="180">
        <v>17</v>
      </c>
      <c r="J28" s="180">
        <v>20</v>
      </c>
      <c r="K28" s="180">
        <v>17</v>
      </c>
      <c r="L28" s="180">
        <v>1000000</v>
      </c>
    </row>
    <row r="29" spans="1:12" ht="14.4" thickBot="1" x14ac:dyDescent="0.35">
      <c r="A29" s="179" t="s">
        <v>100</v>
      </c>
      <c r="B29" s="180">
        <v>19</v>
      </c>
      <c r="C29" s="180">
        <v>16</v>
      </c>
      <c r="D29" s="180">
        <v>18</v>
      </c>
      <c r="E29" s="180">
        <v>16</v>
      </c>
      <c r="F29" s="180">
        <v>1</v>
      </c>
      <c r="G29" s="180">
        <v>8</v>
      </c>
      <c r="H29" s="180">
        <v>1</v>
      </c>
      <c r="I29" s="180">
        <v>22</v>
      </c>
      <c r="J29" s="180">
        <v>10</v>
      </c>
      <c r="K29" s="180">
        <v>5</v>
      </c>
      <c r="L29" s="180">
        <v>1000000</v>
      </c>
    </row>
    <row r="30" spans="1:12" ht="18.600000000000001" thickBot="1" x14ac:dyDescent="0.35">
      <c r="A30" s="29"/>
    </row>
    <row r="31" spans="1:12" ht="14.4" thickBot="1" x14ac:dyDescent="0.35">
      <c r="A31" s="179" t="s">
        <v>101</v>
      </c>
      <c r="B31" s="179" t="s">
        <v>64</v>
      </c>
      <c r="C31" s="179" t="s">
        <v>65</v>
      </c>
      <c r="D31" s="179" t="s">
        <v>66</v>
      </c>
      <c r="E31" s="179" t="s">
        <v>67</v>
      </c>
      <c r="F31" s="179" t="s">
        <v>68</v>
      </c>
      <c r="G31" s="179" t="s">
        <v>69</v>
      </c>
      <c r="H31" s="179" t="s">
        <v>70</v>
      </c>
      <c r="I31" s="179" t="s">
        <v>71</v>
      </c>
      <c r="J31" s="179" t="s">
        <v>72</v>
      </c>
      <c r="K31" s="179" t="s">
        <v>73</v>
      </c>
    </row>
    <row r="32" spans="1:12" ht="14.4" thickBot="1" x14ac:dyDescent="0.35">
      <c r="A32" s="179" t="s">
        <v>102</v>
      </c>
      <c r="B32" s="180" t="s">
        <v>757</v>
      </c>
      <c r="C32" s="180" t="s">
        <v>758</v>
      </c>
      <c r="D32" s="180" t="s">
        <v>502</v>
      </c>
      <c r="E32" s="180" t="s">
        <v>502</v>
      </c>
      <c r="F32" s="180" t="s">
        <v>759</v>
      </c>
      <c r="G32" s="180" t="s">
        <v>503</v>
      </c>
      <c r="H32" s="180" t="s">
        <v>502</v>
      </c>
      <c r="I32" s="180" t="s">
        <v>760</v>
      </c>
      <c r="J32" s="180" t="s">
        <v>761</v>
      </c>
      <c r="K32" s="180" t="s">
        <v>762</v>
      </c>
    </row>
    <row r="33" spans="1:11" ht="14.4" thickBot="1" x14ac:dyDescent="0.35">
      <c r="A33" s="179" t="s">
        <v>104</v>
      </c>
      <c r="B33" s="180" t="s">
        <v>510</v>
      </c>
      <c r="C33" s="180" t="s">
        <v>763</v>
      </c>
      <c r="D33" s="180" t="s">
        <v>510</v>
      </c>
      <c r="E33" s="180" t="s">
        <v>510</v>
      </c>
      <c r="F33" s="180" t="s">
        <v>764</v>
      </c>
      <c r="G33" s="180" t="s">
        <v>512</v>
      </c>
      <c r="H33" s="180" t="s">
        <v>510</v>
      </c>
      <c r="I33" s="180" t="s">
        <v>765</v>
      </c>
      <c r="J33" s="180" t="s">
        <v>766</v>
      </c>
      <c r="K33" s="180" t="s">
        <v>767</v>
      </c>
    </row>
    <row r="34" spans="1:11" ht="14.4" thickBot="1" x14ac:dyDescent="0.35">
      <c r="A34" s="179" t="s">
        <v>105</v>
      </c>
      <c r="B34" s="180" t="s">
        <v>518</v>
      </c>
      <c r="C34" s="180" t="s">
        <v>768</v>
      </c>
      <c r="D34" s="180" t="s">
        <v>518</v>
      </c>
      <c r="E34" s="180" t="s">
        <v>518</v>
      </c>
      <c r="F34" s="180" t="s">
        <v>769</v>
      </c>
      <c r="G34" s="180" t="s">
        <v>520</v>
      </c>
      <c r="H34" s="180" t="s">
        <v>518</v>
      </c>
      <c r="I34" s="180" t="s">
        <v>770</v>
      </c>
      <c r="J34" s="180" t="s">
        <v>771</v>
      </c>
      <c r="K34" s="180" t="s">
        <v>772</v>
      </c>
    </row>
    <row r="35" spans="1:11" ht="14.4" thickBot="1" x14ac:dyDescent="0.35">
      <c r="A35" s="179" t="s">
        <v>106</v>
      </c>
      <c r="B35" s="180" t="s">
        <v>526</v>
      </c>
      <c r="C35" s="180" t="s">
        <v>773</v>
      </c>
      <c r="D35" s="180" t="s">
        <v>526</v>
      </c>
      <c r="E35" s="180" t="s">
        <v>526</v>
      </c>
      <c r="F35" s="180" t="s">
        <v>774</v>
      </c>
      <c r="G35" s="180" t="s">
        <v>528</v>
      </c>
      <c r="H35" s="180" t="s">
        <v>526</v>
      </c>
      <c r="I35" s="180" t="s">
        <v>775</v>
      </c>
      <c r="J35" s="180" t="s">
        <v>776</v>
      </c>
      <c r="K35" s="180" t="s">
        <v>777</v>
      </c>
    </row>
    <row r="36" spans="1:11" ht="14.4" thickBot="1" x14ac:dyDescent="0.35">
      <c r="A36" s="179" t="s">
        <v>107</v>
      </c>
      <c r="B36" s="180" t="s">
        <v>533</v>
      </c>
      <c r="C36" s="180" t="s">
        <v>778</v>
      </c>
      <c r="D36" s="180" t="s">
        <v>533</v>
      </c>
      <c r="E36" s="180" t="s">
        <v>533</v>
      </c>
      <c r="F36" s="180" t="s">
        <v>779</v>
      </c>
      <c r="G36" s="180" t="s">
        <v>533</v>
      </c>
      <c r="H36" s="180" t="s">
        <v>533</v>
      </c>
      <c r="I36" s="180" t="s">
        <v>780</v>
      </c>
      <c r="J36" s="180" t="s">
        <v>781</v>
      </c>
      <c r="K36" s="180" t="s">
        <v>782</v>
      </c>
    </row>
    <row r="37" spans="1:11" ht="14.4" thickBot="1" x14ac:dyDescent="0.35">
      <c r="A37" s="179" t="s">
        <v>108</v>
      </c>
      <c r="B37" s="180" t="s">
        <v>539</v>
      </c>
      <c r="C37" s="180" t="s">
        <v>783</v>
      </c>
      <c r="D37" s="180" t="s">
        <v>539</v>
      </c>
      <c r="E37" s="180" t="s">
        <v>539</v>
      </c>
      <c r="F37" s="180" t="s">
        <v>784</v>
      </c>
      <c r="G37" s="180" t="s">
        <v>539</v>
      </c>
      <c r="H37" s="180" t="s">
        <v>539</v>
      </c>
      <c r="I37" s="180" t="s">
        <v>785</v>
      </c>
      <c r="J37" s="180" t="s">
        <v>786</v>
      </c>
      <c r="K37" s="180" t="s">
        <v>787</v>
      </c>
    </row>
    <row r="38" spans="1:11" ht="14.4" thickBot="1" x14ac:dyDescent="0.35">
      <c r="A38" s="179" t="s">
        <v>109</v>
      </c>
      <c r="B38" s="180" t="s">
        <v>545</v>
      </c>
      <c r="C38" s="180" t="s">
        <v>788</v>
      </c>
      <c r="D38" s="180" t="s">
        <v>545</v>
      </c>
      <c r="E38" s="180" t="s">
        <v>545</v>
      </c>
      <c r="F38" s="180" t="s">
        <v>789</v>
      </c>
      <c r="G38" s="180" t="s">
        <v>545</v>
      </c>
      <c r="H38" s="180" t="s">
        <v>545</v>
      </c>
      <c r="I38" s="180" t="s">
        <v>790</v>
      </c>
      <c r="J38" s="180" t="s">
        <v>791</v>
      </c>
      <c r="K38" s="180" t="s">
        <v>792</v>
      </c>
    </row>
    <row r="39" spans="1:11" ht="14.4" thickBot="1" x14ac:dyDescent="0.35">
      <c r="A39" s="179" t="s">
        <v>110</v>
      </c>
      <c r="B39" s="180" t="s">
        <v>551</v>
      </c>
      <c r="C39" s="180" t="s">
        <v>793</v>
      </c>
      <c r="D39" s="180" t="s">
        <v>551</v>
      </c>
      <c r="E39" s="180" t="s">
        <v>551</v>
      </c>
      <c r="F39" s="180" t="s">
        <v>794</v>
      </c>
      <c r="G39" s="180" t="s">
        <v>551</v>
      </c>
      <c r="H39" s="180" t="s">
        <v>551</v>
      </c>
      <c r="I39" s="180" t="s">
        <v>795</v>
      </c>
      <c r="J39" s="180" t="s">
        <v>796</v>
      </c>
      <c r="K39" s="180" t="s">
        <v>797</v>
      </c>
    </row>
    <row r="40" spans="1:11" ht="14.4" thickBot="1" x14ac:dyDescent="0.35">
      <c r="A40" s="179" t="s">
        <v>111</v>
      </c>
      <c r="B40" s="180" t="s">
        <v>557</v>
      </c>
      <c r="C40" s="180" t="s">
        <v>798</v>
      </c>
      <c r="D40" s="180" t="s">
        <v>557</v>
      </c>
      <c r="E40" s="180" t="s">
        <v>557</v>
      </c>
      <c r="F40" s="180" t="s">
        <v>799</v>
      </c>
      <c r="G40" s="180" t="s">
        <v>557</v>
      </c>
      <c r="H40" s="180" t="s">
        <v>557</v>
      </c>
      <c r="I40" s="180" t="s">
        <v>800</v>
      </c>
      <c r="J40" s="180" t="s">
        <v>801</v>
      </c>
      <c r="K40" s="180" t="s">
        <v>802</v>
      </c>
    </row>
    <row r="41" spans="1:11" ht="14.4" thickBot="1" x14ac:dyDescent="0.35">
      <c r="A41" s="179" t="s">
        <v>112</v>
      </c>
      <c r="B41" s="180" t="s">
        <v>563</v>
      </c>
      <c r="C41" s="180" t="s">
        <v>803</v>
      </c>
      <c r="D41" s="180" t="s">
        <v>563</v>
      </c>
      <c r="E41" s="180" t="s">
        <v>563</v>
      </c>
      <c r="F41" s="180" t="s">
        <v>804</v>
      </c>
      <c r="G41" s="180" t="s">
        <v>563</v>
      </c>
      <c r="H41" s="180" t="s">
        <v>563</v>
      </c>
      <c r="I41" s="180" t="s">
        <v>805</v>
      </c>
      <c r="J41" s="180" t="s">
        <v>806</v>
      </c>
      <c r="K41" s="180" t="s">
        <v>807</v>
      </c>
    </row>
    <row r="42" spans="1:11" ht="14.4" thickBot="1" x14ac:dyDescent="0.35">
      <c r="A42" s="179" t="s">
        <v>113</v>
      </c>
      <c r="B42" s="180" t="s">
        <v>569</v>
      </c>
      <c r="C42" s="180" t="s">
        <v>808</v>
      </c>
      <c r="D42" s="180" t="s">
        <v>569</v>
      </c>
      <c r="E42" s="180" t="s">
        <v>569</v>
      </c>
      <c r="F42" s="180" t="s">
        <v>809</v>
      </c>
      <c r="G42" s="180" t="s">
        <v>569</v>
      </c>
      <c r="H42" s="180" t="s">
        <v>569</v>
      </c>
      <c r="I42" s="180" t="s">
        <v>810</v>
      </c>
      <c r="J42" s="180" t="s">
        <v>811</v>
      </c>
      <c r="K42" s="180" t="s">
        <v>812</v>
      </c>
    </row>
    <row r="43" spans="1:11" ht="14.4" thickBot="1" x14ac:dyDescent="0.35">
      <c r="A43" s="179" t="s">
        <v>114</v>
      </c>
      <c r="B43" s="180" t="s">
        <v>575</v>
      </c>
      <c r="C43" s="180" t="s">
        <v>813</v>
      </c>
      <c r="D43" s="180" t="s">
        <v>575</v>
      </c>
      <c r="E43" s="180" t="s">
        <v>575</v>
      </c>
      <c r="F43" s="180" t="s">
        <v>814</v>
      </c>
      <c r="G43" s="180" t="s">
        <v>575</v>
      </c>
      <c r="H43" s="180" t="s">
        <v>575</v>
      </c>
      <c r="I43" s="180" t="s">
        <v>815</v>
      </c>
      <c r="J43" s="180" t="s">
        <v>816</v>
      </c>
      <c r="K43" s="180" t="s">
        <v>817</v>
      </c>
    </row>
    <row r="44" spans="1:11" ht="14.4" thickBot="1" x14ac:dyDescent="0.35">
      <c r="A44" s="179" t="s">
        <v>115</v>
      </c>
      <c r="B44" s="180" t="s">
        <v>581</v>
      </c>
      <c r="C44" s="180" t="s">
        <v>818</v>
      </c>
      <c r="D44" s="180" t="s">
        <v>581</v>
      </c>
      <c r="E44" s="180" t="s">
        <v>581</v>
      </c>
      <c r="F44" s="180" t="s">
        <v>819</v>
      </c>
      <c r="G44" s="180" t="s">
        <v>581</v>
      </c>
      <c r="H44" s="180" t="s">
        <v>581</v>
      </c>
      <c r="I44" s="180" t="s">
        <v>820</v>
      </c>
      <c r="J44" s="180" t="s">
        <v>821</v>
      </c>
      <c r="K44" s="180" t="s">
        <v>822</v>
      </c>
    </row>
    <row r="45" spans="1:11" ht="14.4" thickBot="1" x14ac:dyDescent="0.35">
      <c r="A45" s="179" t="s">
        <v>116</v>
      </c>
      <c r="B45" s="180" t="s">
        <v>587</v>
      </c>
      <c r="C45" s="180" t="s">
        <v>823</v>
      </c>
      <c r="D45" s="180" t="s">
        <v>587</v>
      </c>
      <c r="E45" s="180" t="s">
        <v>587</v>
      </c>
      <c r="F45" s="180" t="s">
        <v>824</v>
      </c>
      <c r="G45" s="180" t="s">
        <v>587</v>
      </c>
      <c r="H45" s="180" t="s">
        <v>587</v>
      </c>
      <c r="I45" s="180" t="s">
        <v>825</v>
      </c>
      <c r="J45" s="180" t="s">
        <v>826</v>
      </c>
      <c r="K45" s="180" t="s">
        <v>827</v>
      </c>
    </row>
    <row r="46" spans="1:11" ht="14.4" thickBot="1" x14ac:dyDescent="0.35">
      <c r="A46" s="179" t="s">
        <v>117</v>
      </c>
      <c r="B46" s="180" t="s">
        <v>592</v>
      </c>
      <c r="C46" s="180" t="s">
        <v>828</v>
      </c>
      <c r="D46" s="180" t="s">
        <v>592</v>
      </c>
      <c r="E46" s="180" t="s">
        <v>592</v>
      </c>
      <c r="F46" s="180" t="s">
        <v>829</v>
      </c>
      <c r="G46" s="180" t="s">
        <v>592</v>
      </c>
      <c r="H46" s="180" t="s">
        <v>592</v>
      </c>
      <c r="I46" s="180" t="s">
        <v>830</v>
      </c>
      <c r="J46" s="180" t="s">
        <v>831</v>
      </c>
      <c r="K46" s="180" t="s">
        <v>832</v>
      </c>
    </row>
    <row r="47" spans="1:11" ht="14.4" thickBot="1" x14ac:dyDescent="0.35">
      <c r="A47" s="179" t="s">
        <v>118</v>
      </c>
      <c r="B47" s="180" t="s">
        <v>597</v>
      </c>
      <c r="C47" s="180" t="s">
        <v>833</v>
      </c>
      <c r="D47" s="180" t="s">
        <v>597</v>
      </c>
      <c r="E47" s="180" t="s">
        <v>597</v>
      </c>
      <c r="F47" s="180" t="s">
        <v>834</v>
      </c>
      <c r="G47" s="180" t="s">
        <v>597</v>
      </c>
      <c r="H47" s="180" t="s">
        <v>597</v>
      </c>
      <c r="I47" s="180" t="s">
        <v>835</v>
      </c>
      <c r="J47" s="180" t="s">
        <v>836</v>
      </c>
      <c r="K47" s="180" t="s">
        <v>837</v>
      </c>
    </row>
    <row r="48" spans="1:11" ht="14.4" thickBot="1" x14ac:dyDescent="0.35">
      <c r="A48" s="179" t="s">
        <v>119</v>
      </c>
      <c r="B48" s="180" t="s">
        <v>602</v>
      </c>
      <c r="C48" s="180" t="s">
        <v>838</v>
      </c>
      <c r="D48" s="180" t="s">
        <v>602</v>
      </c>
      <c r="E48" s="180" t="s">
        <v>602</v>
      </c>
      <c r="F48" s="180" t="s">
        <v>839</v>
      </c>
      <c r="G48" s="180" t="s">
        <v>602</v>
      </c>
      <c r="H48" s="180" t="s">
        <v>602</v>
      </c>
      <c r="I48" s="180" t="s">
        <v>840</v>
      </c>
      <c r="J48" s="180" t="s">
        <v>841</v>
      </c>
      <c r="K48" s="180" t="s">
        <v>842</v>
      </c>
    </row>
    <row r="49" spans="1:11" ht="14.4" thickBot="1" x14ac:dyDescent="0.35">
      <c r="A49" s="179" t="s">
        <v>120</v>
      </c>
      <c r="B49" s="180" t="s">
        <v>607</v>
      </c>
      <c r="C49" s="180" t="s">
        <v>843</v>
      </c>
      <c r="D49" s="180" t="s">
        <v>607</v>
      </c>
      <c r="E49" s="180" t="s">
        <v>607</v>
      </c>
      <c r="F49" s="180" t="s">
        <v>844</v>
      </c>
      <c r="G49" s="180" t="s">
        <v>607</v>
      </c>
      <c r="H49" s="180" t="s">
        <v>607</v>
      </c>
      <c r="I49" s="180" t="s">
        <v>845</v>
      </c>
      <c r="J49" s="180" t="s">
        <v>846</v>
      </c>
      <c r="K49" s="180" t="s">
        <v>847</v>
      </c>
    </row>
    <row r="50" spans="1:11" ht="14.4" thickBot="1" x14ac:dyDescent="0.35">
      <c r="A50" s="179" t="s">
        <v>121</v>
      </c>
      <c r="B50" s="180" t="s">
        <v>612</v>
      </c>
      <c r="C50" s="180" t="s">
        <v>848</v>
      </c>
      <c r="D50" s="180" t="s">
        <v>612</v>
      </c>
      <c r="E50" s="180" t="s">
        <v>612</v>
      </c>
      <c r="F50" s="180" t="s">
        <v>612</v>
      </c>
      <c r="G50" s="180" t="s">
        <v>612</v>
      </c>
      <c r="H50" s="180" t="s">
        <v>612</v>
      </c>
      <c r="I50" s="180" t="s">
        <v>849</v>
      </c>
      <c r="J50" s="180" t="s">
        <v>850</v>
      </c>
      <c r="K50" s="180" t="s">
        <v>851</v>
      </c>
    </row>
    <row r="51" spans="1:11" ht="14.4" thickBot="1" x14ac:dyDescent="0.35">
      <c r="A51" s="179" t="s">
        <v>122</v>
      </c>
      <c r="B51" s="180" t="s">
        <v>617</v>
      </c>
      <c r="C51" s="180" t="s">
        <v>852</v>
      </c>
      <c r="D51" s="180" t="s">
        <v>617</v>
      </c>
      <c r="E51" s="180" t="s">
        <v>617</v>
      </c>
      <c r="F51" s="180" t="s">
        <v>617</v>
      </c>
      <c r="G51" s="180" t="s">
        <v>617</v>
      </c>
      <c r="H51" s="180" t="s">
        <v>617</v>
      </c>
      <c r="I51" s="180" t="s">
        <v>853</v>
      </c>
      <c r="J51" s="180" t="s">
        <v>854</v>
      </c>
      <c r="K51" s="180" t="s">
        <v>855</v>
      </c>
    </row>
    <row r="52" spans="1:11" ht="14.4" thickBot="1" x14ac:dyDescent="0.35">
      <c r="A52" s="179" t="s">
        <v>123</v>
      </c>
      <c r="B52" s="180" t="s">
        <v>622</v>
      </c>
      <c r="C52" s="180" t="s">
        <v>856</v>
      </c>
      <c r="D52" s="180" t="s">
        <v>622</v>
      </c>
      <c r="E52" s="180" t="s">
        <v>622</v>
      </c>
      <c r="F52" s="180" t="s">
        <v>622</v>
      </c>
      <c r="G52" s="180" t="s">
        <v>622</v>
      </c>
      <c r="H52" s="180" t="s">
        <v>622</v>
      </c>
      <c r="I52" s="180" t="s">
        <v>622</v>
      </c>
      <c r="J52" s="180" t="s">
        <v>857</v>
      </c>
      <c r="K52" s="180" t="s">
        <v>858</v>
      </c>
    </row>
    <row r="53" spans="1:11" ht="14.4" thickBot="1" x14ac:dyDescent="0.35">
      <c r="A53" s="179" t="s">
        <v>124</v>
      </c>
      <c r="B53" s="180" t="s">
        <v>626</v>
      </c>
      <c r="C53" s="180" t="s">
        <v>859</v>
      </c>
      <c r="D53" s="180" t="s">
        <v>626</v>
      </c>
      <c r="E53" s="180" t="s">
        <v>626</v>
      </c>
      <c r="F53" s="180" t="s">
        <v>626</v>
      </c>
      <c r="G53" s="180" t="s">
        <v>626</v>
      </c>
      <c r="H53" s="180" t="s">
        <v>626</v>
      </c>
      <c r="I53" s="180" t="s">
        <v>626</v>
      </c>
      <c r="J53" s="180" t="s">
        <v>860</v>
      </c>
      <c r="K53" s="180" t="s">
        <v>861</v>
      </c>
    </row>
    <row r="54" spans="1:11" ht="14.4" thickBot="1" x14ac:dyDescent="0.35">
      <c r="A54" s="179" t="s">
        <v>629</v>
      </c>
      <c r="B54" s="180" t="s">
        <v>631</v>
      </c>
      <c r="C54" s="180" t="s">
        <v>631</v>
      </c>
      <c r="D54" s="180" t="s">
        <v>631</v>
      </c>
      <c r="E54" s="180" t="s">
        <v>631</v>
      </c>
      <c r="F54" s="180" t="s">
        <v>631</v>
      </c>
      <c r="G54" s="180" t="s">
        <v>631</v>
      </c>
      <c r="H54" s="180" t="s">
        <v>631</v>
      </c>
      <c r="I54" s="180" t="s">
        <v>631</v>
      </c>
      <c r="J54" s="180" t="s">
        <v>862</v>
      </c>
      <c r="K54" s="180" t="s">
        <v>863</v>
      </c>
    </row>
    <row r="55" spans="1:11" ht="14.4" thickBot="1" x14ac:dyDescent="0.35">
      <c r="A55" s="179" t="s">
        <v>634</v>
      </c>
      <c r="B55" s="180" t="s">
        <v>141</v>
      </c>
      <c r="C55" s="180" t="s">
        <v>141</v>
      </c>
      <c r="D55" s="180" t="s">
        <v>141</v>
      </c>
      <c r="E55" s="180" t="s">
        <v>141</v>
      </c>
      <c r="F55" s="180" t="s">
        <v>141</v>
      </c>
      <c r="G55" s="180" t="s">
        <v>141</v>
      </c>
      <c r="H55" s="180" t="s">
        <v>141</v>
      </c>
      <c r="I55" s="180" t="s">
        <v>141</v>
      </c>
      <c r="J55" s="180" t="s">
        <v>864</v>
      </c>
      <c r="K55" s="180" t="s">
        <v>141</v>
      </c>
    </row>
    <row r="56" spans="1:11" ht="18.600000000000001" thickBot="1" x14ac:dyDescent="0.35">
      <c r="A56" s="29"/>
      <c r="B56">
        <v>2</v>
      </c>
      <c r="C56">
        <v>3</v>
      </c>
      <c r="D56">
        <v>4</v>
      </c>
      <c r="E56">
        <v>5</v>
      </c>
      <c r="F56">
        <v>6</v>
      </c>
      <c r="G56">
        <v>7</v>
      </c>
      <c r="H56">
        <v>8</v>
      </c>
      <c r="I56">
        <v>9</v>
      </c>
      <c r="J56">
        <v>10</v>
      </c>
      <c r="K56">
        <v>11</v>
      </c>
    </row>
    <row r="57" spans="1:11" ht="14.4" thickBot="1" x14ac:dyDescent="0.35">
      <c r="A57" s="179" t="s">
        <v>125</v>
      </c>
      <c r="B57" s="179" t="s">
        <v>64</v>
      </c>
      <c r="C57" s="179" t="s">
        <v>65</v>
      </c>
      <c r="D57" s="179" t="s">
        <v>66</v>
      </c>
      <c r="E57" s="179" t="s">
        <v>67</v>
      </c>
      <c r="F57" s="179" t="s">
        <v>68</v>
      </c>
      <c r="G57" s="179" t="s">
        <v>69</v>
      </c>
      <c r="H57" s="179" t="s">
        <v>70</v>
      </c>
      <c r="I57" s="179" t="s">
        <v>71</v>
      </c>
      <c r="J57" s="179" t="s">
        <v>72</v>
      </c>
      <c r="K57" s="179" t="s">
        <v>73</v>
      </c>
    </row>
    <row r="58" spans="1:11" ht="14.4" thickBot="1" x14ac:dyDescent="0.35">
      <c r="A58" s="179">
        <v>1</v>
      </c>
      <c r="B58" s="180">
        <v>27.5</v>
      </c>
      <c r="C58" s="180">
        <v>499746.1</v>
      </c>
      <c r="D58" s="180">
        <v>23</v>
      </c>
      <c r="E58" s="180">
        <v>23</v>
      </c>
      <c r="F58" s="180">
        <v>156.5</v>
      </c>
      <c r="G58" s="180">
        <v>34.5</v>
      </c>
      <c r="H58" s="180">
        <v>23</v>
      </c>
      <c r="I58" s="180">
        <v>138</v>
      </c>
      <c r="J58" s="180">
        <v>999601.3</v>
      </c>
      <c r="K58" s="180">
        <v>226.5</v>
      </c>
    </row>
    <row r="59" spans="1:11" ht="14.4" thickBot="1" x14ac:dyDescent="0.35">
      <c r="A59" s="179">
        <v>2</v>
      </c>
      <c r="B59" s="180">
        <v>22</v>
      </c>
      <c r="C59" s="180">
        <v>499745.1</v>
      </c>
      <c r="D59" s="180">
        <v>22</v>
      </c>
      <c r="E59" s="180">
        <v>22</v>
      </c>
      <c r="F59" s="180">
        <v>155.5</v>
      </c>
      <c r="G59" s="180">
        <v>33.5</v>
      </c>
      <c r="H59" s="180">
        <v>22</v>
      </c>
      <c r="I59" s="180">
        <v>137</v>
      </c>
      <c r="J59" s="180">
        <v>499882.6</v>
      </c>
      <c r="K59" s="180">
        <v>225.5</v>
      </c>
    </row>
    <row r="60" spans="1:11" ht="14.4" thickBot="1" x14ac:dyDescent="0.35">
      <c r="A60" s="179">
        <v>3</v>
      </c>
      <c r="B60" s="180">
        <v>21</v>
      </c>
      <c r="C60" s="180">
        <v>499744.1</v>
      </c>
      <c r="D60" s="180">
        <v>21</v>
      </c>
      <c r="E60" s="180">
        <v>21</v>
      </c>
      <c r="F60" s="180">
        <v>142.5</v>
      </c>
      <c r="G60" s="180">
        <v>32.5</v>
      </c>
      <c r="H60" s="180">
        <v>21</v>
      </c>
      <c r="I60" s="180">
        <v>136</v>
      </c>
      <c r="J60" s="180">
        <v>499881.6</v>
      </c>
      <c r="K60" s="180">
        <v>224.5</v>
      </c>
    </row>
    <row r="61" spans="1:11" ht="14.4" thickBot="1" x14ac:dyDescent="0.35">
      <c r="A61" s="179">
        <v>4</v>
      </c>
      <c r="B61" s="180">
        <v>20</v>
      </c>
      <c r="C61" s="180">
        <v>499743.1</v>
      </c>
      <c r="D61" s="180">
        <v>20</v>
      </c>
      <c r="E61" s="180">
        <v>20</v>
      </c>
      <c r="F61" s="180">
        <v>141.5</v>
      </c>
      <c r="G61" s="180">
        <v>31.5</v>
      </c>
      <c r="H61" s="180">
        <v>20</v>
      </c>
      <c r="I61" s="180">
        <v>131</v>
      </c>
      <c r="J61" s="180">
        <v>499880.6</v>
      </c>
      <c r="K61" s="180">
        <v>212</v>
      </c>
    </row>
    <row r="62" spans="1:11" ht="14.4" thickBot="1" x14ac:dyDescent="0.35">
      <c r="A62" s="179">
        <v>5</v>
      </c>
      <c r="B62" s="180">
        <v>19</v>
      </c>
      <c r="C62" s="180">
        <v>499729.6</v>
      </c>
      <c r="D62" s="180">
        <v>19</v>
      </c>
      <c r="E62" s="180">
        <v>19</v>
      </c>
      <c r="F62" s="180">
        <v>140.5</v>
      </c>
      <c r="G62" s="180">
        <v>19</v>
      </c>
      <c r="H62" s="180">
        <v>19</v>
      </c>
      <c r="I62" s="180">
        <v>130</v>
      </c>
      <c r="J62" s="180">
        <v>499872.6</v>
      </c>
      <c r="K62" s="180">
        <v>211</v>
      </c>
    </row>
    <row r="63" spans="1:11" ht="14.4" thickBot="1" x14ac:dyDescent="0.35">
      <c r="A63" s="179">
        <v>6</v>
      </c>
      <c r="B63" s="180">
        <v>18</v>
      </c>
      <c r="C63" s="180">
        <v>499728.6</v>
      </c>
      <c r="D63" s="180">
        <v>18</v>
      </c>
      <c r="E63" s="180">
        <v>18</v>
      </c>
      <c r="F63" s="180">
        <v>139.5</v>
      </c>
      <c r="G63" s="180">
        <v>18</v>
      </c>
      <c r="H63" s="180">
        <v>18</v>
      </c>
      <c r="I63" s="180">
        <v>129</v>
      </c>
      <c r="J63" s="180">
        <v>499871.6</v>
      </c>
      <c r="K63" s="180">
        <v>210</v>
      </c>
    </row>
    <row r="64" spans="1:11" ht="14.4" thickBot="1" x14ac:dyDescent="0.35">
      <c r="A64" s="179">
        <v>7</v>
      </c>
      <c r="B64" s="180">
        <v>17</v>
      </c>
      <c r="C64" s="180">
        <v>499727.6</v>
      </c>
      <c r="D64" s="180">
        <v>17</v>
      </c>
      <c r="E64" s="180">
        <v>17</v>
      </c>
      <c r="F64" s="180">
        <v>138.5</v>
      </c>
      <c r="G64" s="180">
        <v>17</v>
      </c>
      <c r="H64" s="180">
        <v>17</v>
      </c>
      <c r="I64" s="180">
        <v>128</v>
      </c>
      <c r="J64" s="180">
        <v>499870.6</v>
      </c>
      <c r="K64" s="180">
        <v>209</v>
      </c>
    </row>
    <row r="65" spans="1:11" ht="14.4" thickBot="1" x14ac:dyDescent="0.35">
      <c r="A65" s="179">
        <v>8</v>
      </c>
      <c r="B65" s="180">
        <v>16</v>
      </c>
      <c r="C65" s="180">
        <v>499726.6</v>
      </c>
      <c r="D65" s="180">
        <v>16</v>
      </c>
      <c r="E65" s="180">
        <v>16</v>
      </c>
      <c r="F65" s="180">
        <v>137.5</v>
      </c>
      <c r="G65" s="180">
        <v>16</v>
      </c>
      <c r="H65" s="180">
        <v>16</v>
      </c>
      <c r="I65" s="180">
        <v>127</v>
      </c>
      <c r="J65" s="180">
        <v>499869.6</v>
      </c>
      <c r="K65" s="180">
        <v>208</v>
      </c>
    </row>
    <row r="66" spans="1:11" ht="14.4" thickBot="1" x14ac:dyDescent="0.35">
      <c r="A66" s="179">
        <v>9</v>
      </c>
      <c r="B66" s="180">
        <v>15</v>
      </c>
      <c r="C66" s="180">
        <v>499725.6</v>
      </c>
      <c r="D66" s="180">
        <v>15</v>
      </c>
      <c r="E66" s="180">
        <v>15</v>
      </c>
      <c r="F66" s="180">
        <v>91.5</v>
      </c>
      <c r="G66" s="180">
        <v>15</v>
      </c>
      <c r="H66" s="180">
        <v>15</v>
      </c>
      <c r="I66" s="180">
        <v>126</v>
      </c>
      <c r="J66" s="180">
        <v>499868.6</v>
      </c>
      <c r="K66" s="180">
        <v>207</v>
      </c>
    </row>
    <row r="67" spans="1:11" ht="14.4" thickBot="1" x14ac:dyDescent="0.35">
      <c r="A67" s="179">
        <v>10</v>
      </c>
      <c r="B67" s="180">
        <v>14</v>
      </c>
      <c r="C67" s="180">
        <v>499724.6</v>
      </c>
      <c r="D67" s="180">
        <v>14</v>
      </c>
      <c r="E67" s="180">
        <v>14</v>
      </c>
      <c r="F67" s="180">
        <v>90.5</v>
      </c>
      <c r="G67" s="180">
        <v>14</v>
      </c>
      <c r="H67" s="180">
        <v>14</v>
      </c>
      <c r="I67" s="180">
        <v>125</v>
      </c>
      <c r="J67" s="180">
        <v>499867.6</v>
      </c>
      <c r="K67" s="180">
        <v>183</v>
      </c>
    </row>
    <row r="68" spans="1:11" ht="14.4" thickBot="1" x14ac:dyDescent="0.35">
      <c r="A68" s="179">
        <v>11</v>
      </c>
      <c r="B68" s="180">
        <v>13</v>
      </c>
      <c r="C68" s="180">
        <v>499723.6</v>
      </c>
      <c r="D68" s="180">
        <v>13</v>
      </c>
      <c r="E68" s="180">
        <v>13</v>
      </c>
      <c r="F68" s="180">
        <v>89.5</v>
      </c>
      <c r="G68" s="180">
        <v>13</v>
      </c>
      <c r="H68" s="180">
        <v>13</v>
      </c>
      <c r="I68" s="180">
        <v>124</v>
      </c>
      <c r="J68" s="180">
        <v>499866.6</v>
      </c>
      <c r="K68" s="180">
        <v>182</v>
      </c>
    </row>
    <row r="69" spans="1:11" ht="14.4" thickBot="1" x14ac:dyDescent="0.35">
      <c r="A69" s="179">
        <v>12</v>
      </c>
      <c r="B69" s="180">
        <v>12</v>
      </c>
      <c r="C69" s="180">
        <v>499722.6</v>
      </c>
      <c r="D69" s="180">
        <v>12</v>
      </c>
      <c r="E69" s="180">
        <v>12</v>
      </c>
      <c r="F69" s="180">
        <v>88.5</v>
      </c>
      <c r="G69" s="180">
        <v>12</v>
      </c>
      <c r="H69" s="180">
        <v>12</v>
      </c>
      <c r="I69" s="180">
        <v>66</v>
      </c>
      <c r="J69" s="180">
        <v>499865.59999999998</v>
      </c>
      <c r="K69" s="180">
        <v>181</v>
      </c>
    </row>
    <row r="70" spans="1:11" ht="14.4" thickBot="1" x14ac:dyDescent="0.35">
      <c r="A70" s="179">
        <v>13</v>
      </c>
      <c r="B70" s="180">
        <v>11</v>
      </c>
      <c r="C70" s="180">
        <v>499721.6</v>
      </c>
      <c r="D70" s="180">
        <v>11</v>
      </c>
      <c r="E70" s="180">
        <v>11</v>
      </c>
      <c r="F70" s="180">
        <v>87.5</v>
      </c>
      <c r="G70" s="180">
        <v>11</v>
      </c>
      <c r="H70" s="180">
        <v>11</v>
      </c>
      <c r="I70" s="180">
        <v>65</v>
      </c>
      <c r="J70" s="180">
        <v>499864.6</v>
      </c>
      <c r="K70" s="180">
        <v>180</v>
      </c>
    </row>
    <row r="71" spans="1:11" ht="14.4" thickBot="1" x14ac:dyDescent="0.35">
      <c r="A71" s="179">
        <v>14</v>
      </c>
      <c r="B71" s="180">
        <v>10</v>
      </c>
      <c r="C71" s="180">
        <v>499720.6</v>
      </c>
      <c r="D71" s="180">
        <v>10</v>
      </c>
      <c r="E71" s="180">
        <v>10</v>
      </c>
      <c r="F71" s="180">
        <v>86.5</v>
      </c>
      <c r="G71" s="180">
        <v>10</v>
      </c>
      <c r="H71" s="180">
        <v>10</v>
      </c>
      <c r="I71" s="180">
        <v>64</v>
      </c>
      <c r="J71" s="180">
        <v>499860.1</v>
      </c>
      <c r="K71" s="180">
        <v>172</v>
      </c>
    </row>
    <row r="72" spans="1:11" ht="14.4" thickBot="1" x14ac:dyDescent="0.35">
      <c r="A72" s="179">
        <v>15</v>
      </c>
      <c r="B72" s="180">
        <v>9</v>
      </c>
      <c r="C72" s="180">
        <v>499719.6</v>
      </c>
      <c r="D72" s="180">
        <v>9</v>
      </c>
      <c r="E72" s="180">
        <v>9</v>
      </c>
      <c r="F72" s="180">
        <v>85.5</v>
      </c>
      <c r="G72" s="180">
        <v>9</v>
      </c>
      <c r="H72" s="180">
        <v>9</v>
      </c>
      <c r="I72" s="180">
        <v>60.5</v>
      </c>
      <c r="J72" s="180">
        <v>499859.1</v>
      </c>
      <c r="K72" s="180">
        <v>171</v>
      </c>
    </row>
    <row r="73" spans="1:11" ht="14.4" thickBot="1" x14ac:dyDescent="0.35">
      <c r="A73" s="179">
        <v>16</v>
      </c>
      <c r="B73" s="180">
        <v>8</v>
      </c>
      <c r="C73" s="180">
        <v>499718.6</v>
      </c>
      <c r="D73" s="180">
        <v>8</v>
      </c>
      <c r="E73" s="180">
        <v>8</v>
      </c>
      <c r="F73" s="180">
        <v>84.5</v>
      </c>
      <c r="G73" s="180">
        <v>8</v>
      </c>
      <c r="H73" s="180">
        <v>8</v>
      </c>
      <c r="I73" s="180">
        <v>59.5</v>
      </c>
      <c r="J73" s="180">
        <v>499858.1</v>
      </c>
      <c r="K73" s="180">
        <v>163</v>
      </c>
    </row>
    <row r="74" spans="1:11" ht="14.4" thickBot="1" x14ac:dyDescent="0.35">
      <c r="A74" s="179">
        <v>17</v>
      </c>
      <c r="B74" s="180">
        <v>7</v>
      </c>
      <c r="C74" s="180">
        <v>499717.6</v>
      </c>
      <c r="D74" s="180">
        <v>7</v>
      </c>
      <c r="E74" s="180">
        <v>7</v>
      </c>
      <c r="F74" s="180">
        <v>69.5</v>
      </c>
      <c r="G74" s="180">
        <v>7</v>
      </c>
      <c r="H74" s="180">
        <v>7</v>
      </c>
      <c r="I74" s="180">
        <v>57.5</v>
      </c>
      <c r="J74" s="180">
        <v>499857.1</v>
      </c>
      <c r="K74" s="180">
        <v>162</v>
      </c>
    </row>
    <row r="75" spans="1:11" ht="14.4" thickBot="1" x14ac:dyDescent="0.35">
      <c r="A75" s="179">
        <v>18</v>
      </c>
      <c r="B75" s="180">
        <v>6</v>
      </c>
      <c r="C75" s="180">
        <v>499716.6</v>
      </c>
      <c r="D75" s="180">
        <v>6</v>
      </c>
      <c r="E75" s="180">
        <v>6</v>
      </c>
      <c r="F75" s="180">
        <v>68.5</v>
      </c>
      <c r="G75" s="180">
        <v>6</v>
      </c>
      <c r="H75" s="180">
        <v>6</v>
      </c>
      <c r="I75" s="180">
        <v>37.5</v>
      </c>
      <c r="J75" s="180">
        <v>499856.1</v>
      </c>
      <c r="K75" s="180">
        <v>161</v>
      </c>
    </row>
    <row r="76" spans="1:11" ht="14.4" thickBot="1" x14ac:dyDescent="0.35">
      <c r="A76" s="179">
        <v>19</v>
      </c>
      <c r="B76" s="180">
        <v>5</v>
      </c>
      <c r="C76" s="180">
        <v>499715.6</v>
      </c>
      <c r="D76" s="180">
        <v>5</v>
      </c>
      <c r="E76" s="180">
        <v>5</v>
      </c>
      <c r="F76" s="180">
        <v>5</v>
      </c>
      <c r="G76" s="180">
        <v>5</v>
      </c>
      <c r="H76" s="180">
        <v>5</v>
      </c>
      <c r="I76" s="180">
        <v>36.5</v>
      </c>
      <c r="J76" s="180">
        <v>499855.1</v>
      </c>
      <c r="K76" s="180">
        <v>160</v>
      </c>
    </row>
    <row r="77" spans="1:11" ht="14.4" thickBot="1" x14ac:dyDescent="0.35">
      <c r="A77" s="179">
        <v>20</v>
      </c>
      <c r="B77" s="180">
        <v>4</v>
      </c>
      <c r="C77" s="180">
        <v>499714.6</v>
      </c>
      <c r="D77" s="180">
        <v>4</v>
      </c>
      <c r="E77" s="180">
        <v>4</v>
      </c>
      <c r="F77" s="180">
        <v>4</v>
      </c>
      <c r="G77" s="180">
        <v>4</v>
      </c>
      <c r="H77" s="180">
        <v>4</v>
      </c>
      <c r="I77" s="180">
        <v>35.5</v>
      </c>
      <c r="J77" s="180">
        <v>499854.1</v>
      </c>
      <c r="K77" s="180">
        <v>159</v>
      </c>
    </row>
    <row r="78" spans="1:11" ht="14.4" thickBot="1" x14ac:dyDescent="0.35">
      <c r="A78" s="179">
        <v>21</v>
      </c>
      <c r="B78" s="180">
        <v>3</v>
      </c>
      <c r="C78" s="180">
        <v>499713.6</v>
      </c>
      <c r="D78" s="180">
        <v>3</v>
      </c>
      <c r="E78" s="180">
        <v>3</v>
      </c>
      <c r="F78" s="180">
        <v>3</v>
      </c>
      <c r="G78" s="180">
        <v>3</v>
      </c>
      <c r="H78" s="180">
        <v>3</v>
      </c>
      <c r="I78" s="180">
        <v>3</v>
      </c>
      <c r="J78" s="180">
        <v>499853.1</v>
      </c>
      <c r="K78" s="180">
        <v>158</v>
      </c>
    </row>
    <row r="79" spans="1:11" ht="14.4" thickBot="1" x14ac:dyDescent="0.35">
      <c r="A79" s="179">
        <v>22</v>
      </c>
      <c r="B79" s="180">
        <v>2</v>
      </c>
      <c r="C79" s="180">
        <v>499712.6</v>
      </c>
      <c r="D79" s="180">
        <v>2</v>
      </c>
      <c r="E79" s="180">
        <v>2</v>
      </c>
      <c r="F79" s="180">
        <v>2</v>
      </c>
      <c r="G79" s="180">
        <v>2</v>
      </c>
      <c r="H79" s="180">
        <v>2</v>
      </c>
      <c r="I79" s="180">
        <v>2</v>
      </c>
      <c r="J79" s="180">
        <v>499852.1</v>
      </c>
      <c r="K79" s="180">
        <v>151</v>
      </c>
    </row>
    <row r="80" spans="1:11" ht="14.4" thickBot="1" x14ac:dyDescent="0.35">
      <c r="A80" s="179">
        <v>23</v>
      </c>
      <c r="B80" s="180">
        <v>1</v>
      </c>
      <c r="C80" s="180">
        <v>1</v>
      </c>
      <c r="D80" s="180">
        <v>1</v>
      </c>
      <c r="E80" s="180">
        <v>1</v>
      </c>
      <c r="F80" s="180">
        <v>1</v>
      </c>
      <c r="G80" s="180">
        <v>1</v>
      </c>
      <c r="H80" s="180">
        <v>1</v>
      </c>
      <c r="I80" s="180">
        <v>1</v>
      </c>
      <c r="J80" s="180">
        <v>499851.1</v>
      </c>
      <c r="K80" s="180">
        <v>150</v>
      </c>
    </row>
    <row r="81" spans="1:15" ht="14.4" thickBot="1" x14ac:dyDescent="0.35">
      <c r="A81" s="179">
        <v>24</v>
      </c>
      <c r="B81" s="180">
        <v>0</v>
      </c>
      <c r="C81" s="180">
        <v>0</v>
      </c>
      <c r="D81" s="180">
        <v>0</v>
      </c>
      <c r="E81" s="180">
        <v>0</v>
      </c>
      <c r="F81" s="180">
        <v>0</v>
      </c>
      <c r="G81" s="180">
        <v>0</v>
      </c>
      <c r="H81" s="180">
        <v>0</v>
      </c>
      <c r="I81" s="180">
        <v>0</v>
      </c>
      <c r="J81" s="180">
        <v>499849.6</v>
      </c>
      <c r="K81" s="180">
        <v>0</v>
      </c>
    </row>
    <row r="82" spans="1:15" ht="18.600000000000001" thickBot="1" x14ac:dyDescent="0.35">
      <c r="A82" s="29"/>
    </row>
    <row r="83" spans="1:15" ht="14.4" thickBot="1" x14ac:dyDescent="0.35">
      <c r="A83" s="179" t="s">
        <v>637</v>
      </c>
      <c r="B83" s="179" t="s">
        <v>64</v>
      </c>
      <c r="C83" s="179" t="s">
        <v>65</v>
      </c>
      <c r="D83" s="179" t="s">
        <v>66</v>
      </c>
      <c r="E83" s="179" t="s">
        <v>67</v>
      </c>
      <c r="F83" s="179" t="s">
        <v>68</v>
      </c>
      <c r="G83" s="179" t="s">
        <v>69</v>
      </c>
      <c r="H83" s="179" t="s">
        <v>70</v>
      </c>
      <c r="I83" s="179" t="s">
        <v>71</v>
      </c>
      <c r="J83" s="179" t="s">
        <v>72</v>
      </c>
      <c r="K83" s="179" t="s">
        <v>73</v>
      </c>
      <c r="L83" s="179" t="s">
        <v>127</v>
      </c>
      <c r="M83" s="179" t="s">
        <v>128</v>
      </c>
      <c r="N83" s="179" t="s">
        <v>129</v>
      </c>
      <c r="O83" s="179" t="s">
        <v>130</v>
      </c>
    </row>
    <row r="84" spans="1:15" ht="14.4" thickBot="1" x14ac:dyDescent="0.35">
      <c r="A84" s="179" t="s">
        <v>79</v>
      </c>
      <c r="B84" s="180">
        <v>1</v>
      </c>
      <c r="C84" s="180">
        <v>1</v>
      </c>
      <c r="D84" s="180">
        <v>4</v>
      </c>
      <c r="E84" s="180">
        <v>3</v>
      </c>
      <c r="F84" s="180">
        <v>1</v>
      </c>
      <c r="G84" s="180">
        <v>15</v>
      </c>
      <c r="H84" s="180">
        <v>20</v>
      </c>
      <c r="I84" s="180">
        <v>138</v>
      </c>
      <c r="J84" s="180">
        <v>999601.3</v>
      </c>
      <c r="K84" s="180">
        <v>208</v>
      </c>
      <c r="L84" s="180">
        <v>999992.3</v>
      </c>
      <c r="M84" s="180">
        <v>1000000</v>
      </c>
      <c r="N84" s="180">
        <v>7.7</v>
      </c>
      <c r="O84" s="180">
        <v>0</v>
      </c>
    </row>
    <row r="85" spans="1:15" ht="14.4" thickBot="1" x14ac:dyDescent="0.35">
      <c r="A85" s="179" t="s">
        <v>80</v>
      </c>
      <c r="B85" s="180">
        <v>15</v>
      </c>
      <c r="C85" s="180">
        <v>499719.6</v>
      </c>
      <c r="D85" s="180">
        <v>14</v>
      </c>
      <c r="E85" s="180">
        <v>17</v>
      </c>
      <c r="F85" s="180">
        <v>3</v>
      </c>
      <c r="G85" s="180">
        <v>9</v>
      </c>
      <c r="H85" s="180">
        <v>16</v>
      </c>
      <c r="I85" s="180">
        <v>136</v>
      </c>
      <c r="J85" s="180">
        <v>499880.6</v>
      </c>
      <c r="K85" s="180">
        <v>182</v>
      </c>
      <c r="L85" s="180">
        <v>999992.3</v>
      </c>
      <c r="M85" s="180">
        <v>1000000</v>
      </c>
      <c r="N85" s="180">
        <v>7.7</v>
      </c>
      <c r="O85" s="180">
        <v>0</v>
      </c>
    </row>
    <row r="86" spans="1:15" ht="14.4" thickBot="1" x14ac:dyDescent="0.35">
      <c r="A86" s="179" t="s">
        <v>81</v>
      </c>
      <c r="B86" s="180">
        <v>13</v>
      </c>
      <c r="C86" s="180">
        <v>499717.6</v>
      </c>
      <c r="D86" s="180">
        <v>9</v>
      </c>
      <c r="E86" s="180">
        <v>9</v>
      </c>
      <c r="F86" s="180">
        <v>2</v>
      </c>
      <c r="G86" s="180">
        <v>3</v>
      </c>
      <c r="H86" s="180">
        <v>4</v>
      </c>
      <c r="I86" s="180">
        <v>124</v>
      </c>
      <c r="J86" s="180">
        <v>499869.6</v>
      </c>
      <c r="K86" s="180">
        <v>207</v>
      </c>
      <c r="L86" s="180">
        <v>999958.3</v>
      </c>
      <c r="M86" s="180">
        <v>1000000</v>
      </c>
      <c r="N86" s="180">
        <v>41.7</v>
      </c>
      <c r="O86" s="180">
        <v>0</v>
      </c>
    </row>
    <row r="87" spans="1:15" ht="14.4" thickBot="1" x14ac:dyDescent="0.35">
      <c r="A87" s="179" t="s">
        <v>82</v>
      </c>
      <c r="B87" s="180">
        <v>18</v>
      </c>
      <c r="C87" s="180">
        <v>499729.6</v>
      </c>
      <c r="D87" s="180">
        <v>10</v>
      </c>
      <c r="E87" s="180">
        <v>23</v>
      </c>
      <c r="F87" s="180">
        <v>86.5</v>
      </c>
      <c r="G87" s="180">
        <v>4</v>
      </c>
      <c r="H87" s="180">
        <v>21</v>
      </c>
      <c r="I87" s="180">
        <v>3</v>
      </c>
      <c r="J87" s="180">
        <v>499872.6</v>
      </c>
      <c r="K87" s="180">
        <v>224.5</v>
      </c>
      <c r="L87" s="180">
        <v>999992.3</v>
      </c>
      <c r="M87" s="180">
        <v>1000000</v>
      </c>
      <c r="N87" s="180">
        <v>7.7</v>
      </c>
      <c r="O87" s="180">
        <v>0</v>
      </c>
    </row>
    <row r="88" spans="1:15" ht="14.4" thickBot="1" x14ac:dyDescent="0.35">
      <c r="A88" s="179" t="s">
        <v>83</v>
      </c>
      <c r="B88" s="180">
        <v>7</v>
      </c>
      <c r="C88" s="180">
        <v>499715.6</v>
      </c>
      <c r="D88" s="180">
        <v>5</v>
      </c>
      <c r="E88" s="180">
        <v>14</v>
      </c>
      <c r="F88" s="180">
        <v>5</v>
      </c>
      <c r="G88" s="180">
        <v>6</v>
      </c>
      <c r="H88" s="180">
        <v>22</v>
      </c>
      <c r="I88" s="180">
        <v>125</v>
      </c>
      <c r="J88" s="180">
        <v>499882.6</v>
      </c>
      <c r="K88" s="180">
        <v>225.5</v>
      </c>
      <c r="L88" s="180">
        <v>1000007.8</v>
      </c>
      <c r="M88" s="180">
        <v>1000000</v>
      </c>
      <c r="N88" s="180">
        <v>-7.8</v>
      </c>
      <c r="O88" s="180">
        <v>0</v>
      </c>
    </row>
    <row r="89" spans="1:15" ht="14.4" thickBot="1" x14ac:dyDescent="0.35">
      <c r="A89" s="179" t="s">
        <v>84</v>
      </c>
      <c r="B89" s="180">
        <v>16</v>
      </c>
      <c r="C89" s="180">
        <v>499724.6</v>
      </c>
      <c r="D89" s="180">
        <v>18</v>
      </c>
      <c r="E89" s="180">
        <v>22</v>
      </c>
      <c r="F89" s="180">
        <v>69.5</v>
      </c>
      <c r="G89" s="180">
        <v>10</v>
      </c>
      <c r="H89" s="180">
        <v>19</v>
      </c>
      <c r="I89" s="180">
        <v>129</v>
      </c>
      <c r="J89" s="180">
        <v>499871.6</v>
      </c>
      <c r="K89" s="180">
        <v>209</v>
      </c>
      <c r="L89" s="180">
        <v>1000088.7</v>
      </c>
      <c r="M89" s="180">
        <v>1000000</v>
      </c>
      <c r="N89" s="180">
        <v>-88.7</v>
      </c>
      <c r="O89" s="180">
        <v>-0.01</v>
      </c>
    </row>
    <row r="90" spans="1:15" ht="14.4" thickBot="1" x14ac:dyDescent="0.35">
      <c r="A90" s="179" t="s">
        <v>85</v>
      </c>
      <c r="B90" s="180">
        <v>4</v>
      </c>
      <c r="C90" s="180">
        <v>499714.6</v>
      </c>
      <c r="D90" s="180">
        <v>7</v>
      </c>
      <c r="E90" s="180">
        <v>4</v>
      </c>
      <c r="F90" s="180">
        <v>85.5</v>
      </c>
      <c r="G90" s="180">
        <v>32.5</v>
      </c>
      <c r="H90" s="180">
        <v>17</v>
      </c>
      <c r="I90" s="180">
        <v>130</v>
      </c>
      <c r="J90" s="180">
        <v>499868.6</v>
      </c>
      <c r="K90" s="180">
        <v>163</v>
      </c>
      <c r="L90" s="180">
        <v>1000026.2</v>
      </c>
      <c r="M90" s="180">
        <v>1000000</v>
      </c>
      <c r="N90" s="180">
        <v>-26.2</v>
      </c>
      <c r="O90" s="180">
        <v>0</v>
      </c>
    </row>
    <row r="91" spans="1:15" ht="14.4" thickBot="1" x14ac:dyDescent="0.35">
      <c r="A91" s="179" t="s">
        <v>86</v>
      </c>
      <c r="B91" s="180">
        <v>17</v>
      </c>
      <c r="C91" s="180">
        <v>499727.6</v>
      </c>
      <c r="D91" s="180">
        <v>17</v>
      </c>
      <c r="E91" s="180">
        <v>19</v>
      </c>
      <c r="F91" s="180">
        <v>84.5</v>
      </c>
      <c r="G91" s="180">
        <v>7</v>
      </c>
      <c r="H91" s="180">
        <v>11</v>
      </c>
      <c r="I91" s="180">
        <v>59.5</v>
      </c>
      <c r="J91" s="180">
        <v>499866.6</v>
      </c>
      <c r="K91" s="180">
        <v>183</v>
      </c>
      <c r="L91" s="180">
        <v>999992.3</v>
      </c>
      <c r="M91" s="180">
        <v>1000000</v>
      </c>
      <c r="N91" s="180">
        <v>7.7</v>
      </c>
      <c r="O91" s="180">
        <v>0</v>
      </c>
    </row>
    <row r="92" spans="1:15" ht="14.4" thickBot="1" x14ac:dyDescent="0.35">
      <c r="A92" s="179" t="s">
        <v>87</v>
      </c>
      <c r="B92" s="180">
        <v>6</v>
      </c>
      <c r="C92" s="180">
        <v>499716.6</v>
      </c>
      <c r="D92" s="180">
        <v>1</v>
      </c>
      <c r="E92" s="180">
        <v>5</v>
      </c>
      <c r="F92" s="180">
        <v>138.5</v>
      </c>
      <c r="G92" s="180">
        <v>2</v>
      </c>
      <c r="H92" s="180">
        <v>14</v>
      </c>
      <c r="I92" s="180">
        <v>1</v>
      </c>
      <c r="J92" s="180">
        <v>499864.6</v>
      </c>
      <c r="K92" s="180">
        <v>210</v>
      </c>
      <c r="L92" s="180">
        <v>999958.8</v>
      </c>
      <c r="M92" s="180">
        <v>1000000</v>
      </c>
      <c r="N92" s="180">
        <v>41.2</v>
      </c>
      <c r="O92" s="180">
        <v>0</v>
      </c>
    </row>
    <row r="93" spans="1:15" ht="14.4" thickBot="1" x14ac:dyDescent="0.35">
      <c r="A93" s="179" t="s">
        <v>88</v>
      </c>
      <c r="B93" s="180">
        <v>3</v>
      </c>
      <c r="C93" s="180">
        <v>499712.6</v>
      </c>
      <c r="D93" s="180">
        <v>2</v>
      </c>
      <c r="E93" s="180">
        <v>1</v>
      </c>
      <c r="F93" s="180">
        <v>68.5</v>
      </c>
      <c r="G93" s="180">
        <v>8</v>
      </c>
      <c r="H93" s="180">
        <v>0</v>
      </c>
      <c r="I93" s="180">
        <v>126</v>
      </c>
      <c r="J93" s="180">
        <v>499852.1</v>
      </c>
      <c r="K93" s="180">
        <v>150</v>
      </c>
      <c r="L93" s="180">
        <v>999923.3</v>
      </c>
      <c r="M93" s="180">
        <v>1000000</v>
      </c>
      <c r="N93" s="180">
        <v>76.7</v>
      </c>
      <c r="O93" s="180">
        <v>0.01</v>
      </c>
    </row>
    <row r="94" spans="1:15" ht="14.4" thickBot="1" x14ac:dyDescent="0.35">
      <c r="A94" s="179" t="s">
        <v>89</v>
      </c>
      <c r="B94" s="180">
        <v>14</v>
      </c>
      <c r="C94" s="180">
        <v>499725.6</v>
      </c>
      <c r="D94" s="180">
        <v>19</v>
      </c>
      <c r="E94" s="180">
        <v>15</v>
      </c>
      <c r="F94" s="180">
        <v>90.5</v>
      </c>
      <c r="G94" s="180">
        <v>19</v>
      </c>
      <c r="H94" s="180">
        <v>9</v>
      </c>
      <c r="I94" s="180">
        <v>128</v>
      </c>
      <c r="J94" s="180">
        <v>499860.1</v>
      </c>
      <c r="K94" s="180">
        <v>161</v>
      </c>
      <c r="L94" s="180">
        <v>1000041.2</v>
      </c>
      <c r="M94" s="180">
        <v>1000000</v>
      </c>
      <c r="N94" s="180">
        <v>-41.2</v>
      </c>
      <c r="O94" s="180">
        <v>0</v>
      </c>
    </row>
    <row r="95" spans="1:15" ht="14.4" thickBot="1" x14ac:dyDescent="0.35">
      <c r="A95" s="179" t="s">
        <v>90</v>
      </c>
      <c r="B95" s="180">
        <v>27.5</v>
      </c>
      <c r="C95" s="180">
        <v>499745.1</v>
      </c>
      <c r="D95" s="180">
        <v>22</v>
      </c>
      <c r="E95" s="180">
        <v>16</v>
      </c>
      <c r="F95" s="180">
        <v>87.5</v>
      </c>
      <c r="G95" s="180">
        <v>12</v>
      </c>
      <c r="H95" s="180">
        <v>2</v>
      </c>
      <c r="I95" s="180">
        <v>65</v>
      </c>
      <c r="J95" s="180">
        <v>499855.1</v>
      </c>
      <c r="K95" s="180">
        <v>160</v>
      </c>
      <c r="L95" s="180">
        <v>999992.3</v>
      </c>
      <c r="M95" s="180">
        <v>1000000</v>
      </c>
      <c r="N95" s="180">
        <v>7.7</v>
      </c>
      <c r="O95" s="180">
        <v>0</v>
      </c>
    </row>
    <row r="96" spans="1:15" ht="14.4" thickBot="1" x14ac:dyDescent="0.35">
      <c r="A96" s="179" t="s">
        <v>91</v>
      </c>
      <c r="B96" s="180">
        <v>19</v>
      </c>
      <c r="C96" s="180">
        <v>499744.1</v>
      </c>
      <c r="D96" s="180">
        <v>23</v>
      </c>
      <c r="E96" s="180">
        <v>21</v>
      </c>
      <c r="F96" s="180">
        <v>139.5</v>
      </c>
      <c r="G96" s="180">
        <v>34.5</v>
      </c>
      <c r="H96" s="180">
        <v>15</v>
      </c>
      <c r="I96" s="180">
        <v>137</v>
      </c>
      <c r="J96" s="180">
        <v>499859.1</v>
      </c>
      <c r="K96" s="180">
        <v>0</v>
      </c>
      <c r="L96" s="180">
        <v>999992.3</v>
      </c>
      <c r="M96" s="180">
        <v>1000000</v>
      </c>
      <c r="N96" s="180">
        <v>7.7</v>
      </c>
      <c r="O96" s="180">
        <v>0</v>
      </c>
    </row>
    <row r="97" spans="1:15" ht="14.4" thickBot="1" x14ac:dyDescent="0.35">
      <c r="A97" s="179" t="s">
        <v>92</v>
      </c>
      <c r="B97" s="180">
        <v>12</v>
      </c>
      <c r="C97" s="180">
        <v>499723.6</v>
      </c>
      <c r="D97" s="180">
        <v>20</v>
      </c>
      <c r="E97" s="180">
        <v>10</v>
      </c>
      <c r="F97" s="180">
        <v>91.5</v>
      </c>
      <c r="G97" s="180">
        <v>33.5</v>
      </c>
      <c r="H97" s="180">
        <v>6</v>
      </c>
      <c r="I97" s="180">
        <v>131</v>
      </c>
      <c r="J97" s="180">
        <v>499857.1</v>
      </c>
      <c r="K97" s="180">
        <v>151</v>
      </c>
      <c r="L97" s="180">
        <v>1000035.7</v>
      </c>
      <c r="M97" s="180">
        <v>1000000</v>
      </c>
      <c r="N97" s="180">
        <v>-35.700000000000003</v>
      </c>
      <c r="O97" s="180">
        <v>0</v>
      </c>
    </row>
    <row r="98" spans="1:15" ht="14.4" thickBot="1" x14ac:dyDescent="0.35">
      <c r="A98" s="179" t="s">
        <v>93</v>
      </c>
      <c r="B98" s="180">
        <v>2</v>
      </c>
      <c r="C98" s="180">
        <v>499713.6</v>
      </c>
      <c r="D98" s="180">
        <v>3</v>
      </c>
      <c r="E98" s="180">
        <v>2</v>
      </c>
      <c r="F98" s="180">
        <v>137.5</v>
      </c>
      <c r="G98" s="180">
        <v>13</v>
      </c>
      <c r="H98" s="180">
        <v>7</v>
      </c>
      <c r="I98" s="180">
        <v>64</v>
      </c>
      <c r="J98" s="180">
        <v>499858.1</v>
      </c>
      <c r="K98" s="180">
        <v>171</v>
      </c>
      <c r="L98" s="180">
        <v>999971.3</v>
      </c>
      <c r="M98" s="180">
        <v>1000000</v>
      </c>
      <c r="N98" s="180">
        <v>28.7</v>
      </c>
      <c r="O98" s="180">
        <v>0</v>
      </c>
    </row>
    <row r="99" spans="1:15" ht="14.4" thickBot="1" x14ac:dyDescent="0.35">
      <c r="A99" s="179" t="s">
        <v>94</v>
      </c>
      <c r="B99" s="180">
        <v>21</v>
      </c>
      <c r="C99" s="180">
        <v>499743.1</v>
      </c>
      <c r="D99" s="180">
        <v>15</v>
      </c>
      <c r="E99" s="180">
        <v>13</v>
      </c>
      <c r="F99" s="180">
        <v>88.5</v>
      </c>
      <c r="G99" s="180">
        <v>5</v>
      </c>
      <c r="H99" s="180">
        <v>1</v>
      </c>
      <c r="I99" s="180">
        <v>36.5</v>
      </c>
      <c r="J99" s="180">
        <v>499853.1</v>
      </c>
      <c r="K99" s="180">
        <v>180</v>
      </c>
      <c r="L99" s="180">
        <v>999956.3</v>
      </c>
      <c r="M99" s="180">
        <v>1000000</v>
      </c>
      <c r="N99" s="180">
        <v>43.7</v>
      </c>
      <c r="O99" s="180">
        <v>0</v>
      </c>
    </row>
    <row r="100" spans="1:15" ht="14.4" thickBot="1" x14ac:dyDescent="0.35">
      <c r="A100" s="179" t="s">
        <v>95</v>
      </c>
      <c r="B100" s="180">
        <v>22</v>
      </c>
      <c r="C100" s="180">
        <v>499746.1</v>
      </c>
      <c r="D100" s="180">
        <v>21</v>
      </c>
      <c r="E100" s="180">
        <v>21</v>
      </c>
      <c r="F100" s="180">
        <v>141.5</v>
      </c>
      <c r="G100" s="180">
        <v>11</v>
      </c>
      <c r="H100" s="180">
        <v>13</v>
      </c>
      <c r="I100" s="180">
        <v>37.5</v>
      </c>
      <c r="J100" s="180">
        <v>499856.1</v>
      </c>
      <c r="K100" s="180">
        <v>181</v>
      </c>
      <c r="L100" s="180">
        <v>1000050.2</v>
      </c>
      <c r="M100" s="180">
        <v>1000000</v>
      </c>
      <c r="N100" s="180">
        <v>-50.2</v>
      </c>
      <c r="O100" s="180">
        <v>-0.01</v>
      </c>
    </row>
    <row r="101" spans="1:15" ht="14.4" thickBot="1" x14ac:dyDescent="0.35">
      <c r="A101" s="179" t="s">
        <v>96</v>
      </c>
      <c r="B101" s="180">
        <v>8</v>
      </c>
      <c r="C101" s="180">
        <v>499720.6</v>
      </c>
      <c r="D101" s="180">
        <v>11</v>
      </c>
      <c r="E101" s="180">
        <v>6</v>
      </c>
      <c r="F101" s="180">
        <v>140.5</v>
      </c>
      <c r="G101" s="180">
        <v>31.5</v>
      </c>
      <c r="H101" s="180">
        <v>5</v>
      </c>
      <c r="I101" s="180">
        <v>60.5</v>
      </c>
      <c r="J101" s="180">
        <v>499851.1</v>
      </c>
      <c r="K101" s="180">
        <v>158</v>
      </c>
      <c r="L101" s="180">
        <v>999992.3</v>
      </c>
      <c r="M101" s="180">
        <v>1000000</v>
      </c>
      <c r="N101" s="180">
        <v>7.7</v>
      </c>
      <c r="O101" s="180">
        <v>0</v>
      </c>
    </row>
    <row r="102" spans="1:15" ht="14.4" thickBot="1" x14ac:dyDescent="0.35">
      <c r="A102" s="179" t="s">
        <v>97</v>
      </c>
      <c r="B102" s="180">
        <v>11</v>
      </c>
      <c r="C102" s="180">
        <v>499722.6</v>
      </c>
      <c r="D102" s="180">
        <v>16</v>
      </c>
      <c r="E102" s="180">
        <v>12</v>
      </c>
      <c r="F102" s="180">
        <v>89.5</v>
      </c>
      <c r="G102" s="180">
        <v>17</v>
      </c>
      <c r="H102" s="180">
        <v>12</v>
      </c>
      <c r="I102" s="180">
        <v>127</v>
      </c>
      <c r="J102" s="180">
        <v>499865.59999999998</v>
      </c>
      <c r="K102" s="180">
        <v>172</v>
      </c>
      <c r="L102" s="180">
        <v>1000044.7</v>
      </c>
      <c r="M102" s="180">
        <v>1000000</v>
      </c>
      <c r="N102" s="180">
        <v>-44.7</v>
      </c>
      <c r="O102" s="180">
        <v>0</v>
      </c>
    </row>
    <row r="103" spans="1:15" ht="14.4" thickBot="1" x14ac:dyDescent="0.35">
      <c r="A103" s="179" t="s">
        <v>98</v>
      </c>
      <c r="B103" s="180">
        <v>9</v>
      </c>
      <c r="C103" s="180">
        <v>499728.6</v>
      </c>
      <c r="D103" s="180">
        <v>12</v>
      </c>
      <c r="E103" s="180">
        <v>7</v>
      </c>
      <c r="F103" s="180">
        <v>155.5</v>
      </c>
      <c r="G103" s="180">
        <v>14</v>
      </c>
      <c r="H103" s="180">
        <v>3</v>
      </c>
      <c r="I103" s="180">
        <v>35.5</v>
      </c>
      <c r="J103" s="180">
        <v>499849.6</v>
      </c>
      <c r="K103" s="180">
        <v>159</v>
      </c>
      <c r="L103" s="180">
        <v>999973.3</v>
      </c>
      <c r="M103" s="180">
        <v>1000000</v>
      </c>
      <c r="N103" s="180">
        <v>26.7</v>
      </c>
      <c r="O103" s="180">
        <v>0</v>
      </c>
    </row>
    <row r="104" spans="1:15" ht="14.4" thickBot="1" x14ac:dyDescent="0.35">
      <c r="A104" s="179" t="s">
        <v>99</v>
      </c>
      <c r="B104" s="180">
        <v>10</v>
      </c>
      <c r="C104" s="180">
        <v>499726.6</v>
      </c>
      <c r="D104" s="180">
        <v>13</v>
      </c>
      <c r="E104" s="180">
        <v>11</v>
      </c>
      <c r="F104" s="180">
        <v>142.5</v>
      </c>
      <c r="G104" s="180">
        <v>18</v>
      </c>
      <c r="H104" s="180">
        <v>10</v>
      </c>
      <c r="I104" s="180">
        <v>57.5</v>
      </c>
      <c r="J104" s="180">
        <v>499854.1</v>
      </c>
      <c r="K104" s="180">
        <v>162</v>
      </c>
      <c r="L104" s="180">
        <v>1000004.8</v>
      </c>
      <c r="M104" s="180">
        <v>1000000</v>
      </c>
      <c r="N104" s="180">
        <v>-4.8</v>
      </c>
      <c r="O104" s="180">
        <v>0</v>
      </c>
    </row>
    <row r="105" spans="1:15" ht="14.4" thickBot="1" x14ac:dyDescent="0.35">
      <c r="A105" s="179" t="s">
        <v>100</v>
      </c>
      <c r="B105" s="180">
        <v>5</v>
      </c>
      <c r="C105" s="180">
        <v>499718.6</v>
      </c>
      <c r="D105" s="180">
        <v>6</v>
      </c>
      <c r="E105" s="180">
        <v>8</v>
      </c>
      <c r="F105" s="180">
        <v>156.5</v>
      </c>
      <c r="G105" s="180">
        <v>16</v>
      </c>
      <c r="H105" s="180">
        <v>23</v>
      </c>
      <c r="I105" s="180">
        <v>2</v>
      </c>
      <c r="J105" s="180">
        <v>499867.6</v>
      </c>
      <c r="K105" s="180">
        <v>211</v>
      </c>
      <c r="L105" s="180">
        <v>1000013.7</v>
      </c>
      <c r="M105" s="180">
        <v>1000000</v>
      </c>
      <c r="N105" s="180">
        <v>-13.7</v>
      </c>
      <c r="O105" s="180">
        <v>0</v>
      </c>
    </row>
    <row r="106" spans="1:15" ht="14.4" thickBot="1" x14ac:dyDescent="0.35"/>
    <row r="107" spans="1:15" ht="14.4" thickBot="1" x14ac:dyDescent="0.35">
      <c r="A107" s="181" t="s">
        <v>131</v>
      </c>
      <c r="B107" s="182">
        <v>1499999.4</v>
      </c>
    </row>
    <row r="108" spans="1:15" ht="14.4" thickBot="1" x14ac:dyDescent="0.35">
      <c r="A108" s="181" t="s">
        <v>638</v>
      </c>
      <c r="B108" s="182">
        <v>499849.6</v>
      </c>
    </row>
    <row r="109" spans="1:15" ht="14.4" thickBot="1" x14ac:dyDescent="0.35">
      <c r="A109" s="181" t="s">
        <v>133</v>
      </c>
      <c r="B109" s="182">
        <v>22000000.399999999</v>
      </c>
    </row>
    <row r="110" spans="1:15" ht="14.4" thickBot="1" x14ac:dyDescent="0.35">
      <c r="A110" s="181" t="s">
        <v>134</v>
      </c>
      <c r="B110" s="182">
        <v>22000000</v>
      </c>
    </row>
    <row r="111" spans="1:15" ht="14.4" thickBot="1" x14ac:dyDescent="0.35">
      <c r="A111" s="181" t="s">
        <v>135</v>
      </c>
      <c r="B111" s="182">
        <v>0.4</v>
      </c>
    </row>
    <row r="112" spans="1:15" ht="14.4" thickBot="1" x14ac:dyDescent="0.35">
      <c r="A112" s="181" t="s">
        <v>136</v>
      </c>
      <c r="B112" s="182"/>
    </row>
    <row r="113" spans="1:2" ht="14.4" thickBot="1" x14ac:dyDescent="0.35">
      <c r="A113" s="181" t="s">
        <v>137</v>
      </c>
      <c r="B113" s="182"/>
    </row>
    <row r="114" spans="1:2" ht="14.4" thickBot="1" x14ac:dyDescent="0.35">
      <c r="A114" s="181" t="s">
        <v>138</v>
      </c>
      <c r="B114" s="182">
        <v>0</v>
      </c>
    </row>
    <row r="116" spans="1:2" x14ac:dyDescent="0.3">
      <c r="A116" s="93" t="s">
        <v>139</v>
      </c>
    </row>
    <row r="118" spans="1:2" x14ac:dyDescent="0.3">
      <c r="A118" s="183" t="s">
        <v>752</v>
      </c>
    </row>
    <row r="119" spans="1:2" x14ac:dyDescent="0.3">
      <c r="A119" s="183" t="s">
        <v>865</v>
      </c>
    </row>
  </sheetData>
  <hyperlinks>
    <hyperlink ref="A116" r:id="rId1" display="https://miau.my-x.hu/myx-free/coco/test/202769820230419212356.html" xr:uid="{00000000-0004-0000-1100-000000000000}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72"/>
  <sheetViews>
    <sheetView zoomScale="48" workbookViewId="0"/>
  </sheetViews>
  <sheetFormatPr baseColWidth="10" defaultColWidth="14.44140625" defaultRowHeight="15" customHeight="1" x14ac:dyDescent="0.3"/>
  <cols>
    <col min="1" max="1" width="16.44140625" customWidth="1"/>
    <col min="2" max="3" width="12.88671875" customWidth="1"/>
    <col min="4" max="4" width="21.33203125" customWidth="1"/>
    <col min="5" max="5" width="19.109375" customWidth="1"/>
    <col min="6" max="6" width="14.33203125" customWidth="1"/>
    <col min="7" max="7" width="15.109375" customWidth="1"/>
    <col min="8" max="9" width="14.33203125" customWidth="1"/>
    <col min="10" max="11" width="15.109375" customWidth="1"/>
    <col min="12" max="14" width="14.33203125" customWidth="1"/>
    <col min="15" max="15" width="21.5546875" customWidth="1"/>
    <col min="16" max="16" width="18.109375" customWidth="1"/>
    <col min="17" max="17" width="17.88671875" customWidth="1"/>
    <col min="18" max="18" width="19.109375" customWidth="1"/>
    <col min="19" max="26" width="8.88671875" customWidth="1"/>
  </cols>
  <sheetData>
    <row r="1" spans="1:26" ht="47.25" customHeight="1" thickBot="1" x14ac:dyDescent="0.35">
      <c r="A1" s="108" t="s">
        <v>267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4"/>
      <c r="T1" s="4"/>
      <c r="U1" s="4"/>
      <c r="V1" s="4"/>
      <c r="W1" s="4"/>
      <c r="X1" s="4"/>
      <c r="Y1" s="4"/>
      <c r="Z1" s="4"/>
    </row>
    <row r="2" spans="1:26" ht="32.25" customHeight="1" x14ac:dyDescent="0.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5</v>
      </c>
      <c r="G2" s="5" t="s">
        <v>6</v>
      </c>
      <c r="H2" s="5" t="s">
        <v>7</v>
      </c>
      <c r="I2" s="5" t="s">
        <v>5</v>
      </c>
      <c r="J2" s="5" t="s">
        <v>5</v>
      </c>
      <c r="K2" s="5" t="s">
        <v>2</v>
      </c>
      <c r="L2" s="5" t="s">
        <v>2</v>
      </c>
      <c r="M2" s="5" t="s">
        <v>2</v>
      </c>
      <c r="N2" s="5" t="s">
        <v>2</v>
      </c>
      <c r="O2" s="5" t="s">
        <v>8</v>
      </c>
      <c r="P2" s="5" t="s">
        <v>9</v>
      </c>
      <c r="Q2" s="5" t="s">
        <v>10</v>
      </c>
      <c r="R2" s="4"/>
      <c r="S2" s="4"/>
      <c r="T2" s="4"/>
      <c r="U2" s="4"/>
      <c r="V2" s="4"/>
      <c r="W2" s="4"/>
      <c r="X2" s="4"/>
      <c r="Y2" s="4"/>
    </row>
    <row r="3" spans="1:26" ht="30.75" customHeight="1" x14ac:dyDescent="0.3">
      <c r="A3" s="6" t="s">
        <v>11</v>
      </c>
      <c r="B3" s="6" t="s">
        <v>12</v>
      </c>
      <c r="C3" s="6">
        <f t="shared" ref="C3:Q3" si="0">IF(C4&lt;0,1,0)</f>
        <v>1</v>
      </c>
      <c r="D3" s="6">
        <f t="shared" si="0"/>
        <v>0</v>
      </c>
      <c r="E3" s="6">
        <f t="shared" si="0"/>
        <v>0</v>
      </c>
      <c r="F3" s="6">
        <f t="shared" si="0"/>
        <v>0</v>
      </c>
      <c r="G3" s="6">
        <f t="shared" si="0"/>
        <v>0</v>
      </c>
      <c r="H3" s="6">
        <f t="shared" si="0"/>
        <v>0</v>
      </c>
      <c r="I3" s="6">
        <f t="shared" si="0"/>
        <v>1</v>
      </c>
      <c r="J3" s="6">
        <f t="shared" si="0"/>
        <v>1</v>
      </c>
      <c r="K3" s="6">
        <f t="shared" si="0"/>
        <v>0</v>
      </c>
      <c r="L3" s="6">
        <f t="shared" si="0"/>
        <v>0</v>
      </c>
      <c r="M3" s="6">
        <f t="shared" si="0"/>
        <v>0</v>
      </c>
      <c r="N3" s="6">
        <f t="shared" si="0"/>
        <v>0</v>
      </c>
      <c r="O3" s="6">
        <f t="shared" si="0"/>
        <v>0</v>
      </c>
      <c r="P3" s="6">
        <f t="shared" si="0"/>
        <v>1</v>
      </c>
      <c r="Q3" s="6">
        <f t="shared" si="0"/>
        <v>0</v>
      </c>
      <c r="R3" s="4"/>
      <c r="S3" s="4"/>
      <c r="T3" s="4"/>
      <c r="U3" s="4"/>
      <c r="V3" s="4"/>
      <c r="W3" s="4"/>
      <c r="X3" s="4"/>
      <c r="Y3" s="4"/>
    </row>
    <row r="4" spans="1:26" ht="24" customHeight="1" x14ac:dyDescent="0.3">
      <c r="A4" s="6" t="s">
        <v>13</v>
      </c>
      <c r="B4" s="6">
        <f t="shared" ref="B4:Q4" si="1">CORREL(B7:B28,$B$7:$B$28)</f>
        <v>0.99999999999999978</v>
      </c>
      <c r="C4" s="7">
        <f t="shared" si="1"/>
        <v>-0.44307200797064372</v>
      </c>
      <c r="D4" s="7">
        <f t="shared" si="1"/>
        <v>0.48214537846908995</v>
      </c>
      <c r="E4" s="7">
        <f t="shared" si="1"/>
        <v>0.13186632970762369</v>
      </c>
      <c r="F4" s="7">
        <f t="shared" si="1"/>
        <v>1.1121149352346668E-2</v>
      </c>
      <c r="G4" s="7">
        <f t="shared" si="1"/>
        <v>0.26095280334636894</v>
      </c>
      <c r="H4" s="7">
        <f t="shared" si="1"/>
        <v>0.16561223513009185</v>
      </c>
      <c r="I4" s="7">
        <f t="shared" si="1"/>
        <v>-0.31526317867772541</v>
      </c>
      <c r="J4" s="7">
        <f t="shared" si="1"/>
        <v>-0.12659790469088217</v>
      </c>
      <c r="K4" s="7">
        <f t="shared" si="1"/>
        <v>0.71393960936272571</v>
      </c>
      <c r="L4" s="7">
        <f t="shared" si="1"/>
        <v>0.95331965149760345</v>
      </c>
      <c r="M4" s="7">
        <f t="shared" si="1"/>
        <v>0.92612004631608458</v>
      </c>
      <c r="N4" s="7">
        <f t="shared" si="1"/>
        <v>0.87363910577112214</v>
      </c>
      <c r="O4" s="7">
        <f t="shared" si="1"/>
        <v>0.75686815220616843</v>
      </c>
      <c r="P4" s="7">
        <f t="shared" si="1"/>
        <v>-0.63243856142622601</v>
      </c>
      <c r="Q4" s="7">
        <f t="shared" si="1"/>
        <v>0.258583269010635</v>
      </c>
      <c r="R4" s="4"/>
      <c r="S4" s="4"/>
      <c r="T4" s="4"/>
      <c r="U4" s="4"/>
      <c r="V4" s="4"/>
      <c r="W4" s="4"/>
      <c r="X4" s="4"/>
      <c r="Y4" s="4"/>
    </row>
    <row r="5" spans="1:26" ht="26.25" customHeight="1" x14ac:dyDescent="0.3">
      <c r="A5" s="6" t="s">
        <v>14</v>
      </c>
      <c r="B5" s="6" t="s">
        <v>15</v>
      </c>
      <c r="C5" s="6" t="s">
        <v>16</v>
      </c>
      <c r="D5" s="6" t="s">
        <v>17</v>
      </c>
      <c r="E5" s="6" t="s">
        <v>18</v>
      </c>
      <c r="F5" s="6" t="s">
        <v>19</v>
      </c>
      <c r="G5" s="6" t="s">
        <v>20</v>
      </c>
      <c r="H5" s="6" t="s">
        <v>21</v>
      </c>
      <c r="I5" s="6" t="s">
        <v>22</v>
      </c>
      <c r="J5" s="6" t="s">
        <v>23</v>
      </c>
      <c r="K5" s="6" t="s">
        <v>24</v>
      </c>
      <c r="L5" s="6" t="s">
        <v>25</v>
      </c>
      <c r="M5" s="6" t="s">
        <v>26</v>
      </c>
      <c r="N5" s="6" t="s">
        <v>27</v>
      </c>
      <c r="O5" s="6" t="s">
        <v>28</v>
      </c>
      <c r="P5" s="6" t="s">
        <v>29</v>
      </c>
      <c r="Q5" s="6" t="s">
        <v>30</v>
      </c>
      <c r="R5" s="4"/>
      <c r="S5" s="4"/>
      <c r="T5" s="4"/>
      <c r="U5" s="4"/>
      <c r="V5" s="4"/>
      <c r="W5" s="4"/>
      <c r="X5" s="4"/>
      <c r="Y5" s="4"/>
    </row>
    <row r="6" spans="1:26" ht="87" customHeight="1" x14ac:dyDescent="0.3">
      <c r="A6" s="8" t="s">
        <v>31</v>
      </c>
      <c r="B6" s="105" t="s">
        <v>263</v>
      </c>
      <c r="C6" s="105" t="s">
        <v>264</v>
      </c>
      <c r="D6" s="106" t="s">
        <v>265</v>
      </c>
      <c r="E6" s="11" t="s">
        <v>35</v>
      </c>
      <c r="F6" s="11" t="s">
        <v>36</v>
      </c>
      <c r="G6" s="12" t="s">
        <v>37</v>
      </c>
      <c r="H6" s="13" t="s">
        <v>38</v>
      </c>
      <c r="I6" s="13" t="s">
        <v>39</v>
      </c>
      <c r="J6" s="13" t="s">
        <v>40</v>
      </c>
      <c r="K6" s="107" t="s">
        <v>266</v>
      </c>
      <c r="L6" s="13" t="s">
        <v>42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4"/>
      <c r="S6" s="4"/>
      <c r="T6" s="4"/>
      <c r="U6" s="4"/>
      <c r="V6" s="4"/>
      <c r="W6" s="4"/>
      <c r="X6" s="4"/>
      <c r="Y6" s="4"/>
    </row>
    <row r="7" spans="1:26" ht="15.6" x14ac:dyDescent="0.3">
      <c r="A7" s="14">
        <v>2000</v>
      </c>
      <c r="B7" s="15">
        <f>'b,á,r,z termésátlg'!B3</f>
        <v>3600</v>
      </c>
      <c r="C7" s="15">
        <f>'b,á,r,z betak.ter'!B3*1000</f>
        <v>1024000</v>
      </c>
      <c r="D7" s="15">
        <f>átlagárak!B3</f>
        <v>27777.758755900155</v>
      </c>
      <c r="E7" s="16">
        <f>időjárás!D4</f>
        <v>121</v>
      </c>
      <c r="F7" s="16">
        <f>időjárás!G4</f>
        <v>11</v>
      </c>
      <c r="G7" s="16">
        <f>időjárás!B4</f>
        <v>11.5</v>
      </c>
      <c r="H7" s="17">
        <f>időjárás!C4</f>
        <v>423.4</v>
      </c>
      <c r="I7" s="17">
        <f>időjárás!E4</f>
        <v>83</v>
      </c>
      <c r="J7" s="17">
        <f>időjárás!F4</f>
        <v>34</v>
      </c>
      <c r="K7" s="18">
        <f>'kukorica termelés'!F107</f>
        <v>4150</v>
      </c>
      <c r="L7" s="18">
        <f>'b,á,r,z termésátlg'!C3</f>
        <v>2770</v>
      </c>
      <c r="M7" s="18">
        <f>'b,á,r,z termésátlg'!D3</f>
        <v>2000</v>
      </c>
      <c r="N7" s="18">
        <f>'b,á,r,z termésátlg'!E3</f>
        <v>1670</v>
      </c>
      <c r="O7" s="19">
        <f>műtrágya!F3</f>
        <v>61</v>
      </c>
      <c r="P7" s="20">
        <f>munkaerő!B3</f>
        <v>676049.33028564835</v>
      </c>
      <c r="Q7" s="20">
        <f>munkaerő!C3</f>
        <v>97.107215065321569</v>
      </c>
      <c r="R7" s="4"/>
      <c r="S7" s="4"/>
      <c r="T7" s="4"/>
      <c r="U7" s="4"/>
      <c r="V7" s="4"/>
      <c r="W7" s="4"/>
      <c r="X7" s="4"/>
      <c r="Y7" s="4"/>
    </row>
    <row r="8" spans="1:26" ht="15.6" x14ac:dyDescent="0.3">
      <c r="A8" s="14">
        <v>2001</v>
      </c>
      <c r="B8" s="15">
        <f>'b,á,r,z termésátlg'!B4</f>
        <v>4310</v>
      </c>
      <c r="C8" s="15">
        <f>'b,á,r,z betak.ter'!B4*1000</f>
        <v>1206000</v>
      </c>
      <c r="D8" s="15">
        <f>átlagárak!B4</f>
        <v>22927</v>
      </c>
      <c r="E8" s="16">
        <f>időjárás!D5</f>
        <v>141</v>
      </c>
      <c r="F8" s="16">
        <f>időjárás!G5</f>
        <v>2</v>
      </c>
      <c r="G8" s="16">
        <f>időjárás!B5</f>
        <v>10.3</v>
      </c>
      <c r="H8" s="17">
        <f>időjárás!C5</f>
        <v>614.29999999999995</v>
      </c>
      <c r="I8" s="17">
        <f>időjárás!E5</f>
        <v>96</v>
      </c>
      <c r="J8" s="17">
        <f>időjárás!F5</f>
        <v>22</v>
      </c>
      <c r="K8" s="18">
        <f>'kukorica termelés'!F108</f>
        <v>6220</v>
      </c>
      <c r="L8" s="18">
        <f>'b,á,r,z termésátlg'!C4</f>
        <v>3530</v>
      </c>
      <c r="M8" s="18">
        <f>'b,á,r,z termésátlg'!D4</f>
        <v>2370</v>
      </c>
      <c r="N8" s="18">
        <f>'b,á,r,z termésátlg'!E4</f>
        <v>2450</v>
      </c>
      <c r="O8" s="19">
        <f>műtrágya!F4</f>
        <v>67</v>
      </c>
      <c r="P8" s="20">
        <f>munkaerő!B4</f>
        <v>642937.28248072241</v>
      </c>
      <c r="Q8" s="20">
        <f>munkaerő!C4</f>
        <v>105.3971294080375</v>
      </c>
      <c r="R8" s="4"/>
      <c r="S8" s="4"/>
      <c r="T8" s="4"/>
      <c r="U8" s="4"/>
      <c r="V8" s="4"/>
      <c r="W8" s="4"/>
      <c r="X8" s="4"/>
      <c r="Y8" s="4"/>
    </row>
    <row r="9" spans="1:26" ht="15.6" x14ac:dyDescent="0.3">
      <c r="A9" s="14">
        <v>2002</v>
      </c>
      <c r="B9" s="15">
        <f>'b,á,r,z termésátlg'!B5</f>
        <v>3510</v>
      </c>
      <c r="C9" s="15">
        <f>'b,á,r,z betak.ter'!B5*1000</f>
        <v>1110000</v>
      </c>
      <c r="D9" s="15">
        <f>átlagárak!B5</f>
        <v>22815.239127825182</v>
      </c>
      <c r="E9" s="16">
        <f>időjárás!D6</f>
        <v>147</v>
      </c>
      <c r="F9" s="16">
        <f>időjárás!G6</f>
        <v>8</v>
      </c>
      <c r="G9" s="16">
        <f>időjárás!B6</f>
        <v>11.3</v>
      </c>
      <c r="H9" s="17">
        <f>időjárás!C6</f>
        <v>546.6</v>
      </c>
      <c r="I9" s="17">
        <f>időjárás!E6</f>
        <v>79</v>
      </c>
      <c r="J9" s="17">
        <f>időjárás!F6</f>
        <v>26</v>
      </c>
      <c r="K9" s="18">
        <f>'kukorica termelés'!F109</f>
        <v>5050</v>
      </c>
      <c r="L9" s="18">
        <f>'b,á,r,z termésátlg'!C5</f>
        <v>2820</v>
      </c>
      <c r="M9" s="18">
        <f>'b,á,r,z termésátlg'!D5</f>
        <v>1960</v>
      </c>
      <c r="N9" s="18">
        <f>'b,á,r,z termésátlg'!E5</f>
        <v>2160</v>
      </c>
      <c r="O9" s="19">
        <f>műtrágya!F5</f>
        <v>74</v>
      </c>
      <c r="P9" s="20">
        <f>munkaerő!B5</f>
        <v>646741.2214467359</v>
      </c>
      <c r="Q9" s="20">
        <f>munkaerő!C5</f>
        <v>79.446888358480024</v>
      </c>
      <c r="R9" s="4"/>
      <c r="S9" s="4"/>
      <c r="T9" s="4"/>
      <c r="U9" s="4"/>
      <c r="V9" s="4"/>
      <c r="W9" s="4"/>
      <c r="X9" s="4"/>
      <c r="Y9" s="4"/>
    </row>
    <row r="10" spans="1:26" ht="15.6" x14ac:dyDescent="0.3">
      <c r="A10" s="14">
        <v>2003</v>
      </c>
      <c r="B10" s="15">
        <f>'b,á,r,z termésátlg'!B6</f>
        <v>2640</v>
      </c>
      <c r="C10" s="15">
        <f>'b,á,r,z betak.ter'!B6*1000</f>
        <v>1114000</v>
      </c>
      <c r="D10" s="15">
        <f>átlagárak!B6</f>
        <v>30200</v>
      </c>
      <c r="E10" s="16">
        <f>időjárás!D7</f>
        <v>114</v>
      </c>
      <c r="F10" s="16">
        <f>időjárás!G7</f>
        <v>6</v>
      </c>
      <c r="G10" s="16">
        <f>időjárás!B7</f>
        <v>10.3</v>
      </c>
      <c r="H10" s="17">
        <f>időjárás!C7</f>
        <v>463.9</v>
      </c>
      <c r="I10" s="17">
        <f>időjárás!E7</f>
        <v>118</v>
      </c>
      <c r="J10" s="17">
        <f>időjárás!F7</f>
        <v>50</v>
      </c>
      <c r="K10" s="18">
        <f>'kukorica termelés'!F110</f>
        <v>3950</v>
      </c>
      <c r="L10" s="18">
        <f>'b,á,r,z termésátlg'!C6</f>
        <v>2380</v>
      </c>
      <c r="M10" s="18">
        <f>'b,á,r,z termésátlg'!D6</f>
        <v>1460</v>
      </c>
      <c r="N10" s="18">
        <f>'b,á,r,z termésátlg'!E6</f>
        <v>1490</v>
      </c>
      <c r="O10" s="19">
        <f>műtrágya!F6</f>
        <v>75</v>
      </c>
      <c r="P10" s="20">
        <f>munkaerő!B6</f>
        <v>581907</v>
      </c>
      <c r="Q10" s="20">
        <f>munkaerő!C6</f>
        <v>103.11016148467942</v>
      </c>
      <c r="R10" s="4"/>
      <c r="S10" s="4"/>
      <c r="T10" s="4"/>
      <c r="U10" s="4"/>
      <c r="V10" s="4"/>
      <c r="W10" s="4"/>
      <c r="X10" s="4"/>
      <c r="Y10" s="4"/>
    </row>
    <row r="11" spans="1:26" ht="15.6" x14ac:dyDescent="0.3">
      <c r="A11" s="14">
        <v>2004</v>
      </c>
      <c r="B11" s="15">
        <f>'b,á,r,z termésátlg'!B7</f>
        <v>5120</v>
      </c>
      <c r="C11" s="15">
        <f>'b,á,r,z betak.ter'!B7*1000</f>
        <v>1174000</v>
      </c>
      <c r="D11" s="15">
        <f>átlagárak!B7</f>
        <v>23424</v>
      </c>
      <c r="E11" s="16">
        <f>időjárás!D8</f>
        <v>150</v>
      </c>
      <c r="F11" s="16">
        <f>időjárás!G8</f>
        <v>3</v>
      </c>
      <c r="G11" s="16">
        <f>időjárás!B8</f>
        <v>10.1</v>
      </c>
      <c r="H11" s="17">
        <f>időjárás!C8</f>
        <v>689.2</v>
      </c>
      <c r="I11" s="17">
        <f>időjárás!E8</f>
        <v>94</v>
      </c>
      <c r="J11" s="17">
        <f>időjárás!F8</f>
        <v>14</v>
      </c>
      <c r="K11" s="18">
        <f>'kukorica termelés'!F111</f>
        <v>7000</v>
      </c>
      <c r="L11" s="18">
        <f>'b,á,r,z termésátlg'!C7</f>
        <v>4270</v>
      </c>
      <c r="M11" s="18">
        <f>'b,á,r,z termésátlg'!D7</f>
        <v>2750</v>
      </c>
      <c r="N11" s="18">
        <f>'b,á,r,z termésátlg'!E7</f>
        <v>3120</v>
      </c>
      <c r="O11" s="19">
        <f>műtrágya!F7</f>
        <v>77</v>
      </c>
      <c r="P11" s="20">
        <f>munkaerő!B7</f>
        <v>553785.10037174716</v>
      </c>
      <c r="Q11" s="20">
        <f>munkaerő!C7</f>
        <v>151.56487974577871</v>
      </c>
      <c r="R11" s="4"/>
      <c r="S11" s="4"/>
      <c r="T11" s="4"/>
      <c r="U11" s="4"/>
      <c r="V11" s="4"/>
      <c r="W11" s="4"/>
      <c r="X11" s="4"/>
      <c r="Y11" s="4"/>
    </row>
    <row r="12" spans="1:26" ht="15.6" x14ac:dyDescent="0.3">
      <c r="A12" s="14">
        <v>2005</v>
      </c>
      <c r="B12" s="15">
        <f>'b,á,r,z termésátlg'!B8</f>
        <v>4500</v>
      </c>
      <c r="C12" s="15">
        <f>'b,á,r,z betak.ter'!B8*1000</f>
        <v>1131000</v>
      </c>
      <c r="D12" s="15">
        <f>átlagárak!B8</f>
        <v>20458</v>
      </c>
      <c r="E12" s="16">
        <f>időjárás!D9</f>
        <v>145</v>
      </c>
      <c r="F12" s="16">
        <f>időjárás!G9</f>
        <v>4</v>
      </c>
      <c r="G12" s="16">
        <f>időjárás!B9</f>
        <v>9.6999999999999993</v>
      </c>
      <c r="H12" s="17">
        <f>időjárás!C9</f>
        <v>732.5</v>
      </c>
      <c r="I12" s="17">
        <f>időjárás!E9</f>
        <v>117</v>
      </c>
      <c r="J12" s="17">
        <f>időjárás!F9</f>
        <v>13</v>
      </c>
      <c r="K12" s="18">
        <f>'kukorica termelés'!F112</f>
        <v>7560</v>
      </c>
      <c r="L12" s="18">
        <f>'b,á,r,z termésátlg'!C8</f>
        <v>3750</v>
      </c>
      <c r="M12" s="18">
        <f>'b,á,r,z termésátlg'!D8</f>
        <v>2570</v>
      </c>
      <c r="N12" s="18">
        <f>'b,á,r,z termésátlg'!E8</f>
        <v>2520</v>
      </c>
      <c r="O12" s="19">
        <f>műtrágya!F8</f>
        <v>67</v>
      </c>
      <c r="P12" s="20">
        <f>munkaerő!B8</f>
        <v>522248</v>
      </c>
      <c r="Q12" s="20">
        <f>munkaerő!C8</f>
        <v>100.80981622550198</v>
      </c>
      <c r="R12" s="4"/>
      <c r="S12" s="4"/>
      <c r="T12" s="4"/>
      <c r="U12" s="4"/>
      <c r="V12" s="4"/>
      <c r="W12" s="4"/>
      <c r="X12" s="4"/>
      <c r="Y12" s="4"/>
    </row>
    <row r="13" spans="1:26" ht="15.6" x14ac:dyDescent="0.3">
      <c r="A13" s="14">
        <v>2006</v>
      </c>
      <c r="B13" s="15">
        <f>'b,á,r,z termésátlg'!B9</f>
        <v>4070</v>
      </c>
      <c r="C13" s="15">
        <f>'b,á,r,z betak.ter'!B9*1000</f>
        <v>1075000</v>
      </c>
      <c r="D13" s="15">
        <f>átlagárak!B9</f>
        <v>26319</v>
      </c>
      <c r="E13" s="16">
        <f>időjárás!D10</f>
        <v>140</v>
      </c>
      <c r="F13" s="16">
        <f>időjárás!G10</f>
        <v>7</v>
      </c>
      <c r="G13" s="16">
        <f>időjárás!B10</f>
        <v>10.4</v>
      </c>
      <c r="H13" s="17">
        <f>időjárás!C10</f>
        <v>581.9</v>
      </c>
      <c r="I13" s="17">
        <f>időjárás!E10</f>
        <v>95</v>
      </c>
      <c r="J13" s="17">
        <f>időjárás!F10</f>
        <v>30</v>
      </c>
      <c r="K13" s="18">
        <f>'kukorica termelés'!F113</f>
        <v>6820</v>
      </c>
      <c r="L13" s="18">
        <f>'b,á,r,z termésátlg'!C9</f>
        <v>3670</v>
      </c>
      <c r="M13" s="18">
        <f>'b,á,r,z termésátlg'!D9</f>
        <v>2540</v>
      </c>
      <c r="N13" s="18">
        <f>'b,á,r,z termésátlg'!E9</f>
        <v>2550</v>
      </c>
      <c r="O13" s="19">
        <f>műtrágya!F9</f>
        <v>78</v>
      </c>
      <c r="P13" s="20">
        <f>munkaerő!B9</f>
        <v>504403.04535147396</v>
      </c>
      <c r="Q13" s="20">
        <f>munkaerő!C9</f>
        <v>107.08547898844158</v>
      </c>
      <c r="R13" s="4"/>
      <c r="S13" s="4"/>
      <c r="T13" s="4"/>
      <c r="U13" s="4"/>
      <c r="V13" s="4"/>
      <c r="W13" s="4"/>
      <c r="X13" s="4"/>
      <c r="Y13" s="4"/>
    </row>
    <row r="14" spans="1:26" ht="15.6" x14ac:dyDescent="0.3">
      <c r="A14" s="14">
        <v>2007</v>
      </c>
      <c r="B14" s="15">
        <f>'b,á,r,z termésátlg'!B10</f>
        <v>3590</v>
      </c>
      <c r="C14" s="15">
        <f>'b,á,r,z betak.ter'!B10*1000</f>
        <v>1111000</v>
      </c>
      <c r="D14" s="15">
        <f>átlagárak!B10</f>
        <v>43745</v>
      </c>
      <c r="E14" s="16">
        <f>időjárás!D11</f>
        <v>143</v>
      </c>
      <c r="F14" s="16">
        <f>időjárás!G11</f>
        <v>11</v>
      </c>
      <c r="G14" s="16">
        <f>időjárás!B11</f>
        <v>11.6</v>
      </c>
      <c r="H14" s="17">
        <f>időjárás!C11</f>
        <v>621.9</v>
      </c>
      <c r="I14" s="17">
        <f>időjárás!E11</f>
        <v>70</v>
      </c>
      <c r="J14" s="17">
        <f>időjárás!F11</f>
        <v>39</v>
      </c>
      <c r="K14" s="18">
        <f>'kukorica termelés'!F114</f>
        <v>3730</v>
      </c>
      <c r="L14" s="18">
        <f>'b,á,r,z termésátlg'!C10</f>
        <v>3170</v>
      </c>
      <c r="M14" s="18">
        <f>'b,á,r,z termésátlg'!D10</f>
        <v>2040</v>
      </c>
      <c r="N14" s="18">
        <f>'b,á,r,z termésátlg'!E10</f>
        <v>2090</v>
      </c>
      <c r="O14" s="19">
        <f>műtrágya!F10</f>
        <v>87</v>
      </c>
      <c r="P14" s="20">
        <f>munkaerő!B10</f>
        <v>459291</v>
      </c>
      <c r="Q14" s="20">
        <f>munkaerő!C10</f>
        <v>106.92742200626293</v>
      </c>
      <c r="R14" s="4"/>
      <c r="S14" s="4"/>
      <c r="T14" s="4"/>
      <c r="U14" s="4"/>
      <c r="V14" s="4"/>
      <c r="W14" s="4"/>
      <c r="X14" s="4"/>
      <c r="Y14" s="4"/>
    </row>
    <row r="15" spans="1:26" ht="15.6" x14ac:dyDescent="0.3">
      <c r="A15" s="14">
        <v>2008</v>
      </c>
      <c r="B15" s="15">
        <f>'b,á,r,z termésátlg'!B11</f>
        <v>4980</v>
      </c>
      <c r="C15" s="15">
        <f>'b,á,r,z betak.ter'!B11*1000</f>
        <v>1130000</v>
      </c>
      <c r="D15" s="15">
        <f>átlagárak!B11</f>
        <v>40095</v>
      </c>
      <c r="E15" s="16">
        <f>időjárás!D12</f>
        <v>144</v>
      </c>
      <c r="F15" s="16">
        <f>időjárás!G12</f>
        <v>2</v>
      </c>
      <c r="G15" s="16">
        <f>időjárás!B12</f>
        <v>11.3</v>
      </c>
      <c r="H15" s="17">
        <f>időjárás!C12</f>
        <v>596.29999999999995</v>
      </c>
      <c r="I15" s="17">
        <f>időjárás!E12</f>
        <v>72</v>
      </c>
      <c r="J15" s="17">
        <f>időjárás!F12</f>
        <v>27</v>
      </c>
      <c r="K15" s="18">
        <f>'kukorica termelés'!F115</f>
        <v>7470</v>
      </c>
      <c r="L15" s="18">
        <f>'b,á,r,z termésátlg'!C11</f>
        <v>4450</v>
      </c>
      <c r="M15" s="18">
        <f>'b,á,r,z termésátlg'!D11</f>
        <v>2580</v>
      </c>
      <c r="N15" s="18">
        <f>'b,á,r,z termésátlg'!E11</f>
        <v>2970</v>
      </c>
      <c r="O15" s="19">
        <f>műtrágya!F11</f>
        <v>74</v>
      </c>
      <c r="P15" s="20">
        <f>munkaerő!B11</f>
        <v>435152</v>
      </c>
      <c r="Q15" s="20">
        <f>munkaerő!C11</f>
        <v>131.07702805790626</v>
      </c>
      <c r="R15" s="4"/>
      <c r="S15" s="4"/>
      <c r="T15" s="4"/>
      <c r="U15" s="4"/>
      <c r="V15" s="4"/>
      <c r="W15" s="4"/>
      <c r="X15" s="4"/>
      <c r="Y15" s="4"/>
    </row>
    <row r="16" spans="1:26" ht="15.6" x14ac:dyDescent="0.3">
      <c r="A16" s="14">
        <v>2009</v>
      </c>
      <c r="B16" s="15">
        <f>'b,á,r,z termésátlg'!B12</f>
        <v>3850</v>
      </c>
      <c r="C16" s="15">
        <f>'b,á,r,z betak.ter'!B12*1000</f>
        <v>1146000</v>
      </c>
      <c r="D16" s="15">
        <f>átlagárak!B12</f>
        <v>29872</v>
      </c>
      <c r="E16" s="16">
        <f>időjárás!D13</f>
        <v>156</v>
      </c>
      <c r="F16" s="16">
        <f>időjárás!G13</f>
        <v>4</v>
      </c>
      <c r="G16" s="16">
        <f>időjárás!B13</f>
        <v>11.2</v>
      </c>
      <c r="H16" s="17">
        <f>időjárás!C13</f>
        <v>615.79999999999995</v>
      </c>
      <c r="I16" s="17">
        <f>időjárás!E13</f>
        <v>73</v>
      </c>
      <c r="J16" s="17">
        <f>időjárás!F13</f>
        <v>28</v>
      </c>
      <c r="K16" s="18">
        <f>'kukorica termelés'!F116</f>
        <v>6390</v>
      </c>
      <c r="L16" s="18">
        <f>'b,á,r,z termésátlg'!C12</f>
        <v>3320</v>
      </c>
      <c r="M16" s="18">
        <f>'b,á,r,z termésátlg'!D12</f>
        <v>1810</v>
      </c>
      <c r="N16" s="18">
        <f>'b,á,r,z termésátlg'!E12</f>
        <v>2130</v>
      </c>
      <c r="O16" s="19">
        <f>műtrágya!F12</f>
        <v>63.511947989072169</v>
      </c>
      <c r="P16" s="20">
        <f>munkaerő!B12</f>
        <v>446510</v>
      </c>
      <c r="Q16" s="20">
        <f>munkaerő!C12</f>
        <v>67.730070876096008</v>
      </c>
      <c r="R16" s="4"/>
      <c r="S16" s="4"/>
      <c r="T16" s="4"/>
      <c r="U16" s="4"/>
      <c r="V16" s="4"/>
      <c r="W16" s="4"/>
      <c r="X16" s="4"/>
      <c r="Y16" s="4"/>
    </row>
    <row r="17" spans="1:26" ht="15.6" x14ac:dyDescent="0.3">
      <c r="A17" s="14">
        <v>2010</v>
      </c>
      <c r="B17" s="15">
        <f>'b,á,r,z termésátlg'!B13</f>
        <v>3710</v>
      </c>
      <c r="C17" s="15">
        <f>'b,á,r,z betak.ter'!B13*1000</f>
        <v>1011000</v>
      </c>
      <c r="D17" s="15">
        <f>átlagárak!B13</f>
        <v>39241</v>
      </c>
      <c r="E17" s="16">
        <f>időjárás!D14</f>
        <v>172</v>
      </c>
      <c r="F17" s="16">
        <f>időjárás!G14</f>
        <v>10</v>
      </c>
      <c r="G17" s="16">
        <f>időjárás!B14</f>
        <v>10.1</v>
      </c>
      <c r="H17" s="17">
        <f>időjárás!C14</f>
        <v>981</v>
      </c>
      <c r="I17" s="17">
        <f>időjárás!E14</f>
        <v>96</v>
      </c>
      <c r="J17" s="17">
        <f>időjárás!F14</f>
        <v>24</v>
      </c>
      <c r="K17" s="18">
        <f>'kukorica termelés'!F117</f>
        <v>6470</v>
      </c>
      <c r="L17" s="18">
        <f>'b,á,r,z termésátlg'!C13</f>
        <v>3360</v>
      </c>
      <c r="M17" s="18">
        <f>'b,á,r,z termésátlg'!D13</f>
        <v>2110</v>
      </c>
      <c r="N17" s="18">
        <f>'b,á,r,z termésátlg'!E13</f>
        <v>2320</v>
      </c>
      <c r="O17" s="19">
        <f>műtrágya!F13</f>
        <v>72.056450858180327</v>
      </c>
      <c r="P17" s="20">
        <f>munkaerő!B13</f>
        <v>444157</v>
      </c>
      <c r="Q17" s="20">
        <f>munkaerő!C13</f>
        <v>117.6</v>
      </c>
      <c r="R17" s="4"/>
      <c r="S17" s="4"/>
      <c r="T17" s="4"/>
      <c r="U17" s="4"/>
      <c r="V17" s="4"/>
      <c r="W17" s="4"/>
      <c r="X17" s="4"/>
      <c r="Y17" s="4"/>
    </row>
    <row r="18" spans="1:26" ht="15.6" x14ac:dyDescent="0.3">
      <c r="A18" s="14">
        <v>2011</v>
      </c>
      <c r="B18" s="15">
        <f>'b,á,r,z termésátlg'!B14</f>
        <v>4200</v>
      </c>
      <c r="C18" s="15">
        <f>'b,á,r,z betak.ter'!B14*1000</f>
        <v>978000</v>
      </c>
      <c r="D18" s="15">
        <f>átlagárak!B14</f>
        <v>51168</v>
      </c>
      <c r="E18" s="16">
        <f>időjárás!D15</f>
        <v>117</v>
      </c>
      <c r="F18" s="16">
        <f>időjárás!G15</f>
        <v>7</v>
      </c>
      <c r="G18" s="16">
        <f>időjárás!B15</f>
        <v>10.7</v>
      </c>
      <c r="H18" s="17">
        <f>időjárás!C15</f>
        <v>420.2</v>
      </c>
      <c r="I18" s="17">
        <f>időjárás!E15</f>
        <v>106</v>
      </c>
      <c r="J18" s="17">
        <f>időjárás!F15</f>
        <v>31</v>
      </c>
      <c r="K18" s="18">
        <f>'kukorica termelés'!F118</f>
        <v>6500</v>
      </c>
      <c r="L18" s="18">
        <f>'b,á,r,z termésátlg'!C14</f>
        <v>3780</v>
      </c>
      <c r="M18" s="18">
        <f>'b,á,r,z termésátlg'!D14</f>
        <v>2300</v>
      </c>
      <c r="N18" s="18">
        <f>'b,á,r,z termésátlg'!E14</f>
        <v>2410</v>
      </c>
      <c r="O18" s="19">
        <f>műtrágya!F14</f>
        <v>77.29970771190888</v>
      </c>
      <c r="P18" s="20">
        <f>munkaerő!B14</f>
        <v>436951</v>
      </c>
      <c r="Q18" s="20">
        <f>munkaerő!C14</f>
        <v>149.30000000000001</v>
      </c>
      <c r="R18" s="4"/>
      <c r="S18" s="4"/>
      <c r="T18" s="4"/>
      <c r="U18" s="4"/>
      <c r="V18" s="4"/>
      <c r="W18" s="4"/>
      <c r="X18" s="4"/>
      <c r="Y18" s="4"/>
    </row>
    <row r="19" spans="1:26" ht="15.6" x14ac:dyDescent="0.3">
      <c r="A19" s="14">
        <v>2012</v>
      </c>
      <c r="B19" s="15">
        <f>'b,á,r,z termésátlg'!B15</f>
        <v>3750</v>
      </c>
      <c r="C19" s="15">
        <f>'b,á,r,z betak.ter'!B15*1000</f>
        <v>1070000</v>
      </c>
      <c r="D19" s="15">
        <f>átlagárak!B15</f>
        <v>60425</v>
      </c>
      <c r="E19" s="16">
        <f>időjárás!D16</f>
        <v>130</v>
      </c>
      <c r="F19" s="16">
        <f>időjárás!G16</f>
        <v>21</v>
      </c>
      <c r="G19" s="16">
        <f>időjárás!B16</f>
        <v>11.2</v>
      </c>
      <c r="H19" s="17">
        <f>időjárás!C16</f>
        <v>487.7</v>
      </c>
      <c r="I19" s="17">
        <f>időjárás!E16</f>
        <v>92</v>
      </c>
      <c r="J19" s="17">
        <f>időjárás!F16</f>
        <v>50</v>
      </c>
      <c r="K19" s="18">
        <f>'kukorica termelés'!F119</f>
        <v>4000</v>
      </c>
      <c r="L19" s="18">
        <f>'b,á,r,z termésátlg'!C15</f>
        <v>3620</v>
      </c>
      <c r="M19" s="18">
        <f>'b,á,r,z termésátlg'!D15</f>
        <v>2240</v>
      </c>
      <c r="N19" s="18">
        <f>'b,á,r,z termésátlg'!E15</f>
        <v>2590</v>
      </c>
      <c r="O19" s="19">
        <f>műtrágya!F15</f>
        <v>82.054702135631317</v>
      </c>
      <c r="P19" s="20">
        <f>munkaerő!B15</f>
        <v>433279</v>
      </c>
      <c r="Q19" s="20">
        <f>munkaerő!C15</f>
        <v>92.3</v>
      </c>
      <c r="R19" s="4"/>
      <c r="S19" s="4"/>
      <c r="T19" s="4"/>
      <c r="U19" s="4"/>
      <c r="V19" s="4"/>
      <c r="W19" s="4"/>
      <c r="X19" s="4"/>
      <c r="Y19" s="4"/>
    </row>
    <row r="20" spans="1:26" ht="15.6" x14ac:dyDescent="0.3">
      <c r="A20" s="14">
        <v>2013</v>
      </c>
      <c r="B20" s="15">
        <f>'b,á,r,z termésátlg'!B16</f>
        <v>4640</v>
      </c>
      <c r="C20" s="15">
        <f>'b,á,r,z betak.ter'!B16*1000</f>
        <v>1090000</v>
      </c>
      <c r="D20" s="15">
        <f>átlagárak!B16</f>
        <v>47752</v>
      </c>
      <c r="E20" s="16">
        <f>időjárás!D17</f>
        <v>154</v>
      </c>
      <c r="F20" s="16">
        <f>időjárás!G17</f>
        <v>15</v>
      </c>
      <c r="G20" s="16">
        <f>időjárás!B17</f>
        <v>11</v>
      </c>
      <c r="H20" s="17">
        <f>időjárás!C17</f>
        <v>660.9</v>
      </c>
      <c r="I20" s="17">
        <f>időjárás!E17</f>
        <v>90</v>
      </c>
      <c r="J20" s="17">
        <f>időjárás!F17</f>
        <v>33</v>
      </c>
      <c r="K20" s="18">
        <f>'kukorica termelés'!F120</f>
        <v>5440</v>
      </c>
      <c r="L20" s="18">
        <f>'b,á,r,z termésátlg'!C16</f>
        <v>4050</v>
      </c>
      <c r="M20" s="18">
        <f>'b,á,r,z termésátlg'!D16</f>
        <v>3070</v>
      </c>
      <c r="N20" s="18">
        <f>'b,á,r,z termésátlg'!E16</f>
        <v>2570</v>
      </c>
      <c r="O20" s="19">
        <f>műtrágya!F16</f>
        <v>93</v>
      </c>
      <c r="P20" s="20">
        <f>munkaerő!B16</f>
        <v>444424</v>
      </c>
      <c r="Q20" s="20">
        <f>munkaerő!C16</f>
        <v>109.9</v>
      </c>
      <c r="R20" s="4"/>
      <c r="S20" s="4"/>
      <c r="T20" s="4"/>
      <c r="U20" s="4"/>
      <c r="V20" s="4"/>
      <c r="W20" s="4"/>
      <c r="X20" s="4"/>
      <c r="Y20" s="4"/>
    </row>
    <row r="21" spans="1:26" ht="15.6" x14ac:dyDescent="0.3">
      <c r="A21" s="14">
        <v>2014</v>
      </c>
      <c r="B21" s="15">
        <f>'b,á,r,z termésátlg'!B17</f>
        <v>4730</v>
      </c>
      <c r="C21" s="15">
        <f>'b,á,r,z betak.ter'!B17*1000</f>
        <v>1113000</v>
      </c>
      <c r="D21" s="15">
        <f>átlagárak!B17</f>
        <v>48389</v>
      </c>
      <c r="E21" s="16">
        <f>időjárás!D18</f>
        <v>162</v>
      </c>
      <c r="F21" s="16">
        <f>időjárás!G18</f>
        <v>1</v>
      </c>
      <c r="G21" s="16">
        <f>időjárás!B18</f>
        <v>11.9</v>
      </c>
      <c r="H21" s="17">
        <f>időjárás!C18</f>
        <v>755.8</v>
      </c>
      <c r="I21" s="17">
        <f>időjárás!E18</f>
        <v>47</v>
      </c>
      <c r="J21" s="17">
        <f>időjárás!F18</f>
        <v>19</v>
      </c>
      <c r="K21" s="18">
        <f>'kukorica termelés'!F121</f>
        <v>7820</v>
      </c>
      <c r="L21" s="18">
        <f>'b,á,r,z termésátlg'!C17</f>
        <v>4420</v>
      </c>
      <c r="M21" s="18">
        <f>'b,á,r,z termésátlg'!D17</f>
        <v>2860</v>
      </c>
      <c r="N21" s="18">
        <f>'b,á,r,z termésátlg'!E17</f>
        <v>2670</v>
      </c>
      <c r="O21" s="19">
        <f>műtrágya!F17</f>
        <v>93.079156253699992</v>
      </c>
      <c r="P21" s="20">
        <f>munkaerő!B17</f>
        <v>462930</v>
      </c>
      <c r="Q21" s="20">
        <f>munkaerő!C17</f>
        <v>106.2</v>
      </c>
      <c r="R21" s="4"/>
      <c r="S21" s="4"/>
      <c r="T21" s="4"/>
      <c r="U21" s="4"/>
      <c r="V21" s="4"/>
      <c r="W21" s="4"/>
      <c r="X21" s="4"/>
      <c r="Y21" s="4"/>
    </row>
    <row r="22" spans="1:26" ht="15.6" x14ac:dyDescent="0.3">
      <c r="A22" s="14">
        <v>2015</v>
      </c>
      <c r="B22" s="15">
        <f>'b,á,r,z termésátlg'!B18</f>
        <v>5180</v>
      </c>
      <c r="C22" s="15">
        <f>'b,á,r,z betak.ter'!B18*1000</f>
        <v>1029000</v>
      </c>
      <c r="D22" s="15">
        <f>átlagárak!B18</f>
        <v>48652</v>
      </c>
      <c r="E22" s="16">
        <f>időjárás!D19</f>
        <v>131</v>
      </c>
      <c r="F22" s="16">
        <f>időjárás!G19</f>
        <v>25</v>
      </c>
      <c r="G22" s="16">
        <f>időjárás!B19</f>
        <v>11.6</v>
      </c>
      <c r="H22" s="17">
        <f>időjárás!C19</f>
        <v>546.9</v>
      </c>
      <c r="I22" s="17">
        <f>időjárás!E19</f>
        <v>77</v>
      </c>
      <c r="J22" s="17">
        <f>időjárás!F19</f>
        <v>47</v>
      </c>
      <c r="K22" s="18">
        <f>'kukorica termelés'!F122</f>
        <v>5790</v>
      </c>
      <c r="L22" s="18">
        <f>'b,á,r,z termésátlg'!C18</f>
        <v>4760</v>
      </c>
      <c r="M22" s="18">
        <f>'b,á,r,z termésátlg'!D18</f>
        <v>2760</v>
      </c>
      <c r="N22" s="18">
        <f>'b,á,r,z termésátlg'!E18</f>
        <v>2830</v>
      </c>
      <c r="O22" s="19">
        <f>műtrágya!F18</f>
        <v>100.73329099990744</v>
      </c>
      <c r="P22" s="20">
        <f>munkaerő!B18</f>
        <v>441903</v>
      </c>
      <c r="Q22" s="20">
        <f>munkaerő!C18</f>
        <v>94.3</v>
      </c>
      <c r="R22" s="4"/>
      <c r="S22" s="4"/>
      <c r="T22" s="4"/>
      <c r="U22" s="4"/>
      <c r="V22" s="4"/>
      <c r="W22" s="4"/>
      <c r="X22" s="4"/>
      <c r="Y22" s="4"/>
    </row>
    <row r="23" spans="1:26" ht="15.6" x14ac:dyDescent="0.3">
      <c r="A23" s="14">
        <v>2016</v>
      </c>
      <c r="B23" s="15">
        <f>'b,á,r,z termésátlg'!B19</f>
        <v>5370</v>
      </c>
      <c r="C23" s="15">
        <f>'b,á,r,z betak.ter'!B19*1000</f>
        <v>1044000</v>
      </c>
      <c r="D23" s="15">
        <f>átlagárak!B19</f>
        <v>39958</v>
      </c>
      <c r="E23" s="16">
        <f>időjárás!D20</f>
        <v>143</v>
      </c>
      <c r="F23" s="16">
        <f>időjárás!G20</f>
        <v>3</v>
      </c>
      <c r="G23" s="16">
        <f>időjárás!B20</f>
        <v>11</v>
      </c>
      <c r="H23" s="17">
        <f>időjárás!C20</f>
        <v>700.3</v>
      </c>
      <c r="I23" s="17">
        <f>időjárás!E20</f>
        <v>78</v>
      </c>
      <c r="J23" s="17">
        <f>időjárás!F20</f>
        <v>23</v>
      </c>
      <c r="K23" s="18">
        <f>'kukorica termelés'!F123</f>
        <v>8630</v>
      </c>
      <c r="L23" s="18">
        <f>'b,á,r,z termésátlg'!C19</f>
        <v>5090</v>
      </c>
      <c r="M23" s="18">
        <f>'b,á,r,z termésátlg'!D19</f>
        <v>3090</v>
      </c>
      <c r="N23" s="18">
        <f>'b,á,r,z termésátlg'!E19</f>
        <v>2850</v>
      </c>
      <c r="O23" s="19">
        <f>műtrágya!F19</f>
        <v>111.67057552255436</v>
      </c>
      <c r="P23" s="20">
        <f>munkaerő!B19</f>
        <v>434281</v>
      </c>
      <c r="Q23" s="20">
        <f>munkaerő!C19</f>
        <v>107</v>
      </c>
      <c r="R23" s="4"/>
      <c r="S23" s="4"/>
      <c r="T23" s="4"/>
      <c r="U23" s="4"/>
      <c r="V23" s="4"/>
      <c r="W23" s="4"/>
      <c r="X23" s="4"/>
      <c r="Y23" s="4"/>
    </row>
    <row r="24" spans="1:26" ht="15.6" x14ac:dyDescent="0.3">
      <c r="A24" s="14">
        <v>2017</v>
      </c>
      <c r="B24" s="15">
        <f>'b,á,r,z termésátlg'!B20</f>
        <v>5430</v>
      </c>
      <c r="C24" s="15">
        <f>'b,á,r,z betak.ter'!B20*1000</f>
        <v>966000</v>
      </c>
      <c r="D24" s="15">
        <f>átlagárak!B20</f>
        <v>43650</v>
      </c>
      <c r="E24" s="16">
        <f>időjárás!D21</f>
        <v>127</v>
      </c>
      <c r="F24" s="16">
        <f>időjárás!G21</f>
        <v>11</v>
      </c>
      <c r="G24" s="16">
        <f>időjárás!B21</f>
        <v>11.1</v>
      </c>
      <c r="H24" s="17">
        <f>időjárás!C21</f>
        <v>616.29999999999995</v>
      </c>
      <c r="I24" s="17">
        <f>időjárás!E21</f>
        <v>83</v>
      </c>
      <c r="J24" s="17">
        <f>időjárás!F21</f>
        <v>40</v>
      </c>
      <c r="K24" s="18">
        <f>'kukorica termelés'!F124</f>
        <v>6820</v>
      </c>
      <c r="L24" s="18">
        <f>'b,á,r,z termésátlg'!C20</f>
        <v>5280</v>
      </c>
      <c r="M24" s="18">
        <f>'b,á,r,z termésátlg'!D20</f>
        <v>3290</v>
      </c>
      <c r="N24" s="18">
        <f>'b,á,r,z termésátlg'!E20</f>
        <v>2540</v>
      </c>
      <c r="O24" s="19">
        <f>műtrágya!F20</f>
        <v>123.07532778117717</v>
      </c>
      <c r="P24" s="20">
        <f>munkaerő!B20</f>
        <v>421415</v>
      </c>
      <c r="Q24" s="20">
        <f>munkaerő!C20</f>
        <v>101.5</v>
      </c>
      <c r="R24" s="4"/>
      <c r="S24" s="4"/>
      <c r="T24" s="4"/>
      <c r="U24" s="4"/>
      <c r="V24" s="4"/>
      <c r="W24" s="4"/>
      <c r="X24" s="4"/>
      <c r="Y24" s="4"/>
    </row>
    <row r="25" spans="1:26" ht="15.6" x14ac:dyDescent="0.3">
      <c r="A25" s="14">
        <v>2018</v>
      </c>
      <c r="B25" s="15">
        <f>'b,á,r,z termésátlg'!B21</f>
        <v>5120</v>
      </c>
      <c r="C25" s="15">
        <f>'b,á,r,z betak.ter'!B21*1000</f>
        <v>1026000</v>
      </c>
      <c r="D25" s="15">
        <f>átlagárak!B21</f>
        <v>48971</v>
      </c>
      <c r="E25" s="16">
        <f>időjárás!D22</f>
        <v>151</v>
      </c>
      <c r="F25" s="16">
        <f>időjárás!G22</f>
        <v>7</v>
      </c>
      <c r="G25" s="16">
        <f>időjárás!B22</f>
        <v>12</v>
      </c>
      <c r="H25" s="17">
        <f>időjárás!C22</f>
        <v>605.29999999999995</v>
      </c>
      <c r="I25" s="17">
        <f>időjárás!E22</f>
        <v>80</v>
      </c>
      <c r="J25" s="17">
        <f>időjárás!F22</f>
        <v>37</v>
      </c>
      <c r="K25" s="18">
        <f>'kukorica termelés'!F125</f>
        <v>8490</v>
      </c>
      <c r="L25" s="18">
        <f>'b,á,r,z termésátlg'!C21</f>
        <v>4690</v>
      </c>
      <c r="M25" s="18">
        <f>'b,á,r,z termésátlg'!D21</f>
        <v>3370</v>
      </c>
      <c r="N25" s="18">
        <f>'b,á,r,z termésátlg'!E21</f>
        <v>2620</v>
      </c>
      <c r="O25" s="19">
        <f>műtrágya!F21</f>
        <v>122.06983936642565</v>
      </c>
      <c r="P25" s="20">
        <f>munkaerő!B21</f>
        <v>391601</v>
      </c>
      <c r="Q25" s="20">
        <f>munkaerő!C21</f>
        <v>102.6</v>
      </c>
      <c r="R25" s="4"/>
      <c r="S25" s="4"/>
      <c r="T25" s="4"/>
      <c r="U25" s="4"/>
      <c r="V25" s="4"/>
      <c r="W25" s="4"/>
      <c r="X25" s="4"/>
      <c r="Y25" s="4"/>
    </row>
    <row r="26" spans="1:26" ht="15.6" x14ac:dyDescent="0.3">
      <c r="A26" s="14">
        <v>2019</v>
      </c>
      <c r="B26" s="15">
        <f>'b,á,r,z termésátlg'!B22</f>
        <v>5290</v>
      </c>
      <c r="C26" s="15">
        <f>'b,á,r,z betak.ter'!B22*1000</f>
        <v>1016000</v>
      </c>
      <c r="D26" s="15">
        <f>átlagárak!B22</f>
        <v>50733</v>
      </c>
      <c r="E26" s="16">
        <f>időjárás!D23</f>
        <v>141</v>
      </c>
      <c r="F26" s="16">
        <f>időjárás!G23</f>
        <v>8</v>
      </c>
      <c r="G26" s="16">
        <f>időjárás!B23</f>
        <v>12.1</v>
      </c>
      <c r="H26" s="17">
        <f>időjárás!C23</f>
        <v>629.9</v>
      </c>
      <c r="I26" s="17">
        <f>időjárás!E23</f>
        <v>72</v>
      </c>
      <c r="J26" s="17">
        <f>időjárás!F23</f>
        <v>41</v>
      </c>
      <c r="K26" s="18">
        <f>'kukorica termelés'!F126</f>
        <v>8060</v>
      </c>
      <c r="L26" s="18">
        <f>'b,á,r,z termésátlg'!C22</f>
        <v>5590</v>
      </c>
      <c r="M26" s="18">
        <f>'b,á,r,z termésátlg'!D22</f>
        <v>3490</v>
      </c>
      <c r="N26" s="18">
        <f>'b,á,r,z termésátlg'!E22</f>
        <v>3230</v>
      </c>
      <c r="O26" s="19">
        <f>műtrágya!F22</f>
        <v>118.6962063056159</v>
      </c>
      <c r="P26" s="20">
        <f>munkaerő!B22</f>
        <v>358891</v>
      </c>
      <c r="Q26" s="20">
        <f>munkaerő!C22</f>
        <v>106.7</v>
      </c>
      <c r="R26" s="4"/>
      <c r="S26" s="4"/>
      <c r="T26" s="4"/>
      <c r="U26" s="4"/>
      <c r="V26" s="4"/>
      <c r="W26" s="4"/>
      <c r="X26" s="4"/>
      <c r="Y26" s="4"/>
    </row>
    <row r="27" spans="1:26" ht="15.6" x14ac:dyDescent="0.3">
      <c r="A27" s="14">
        <v>2020</v>
      </c>
      <c r="B27" s="15">
        <f>'b,á,r,z termésátlg'!B23</f>
        <v>5470</v>
      </c>
      <c r="C27" s="15">
        <f>'b,á,r,z betak.ter'!B23*1000</f>
        <v>937000</v>
      </c>
      <c r="D27" s="15">
        <f>átlagárak!B23</f>
        <v>54802</v>
      </c>
      <c r="E27" s="16">
        <f>időjárás!D24</f>
        <v>140</v>
      </c>
      <c r="F27" s="16">
        <f>időjárás!G24</f>
        <v>2</v>
      </c>
      <c r="G27" s="16">
        <f>időjárás!B24</f>
        <v>11.5</v>
      </c>
      <c r="H27" s="17">
        <f>időjárás!C24</f>
        <v>613.1</v>
      </c>
      <c r="I27" s="17">
        <f>időjárás!E24</f>
        <v>72</v>
      </c>
      <c r="J27" s="17">
        <f>időjárás!F24</f>
        <v>29</v>
      </c>
      <c r="K27" s="18">
        <f>'kukorica termelés'!F127</f>
        <v>8580</v>
      </c>
      <c r="L27" s="18">
        <f>'b,á,r,z termésátlg'!C23</f>
        <v>5680</v>
      </c>
      <c r="M27" s="18">
        <f>'b,á,r,z termésátlg'!D23</f>
        <v>3200</v>
      </c>
      <c r="N27" s="18">
        <f>'b,á,r,z termésátlg'!E23</f>
        <v>2990</v>
      </c>
      <c r="O27" s="19">
        <f>műtrágya!F23</f>
        <v>133.0193359700873</v>
      </c>
      <c r="P27" s="20">
        <f>munkaerő!B23</f>
        <v>337561</v>
      </c>
      <c r="Q27" s="20">
        <f>munkaerő!C23</f>
        <v>106.9</v>
      </c>
      <c r="R27" s="4"/>
      <c r="S27" s="4"/>
      <c r="T27" s="4"/>
      <c r="U27" s="4"/>
      <c r="V27" s="4"/>
      <c r="W27" s="4"/>
      <c r="X27" s="4"/>
      <c r="Y27" s="4"/>
    </row>
    <row r="28" spans="1:26" ht="15.6" x14ac:dyDescent="0.3">
      <c r="A28" s="14">
        <v>2021</v>
      </c>
      <c r="B28" s="15">
        <f>'b,á,r,z termésátlg'!B24</f>
        <v>5930</v>
      </c>
      <c r="C28" s="15">
        <f>'b,á,r,z betak.ter'!B24*1000</f>
        <v>893000</v>
      </c>
      <c r="D28" s="15">
        <f>átlagárak!B24</f>
        <v>72548</v>
      </c>
      <c r="E28" s="16">
        <f>időjárás!D25</f>
        <v>134</v>
      </c>
      <c r="F28" s="16">
        <f>időjárás!G25</f>
        <v>17</v>
      </c>
      <c r="G28" s="16">
        <f>időjárás!B25</f>
        <v>10.9</v>
      </c>
      <c r="H28" s="17">
        <f>időjárás!C25</f>
        <v>514.20000000000005</v>
      </c>
      <c r="I28" s="17">
        <f>időjárás!E25</f>
        <v>96</v>
      </c>
      <c r="J28" s="17">
        <f>időjárás!F25</f>
        <v>41</v>
      </c>
      <c r="K28" s="18">
        <f>'kukorica termelés'!F128</f>
        <v>6130</v>
      </c>
      <c r="L28" s="18">
        <f>'b,á,r,z termésátlg'!C24</f>
        <v>6370</v>
      </c>
      <c r="M28" s="18">
        <f>'b,á,r,z termésátlg'!D24</f>
        <v>3310</v>
      </c>
      <c r="N28" s="18">
        <f>'b,á,r,z termésátlg'!E24</f>
        <v>3060</v>
      </c>
      <c r="O28" s="19">
        <f>műtrágya!F24</f>
        <v>132.66906558330402</v>
      </c>
      <c r="P28" s="20">
        <f>munkaerő!B24</f>
        <v>325578</v>
      </c>
      <c r="Q28" s="20">
        <f>munkaerő!C24</f>
        <v>109.4</v>
      </c>
      <c r="R28" s="4"/>
      <c r="S28" s="4"/>
      <c r="T28" s="4"/>
      <c r="U28" s="4"/>
      <c r="V28" s="4"/>
      <c r="W28" s="4"/>
      <c r="X28" s="4"/>
      <c r="Y28" s="4"/>
    </row>
    <row r="29" spans="1:26" ht="15.6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6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6" x14ac:dyDescent="0.3">
      <c r="A31" s="4" t="s">
        <v>48</v>
      </c>
      <c r="B31" s="4" t="s">
        <v>2</v>
      </c>
      <c r="C31" s="4" t="s">
        <v>49</v>
      </c>
      <c r="D31" s="4" t="s">
        <v>49</v>
      </c>
      <c r="E31" s="4" t="s">
        <v>49</v>
      </c>
      <c r="F31" s="4" t="s">
        <v>49</v>
      </c>
      <c r="G31" s="4" t="s">
        <v>49</v>
      </c>
      <c r="H31" s="4" t="s">
        <v>49</v>
      </c>
      <c r="I31" s="4" t="s">
        <v>49</v>
      </c>
      <c r="J31" s="4" t="s">
        <v>49</v>
      </c>
      <c r="K31" s="4" t="s">
        <v>49</v>
      </c>
      <c r="L31" s="4" t="s">
        <v>49</v>
      </c>
      <c r="M31" s="4" t="s">
        <v>49</v>
      </c>
      <c r="N31" s="4" t="s">
        <v>49</v>
      </c>
      <c r="O31" s="4" t="s">
        <v>49</v>
      </c>
      <c r="P31" s="4" t="s">
        <v>49</v>
      </c>
      <c r="Q31" s="4" t="s">
        <v>49</v>
      </c>
      <c r="R31" s="4"/>
      <c r="S31" s="4"/>
      <c r="T31" s="4"/>
      <c r="U31" s="4"/>
      <c r="V31" s="4"/>
      <c r="W31" s="4"/>
      <c r="X31" s="4"/>
      <c r="Y31" s="4"/>
    </row>
    <row r="32" spans="1:26" ht="58.5" customHeight="1" x14ac:dyDescent="0.3">
      <c r="A32" s="21" t="str">
        <f t="shared" ref="A32:Q32" si="2">A6</f>
        <v>ÉV</v>
      </c>
      <c r="B32" s="21" t="str">
        <f t="shared" si="2"/>
        <v>Búza termésátlag</v>
      </c>
      <c r="C32" s="21" t="str">
        <f t="shared" si="2"/>
        <v>Búzával betakarított terület</v>
      </c>
      <c r="D32" s="21" t="str">
        <f t="shared" si="2"/>
        <v>Búza felvásárlási átlagára (Ft/tonna)</v>
      </c>
      <c r="E32" s="22" t="str">
        <f t="shared" si="2"/>
        <v>Csapadékos napok száma</v>
      </c>
      <c r="F32" s="22" t="str">
        <f t="shared" si="2"/>
        <v>Hőhullámmal érintett napok száma</v>
      </c>
      <c r="G32" s="22" t="str">
        <f t="shared" si="2"/>
        <v>Átlagos középhőmérséklet, °C</v>
      </c>
      <c r="H32" s="22" t="str">
        <f t="shared" si="2"/>
        <v>Lehullott csapadékösszeg, mm</v>
      </c>
      <c r="I32" s="22" t="str">
        <f t="shared" si="2"/>
        <v>Fagyos napok száma</v>
      </c>
      <c r="J32" s="22" t="str">
        <f t="shared" si="2"/>
        <v>Hőségnapok száma</v>
      </c>
      <c r="K32" s="22" t="str">
        <f t="shared" si="2"/>
        <v>Kukorica termésátlaga</v>
      </c>
      <c r="L32" s="22" t="str">
        <f t="shared" si="2"/>
        <v>Árpa termésátlaga</v>
      </c>
      <c r="M32" s="22" t="str">
        <f t="shared" si="2"/>
        <v>Rozs termésátlaga</v>
      </c>
      <c r="N32" s="22" t="str">
        <f t="shared" si="2"/>
        <v>Zab termésátlaga</v>
      </c>
      <c r="O32" s="22" t="str">
        <f t="shared" si="2"/>
        <v>egy hektár mezőgazdasági területre jutó műtrágya mennyisége</v>
      </c>
      <c r="P32" s="22" t="str">
        <f t="shared" si="2"/>
        <v>Összesen Éves munkaerő-egység (ÉME)</v>
      </c>
      <c r="Q32" s="22" t="str">
        <f t="shared" si="2"/>
        <v>A munkaerő-egységre jutó reáljövedelem változása, 
előző év=100,0%</v>
      </c>
      <c r="R32" s="4"/>
      <c r="S32" s="4"/>
      <c r="T32" s="4"/>
      <c r="U32" s="4"/>
      <c r="V32" s="4"/>
      <c r="W32" s="4"/>
      <c r="X32" s="4"/>
      <c r="Y32" s="4"/>
    </row>
    <row r="33" spans="1:25" ht="15.6" x14ac:dyDescent="0.3">
      <c r="A33" s="4">
        <f t="shared" ref="A33:B54" si="3">A7</f>
        <v>2000</v>
      </c>
      <c r="B33" s="23">
        <f t="shared" si="3"/>
        <v>3600</v>
      </c>
      <c r="C33" s="4">
        <f t="shared" ref="C33:Q33" si="4">RANK(C7,C$7:C$28,C$3)</f>
        <v>7</v>
      </c>
      <c r="D33" s="4">
        <f t="shared" si="4"/>
        <v>17</v>
      </c>
      <c r="E33" s="4">
        <f t="shared" si="4"/>
        <v>20</v>
      </c>
      <c r="F33" s="4">
        <f t="shared" si="4"/>
        <v>5</v>
      </c>
      <c r="G33" s="4">
        <f t="shared" si="4"/>
        <v>6</v>
      </c>
      <c r="H33" s="4">
        <f t="shared" si="4"/>
        <v>21</v>
      </c>
      <c r="I33" s="4">
        <f t="shared" si="4"/>
        <v>11</v>
      </c>
      <c r="J33" s="4">
        <f t="shared" si="4"/>
        <v>14</v>
      </c>
      <c r="K33" s="4">
        <f t="shared" si="4"/>
        <v>19</v>
      </c>
      <c r="L33" s="4">
        <f t="shared" si="4"/>
        <v>21</v>
      </c>
      <c r="M33" s="4">
        <f t="shared" si="4"/>
        <v>19</v>
      </c>
      <c r="N33" s="4">
        <f t="shared" si="4"/>
        <v>21</v>
      </c>
      <c r="O33" s="4">
        <f t="shared" si="4"/>
        <v>22</v>
      </c>
      <c r="P33" s="4">
        <f t="shared" si="4"/>
        <v>22</v>
      </c>
      <c r="Q33" s="4">
        <f t="shared" si="4"/>
        <v>18</v>
      </c>
      <c r="R33" s="4"/>
      <c r="S33" s="4"/>
      <c r="T33" s="4"/>
      <c r="U33" s="4"/>
      <c r="V33" s="4"/>
      <c r="W33" s="4"/>
      <c r="X33" s="4"/>
      <c r="Y33" s="4"/>
    </row>
    <row r="34" spans="1:25" ht="15.6" x14ac:dyDescent="0.3">
      <c r="A34" s="4">
        <f t="shared" si="3"/>
        <v>2001</v>
      </c>
      <c r="B34" s="23">
        <f t="shared" si="3"/>
        <v>4310</v>
      </c>
      <c r="C34" s="4">
        <f t="shared" ref="C34:Q34" si="5">RANK(C8,C$7:C$28,C$3)</f>
        <v>22</v>
      </c>
      <c r="D34" s="4">
        <f t="shared" si="5"/>
        <v>20</v>
      </c>
      <c r="E34" s="4">
        <f t="shared" si="5"/>
        <v>12</v>
      </c>
      <c r="F34" s="4">
        <f t="shared" si="5"/>
        <v>19</v>
      </c>
      <c r="G34" s="4">
        <f t="shared" si="5"/>
        <v>18</v>
      </c>
      <c r="H34" s="4">
        <f t="shared" si="5"/>
        <v>11</v>
      </c>
      <c r="I34" s="4">
        <f t="shared" si="5"/>
        <v>17</v>
      </c>
      <c r="J34" s="4">
        <f t="shared" si="5"/>
        <v>4</v>
      </c>
      <c r="K34" s="4">
        <f t="shared" si="5"/>
        <v>14</v>
      </c>
      <c r="L34" s="4">
        <f t="shared" si="5"/>
        <v>16</v>
      </c>
      <c r="M34" s="4">
        <f t="shared" si="5"/>
        <v>14</v>
      </c>
      <c r="N34" s="4">
        <f t="shared" si="5"/>
        <v>15</v>
      </c>
      <c r="O34" s="4">
        <f t="shared" si="5"/>
        <v>19</v>
      </c>
      <c r="P34" s="4">
        <f t="shared" si="5"/>
        <v>20</v>
      </c>
      <c r="Q34" s="4">
        <f t="shared" si="5"/>
        <v>13</v>
      </c>
      <c r="R34" s="4"/>
      <c r="S34" s="4"/>
      <c r="T34" s="4"/>
      <c r="U34" s="4"/>
      <c r="V34" s="4"/>
      <c r="W34" s="4"/>
      <c r="X34" s="4"/>
      <c r="Y34" s="4"/>
    </row>
    <row r="35" spans="1:25" ht="15.6" x14ac:dyDescent="0.3">
      <c r="A35" s="4">
        <f t="shared" si="3"/>
        <v>2002</v>
      </c>
      <c r="B35" s="23">
        <f t="shared" si="3"/>
        <v>3510</v>
      </c>
      <c r="C35" s="4">
        <f t="shared" ref="C35:Q35" si="6">RANK(C9,C$7:C$28,C$3)</f>
        <v>14</v>
      </c>
      <c r="D35" s="4">
        <f t="shared" si="6"/>
        <v>21</v>
      </c>
      <c r="E35" s="4">
        <f t="shared" si="6"/>
        <v>7</v>
      </c>
      <c r="F35" s="4">
        <f t="shared" si="6"/>
        <v>9</v>
      </c>
      <c r="G35" s="4">
        <f t="shared" si="6"/>
        <v>8</v>
      </c>
      <c r="H35" s="4">
        <f t="shared" si="6"/>
        <v>17</v>
      </c>
      <c r="I35" s="4">
        <f t="shared" si="6"/>
        <v>9</v>
      </c>
      <c r="J35" s="4">
        <f t="shared" si="6"/>
        <v>7</v>
      </c>
      <c r="K35" s="4">
        <f t="shared" si="6"/>
        <v>18</v>
      </c>
      <c r="L35" s="4">
        <f t="shared" si="6"/>
        <v>20</v>
      </c>
      <c r="M35" s="4">
        <f t="shared" si="6"/>
        <v>20</v>
      </c>
      <c r="N35" s="4">
        <f t="shared" si="6"/>
        <v>18</v>
      </c>
      <c r="O35" s="4">
        <f t="shared" si="6"/>
        <v>16</v>
      </c>
      <c r="P35" s="4">
        <f t="shared" si="6"/>
        <v>21</v>
      </c>
      <c r="Q35" s="4">
        <f t="shared" si="6"/>
        <v>21</v>
      </c>
      <c r="R35" s="4"/>
      <c r="S35" s="4"/>
      <c r="T35" s="4"/>
      <c r="U35" s="4"/>
      <c r="V35" s="4"/>
      <c r="W35" s="4"/>
      <c r="X35" s="4"/>
      <c r="Y35" s="4"/>
    </row>
    <row r="36" spans="1:25" ht="15.6" x14ac:dyDescent="0.3">
      <c r="A36" s="4">
        <f t="shared" si="3"/>
        <v>2003</v>
      </c>
      <c r="B36" s="23">
        <f t="shared" si="3"/>
        <v>2640</v>
      </c>
      <c r="C36" s="4">
        <f t="shared" ref="C36:Q36" si="7">RANK(C10,C$7:C$28,C$3)</f>
        <v>17</v>
      </c>
      <c r="D36" s="4">
        <f t="shared" si="7"/>
        <v>15</v>
      </c>
      <c r="E36" s="4">
        <f t="shared" si="7"/>
        <v>22</v>
      </c>
      <c r="F36" s="4">
        <f t="shared" si="7"/>
        <v>14</v>
      </c>
      <c r="G36" s="4">
        <f t="shared" si="7"/>
        <v>18</v>
      </c>
      <c r="H36" s="4">
        <f t="shared" si="7"/>
        <v>20</v>
      </c>
      <c r="I36" s="4">
        <f t="shared" si="7"/>
        <v>22</v>
      </c>
      <c r="J36" s="4">
        <f t="shared" si="7"/>
        <v>21</v>
      </c>
      <c r="K36" s="4">
        <f t="shared" si="7"/>
        <v>21</v>
      </c>
      <c r="L36" s="4">
        <f t="shared" si="7"/>
        <v>22</v>
      </c>
      <c r="M36" s="4">
        <f t="shared" si="7"/>
        <v>22</v>
      </c>
      <c r="N36" s="4">
        <f t="shared" si="7"/>
        <v>22</v>
      </c>
      <c r="O36" s="4">
        <f t="shared" si="7"/>
        <v>15</v>
      </c>
      <c r="P36" s="4">
        <f t="shared" si="7"/>
        <v>19</v>
      </c>
      <c r="Q36" s="4">
        <f t="shared" si="7"/>
        <v>14</v>
      </c>
      <c r="R36" s="4"/>
      <c r="S36" s="4"/>
      <c r="T36" s="4"/>
      <c r="U36" s="4"/>
      <c r="V36" s="4"/>
      <c r="W36" s="4"/>
      <c r="X36" s="4"/>
      <c r="Y36" s="4"/>
    </row>
    <row r="37" spans="1:25" ht="15.6" x14ac:dyDescent="0.3">
      <c r="A37" s="4">
        <f t="shared" si="3"/>
        <v>2004</v>
      </c>
      <c r="B37" s="23">
        <f t="shared" si="3"/>
        <v>5120</v>
      </c>
      <c r="C37" s="4">
        <f t="shared" ref="C37:Q37" si="8">RANK(C11,C$7:C$28,C$3)</f>
        <v>21</v>
      </c>
      <c r="D37" s="4">
        <f t="shared" si="8"/>
        <v>19</v>
      </c>
      <c r="E37" s="4">
        <f t="shared" si="8"/>
        <v>6</v>
      </c>
      <c r="F37" s="4">
        <f t="shared" si="8"/>
        <v>17</v>
      </c>
      <c r="G37" s="4">
        <f t="shared" si="8"/>
        <v>20</v>
      </c>
      <c r="H37" s="4">
        <f t="shared" si="8"/>
        <v>5</v>
      </c>
      <c r="I37" s="4">
        <f t="shared" si="8"/>
        <v>15</v>
      </c>
      <c r="J37" s="4">
        <f t="shared" si="8"/>
        <v>2</v>
      </c>
      <c r="K37" s="4">
        <f t="shared" si="8"/>
        <v>8</v>
      </c>
      <c r="L37" s="4">
        <f t="shared" si="8"/>
        <v>10</v>
      </c>
      <c r="M37" s="4">
        <f t="shared" si="8"/>
        <v>10</v>
      </c>
      <c r="N37" s="4">
        <f t="shared" si="8"/>
        <v>2</v>
      </c>
      <c r="O37" s="4">
        <f t="shared" si="8"/>
        <v>14</v>
      </c>
      <c r="P37" s="4">
        <f t="shared" si="8"/>
        <v>18</v>
      </c>
      <c r="Q37" s="4">
        <f t="shared" si="8"/>
        <v>1</v>
      </c>
      <c r="R37" s="4"/>
      <c r="S37" s="4"/>
      <c r="T37" s="4"/>
      <c r="U37" s="4"/>
      <c r="V37" s="4"/>
      <c r="W37" s="4"/>
      <c r="X37" s="4"/>
      <c r="Y37" s="4"/>
    </row>
    <row r="38" spans="1:25" ht="15.6" x14ac:dyDescent="0.3">
      <c r="A38" s="4">
        <f t="shared" si="3"/>
        <v>2005</v>
      </c>
      <c r="B38" s="23">
        <f t="shared" si="3"/>
        <v>4500</v>
      </c>
      <c r="C38" s="4">
        <f t="shared" ref="C38:Q38" si="9">RANK(C12,C$7:C$28,C$3)</f>
        <v>19</v>
      </c>
      <c r="D38" s="4">
        <f t="shared" si="9"/>
        <v>22</v>
      </c>
      <c r="E38" s="4">
        <f t="shared" si="9"/>
        <v>8</v>
      </c>
      <c r="F38" s="4">
        <f t="shared" si="9"/>
        <v>15</v>
      </c>
      <c r="G38" s="4">
        <f t="shared" si="9"/>
        <v>22</v>
      </c>
      <c r="H38" s="4">
        <f t="shared" si="9"/>
        <v>3</v>
      </c>
      <c r="I38" s="4">
        <f t="shared" si="9"/>
        <v>21</v>
      </c>
      <c r="J38" s="4">
        <f t="shared" si="9"/>
        <v>1</v>
      </c>
      <c r="K38" s="4">
        <f t="shared" si="9"/>
        <v>6</v>
      </c>
      <c r="L38" s="4">
        <f t="shared" si="9"/>
        <v>13</v>
      </c>
      <c r="M38" s="4">
        <f t="shared" si="9"/>
        <v>12</v>
      </c>
      <c r="N38" s="4">
        <f t="shared" si="9"/>
        <v>14</v>
      </c>
      <c r="O38" s="4">
        <f t="shared" si="9"/>
        <v>19</v>
      </c>
      <c r="P38" s="4">
        <f t="shared" si="9"/>
        <v>17</v>
      </c>
      <c r="Q38" s="4">
        <f t="shared" si="9"/>
        <v>17</v>
      </c>
      <c r="R38" s="4"/>
      <c r="S38" s="4"/>
      <c r="T38" s="4"/>
      <c r="U38" s="4"/>
      <c r="V38" s="4"/>
      <c r="W38" s="4"/>
      <c r="X38" s="4"/>
      <c r="Y38" s="4"/>
    </row>
    <row r="39" spans="1:25" ht="15.6" x14ac:dyDescent="0.3">
      <c r="A39" s="4">
        <f t="shared" si="3"/>
        <v>2006</v>
      </c>
      <c r="B39" s="23">
        <f t="shared" si="3"/>
        <v>4070</v>
      </c>
      <c r="C39" s="4">
        <f t="shared" ref="C39:Q39" si="10">RANK(C13,C$7:C$28,C$3)</f>
        <v>12</v>
      </c>
      <c r="D39" s="4">
        <f t="shared" si="10"/>
        <v>18</v>
      </c>
      <c r="E39" s="4">
        <f t="shared" si="10"/>
        <v>14</v>
      </c>
      <c r="F39" s="4">
        <f t="shared" si="10"/>
        <v>11</v>
      </c>
      <c r="G39" s="4">
        <f t="shared" si="10"/>
        <v>17</v>
      </c>
      <c r="H39" s="4">
        <f t="shared" si="10"/>
        <v>15</v>
      </c>
      <c r="I39" s="4">
        <f t="shared" si="10"/>
        <v>16</v>
      </c>
      <c r="J39" s="4">
        <f t="shared" si="10"/>
        <v>11</v>
      </c>
      <c r="K39" s="4">
        <f t="shared" si="10"/>
        <v>9</v>
      </c>
      <c r="L39" s="4">
        <f t="shared" si="10"/>
        <v>14</v>
      </c>
      <c r="M39" s="4">
        <f t="shared" si="10"/>
        <v>13</v>
      </c>
      <c r="N39" s="4">
        <f t="shared" si="10"/>
        <v>12</v>
      </c>
      <c r="O39" s="4">
        <f t="shared" si="10"/>
        <v>12</v>
      </c>
      <c r="P39" s="4">
        <f t="shared" si="10"/>
        <v>16</v>
      </c>
      <c r="Q39" s="4">
        <f t="shared" si="10"/>
        <v>7</v>
      </c>
      <c r="R39" s="4"/>
      <c r="S39" s="4"/>
      <c r="T39" s="4"/>
      <c r="U39" s="4"/>
      <c r="V39" s="4"/>
      <c r="W39" s="4"/>
      <c r="X39" s="4"/>
      <c r="Y39" s="4"/>
    </row>
    <row r="40" spans="1:25" ht="15.6" x14ac:dyDescent="0.3">
      <c r="A40" s="4">
        <f t="shared" si="3"/>
        <v>2007</v>
      </c>
      <c r="B40" s="23">
        <f t="shared" si="3"/>
        <v>3590</v>
      </c>
      <c r="C40" s="4">
        <f t="shared" ref="C40:Q40" si="11">RANK(C14,C$7:C$28,C$3)</f>
        <v>15</v>
      </c>
      <c r="D40" s="4">
        <f t="shared" si="11"/>
        <v>10</v>
      </c>
      <c r="E40" s="4">
        <f t="shared" si="11"/>
        <v>10</v>
      </c>
      <c r="F40" s="4">
        <f t="shared" si="11"/>
        <v>5</v>
      </c>
      <c r="G40" s="4">
        <f t="shared" si="11"/>
        <v>4</v>
      </c>
      <c r="H40" s="4">
        <f t="shared" si="11"/>
        <v>8</v>
      </c>
      <c r="I40" s="4">
        <f t="shared" si="11"/>
        <v>2</v>
      </c>
      <c r="J40" s="4">
        <f t="shared" si="11"/>
        <v>16</v>
      </c>
      <c r="K40" s="4">
        <f t="shared" si="11"/>
        <v>22</v>
      </c>
      <c r="L40" s="4">
        <f t="shared" si="11"/>
        <v>19</v>
      </c>
      <c r="M40" s="4">
        <f t="shared" si="11"/>
        <v>18</v>
      </c>
      <c r="N40" s="4">
        <f t="shared" si="11"/>
        <v>20</v>
      </c>
      <c r="O40" s="4">
        <f t="shared" si="11"/>
        <v>10</v>
      </c>
      <c r="P40" s="4">
        <f t="shared" si="11"/>
        <v>14</v>
      </c>
      <c r="Q40" s="4">
        <f t="shared" si="11"/>
        <v>9</v>
      </c>
      <c r="R40" s="4"/>
      <c r="S40" s="4"/>
      <c r="T40" s="4"/>
      <c r="U40" s="4"/>
      <c r="V40" s="4"/>
      <c r="W40" s="4"/>
      <c r="X40" s="4"/>
      <c r="Y40" s="4"/>
    </row>
    <row r="41" spans="1:25" ht="15.6" x14ac:dyDescent="0.3">
      <c r="A41" s="4">
        <f t="shared" si="3"/>
        <v>2008</v>
      </c>
      <c r="B41" s="23">
        <f t="shared" si="3"/>
        <v>4980</v>
      </c>
      <c r="C41" s="4">
        <f t="shared" ref="C41:Q41" si="12">RANK(C15,C$7:C$28,C$3)</f>
        <v>18</v>
      </c>
      <c r="D41" s="4">
        <f t="shared" si="12"/>
        <v>12</v>
      </c>
      <c r="E41" s="4">
        <f t="shared" si="12"/>
        <v>9</v>
      </c>
      <c r="F41" s="4">
        <f t="shared" si="12"/>
        <v>19</v>
      </c>
      <c r="G41" s="4">
        <f t="shared" si="12"/>
        <v>8</v>
      </c>
      <c r="H41" s="4">
        <f t="shared" si="12"/>
        <v>14</v>
      </c>
      <c r="I41" s="4">
        <f t="shared" si="12"/>
        <v>3</v>
      </c>
      <c r="J41" s="4">
        <f t="shared" si="12"/>
        <v>8</v>
      </c>
      <c r="K41" s="4">
        <f t="shared" si="12"/>
        <v>7</v>
      </c>
      <c r="L41" s="4">
        <f t="shared" si="12"/>
        <v>8</v>
      </c>
      <c r="M41" s="4">
        <f t="shared" si="12"/>
        <v>11</v>
      </c>
      <c r="N41" s="4">
        <f t="shared" si="12"/>
        <v>5</v>
      </c>
      <c r="O41" s="4">
        <f t="shared" si="12"/>
        <v>16</v>
      </c>
      <c r="P41" s="4">
        <f t="shared" si="12"/>
        <v>8</v>
      </c>
      <c r="Q41" s="4">
        <f t="shared" si="12"/>
        <v>3</v>
      </c>
      <c r="R41" s="4"/>
      <c r="S41" s="4"/>
      <c r="T41" s="4"/>
      <c r="U41" s="4"/>
      <c r="V41" s="4"/>
      <c r="W41" s="4"/>
      <c r="X41" s="4"/>
      <c r="Y41" s="4"/>
    </row>
    <row r="42" spans="1:25" ht="15.6" x14ac:dyDescent="0.3">
      <c r="A42" s="4">
        <f t="shared" si="3"/>
        <v>2009</v>
      </c>
      <c r="B42" s="23">
        <f t="shared" si="3"/>
        <v>3850</v>
      </c>
      <c r="C42" s="4">
        <f t="shared" ref="C42:Q42" si="13">RANK(C16,C$7:C$28,C$3)</f>
        <v>20</v>
      </c>
      <c r="D42" s="4">
        <f t="shared" si="13"/>
        <v>16</v>
      </c>
      <c r="E42" s="4">
        <f t="shared" si="13"/>
        <v>3</v>
      </c>
      <c r="F42" s="4">
        <f t="shared" si="13"/>
        <v>15</v>
      </c>
      <c r="G42" s="4">
        <f t="shared" si="13"/>
        <v>10</v>
      </c>
      <c r="H42" s="4">
        <f t="shared" si="13"/>
        <v>10</v>
      </c>
      <c r="I42" s="4">
        <f t="shared" si="13"/>
        <v>6</v>
      </c>
      <c r="J42" s="4">
        <f t="shared" si="13"/>
        <v>9</v>
      </c>
      <c r="K42" s="4">
        <f t="shared" si="13"/>
        <v>13</v>
      </c>
      <c r="L42" s="4">
        <f t="shared" si="13"/>
        <v>18</v>
      </c>
      <c r="M42" s="4">
        <f t="shared" si="13"/>
        <v>21</v>
      </c>
      <c r="N42" s="4">
        <f t="shared" si="13"/>
        <v>19</v>
      </c>
      <c r="O42" s="4">
        <f t="shared" si="13"/>
        <v>21</v>
      </c>
      <c r="P42" s="4">
        <f t="shared" si="13"/>
        <v>13</v>
      </c>
      <c r="Q42" s="4">
        <f t="shared" si="13"/>
        <v>22</v>
      </c>
      <c r="R42" s="4"/>
      <c r="S42" s="4"/>
      <c r="T42" s="4"/>
      <c r="U42" s="4"/>
      <c r="V42" s="4"/>
      <c r="W42" s="4"/>
      <c r="X42" s="4"/>
      <c r="Y42" s="4"/>
    </row>
    <row r="43" spans="1:25" ht="15.6" x14ac:dyDescent="0.3">
      <c r="A43" s="4">
        <f t="shared" si="3"/>
        <v>2010</v>
      </c>
      <c r="B43" s="23">
        <f t="shared" si="3"/>
        <v>3710</v>
      </c>
      <c r="C43" s="4">
        <f t="shared" ref="C43:Q43" si="14">RANK(C17,C$7:C$28,C$3)</f>
        <v>5</v>
      </c>
      <c r="D43" s="4">
        <f t="shared" si="14"/>
        <v>14</v>
      </c>
      <c r="E43" s="4">
        <f t="shared" si="14"/>
        <v>1</v>
      </c>
      <c r="F43" s="4">
        <f t="shared" si="14"/>
        <v>8</v>
      </c>
      <c r="G43" s="4">
        <f t="shared" si="14"/>
        <v>20</v>
      </c>
      <c r="H43" s="4">
        <f t="shared" si="14"/>
        <v>1</v>
      </c>
      <c r="I43" s="4">
        <f t="shared" si="14"/>
        <v>17</v>
      </c>
      <c r="J43" s="4">
        <f t="shared" si="14"/>
        <v>6</v>
      </c>
      <c r="K43" s="4">
        <f t="shared" si="14"/>
        <v>12</v>
      </c>
      <c r="L43" s="4">
        <f t="shared" si="14"/>
        <v>17</v>
      </c>
      <c r="M43" s="4">
        <f t="shared" si="14"/>
        <v>17</v>
      </c>
      <c r="N43" s="4">
        <f t="shared" si="14"/>
        <v>17</v>
      </c>
      <c r="O43" s="4">
        <f t="shared" si="14"/>
        <v>18</v>
      </c>
      <c r="P43" s="4">
        <f t="shared" si="14"/>
        <v>11</v>
      </c>
      <c r="Q43" s="4">
        <f t="shared" si="14"/>
        <v>4</v>
      </c>
      <c r="R43" s="4"/>
      <c r="S43" s="4"/>
      <c r="T43" s="4"/>
      <c r="U43" s="4"/>
      <c r="V43" s="4"/>
      <c r="W43" s="4"/>
      <c r="X43" s="4"/>
      <c r="Y43" s="4"/>
    </row>
    <row r="44" spans="1:25" ht="15.6" x14ac:dyDescent="0.3">
      <c r="A44" s="4">
        <f t="shared" si="3"/>
        <v>2011</v>
      </c>
      <c r="B44" s="23">
        <f t="shared" si="3"/>
        <v>4200</v>
      </c>
      <c r="C44" s="4">
        <f t="shared" ref="C44:Q44" si="15">RANK(C18,C$7:C$28,C$3)</f>
        <v>4</v>
      </c>
      <c r="D44" s="4">
        <f t="shared" si="15"/>
        <v>4</v>
      </c>
      <c r="E44" s="4">
        <f t="shared" si="15"/>
        <v>21</v>
      </c>
      <c r="F44" s="4">
        <f t="shared" si="15"/>
        <v>11</v>
      </c>
      <c r="G44" s="4">
        <f t="shared" si="15"/>
        <v>16</v>
      </c>
      <c r="H44" s="4">
        <f t="shared" si="15"/>
        <v>22</v>
      </c>
      <c r="I44" s="4">
        <f t="shared" si="15"/>
        <v>20</v>
      </c>
      <c r="J44" s="4">
        <f t="shared" si="15"/>
        <v>12</v>
      </c>
      <c r="K44" s="4">
        <f t="shared" si="15"/>
        <v>11</v>
      </c>
      <c r="L44" s="4">
        <f t="shared" si="15"/>
        <v>12</v>
      </c>
      <c r="M44" s="4">
        <f t="shared" si="15"/>
        <v>15</v>
      </c>
      <c r="N44" s="4">
        <f t="shared" si="15"/>
        <v>16</v>
      </c>
      <c r="O44" s="4">
        <f t="shared" si="15"/>
        <v>13</v>
      </c>
      <c r="P44" s="4">
        <f t="shared" si="15"/>
        <v>9</v>
      </c>
      <c r="Q44" s="4">
        <f t="shared" si="15"/>
        <v>2</v>
      </c>
      <c r="R44" s="4"/>
      <c r="S44" s="4"/>
      <c r="T44" s="4"/>
      <c r="U44" s="4"/>
      <c r="V44" s="4"/>
      <c r="W44" s="4"/>
      <c r="X44" s="4"/>
      <c r="Y44" s="4"/>
    </row>
    <row r="45" spans="1:25" ht="15.6" x14ac:dyDescent="0.3">
      <c r="A45" s="4">
        <f t="shared" si="3"/>
        <v>2012</v>
      </c>
      <c r="B45" s="23">
        <f t="shared" si="3"/>
        <v>3750</v>
      </c>
      <c r="C45" s="4">
        <f t="shared" ref="C45:Q45" si="16">RANK(C19,C$7:C$28,C$3)</f>
        <v>11</v>
      </c>
      <c r="D45" s="4">
        <f t="shared" si="16"/>
        <v>2</v>
      </c>
      <c r="E45" s="4">
        <f t="shared" si="16"/>
        <v>18</v>
      </c>
      <c r="F45" s="4">
        <f t="shared" si="16"/>
        <v>2</v>
      </c>
      <c r="G45" s="4">
        <f t="shared" si="16"/>
        <v>10</v>
      </c>
      <c r="H45" s="4">
        <f t="shared" si="16"/>
        <v>19</v>
      </c>
      <c r="I45" s="4">
        <f t="shared" si="16"/>
        <v>14</v>
      </c>
      <c r="J45" s="4">
        <f t="shared" si="16"/>
        <v>21</v>
      </c>
      <c r="K45" s="4">
        <f t="shared" si="16"/>
        <v>20</v>
      </c>
      <c r="L45" s="4">
        <f t="shared" si="16"/>
        <v>15</v>
      </c>
      <c r="M45" s="4">
        <f t="shared" si="16"/>
        <v>16</v>
      </c>
      <c r="N45" s="4">
        <f t="shared" si="16"/>
        <v>10</v>
      </c>
      <c r="O45" s="4">
        <f t="shared" si="16"/>
        <v>11</v>
      </c>
      <c r="P45" s="4">
        <f t="shared" si="16"/>
        <v>6</v>
      </c>
      <c r="Q45" s="4">
        <f t="shared" si="16"/>
        <v>20</v>
      </c>
      <c r="R45" s="4"/>
      <c r="S45" s="4"/>
      <c r="T45" s="4"/>
      <c r="U45" s="4"/>
      <c r="V45" s="4"/>
      <c r="W45" s="4"/>
      <c r="X45" s="4"/>
      <c r="Y45" s="4"/>
    </row>
    <row r="46" spans="1:25" ht="15.6" x14ac:dyDescent="0.3">
      <c r="A46" s="4">
        <f t="shared" si="3"/>
        <v>2013</v>
      </c>
      <c r="B46" s="23">
        <f t="shared" si="3"/>
        <v>4640</v>
      </c>
      <c r="C46" s="4">
        <f t="shared" ref="C46:Q46" si="17">RANK(C20,C$7:C$28,C$3)</f>
        <v>13</v>
      </c>
      <c r="D46" s="4">
        <f t="shared" si="17"/>
        <v>9</v>
      </c>
      <c r="E46" s="4">
        <f t="shared" si="17"/>
        <v>4</v>
      </c>
      <c r="F46" s="4">
        <f t="shared" si="17"/>
        <v>4</v>
      </c>
      <c r="G46" s="4">
        <f t="shared" si="17"/>
        <v>13</v>
      </c>
      <c r="H46" s="4">
        <f t="shared" si="17"/>
        <v>6</v>
      </c>
      <c r="I46" s="4">
        <f t="shared" si="17"/>
        <v>13</v>
      </c>
      <c r="J46" s="4">
        <f t="shared" si="17"/>
        <v>13</v>
      </c>
      <c r="K46" s="4">
        <f t="shared" si="17"/>
        <v>17</v>
      </c>
      <c r="L46" s="4">
        <f t="shared" si="17"/>
        <v>11</v>
      </c>
      <c r="M46" s="4">
        <f t="shared" si="17"/>
        <v>7</v>
      </c>
      <c r="N46" s="4">
        <f t="shared" si="17"/>
        <v>11</v>
      </c>
      <c r="O46" s="4">
        <f t="shared" si="17"/>
        <v>9</v>
      </c>
      <c r="P46" s="4">
        <f t="shared" si="17"/>
        <v>12</v>
      </c>
      <c r="Q46" s="4">
        <f t="shared" si="17"/>
        <v>5</v>
      </c>
      <c r="R46" s="4"/>
      <c r="S46" s="4"/>
      <c r="T46" s="4"/>
      <c r="U46" s="4"/>
      <c r="V46" s="4"/>
      <c r="W46" s="4"/>
      <c r="X46" s="4"/>
      <c r="Y46" s="4"/>
    </row>
    <row r="47" spans="1:25" ht="15.6" x14ac:dyDescent="0.3">
      <c r="A47" s="4">
        <f t="shared" si="3"/>
        <v>2014</v>
      </c>
      <c r="B47" s="23">
        <f t="shared" si="3"/>
        <v>4730</v>
      </c>
      <c r="C47" s="4">
        <f t="shared" ref="C47:Q47" si="18">RANK(C21,C$7:C$28,C$3)</f>
        <v>16</v>
      </c>
      <c r="D47" s="4">
        <f t="shared" si="18"/>
        <v>8</v>
      </c>
      <c r="E47" s="4">
        <f t="shared" si="18"/>
        <v>2</v>
      </c>
      <c r="F47" s="4">
        <f t="shared" si="18"/>
        <v>22</v>
      </c>
      <c r="G47" s="4">
        <f t="shared" si="18"/>
        <v>3</v>
      </c>
      <c r="H47" s="4">
        <f t="shared" si="18"/>
        <v>2</v>
      </c>
      <c r="I47" s="4">
        <f t="shared" si="18"/>
        <v>1</v>
      </c>
      <c r="J47" s="4">
        <f t="shared" si="18"/>
        <v>3</v>
      </c>
      <c r="K47" s="4">
        <f t="shared" si="18"/>
        <v>5</v>
      </c>
      <c r="L47" s="4">
        <f t="shared" si="18"/>
        <v>9</v>
      </c>
      <c r="M47" s="4">
        <f t="shared" si="18"/>
        <v>8</v>
      </c>
      <c r="N47" s="4">
        <f t="shared" si="18"/>
        <v>8</v>
      </c>
      <c r="O47" s="4">
        <f t="shared" si="18"/>
        <v>8</v>
      </c>
      <c r="P47" s="4">
        <f t="shared" si="18"/>
        <v>15</v>
      </c>
      <c r="Q47" s="4">
        <f t="shared" si="18"/>
        <v>12</v>
      </c>
      <c r="R47" s="4"/>
      <c r="S47" s="4"/>
      <c r="T47" s="4"/>
      <c r="U47" s="4"/>
      <c r="V47" s="4"/>
      <c r="W47" s="4"/>
      <c r="X47" s="4"/>
      <c r="Y47" s="4"/>
    </row>
    <row r="48" spans="1:25" ht="15.6" x14ac:dyDescent="0.3">
      <c r="A48" s="4">
        <f t="shared" si="3"/>
        <v>2015</v>
      </c>
      <c r="B48" s="23">
        <f t="shared" si="3"/>
        <v>5180</v>
      </c>
      <c r="C48" s="4">
        <f t="shared" ref="C48:Q48" si="19">RANK(C22,C$7:C$28,C$3)</f>
        <v>9</v>
      </c>
      <c r="D48" s="4">
        <f t="shared" si="19"/>
        <v>7</v>
      </c>
      <c r="E48" s="4">
        <f t="shared" si="19"/>
        <v>17</v>
      </c>
      <c r="F48" s="4">
        <f t="shared" si="19"/>
        <v>1</v>
      </c>
      <c r="G48" s="4">
        <f t="shared" si="19"/>
        <v>4</v>
      </c>
      <c r="H48" s="4">
        <f t="shared" si="19"/>
        <v>16</v>
      </c>
      <c r="I48" s="4">
        <f t="shared" si="19"/>
        <v>7</v>
      </c>
      <c r="J48" s="4">
        <f t="shared" si="19"/>
        <v>20</v>
      </c>
      <c r="K48" s="4">
        <f t="shared" si="19"/>
        <v>16</v>
      </c>
      <c r="L48" s="4">
        <f t="shared" si="19"/>
        <v>6</v>
      </c>
      <c r="M48" s="4">
        <f t="shared" si="19"/>
        <v>9</v>
      </c>
      <c r="N48" s="4">
        <f t="shared" si="19"/>
        <v>7</v>
      </c>
      <c r="O48" s="4">
        <f t="shared" si="19"/>
        <v>7</v>
      </c>
      <c r="P48" s="4">
        <f t="shared" si="19"/>
        <v>10</v>
      </c>
      <c r="Q48" s="4">
        <f t="shared" si="19"/>
        <v>19</v>
      </c>
      <c r="R48" s="4"/>
      <c r="S48" s="4"/>
      <c r="T48" s="4"/>
      <c r="U48" s="4"/>
      <c r="V48" s="4"/>
      <c r="W48" s="4"/>
      <c r="X48" s="4"/>
      <c r="Y48" s="4"/>
    </row>
    <row r="49" spans="1:26" ht="15.6" x14ac:dyDescent="0.3">
      <c r="A49" s="4">
        <f t="shared" si="3"/>
        <v>2016</v>
      </c>
      <c r="B49" s="23">
        <f t="shared" si="3"/>
        <v>5370</v>
      </c>
      <c r="C49" s="4">
        <f t="shared" ref="C49:Q49" si="20">RANK(C23,C$7:C$28,C$3)</f>
        <v>10</v>
      </c>
      <c r="D49" s="4">
        <f t="shared" si="20"/>
        <v>13</v>
      </c>
      <c r="E49" s="4">
        <f t="shared" si="20"/>
        <v>10</v>
      </c>
      <c r="F49" s="4">
        <f t="shared" si="20"/>
        <v>17</v>
      </c>
      <c r="G49" s="4">
        <f t="shared" si="20"/>
        <v>13</v>
      </c>
      <c r="H49" s="4">
        <f t="shared" si="20"/>
        <v>4</v>
      </c>
      <c r="I49" s="4">
        <f t="shared" si="20"/>
        <v>8</v>
      </c>
      <c r="J49" s="4">
        <f t="shared" si="20"/>
        <v>5</v>
      </c>
      <c r="K49" s="4">
        <f t="shared" si="20"/>
        <v>1</v>
      </c>
      <c r="L49" s="4">
        <f t="shared" si="20"/>
        <v>5</v>
      </c>
      <c r="M49" s="4">
        <f t="shared" si="20"/>
        <v>6</v>
      </c>
      <c r="N49" s="4">
        <f t="shared" si="20"/>
        <v>6</v>
      </c>
      <c r="O49" s="4">
        <f t="shared" si="20"/>
        <v>6</v>
      </c>
      <c r="P49" s="4">
        <f t="shared" si="20"/>
        <v>7</v>
      </c>
      <c r="Q49" s="4">
        <f t="shared" si="20"/>
        <v>8</v>
      </c>
      <c r="R49" s="4"/>
      <c r="S49" s="4"/>
      <c r="T49" s="4"/>
      <c r="U49" s="4"/>
      <c r="V49" s="4"/>
      <c r="W49" s="4"/>
      <c r="X49" s="4"/>
      <c r="Y49" s="4"/>
    </row>
    <row r="50" spans="1:26" ht="15.6" x14ac:dyDescent="0.3">
      <c r="A50" s="4">
        <f t="shared" si="3"/>
        <v>2017</v>
      </c>
      <c r="B50" s="23">
        <f t="shared" si="3"/>
        <v>5430</v>
      </c>
      <c r="C50" s="4">
        <f t="shared" ref="C50:Q50" si="21">RANK(C24,C$7:C$28,C$3)</f>
        <v>3</v>
      </c>
      <c r="D50" s="4">
        <f t="shared" si="21"/>
        <v>11</v>
      </c>
      <c r="E50" s="4">
        <f t="shared" si="21"/>
        <v>19</v>
      </c>
      <c r="F50" s="4">
        <f t="shared" si="21"/>
        <v>5</v>
      </c>
      <c r="G50" s="4">
        <f t="shared" si="21"/>
        <v>12</v>
      </c>
      <c r="H50" s="4">
        <f t="shared" si="21"/>
        <v>9</v>
      </c>
      <c r="I50" s="4">
        <f t="shared" si="21"/>
        <v>11</v>
      </c>
      <c r="J50" s="4">
        <f t="shared" si="21"/>
        <v>17</v>
      </c>
      <c r="K50" s="4">
        <f t="shared" si="21"/>
        <v>9</v>
      </c>
      <c r="L50" s="4">
        <f t="shared" si="21"/>
        <v>4</v>
      </c>
      <c r="M50" s="4">
        <f t="shared" si="21"/>
        <v>4</v>
      </c>
      <c r="N50" s="4">
        <f t="shared" si="21"/>
        <v>13</v>
      </c>
      <c r="O50" s="4">
        <f t="shared" si="21"/>
        <v>3</v>
      </c>
      <c r="P50" s="4">
        <f t="shared" si="21"/>
        <v>5</v>
      </c>
      <c r="Q50" s="4">
        <f t="shared" si="21"/>
        <v>16</v>
      </c>
      <c r="R50" s="4"/>
      <c r="S50" s="4"/>
      <c r="T50" s="4"/>
      <c r="U50" s="4"/>
      <c r="V50" s="4"/>
      <c r="W50" s="4"/>
      <c r="X50" s="4"/>
      <c r="Y50" s="4"/>
    </row>
    <row r="51" spans="1:26" ht="15.6" x14ac:dyDescent="0.3">
      <c r="A51" s="4">
        <f t="shared" si="3"/>
        <v>2018</v>
      </c>
      <c r="B51" s="23">
        <f t="shared" si="3"/>
        <v>5120</v>
      </c>
      <c r="C51" s="4">
        <f t="shared" ref="C51:Q51" si="22">RANK(C25,C$7:C$28,C$3)</f>
        <v>8</v>
      </c>
      <c r="D51" s="4">
        <f t="shared" si="22"/>
        <v>6</v>
      </c>
      <c r="E51" s="4">
        <f t="shared" si="22"/>
        <v>5</v>
      </c>
      <c r="F51" s="4">
        <f t="shared" si="22"/>
        <v>11</v>
      </c>
      <c r="G51" s="4">
        <f t="shared" si="22"/>
        <v>2</v>
      </c>
      <c r="H51" s="4">
        <f t="shared" si="22"/>
        <v>13</v>
      </c>
      <c r="I51" s="4">
        <f t="shared" si="22"/>
        <v>10</v>
      </c>
      <c r="J51" s="4">
        <f t="shared" si="22"/>
        <v>15</v>
      </c>
      <c r="K51" s="4">
        <f t="shared" si="22"/>
        <v>3</v>
      </c>
      <c r="L51" s="4">
        <f t="shared" si="22"/>
        <v>7</v>
      </c>
      <c r="M51" s="4">
        <f t="shared" si="22"/>
        <v>2</v>
      </c>
      <c r="N51" s="4">
        <f t="shared" si="22"/>
        <v>9</v>
      </c>
      <c r="O51" s="4">
        <f t="shared" si="22"/>
        <v>4</v>
      </c>
      <c r="P51" s="4">
        <f t="shared" si="22"/>
        <v>4</v>
      </c>
      <c r="Q51" s="4">
        <f t="shared" si="22"/>
        <v>15</v>
      </c>
      <c r="R51" s="4"/>
      <c r="S51" s="4"/>
      <c r="T51" s="4"/>
      <c r="U51" s="4"/>
      <c r="V51" s="4"/>
      <c r="W51" s="4"/>
      <c r="X51" s="4"/>
      <c r="Y51" s="4"/>
    </row>
    <row r="52" spans="1:26" ht="15.6" x14ac:dyDescent="0.3">
      <c r="A52" s="4">
        <f t="shared" si="3"/>
        <v>2019</v>
      </c>
      <c r="B52" s="23">
        <f t="shared" si="3"/>
        <v>5290</v>
      </c>
      <c r="C52" s="4">
        <f t="shared" ref="C52:Q52" si="23">RANK(C26,C$7:C$28,C$3)</f>
        <v>6</v>
      </c>
      <c r="D52" s="4">
        <f t="shared" si="23"/>
        <v>5</v>
      </c>
      <c r="E52" s="4">
        <f t="shared" si="23"/>
        <v>12</v>
      </c>
      <c r="F52" s="4">
        <f t="shared" si="23"/>
        <v>9</v>
      </c>
      <c r="G52" s="4">
        <f t="shared" si="23"/>
        <v>1</v>
      </c>
      <c r="H52" s="4">
        <f t="shared" si="23"/>
        <v>7</v>
      </c>
      <c r="I52" s="4">
        <f t="shared" si="23"/>
        <v>3</v>
      </c>
      <c r="J52" s="4">
        <f t="shared" si="23"/>
        <v>18</v>
      </c>
      <c r="K52" s="4">
        <f t="shared" si="23"/>
        <v>4</v>
      </c>
      <c r="L52" s="4">
        <f t="shared" si="23"/>
        <v>3</v>
      </c>
      <c r="M52" s="4">
        <f t="shared" si="23"/>
        <v>1</v>
      </c>
      <c r="N52" s="4">
        <f t="shared" si="23"/>
        <v>1</v>
      </c>
      <c r="O52" s="4">
        <f t="shared" si="23"/>
        <v>5</v>
      </c>
      <c r="P52" s="4">
        <f t="shared" si="23"/>
        <v>3</v>
      </c>
      <c r="Q52" s="4">
        <f t="shared" si="23"/>
        <v>11</v>
      </c>
      <c r="R52" s="4"/>
      <c r="S52" s="4"/>
      <c r="T52" s="4"/>
      <c r="U52" s="4"/>
      <c r="V52" s="4"/>
      <c r="W52" s="4"/>
      <c r="X52" s="4"/>
      <c r="Y52" s="4"/>
    </row>
    <row r="53" spans="1:26" ht="15.6" x14ac:dyDescent="0.3">
      <c r="A53" s="4">
        <f t="shared" si="3"/>
        <v>2020</v>
      </c>
      <c r="B53" s="23">
        <f t="shared" si="3"/>
        <v>5470</v>
      </c>
      <c r="C53" s="4">
        <f t="shared" ref="C53:Q53" si="24">RANK(C27,C$7:C$28,C$3)</f>
        <v>2</v>
      </c>
      <c r="D53" s="4">
        <f t="shared" si="24"/>
        <v>3</v>
      </c>
      <c r="E53" s="4">
        <f t="shared" si="24"/>
        <v>14</v>
      </c>
      <c r="F53" s="4">
        <f t="shared" si="24"/>
        <v>19</v>
      </c>
      <c r="G53" s="4">
        <f t="shared" si="24"/>
        <v>6</v>
      </c>
      <c r="H53" s="4">
        <f t="shared" si="24"/>
        <v>12</v>
      </c>
      <c r="I53" s="4">
        <f t="shared" si="24"/>
        <v>3</v>
      </c>
      <c r="J53" s="4">
        <f t="shared" si="24"/>
        <v>10</v>
      </c>
      <c r="K53" s="4">
        <f t="shared" si="24"/>
        <v>2</v>
      </c>
      <c r="L53" s="4">
        <f t="shared" si="24"/>
        <v>2</v>
      </c>
      <c r="M53" s="4">
        <f t="shared" si="24"/>
        <v>5</v>
      </c>
      <c r="N53" s="4">
        <f t="shared" si="24"/>
        <v>4</v>
      </c>
      <c r="O53" s="4">
        <f t="shared" si="24"/>
        <v>1</v>
      </c>
      <c r="P53" s="4">
        <f t="shared" si="24"/>
        <v>2</v>
      </c>
      <c r="Q53" s="4">
        <f t="shared" si="24"/>
        <v>10</v>
      </c>
      <c r="R53" s="4"/>
      <c r="S53" s="4"/>
      <c r="T53" s="4"/>
      <c r="U53" s="4"/>
      <c r="V53" s="4"/>
      <c r="W53" s="4"/>
      <c r="X53" s="4"/>
      <c r="Y53" s="4"/>
    </row>
    <row r="54" spans="1:26" ht="15.6" x14ac:dyDescent="0.3">
      <c r="A54" s="4">
        <f t="shared" si="3"/>
        <v>2021</v>
      </c>
      <c r="B54" s="23">
        <f t="shared" si="3"/>
        <v>5930</v>
      </c>
      <c r="C54" s="4">
        <f t="shared" ref="C54:Q54" si="25">RANK(C28,C$7:C$28,C$3)</f>
        <v>1</v>
      </c>
      <c r="D54" s="4">
        <f t="shared" si="25"/>
        <v>1</v>
      </c>
      <c r="E54" s="4">
        <f t="shared" si="25"/>
        <v>16</v>
      </c>
      <c r="F54" s="4">
        <f t="shared" si="25"/>
        <v>3</v>
      </c>
      <c r="G54" s="4">
        <f t="shared" si="25"/>
        <v>15</v>
      </c>
      <c r="H54" s="4">
        <f t="shared" si="25"/>
        <v>18</v>
      </c>
      <c r="I54" s="4">
        <f t="shared" si="25"/>
        <v>17</v>
      </c>
      <c r="J54" s="4">
        <f t="shared" si="25"/>
        <v>18</v>
      </c>
      <c r="K54" s="4">
        <f t="shared" si="25"/>
        <v>15</v>
      </c>
      <c r="L54" s="4">
        <f t="shared" si="25"/>
        <v>1</v>
      </c>
      <c r="M54" s="4">
        <f t="shared" si="25"/>
        <v>3</v>
      </c>
      <c r="N54" s="4">
        <f t="shared" si="25"/>
        <v>3</v>
      </c>
      <c r="O54" s="4">
        <f t="shared" si="25"/>
        <v>2</v>
      </c>
      <c r="P54" s="4">
        <f t="shared" si="25"/>
        <v>1</v>
      </c>
      <c r="Q54" s="4">
        <f t="shared" si="25"/>
        <v>6</v>
      </c>
      <c r="R54" s="4"/>
      <c r="S54" s="4"/>
      <c r="T54" s="4"/>
      <c r="U54" s="4"/>
      <c r="V54" s="4"/>
      <c r="W54" s="4"/>
      <c r="X54" s="4"/>
      <c r="Y54" s="4"/>
    </row>
    <row r="55" spans="1:26" ht="15.6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6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6" x14ac:dyDescent="0.3">
      <c r="A57" s="26" t="s">
        <v>55</v>
      </c>
      <c r="B57" s="26"/>
      <c r="C57" s="26"/>
      <c r="R57" s="4"/>
      <c r="S57" s="4"/>
      <c r="T57" s="4"/>
      <c r="U57" s="4"/>
      <c r="V57" s="4"/>
      <c r="W57" s="4"/>
      <c r="X57" s="4"/>
      <c r="Y57" s="4"/>
      <c r="Z57" s="4"/>
    </row>
    <row r="58" spans="1:26" ht="15.6" x14ac:dyDescent="0.3">
      <c r="A58" s="27" t="s">
        <v>48</v>
      </c>
      <c r="B58" s="27" t="s">
        <v>49</v>
      </c>
      <c r="C58" s="27" t="s">
        <v>49</v>
      </c>
      <c r="D58" s="27" t="s">
        <v>49</v>
      </c>
      <c r="E58" s="27" t="s">
        <v>49</v>
      </c>
      <c r="F58" s="27" t="s">
        <v>49</v>
      </c>
      <c r="G58" s="27" t="s">
        <v>49</v>
      </c>
      <c r="H58" s="27" t="s">
        <v>49</v>
      </c>
      <c r="I58" s="27" t="s">
        <v>49</v>
      </c>
      <c r="J58" s="27" t="s">
        <v>49</v>
      </c>
      <c r="K58" s="27" t="s">
        <v>49</v>
      </c>
      <c r="L58" s="27" t="s">
        <v>49</v>
      </c>
      <c r="M58" s="27" t="s">
        <v>49</v>
      </c>
      <c r="N58" s="27" t="s">
        <v>49</v>
      </c>
      <c r="O58" s="27" t="s">
        <v>49</v>
      </c>
      <c r="P58" s="27" t="s">
        <v>49</v>
      </c>
      <c r="Q58" s="27" t="s">
        <v>2</v>
      </c>
      <c r="R58" s="4"/>
      <c r="S58" s="4"/>
      <c r="T58" s="4"/>
      <c r="U58" s="4"/>
      <c r="V58" s="4"/>
      <c r="W58" s="4"/>
      <c r="X58" s="4"/>
      <c r="Y58" s="4"/>
      <c r="Z58" s="4"/>
    </row>
    <row r="59" spans="1:26" ht="66" x14ac:dyDescent="0.3">
      <c r="A59" s="28" t="s">
        <v>31</v>
      </c>
      <c r="B59" s="109" t="s">
        <v>264</v>
      </c>
      <c r="C59" s="109" t="s">
        <v>265</v>
      </c>
      <c r="D59" s="28" t="s">
        <v>35</v>
      </c>
      <c r="E59" s="28" t="s">
        <v>36</v>
      </c>
      <c r="F59" s="28" t="s">
        <v>37</v>
      </c>
      <c r="G59" s="28" t="s">
        <v>38</v>
      </c>
      <c r="H59" s="28" t="s">
        <v>39</v>
      </c>
      <c r="I59" s="28" t="s">
        <v>40</v>
      </c>
      <c r="J59" s="109" t="s">
        <v>268</v>
      </c>
      <c r="K59" s="28" t="s">
        <v>51</v>
      </c>
      <c r="L59" s="28" t="s">
        <v>52</v>
      </c>
      <c r="M59" s="28" t="s">
        <v>53</v>
      </c>
      <c r="N59" s="28" t="s">
        <v>45</v>
      </c>
      <c r="O59" s="28" t="s">
        <v>46</v>
      </c>
      <c r="P59" s="28" t="s">
        <v>47</v>
      </c>
      <c r="Q59" s="109" t="s">
        <v>263</v>
      </c>
      <c r="R59" s="4"/>
      <c r="S59" s="4"/>
      <c r="T59" s="4"/>
      <c r="U59" s="4"/>
      <c r="V59" s="4"/>
      <c r="W59" s="4"/>
      <c r="X59" s="4"/>
      <c r="Y59" s="4"/>
      <c r="Z59" s="4"/>
    </row>
    <row r="60" spans="1:26" ht="15.6" x14ac:dyDescent="0.3">
      <c r="A60" s="24">
        <v>2000</v>
      </c>
      <c r="B60" s="24">
        <v>7</v>
      </c>
      <c r="C60" s="24">
        <v>17</v>
      </c>
      <c r="D60" s="24">
        <v>20</v>
      </c>
      <c r="E60" s="24">
        <v>5</v>
      </c>
      <c r="F60" s="24">
        <v>6</v>
      </c>
      <c r="G60" s="24">
        <v>21</v>
      </c>
      <c r="H60" s="24">
        <v>11</v>
      </c>
      <c r="I60" s="24">
        <v>14</v>
      </c>
      <c r="J60" s="24">
        <v>19</v>
      </c>
      <c r="K60" s="24">
        <v>21</v>
      </c>
      <c r="L60" s="24">
        <v>19</v>
      </c>
      <c r="M60" s="24">
        <v>21</v>
      </c>
      <c r="N60" s="24">
        <v>22</v>
      </c>
      <c r="O60" s="24">
        <v>22</v>
      </c>
      <c r="P60" s="24">
        <v>18</v>
      </c>
      <c r="Q60" s="24">
        <v>3600</v>
      </c>
      <c r="R60" s="4"/>
      <c r="S60" s="4"/>
      <c r="T60" s="4"/>
      <c r="U60" s="4"/>
      <c r="V60" s="4"/>
      <c r="W60" s="4"/>
      <c r="X60" s="4"/>
      <c r="Y60" s="4"/>
      <c r="Z60" s="4"/>
    </row>
    <row r="61" spans="1:26" ht="15.6" x14ac:dyDescent="0.3">
      <c r="A61" s="24">
        <v>2001</v>
      </c>
      <c r="B61" s="24">
        <v>22</v>
      </c>
      <c r="C61" s="24">
        <v>20</v>
      </c>
      <c r="D61" s="24">
        <v>12</v>
      </c>
      <c r="E61" s="24">
        <v>19</v>
      </c>
      <c r="F61" s="24">
        <v>18</v>
      </c>
      <c r="G61" s="24">
        <v>11</v>
      </c>
      <c r="H61" s="24">
        <v>17</v>
      </c>
      <c r="I61" s="24">
        <v>4</v>
      </c>
      <c r="J61" s="24">
        <v>14</v>
      </c>
      <c r="K61" s="24">
        <v>16</v>
      </c>
      <c r="L61" s="24">
        <v>14</v>
      </c>
      <c r="M61" s="24">
        <v>15</v>
      </c>
      <c r="N61" s="24">
        <v>19</v>
      </c>
      <c r="O61" s="24">
        <v>20</v>
      </c>
      <c r="P61" s="24">
        <v>13</v>
      </c>
      <c r="Q61" s="24">
        <v>4310</v>
      </c>
      <c r="R61" s="4"/>
      <c r="S61" s="4"/>
      <c r="T61" s="4"/>
      <c r="U61" s="4"/>
      <c r="V61" s="4"/>
      <c r="W61" s="4"/>
      <c r="X61" s="4"/>
      <c r="Y61" s="4"/>
      <c r="Z61" s="4"/>
    </row>
    <row r="62" spans="1:26" ht="15.6" x14ac:dyDescent="0.3">
      <c r="A62" s="24">
        <v>2002</v>
      </c>
      <c r="B62" s="24">
        <v>14</v>
      </c>
      <c r="C62" s="24">
        <v>21</v>
      </c>
      <c r="D62" s="24">
        <v>7</v>
      </c>
      <c r="E62" s="24">
        <v>9</v>
      </c>
      <c r="F62" s="24">
        <v>8</v>
      </c>
      <c r="G62" s="24">
        <v>17</v>
      </c>
      <c r="H62" s="24">
        <v>9</v>
      </c>
      <c r="I62" s="24">
        <v>7</v>
      </c>
      <c r="J62" s="24">
        <v>18</v>
      </c>
      <c r="K62" s="24">
        <v>20</v>
      </c>
      <c r="L62" s="24">
        <v>20</v>
      </c>
      <c r="M62" s="24">
        <v>18</v>
      </c>
      <c r="N62" s="24">
        <v>16</v>
      </c>
      <c r="O62" s="24">
        <v>21</v>
      </c>
      <c r="P62" s="24">
        <v>21</v>
      </c>
      <c r="Q62" s="24">
        <v>3510</v>
      </c>
      <c r="R62" s="4"/>
      <c r="S62" s="4"/>
      <c r="T62" s="4"/>
      <c r="U62" s="4"/>
      <c r="V62" s="4"/>
      <c r="W62" s="4"/>
      <c r="X62" s="4"/>
      <c r="Y62" s="4"/>
      <c r="Z62" s="4"/>
    </row>
    <row r="63" spans="1:26" ht="15.6" x14ac:dyDescent="0.3">
      <c r="A63" s="24">
        <v>2003</v>
      </c>
      <c r="B63" s="24">
        <v>17</v>
      </c>
      <c r="C63" s="24">
        <v>15</v>
      </c>
      <c r="D63" s="24">
        <v>22</v>
      </c>
      <c r="E63" s="24">
        <v>14</v>
      </c>
      <c r="F63" s="24">
        <v>18</v>
      </c>
      <c r="G63" s="24">
        <v>20</v>
      </c>
      <c r="H63" s="24">
        <v>22</v>
      </c>
      <c r="I63" s="24">
        <v>21</v>
      </c>
      <c r="J63" s="24">
        <v>21</v>
      </c>
      <c r="K63" s="24">
        <v>22</v>
      </c>
      <c r="L63" s="24">
        <v>22</v>
      </c>
      <c r="M63" s="24">
        <v>22</v>
      </c>
      <c r="N63" s="24">
        <v>15</v>
      </c>
      <c r="O63" s="24">
        <v>19</v>
      </c>
      <c r="P63" s="24">
        <v>14</v>
      </c>
      <c r="Q63" s="24">
        <v>2640</v>
      </c>
      <c r="R63" s="4"/>
      <c r="S63" s="4"/>
      <c r="T63" s="4"/>
      <c r="U63" s="4"/>
      <c r="V63" s="4"/>
      <c r="W63" s="4"/>
      <c r="X63" s="4"/>
      <c r="Y63" s="4"/>
      <c r="Z63" s="4"/>
    </row>
    <row r="64" spans="1:26" ht="15.6" x14ac:dyDescent="0.3">
      <c r="A64" s="24">
        <v>2004</v>
      </c>
      <c r="B64" s="24">
        <v>21</v>
      </c>
      <c r="C64" s="24">
        <v>19</v>
      </c>
      <c r="D64" s="24">
        <v>6</v>
      </c>
      <c r="E64" s="24">
        <v>17</v>
      </c>
      <c r="F64" s="24">
        <v>20</v>
      </c>
      <c r="G64" s="24">
        <v>5</v>
      </c>
      <c r="H64" s="24">
        <v>15</v>
      </c>
      <c r="I64" s="24">
        <v>2</v>
      </c>
      <c r="J64" s="24">
        <v>8</v>
      </c>
      <c r="K64" s="24">
        <v>10</v>
      </c>
      <c r="L64" s="24">
        <v>10</v>
      </c>
      <c r="M64" s="24">
        <v>2</v>
      </c>
      <c r="N64" s="24">
        <v>14</v>
      </c>
      <c r="O64" s="24">
        <v>18</v>
      </c>
      <c r="P64" s="24">
        <v>1</v>
      </c>
      <c r="Q64" s="24">
        <v>5120</v>
      </c>
      <c r="R64" s="4"/>
      <c r="S64" s="4"/>
      <c r="T64" s="4"/>
      <c r="U64" s="4"/>
      <c r="V64" s="4"/>
      <c r="W64" s="4"/>
      <c r="X64" s="4"/>
      <c r="Y64" s="4"/>
      <c r="Z64" s="4"/>
    </row>
    <row r="65" spans="1:26" ht="15.6" x14ac:dyDescent="0.3">
      <c r="A65" s="24">
        <v>2005</v>
      </c>
      <c r="B65" s="24">
        <v>19</v>
      </c>
      <c r="C65" s="24">
        <v>22</v>
      </c>
      <c r="D65" s="24">
        <v>8</v>
      </c>
      <c r="E65" s="24">
        <v>15</v>
      </c>
      <c r="F65" s="24">
        <v>22</v>
      </c>
      <c r="G65" s="24">
        <v>3</v>
      </c>
      <c r="H65" s="24">
        <v>21</v>
      </c>
      <c r="I65" s="24">
        <v>1</v>
      </c>
      <c r="J65" s="24">
        <v>6</v>
      </c>
      <c r="K65" s="24">
        <v>13</v>
      </c>
      <c r="L65" s="24">
        <v>12</v>
      </c>
      <c r="M65" s="24">
        <v>14</v>
      </c>
      <c r="N65" s="24">
        <v>19</v>
      </c>
      <c r="O65" s="24">
        <v>17</v>
      </c>
      <c r="P65" s="24">
        <v>17</v>
      </c>
      <c r="Q65" s="24">
        <v>4500</v>
      </c>
      <c r="R65" s="4"/>
      <c r="S65" s="4"/>
      <c r="T65" s="4"/>
      <c r="U65" s="4"/>
      <c r="V65" s="4"/>
      <c r="W65" s="4"/>
      <c r="X65" s="4"/>
      <c r="Y65" s="4"/>
      <c r="Z65" s="4"/>
    </row>
    <row r="66" spans="1:26" ht="15.6" x14ac:dyDescent="0.3">
      <c r="A66" s="24">
        <v>2006</v>
      </c>
      <c r="B66" s="24">
        <v>12</v>
      </c>
      <c r="C66" s="24">
        <v>18</v>
      </c>
      <c r="D66" s="24">
        <v>14</v>
      </c>
      <c r="E66" s="24">
        <v>11</v>
      </c>
      <c r="F66" s="24">
        <v>17</v>
      </c>
      <c r="G66" s="24">
        <v>15</v>
      </c>
      <c r="H66" s="24">
        <v>16</v>
      </c>
      <c r="I66" s="24">
        <v>11</v>
      </c>
      <c r="J66" s="24">
        <v>9</v>
      </c>
      <c r="K66" s="24">
        <v>14</v>
      </c>
      <c r="L66" s="24">
        <v>13</v>
      </c>
      <c r="M66" s="24">
        <v>12</v>
      </c>
      <c r="N66" s="24">
        <v>12</v>
      </c>
      <c r="O66" s="24">
        <v>16</v>
      </c>
      <c r="P66" s="24">
        <v>7</v>
      </c>
      <c r="Q66" s="24">
        <v>4070</v>
      </c>
      <c r="R66" s="4"/>
      <c r="S66" s="4"/>
      <c r="T66" s="4"/>
      <c r="U66" s="4"/>
      <c r="V66" s="4"/>
      <c r="W66" s="4"/>
      <c r="X66" s="4"/>
      <c r="Y66" s="4"/>
      <c r="Z66" s="4"/>
    </row>
    <row r="67" spans="1:26" ht="15.6" x14ac:dyDescent="0.3">
      <c r="A67" s="24">
        <v>2007</v>
      </c>
      <c r="B67" s="24">
        <v>15</v>
      </c>
      <c r="C67" s="24">
        <v>10</v>
      </c>
      <c r="D67" s="24">
        <v>10</v>
      </c>
      <c r="E67" s="24">
        <v>5</v>
      </c>
      <c r="F67" s="24">
        <v>4</v>
      </c>
      <c r="G67" s="24">
        <v>8</v>
      </c>
      <c r="H67" s="24">
        <v>2</v>
      </c>
      <c r="I67" s="24">
        <v>16</v>
      </c>
      <c r="J67" s="24">
        <v>22</v>
      </c>
      <c r="K67" s="24">
        <v>19</v>
      </c>
      <c r="L67" s="24">
        <v>18</v>
      </c>
      <c r="M67" s="24">
        <v>20</v>
      </c>
      <c r="N67" s="24">
        <v>10</v>
      </c>
      <c r="O67" s="24">
        <v>14</v>
      </c>
      <c r="P67" s="24">
        <v>9</v>
      </c>
      <c r="Q67" s="24">
        <v>3590</v>
      </c>
      <c r="R67" s="4"/>
      <c r="S67" s="4"/>
      <c r="T67" s="4"/>
      <c r="U67" s="4"/>
      <c r="V67" s="4"/>
      <c r="W67" s="4"/>
      <c r="X67" s="4"/>
      <c r="Y67" s="4"/>
      <c r="Z67" s="4"/>
    </row>
    <row r="68" spans="1:26" ht="15.6" x14ac:dyDescent="0.3">
      <c r="A68" s="24">
        <v>2008</v>
      </c>
      <c r="B68" s="24">
        <v>18</v>
      </c>
      <c r="C68" s="24">
        <v>12</v>
      </c>
      <c r="D68" s="24">
        <v>9</v>
      </c>
      <c r="E68" s="24">
        <v>19</v>
      </c>
      <c r="F68" s="24">
        <v>8</v>
      </c>
      <c r="G68" s="24">
        <v>14</v>
      </c>
      <c r="H68" s="24">
        <v>3</v>
      </c>
      <c r="I68" s="24">
        <v>8</v>
      </c>
      <c r="J68" s="24">
        <v>7</v>
      </c>
      <c r="K68" s="24">
        <v>8</v>
      </c>
      <c r="L68" s="24">
        <v>11</v>
      </c>
      <c r="M68" s="24">
        <v>5</v>
      </c>
      <c r="N68" s="24">
        <v>16</v>
      </c>
      <c r="O68" s="24">
        <v>8</v>
      </c>
      <c r="P68" s="24">
        <v>3</v>
      </c>
      <c r="Q68" s="24">
        <v>4980</v>
      </c>
      <c r="R68" s="4"/>
      <c r="S68" s="4"/>
      <c r="T68" s="4"/>
      <c r="U68" s="4"/>
      <c r="V68" s="4"/>
      <c r="W68" s="4"/>
      <c r="X68" s="4"/>
      <c r="Y68" s="4"/>
      <c r="Z68" s="4"/>
    </row>
    <row r="69" spans="1:26" ht="15.6" x14ac:dyDescent="0.3">
      <c r="A69" s="24">
        <v>2009</v>
      </c>
      <c r="B69" s="24">
        <v>20</v>
      </c>
      <c r="C69" s="24">
        <v>16</v>
      </c>
      <c r="D69" s="24">
        <v>3</v>
      </c>
      <c r="E69" s="24">
        <v>15</v>
      </c>
      <c r="F69" s="24">
        <v>10</v>
      </c>
      <c r="G69" s="24">
        <v>10</v>
      </c>
      <c r="H69" s="24">
        <v>6</v>
      </c>
      <c r="I69" s="24">
        <v>9</v>
      </c>
      <c r="J69" s="24">
        <v>13</v>
      </c>
      <c r="K69" s="24">
        <v>18</v>
      </c>
      <c r="L69" s="24">
        <v>21</v>
      </c>
      <c r="M69" s="24">
        <v>19</v>
      </c>
      <c r="N69" s="24">
        <v>21</v>
      </c>
      <c r="O69" s="24">
        <v>13</v>
      </c>
      <c r="P69" s="24">
        <v>22</v>
      </c>
      <c r="Q69" s="24">
        <v>3850</v>
      </c>
      <c r="R69" s="4"/>
      <c r="S69" s="4"/>
      <c r="T69" s="4"/>
      <c r="U69" s="4"/>
      <c r="V69" s="4"/>
      <c r="W69" s="4"/>
      <c r="X69" s="4"/>
      <c r="Y69" s="4"/>
      <c r="Z69" s="4"/>
    </row>
    <row r="70" spans="1:26" ht="15.6" x14ac:dyDescent="0.3">
      <c r="A70" s="24">
        <v>2010</v>
      </c>
      <c r="B70" s="24">
        <v>5</v>
      </c>
      <c r="C70" s="24">
        <v>14</v>
      </c>
      <c r="D70" s="24">
        <v>1</v>
      </c>
      <c r="E70" s="24">
        <v>8</v>
      </c>
      <c r="F70" s="24">
        <v>20</v>
      </c>
      <c r="G70" s="24">
        <v>1</v>
      </c>
      <c r="H70" s="24">
        <v>17</v>
      </c>
      <c r="I70" s="24">
        <v>6</v>
      </c>
      <c r="J70" s="24">
        <v>12</v>
      </c>
      <c r="K70" s="24">
        <v>17</v>
      </c>
      <c r="L70" s="24">
        <v>17</v>
      </c>
      <c r="M70" s="24">
        <v>17</v>
      </c>
      <c r="N70" s="24">
        <v>18</v>
      </c>
      <c r="O70" s="24">
        <v>11</v>
      </c>
      <c r="P70" s="24">
        <v>4</v>
      </c>
      <c r="Q70" s="24">
        <v>3710</v>
      </c>
      <c r="R70" s="4"/>
      <c r="S70" s="4"/>
      <c r="T70" s="4"/>
      <c r="U70" s="4"/>
      <c r="V70" s="4"/>
      <c r="W70" s="4"/>
      <c r="X70" s="4"/>
      <c r="Y70" s="4"/>
      <c r="Z70" s="4"/>
    </row>
    <row r="71" spans="1:26" ht="15.6" x14ac:dyDescent="0.3">
      <c r="A71" s="24">
        <v>2011</v>
      </c>
      <c r="B71" s="24">
        <v>4</v>
      </c>
      <c r="C71" s="24">
        <v>4</v>
      </c>
      <c r="D71" s="24">
        <v>21</v>
      </c>
      <c r="E71" s="24">
        <v>11</v>
      </c>
      <c r="F71" s="24">
        <v>16</v>
      </c>
      <c r="G71" s="24">
        <v>22</v>
      </c>
      <c r="H71" s="24">
        <v>20</v>
      </c>
      <c r="I71" s="24">
        <v>12</v>
      </c>
      <c r="J71" s="24">
        <v>11</v>
      </c>
      <c r="K71" s="24">
        <v>12</v>
      </c>
      <c r="L71" s="24">
        <v>15</v>
      </c>
      <c r="M71" s="24">
        <v>16</v>
      </c>
      <c r="N71" s="24">
        <v>13</v>
      </c>
      <c r="O71" s="24">
        <v>9</v>
      </c>
      <c r="P71" s="24">
        <v>2</v>
      </c>
      <c r="Q71" s="24">
        <v>4200</v>
      </c>
      <c r="R71" s="4"/>
      <c r="S71" s="4"/>
      <c r="T71" s="4"/>
      <c r="U71" s="4"/>
      <c r="V71" s="4"/>
      <c r="W71" s="4"/>
      <c r="X71" s="4"/>
      <c r="Y71" s="4"/>
      <c r="Z71" s="4"/>
    </row>
    <row r="72" spans="1:26" ht="15.6" x14ac:dyDescent="0.3">
      <c r="A72" s="24">
        <v>2012</v>
      </c>
      <c r="B72" s="24">
        <v>11</v>
      </c>
      <c r="C72" s="24">
        <v>2</v>
      </c>
      <c r="D72" s="24">
        <v>18</v>
      </c>
      <c r="E72" s="24">
        <v>2</v>
      </c>
      <c r="F72" s="24">
        <v>10</v>
      </c>
      <c r="G72" s="24">
        <v>19</v>
      </c>
      <c r="H72" s="24">
        <v>14</v>
      </c>
      <c r="I72" s="24">
        <v>21</v>
      </c>
      <c r="J72" s="24">
        <v>20</v>
      </c>
      <c r="K72" s="24">
        <v>15</v>
      </c>
      <c r="L72" s="24">
        <v>16</v>
      </c>
      <c r="M72" s="24">
        <v>10</v>
      </c>
      <c r="N72" s="24">
        <v>11</v>
      </c>
      <c r="O72" s="24">
        <v>6</v>
      </c>
      <c r="P72" s="24">
        <v>20</v>
      </c>
      <c r="Q72" s="24">
        <v>3750</v>
      </c>
      <c r="R72" s="4"/>
      <c r="S72" s="4"/>
      <c r="T72" s="4"/>
      <c r="U72" s="4"/>
      <c r="V72" s="4"/>
      <c r="W72" s="4"/>
      <c r="X72" s="4"/>
      <c r="Y72" s="4"/>
      <c r="Z72" s="4"/>
    </row>
    <row r="73" spans="1:26" ht="15.6" x14ac:dyDescent="0.3">
      <c r="A73" s="24">
        <v>2013</v>
      </c>
      <c r="B73" s="24">
        <v>13</v>
      </c>
      <c r="C73" s="24">
        <v>9</v>
      </c>
      <c r="D73" s="24">
        <v>4</v>
      </c>
      <c r="E73" s="24">
        <v>4</v>
      </c>
      <c r="F73" s="24">
        <v>13</v>
      </c>
      <c r="G73" s="24">
        <v>6</v>
      </c>
      <c r="H73" s="24">
        <v>13</v>
      </c>
      <c r="I73" s="24">
        <v>13</v>
      </c>
      <c r="J73" s="24">
        <v>17</v>
      </c>
      <c r="K73" s="24">
        <v>11</v>
      </c>
      <c r="L73" s="24">
        <v>7</v>
      </c>
      <c r="M73" s="24">
        <v>11</v>
      </c>
      <c r="N73" s="24">
        <v>9</v>
      </c>
      <c r="O73" s="24">
        <v>12</v>
      </c>
      <c r="P73" s="24">
        <v>5</v>
      </c>
      <c r="Q73" s="24">
        <v>4640</v>
      </c>
      <c r="R73" s="4"/>
      <c r="S73" s="4"/>
      <c r="T73" s="4"/>
      <c r="U73" s="4"/>
      <c r="V73" s="4"/>
      <c r="W73" s="4"/>
      <c r="X73" s="4"/>
      <c r="Y73" s="4"/>
      <c r="Z73" s="4"/>
    </row>
    <row r="74" spans="1:26" ht="15.6" x14ac:dyDescent="0.3">
      <c r="A74" s="24">
        <v>2014</v>
      </c>
      <c r="B74" s="24">
        <v>16</v>
      </c>
      <c r="C74" s="24">
        <v>8</v>
      </c>
      <c r="D74" s="24">
        <v>2</v>
      </c>
      <c r="E74" s="24">
        <v>22</v>
      </c>
      <c r="F74" s="24">
        <v>3</v>
      </c>
      <c r="G74" s="24">
        <v>2</v>
      </c>
      <c r="H74" s="24">
        <v>1</v>
      </c>
      <c r="I74" s="24">
        <v>3</v>
      </c>
      <c r="J74" s="24">
        <v>5</v>
      </c>
      <c r="K74" s="24">
        <v>9</v>
      </c>
      <c r="L74" s="24">
        <v>8</v>
      </c>
      <c r="M74" s="24">
        <v>8</v>
      </c>
      <c r="N74" s="24">
        <v>8</v>
      </c>
      <c r="O74" s="24">
        <v>15</v>
      </c>
      <c r="P74" s="24">
        <v>12</v>
      </c>
      <c r="Q74" s="24">
        <v>4730</v>
      </c>
      <c r="R74" s="4"/>
      <c r="S74" s="4"/>
      <c r="T74" s="4"/>
      <c r="U74" s="4"/>
      <c r="V74" s="4"/>
      <c r="W74" s="4"/>
      <c r="X74" s="4"/>
      <c r="Y74" s="4"/>
      <c r="Z74" s="4"/>
    </row>
    <row r="75" spans="1:26" ht="15.6" x14ac:dyDescent="0.3">
      <c r="A75" s="24">
        <v>2015</v>
      </c>
      <c r="B75" s="24">
        <v>9</v>
      </c>
      <c r="C75" s="24">
        <v>7</v>
      </c>
      <c r="D75" s="24">
        <v>17</v>
      </c>
      <c r="E75" s="24">
        <v>1</v>
      </c>
      <c r="F75" s="24">
        <v>4</v>
      </c>
      <c r="G75" s="24">
        <v>16</v>
      </c>
      <c r="H75" s="24">
        <v>7</v>
      </c>
      <c r="I75" s="24">
        <v>20</v>
      </c>
      <c r="J75" s="24">
        <v>16</v>
      </c>
      <c r="K75" s="24">
        <v>6</v>
      </c>
      <c r="L75" s="24">
        <v>9</v>
      </c>
      <c r="M75" s="24">
        <v>7</v>
      </c>
      <c r="N75" s="24">
        <v>7</v>
      </c>
      <c r="O75" s="24">
        <v>10</v>
      </c>
      <c r="P75" s="24">
        <v>19</v>
      </c>
      <c r="Q75" s="24">
        <v>5180</v>
      </c>
      <c r="R75" s="4"/>
      <c r="S75" s="4"/>
      <c r="T75" s="4"/>
      <c r="U75" s="4"/>
      <c r="V75" s="4"/>
      <c r="W75" s="4"/>
      <c r="X75" s="4"/>
      <c r="Y75" s="4"/>
      <c r="Z75" s="4"/>
    </row>
    <row r="76" spans="1:26" ht="15.6" x14ac:dyDescent="0.3">
      <c r="A76" s="24">
        <v>2016</v>
      </c>
      <c r="B76" s="24">
        <v>10</v>
      </c>
      <c r="C76" s="24">
        <v>13</v>
      </c>
      <c r="D76" s="24">
        <v>10</v>
      </c>
      <c r="E76" s="24">
        <v>17</v>
      </c>
      <c r="F76" s="24">
        <v>13</v>
      </c>
      <c r="G76" s="24">
        <v>4</v>
      </c>
      <c r="H76" s="24">
        <v>8</v>
      </c>
      <c r="I76" s="24">
        <v>5</v>
      </c>
      <c r="J76" s="24">
        <v>1</v>
      </c>
      <c r="K76" s="24">
        <v>5</v>
      </c>
      <c r="L76" s="24">
        <v>6</v>
      </c>
      <c r="M76" s="24">
        <v>6</v>
      </c>
      <c r="N76" s="24">
        <v>6</v>
      </c>
      <c r="O76" s="24">
        <v>7</v>
      </c>
      <c r="P76" s="24">
        <v>8</v>
      </c>
      <c r="Q76" s="24">
        <v>5370</v>
      </c>
      <c r="R76" s="4"/>
      <c r="S76" s="4"/>
      <c r="T76" s="4"/>
      <c r="U76" s="4"/>
      <c r="V76" s="4"/>
      <c r="W76" s="4"/>
      <c r="X76" s="4"/>
      <c r="Y76" s="4"/>
      <c r="Z76" s="4"/>
    </row>
    <row r="77" spans="1:26" ht="15.6" x14ac:dyDescent="0.3">
      <c r="A77" s="24">
        <v>2017</v>
      </c>
      <c r="B77" s="24">
        <v>3</v>
      </c>
      <c r="C77" s="24">
        <v>11</v>
      </c>
      <c r="D77" s="24">
        <v>19</v>
      </c>
      <c r="E77" s="24">
        <v>5</v>
      </c>
      <c r="F77" s="24">
        <v>12</v>
      </c>
      <c r="G77" s="24">
        <v>9</v>
      </c>
      <c r="H77" s="24">
        <v>11</v>
      </c>
      <c r="I77" s="24">
        <v>17</v>
      </c>
      <c r="J77" s="24">
        <v>9</v>
      </c>
      <c r="K77" s="24">
        <v>4</v>
      </c>
      <c r="L77" s="24">
        <v>4</v>
      </c>
      <c r="M77" s="24">
        <v>13</v>
      </c>
      <c r="N77" s="24">
        <v>3</v>
      </c>
      <c r="O77" s="24">
        <v>5</v>
      </c>
      <c r="P77" s="24">
        <v>16</v>
      </c>
      <c r="Q77" s="24">
        <v>5430</v>
      </c>
      <c r="R77" s="4"/>
      <c r="S77" s="4"/>
      <c r="T77" s="4"/>
      <c r="U77" s="4"/>
      <c r="V77" s="4"/>
      <c r="W77" s="4"/>
      <c r="X77" s="4"/>
      <c r="Y77" s="4"/>
      <c r="Z77" s="4"/>
    </row>
    <row r="78" spans="1:26" ht="15.6" x14ac:dyDescent="0.3">
      <c r="A78" s="24">
        <v>2018</v>
      </c>
      <c r="B78" s="24">
        <v>8</v>
      </c>
      <c r="C78" s="24">
        <v>6</v>
      </c>
      <c r="D78" s="24">
        <v>5</v>
      </c>
      <c r="E78" s="24">
        <v>11</v>
      </c>
      <c r="F78" s="24">
        <v>2</v>
      </c>
      <c r="G78" s="24">
        <v>13</v>
      </c>
      <c r="H78" s="24">
        <v>10</v>
      </c>
      <c r="I78" s="24">
        <v>15</v>
      </c>
      <c r="J78" s="24">
        <v>3</v>
      </c>
      <c r="K78" s="24">
        <v>7</v>
      </c>
      <c r="L78" s="24">
        <v>2</v>
      </c>
      <c r="M78" s="24">
        <v>9</v>
      </c>
      <c r="N78" s="24">
        <v>4</v>
      </c>
      <c r="O78" s="24">
        <v>4</v>
      </c>
      <c r="P78" s="24">
        <v>15</v>
      </c>
      <c r="Q78" s="24">
        <v>5120</v>
      </c>
      <c r="R78" s="4"/>
      <c r="S78" s="4"/>
      <c r="T78" s="4"/>
      <c r="U78" s="4"/>
      <c r="V78" s="4"/>
      <c r="W78" s="4"/>
      <c r="X78" s="4"/>
      <c r="Y78" s="4"/>
      <c r="Z78" s="4"/>
    </row>
    <row r="79" spans="1:26" ht="15.6" x14ac:dyDescent="0.3">
      <c r="A79" s="24">
        <v>2019</v>
      </c>
      <c r="B79" s="24">
        <v>6</v>
      </c>
      <c r="C79" s="24">
        <v>5</v>
      </c>
      <c r="D79" s="24">
        <v>12</v>
      </c>
      <c r="E79" s="24">
        <v>9</v>
      </c>
      <c r="F79" s="24">
        <v>1</v>
      </c>
      <c r="G79" s="24">
        <v>7</v>
      </c>
      <c r="H79" s="24">
        <v>3</v>
      </c>
      <c r="I79" s="24">
        <v>18</v>
      </c>
      <c r="J79" s="24">
        <v>4</v>
      </c>
      <c r="K79" s="24">
        <v>3</v>
      </c>
      <c r="L79" s="24">
        <v>1</v>
      </c>
      <c r="M79" s="24">
        <v>1</v>
      </c>
      <c r="N79" s="24">
        <v>5</v>
      </c>
      <c r="O79" s="24">
        <v>3</v>
      </c>
      <c r="P79" s="24">
        <v>11</v>
      </c>
      <c r="Q79" s="24">
        <v>5290</v>
      </c>
      <c r="R79" s="4"/>
      <c r="S79" s="4"/>
      <c r="T79" s="4"/>
      <c r="U79" s="4"/>
      <c r="V79" s="4"/>
      <c r="W79" s="4"/>
      <c r="X79" s="4"/>
      <c r="Y79" s="4"/>
      <c r="Z79" s="4"/>
    </row>
    <row r="80" spans="1:26" ht="15.6" x14ac:dyDescent="0.3">
      <c r="A80" s="24">
        <v>2020</v>
      </c>
      <c r="B80" s="24">
        <v>2</v>
      </c>
      <c r="C80" s="24">
        <v>3</v>
      </c>
      <c r="D80" s="24">
        <v>14</v>
      </c>
      <c r="E80" s="24">
        <v>19</v>
      </c>
      <c r="F80" s="24">
        <v>6</v>
      </c>
      <c r="G80" s="24">
        <v>12</v>
      </c>
      <c r="H80" s="24">
        <v>3</v>
      </c>
      <c r="I80" s="24">
        <v>10</v>
      </c>
      <c r="J80" s="24">
        <v>2</v>
      </c>
      <c r="K80" s="24">
        <v>2</v>
      </c>
      <c r="L80" s="24">
        <v>5</v>
      </c>
      <c r="M80" s="24">
        <v>4</v>
      </c>
      <c r="N80" s="24">
        <v>1</v>
      </c>
      <c r="O80" s="24">
        <v>2</v>
      </c>
      <c r="P80" s="24">
        <v>10</v>
      </c>
      <c r="Q80" s="24">
        <v>5470</v>
      </c>
      <c r="R80" s="4"/>
      <c r="S80" s="4"/>
      <c r="T80" s="4"/>
      <c r="U80" s="4"/>
      <c r="V80" s="4"/>
      <c r="W80" s="4"/>
      <c r="X80" s="4"/>
      <c r="Y80" s="4"/>
      <c r="Z80" s="4"/>
    </row>
    <row r="81" spans="1:26" ht="15.6" x14ac:dyDescent="0.3">
      <c r="A81" s="24">
        <v>2021</v>
      </c>
      <c r="B81" s="24">
        <v>1</v>
      </c>
      <c r="C81" s="24">
        <v>1</v>
      </c>
      <c r="D81" s="24">
        <v>16</v>
      </c>
      <c r="E81" s="24">
        <v>3</v>
      </c>
      <c r="F81" s="24">
        <v>15</v>
      </c>
      <c r="G81" s="24">
        <v>18</v>
      </c>
      <c r="H81" s="24">
        <v>17</v>
      </c>
      <c r="I81" s="24">
        <v>18</v>
      </c>
      <c r="J81" s="24">
        <v>15</v>
      </c>
      <c r="K81" s="24">
        <v>1</v>
      </c>
      <c r="L81" s="24">
        <v>3</v>
      </c>
      <c r="M81" s="24">
        <v>3</v>
      </c>
      <c r="N81" s="24">
        <v>2</v>
      </c>
      <c r="O81" s="24">
        <v>1</v>
      </c>
      <c r="P81" s="24">
        <v>6</v>
      </c>
      <c r="Q81" s="24">
        <v>5930</v>
      </c>
      <c r="R81" s="4"/>
      <c r="S81" s="4"/>
      <c r="T81" s="4"/>
      <c r="U81" s="4"/>
      <c r="V81" s="4"/>
      <c r="W81" s="4"/>
      <c r="X81" s="4"/>
      <c r="Y81" s="4"/>
      <c r="Z81" s="4"/>
    </row>
    <row r="82" spans="1:26" ht="15.6" x14ac:dyDescent="0.3">
      <c r="R82" s="4"/>
      <c r="S82" s="4"/>
      <c r="T82" s="4"/>
      <c r="U82" s="4"/>
      <c r="V82" s="4"/>
      <c r="W82" s="4"/>
      <c r="X82" s="4"/>
      <c r="Y82" s="4"/>
      <c r="Z82" s="4"/>
    </row>
    <row r="83" spans="1:26" ht="15.6" x14ac:dyDescent="0.3">
      <c r="A83" s="24" t="s">
        <v>54</v>
      </c>
      <c r="B83" s="25">
        <f t="shared" ref="B83:P83" si="26">CORREL($P$4:$P$25,B60:B81)</f>
        <v>0.54737063559515575</v>
      </c>
      <c r="C83" s="25">
        <f t="shared" si="26"/>
        <v>0.27704004372198554</v>
      </c>
      <c r="D83" s="25">
        <f t="shared" si="26"/>
        <v>-0.2294789420335856</v>
      </c>
      <c r="E83" s="25">
        <f>CORREL($P$4:$P$25,E60:E81)</f>
        <v>0.3486399230120788</v>
      </c>
      <c r="F83" s="25">
        <f t="shared" si="26"/>
        <v>0.45603474722716475</v>
      </c>
      <c r="G83" s="25">
        <f t="shared" si="26"/>
        <v>-0.31259453398480791</v>
      </c>
      <c r="H83" s="25">
        <f t="shared" si="26"/>
        <v>0.23998167742613064</v>
      </c>
      <c r="I83" s="25">
        <f t="shared" si="26"/>
        <v>-0.21172046615096121</v>
      </c>
      <c r="J83" s="25">
        <f t="shared" si="26"/>
        <v>-0.1168250742252304</v>
      </c>
      <c r="K83" s="25">
        <f t="shared" si="26"/>
        <v>4.2188155970642946E-2</v>
      </c>
      <c r="L83" s="25">
        <f t="shared" si="26"/>
        <v>7.7559674639973042E-2</v>
      </c>
      <c r="M83" s="25">
        <f t="shared" si="26"/>
        <v>-6.3796997906424943E-2</v>
      </c>
      <c r="N83" s="25">
        <f t="shared" si="26"/>
        <v>9.3110709449451129E-3</v>
      </c>
      <c r="O83" s="25">
        <f t="shared" si="26"/>
        <v>8.592290678280097E-2</v>
      </c>
      <c r="P83" s="25">
        <f t="shared" si="26"/>
        <v>-0.21391785057070109</v>
      </c>
      <c r="R83" s="4"/>
      <c r="S83" s="4"/>
      <c r="T83" s="4"/>
      <c r="U83" s="4"/>
      <c r="V83" s="4"/>
      <c r="W83" s="4"/>
      <c r="X83" s="4"/>
      <c r="Y83" s="4"/>
      <c r="Z83" s="4"/>
    </row>
    <row r="84" spans="1:26" ht="15.6" x14ac:dyDescent="0.3">
      <c r="A84" s="24" t="s">
        <v>56</v>
      </c>
      <c r="B84" s="24">
        <f t="shared" ref="B84:P84" si="27">IF(B83&lt;0,1,0)</f>
        <v>0</v>
      </c>
      <c r="C84" s="24">
        <f t="shared" si="27"/>
        <v>0</v>
      </c>
      <c r="D84" s="24">
        <f t="shared" si="27"/>
        <v>1</v>
      </c>
      <c r="E84" s="24">
        <f t="shared" si="27"/>
        <v>0</v>
      </c>
      <c r="F84" s="24">
        <f t="shared" si="27"/>
        <v>0</v>
      </c>
      <c r="G84" s="24">
        <f t="shared" si="27"/>
        <v>1</v>
      </c>
      <c r="H84" s="24">
        <f t="shared" si="27"/>
        <v>0</v>
      </c>
      <c r="I84" s="24">
        <f t="shared" si="27"/>
        <v>1</v>
      </c>
      <c r="J84" s="24">
        <f t="shared" si="27"/>
        <v>1</v>
      </c>
      <c r="K84" s="24">
        <f t="shared" si="27"/>
        <v>0</v>
      </c>
      <c r="L84" s="24">
        <f t="shared" si="27"/>
        <v>0</v>
      </c>
      <c r="M84" s="24">
        <f t="shared" si="27"/>
        <v>1</v>
      </c>
      <c r="N84" s="24">
        <f t="shared" si="27"/>
        <v>0</v>
      </c>
      <c r="O84" s="24">
        <f t="shared" si="27"/>
        <v>0</v>
      </c>
      <c r="P84" s="24">
        <f t="shared" si="27"/>
        <v>1</v>
      </c>
      <c r="Q84" s="24">
        <f>SUM(B84:P84)</f>
        <v>6</v>
      </c>
      <c r="R84" s="4"/>
      <c r="S84" s="4"/>
      <c r="T84" s="4"/>
      <c r="U84" s="4"/>
      <c r="V84" s="4"/>
      <c r="W84" s="4"/>
      <c r="X84" s="4"/>
      <c r="Y84" s="4"/>
      <c r="Z84" s="4"/>
    </row>
    <row r="85" spans="1:26" ht="15.6" x14ac:dyDescent="0.3">
      <c r="R85" s="4"/>
      <c r="S85" s="4"/>
      <c r="T85" s="4"/>
      <c r="U85" s="4"/>
      <c r="V85" s="4"/>
      <c r="W85" s="4"/>
      <c r="X85" s="4"/>
      <c r="Y85" s="4"/>
      <c r="Z85" s="4"/>
    </row>
    <row r="86" spans="1:26" ht="15.6" x14ac:dyDescent="0.3">
      <c r="R86" s="4"/>
      <c r="S86" s="4"/>
      <c r="T86" s="4"/>
      <c r="U86" s="4"/>
      <c r="V86" s="4"/>
      <c r="W86" s="4"/>
      <c r="X86" s="4"/>
      <c r="Y86" s="4"/>
      <c r="Z86" s="4"/>
    </row>
    <row r="87" spans="1:26" ht="15.6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6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6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6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6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6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6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6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6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6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6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6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6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6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6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6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6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6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6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6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6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6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6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6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6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6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6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6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6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6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6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6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6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6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6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6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6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6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6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6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6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6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6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6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6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6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6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6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6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6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6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6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6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6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6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6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6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6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6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6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6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6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6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6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6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6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6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6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6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6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6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6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6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6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6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6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6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6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6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6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6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6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6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6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6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6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6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6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6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6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6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6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6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6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6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6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6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6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6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6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6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6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6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6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6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6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6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6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6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6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6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6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6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6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6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6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6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6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6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6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6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6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6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6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6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6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6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6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6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6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6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6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6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6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6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6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6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6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6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6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6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6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6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6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6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6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6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6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6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6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6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6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6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6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6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6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6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6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6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6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6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6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6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6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6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6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6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6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6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6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6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6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6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6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6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6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6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6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6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6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6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6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6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6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6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6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6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6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6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6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6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6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6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6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6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6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6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6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6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6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6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6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6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6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6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6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6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6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6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6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6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6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6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6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6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6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6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6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6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6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6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6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6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6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6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6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6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6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6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6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6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6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6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6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6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6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6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6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6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6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6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6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6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6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6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6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6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6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6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6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6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6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6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6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6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6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6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6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6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6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6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6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6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6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6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6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6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6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6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6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6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6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6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6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6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6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6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6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6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6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6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6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6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6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6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6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6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6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6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6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6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6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6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6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6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6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6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6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6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6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6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6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6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6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6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6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6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6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6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6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6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6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6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6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6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6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6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6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6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6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6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6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6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6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6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6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6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6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6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6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6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6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6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6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6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6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6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6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6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6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6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6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6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6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6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6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6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6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6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6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6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6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6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6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6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6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6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6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6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6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6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6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6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6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6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6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6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6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6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6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6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6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6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6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6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6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6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6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6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6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6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6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6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6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6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6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6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6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6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6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6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6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6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6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6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6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6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6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6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6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6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6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6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6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6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6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6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6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6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6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6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6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6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6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6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6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6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6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6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6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6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6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6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6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6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6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6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6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6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6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6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6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6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6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6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6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6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6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6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6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6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6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6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6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6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6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6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6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6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6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6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6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6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6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6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6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6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6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6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6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6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6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6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6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6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6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6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6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6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6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6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6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6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6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6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6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6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6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6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6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6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6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6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6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6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6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6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6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6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6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6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6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6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6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6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6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6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6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6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6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6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6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6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6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6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6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6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6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6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6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6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6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6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6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6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6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6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6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6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6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6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6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6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6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6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6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6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6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6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6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6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6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6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6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6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6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6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6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6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6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6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6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6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6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6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6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6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6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6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6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6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6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6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6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6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6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6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6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6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6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6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6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6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6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6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6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6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6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6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6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6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6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6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6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6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6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6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6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6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6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6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6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6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6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6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6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6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6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6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6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6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6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6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6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6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6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6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6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6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6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6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6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6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6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6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6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6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6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6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6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6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6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6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6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6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6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6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6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6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6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6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6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6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6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6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6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6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6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6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6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6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6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6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6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6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6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6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6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6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6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6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6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6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6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6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6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6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6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6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6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6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6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6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6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6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6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6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6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6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6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6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6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6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6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6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6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6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6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6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6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6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6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6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6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6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6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6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6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6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6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6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6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6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6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6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6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6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6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6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6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6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6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6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6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6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6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6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6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6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6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6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6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6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6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6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6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6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6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6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6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6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6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6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6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6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6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6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6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6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6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6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6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6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6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6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6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6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6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6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6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6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6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6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6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6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6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6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6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6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6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6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6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6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6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6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6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6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6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6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6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6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6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6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6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6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6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6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6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6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6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6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6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6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6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6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6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6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6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6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6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6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6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6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6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6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6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6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6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6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6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6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6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6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6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6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6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6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6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6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6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6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6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6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6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6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6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6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6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6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6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6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6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6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6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6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6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6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6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6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6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6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6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6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6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6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6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6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6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6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6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6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6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6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6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6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6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6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6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6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6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6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6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6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6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6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6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6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6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6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6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</sheetData>
  <conditionalFormatting sqref="B33:B5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3:Y5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1000"/>
  <sheetViews>
    <sheetView zoomScale="75" workbookViewId="0"/>
  </sheetViews>
  <sheetFormatPr baseColWidth="10" defaultColWidth="14.44140625" defaultRowHeight="15" customHeight="1" x14ac:dyDescent="0.3"/>
  <cols>
    <col min="1" max="26" width="8.6640625" customWidth="1"/>
  </cols>
  <sheetData>
    <row r="1" spans="1:17" ht="12" customHeight="1" x14ac:dyDescent="0.3">
      <c r="A1" s="29"/>
    </row>
    <row r="2" spans="1:17" ht="12" customHeight="1" x14ac:dyDescent="0.3">
      <c r="A2" s="30"/>
    </row>
    <row r="3" spans="1:17" ht="12" customHeight="1" x14ac:dyDescent="0.3"/>
    <row r="4" spans="1:17" ht="12" customHeight="1" x14ac:dyDescent="0.3"/>
    <row r="5" spans="1:17" ht="12" customHeight="1" x14ac:dyDescent="0.3">
      <c r="A5" s="31" t="s">
        <v>57</v>
      </c>
      <c r="B5" s="32">
        <v>1891389</v>
      </c>
      <c r="C5" s="31" t="s">
        <v>58</v>
      </c>
      <c r="D5" s="32">
        <v>22</v>
      </c>
      <c r="E5" s="31" t="s">
        <v>59</v>
      </c>
      <c r="F5" s="32">
        <v>15</v>
      </c>
      <c r="G5" s="31" t="s">
        <v>60</v>
      </c>
      <c r="H5" s="32">
        <v>22</v>
      </c>
      <c r="I5" s="31" t="s">
        <v>61</v>
      </c>
      <c r="J5" s="32">
        <v>0</v>
      </c>
      <c r="K5" s="31" t="s">
        <v>62</v>
      </c>
      <c r="L5" s="32" t="s">
        <v>142</v>
      </c>
    </row>
    <row r="6" spans="1:17" ht="12" customHeight="1" x14ac:dyDescent="0.3">
      <c r="A6" s="29"/>
    </row>
    <row r="7" spans="1:17" ht="12" customHeight="1" x14ac:dyDescent="0.3">
      <c r="A7" s="33" t="s">
        <v>63</v>
      </c>
      <c r="B7" s="33" t="s">
        <v>64</v>
      </c>
      <c r="C7" s="33" t="s">
        <v>65</v>
      </c>
      <c r="D7" s="33" t="s">
        <v>66</v>
      </c>
      <c r="E7" s="33" t="s">
        <v>67</v>
      </c>
      <c r="F7" s="33" t="s">
        <v>68</v>
      </c>
      <c r="G7" s="33" t="s">
        <v>69</v>
      </c>
      <c r="H7" s="33" t="s">
        <v>70</v>
      </c>
      <c r="I7" s="33" t="s">
        <v>71</v>
      </c>
      <c r="J7" s="33" t="s">
        <v>72</v>
      </c>
      <c r="K7" s="33" t="s">
        <v>73</v>
      </c>
      <c r="L7" s="33" t="s">
        <v>74</v>
      </c>
      <c r="M7" s="33" t="s">
        <v>75</v>
      </c>
      <c r="N7" s="33" t="s">
        <v>76</v>
      </c>
      <c r="O7" s="33" t="s">
        <v>77</v>
      </c>
      <c r="P7" s="33" t="s">
        <v>78</v>
      </c>
      <c r="Q7" s="34">
        <v>4150</v>
      </c>
    </row>
    <row r="8" spans="1:17" ht="12" customHeight="1" x14ac:dyDescent="0.3">
      <c r="A8" s="33" t="s">
        <v>79</v>
      </c>
      <c r="B8" s="34">
        <v>16</v>
      </c>
      <c r="C8" s="34">
        <v>18</v>
      </c>
      <c r="D8" s="34">
        <v>20</v>
      </c>
      <c r="E8" s="34">
        <v>16</v>
      </c>
      <c r="F8" s="34">
        <v>6</v>
      </c>
      <c r="G8" s="34">
        <v>21</v>
      </c>
      <c r="H8" s="34">
        <v>11</v>
      </c>
      <c r="I8" s="34">
        <v>14</v>
      </c>
      <c r="J8" s="34">
        <v>19</v>
      </c>
      <c r="K8" s="34">
        <v>21</v>
      </c>
      <c r="L8" s="34">
        <v>19</v>
      </c>
      <c r="M8" s="34">
        <v>21</v>
      </c>
      <c r="N8" s="34">
        <v>22</v>
      </c>
      <c r="O8" s="34">
        <v>22</v>
      </c>
      <c r="P8" s="34">
        <v>18</v>
      </c>
      <c r="Q8" s="34">
        <v>6220</v>
      </c>
    </row>
    <row r="9" spans="1:17" ht="12" customHeight="1" x14ac:dyDescent="0.3">
      <c r="A9" s="33" t="s">
        <v>80</v>
      </c>
      <c r="B9" s="34">
        <v>22</v>
      </c>
      <c r="C9" s="34">
        <v>22</v>
      </c>
      <c r="D9" s="34">
        <v>12</v>
      </c>
      <c r="E9" s="34">
        <v>2</v>
      </c>
      <c r="F9" s="34">
        <v>18</v>
      </c>
      <c r="G9" s="34">
        <v>11</v>
      </c>
      <c r="H9" s="34">
        <v>17</v>
      </c>
      <c r="I9" s="34">
        <v>4</v>
      </c>
      <c r="J9" s="34">
        <v>13</v>
      </c>
      <c r="K9" s="34">
        <v>16</v>
      </c>
      <c r="L9" s="34">
        <v>14</v>
      </c>
      <c r="M9" s="34">
        <v>15</v>
      </c>
      <c r="N9" s="34">
        <v>19</v>
      </c>
      <c r="O9" s="34">
        <v>20</v>
      </c>
      <c r="P9" s="34">
        <v>13</v>
      </c>
      <c r="Q9" s="34">
        <v>5050</v>
      </c>
    </row>
    <row r="10" spans="1:17" ht="12" customHeight="1" x14ac:dyDescent="0.3">
      <c r="A10" s="33" t="s">
        <v>81</v>
      </c>
      <c r="B10" s="34">
        <v>18</v>
      </c>
      <c r="C10" s="34">
        <v>21</v>
      </c>
      <c r="D10" s="34">
        <v>7</v>
      </c>
      <c r="E10" s="34">
        <v>13</v>
      </c>
      <c r="F10" s="34">
        <v>8</v>
      </c>
      <c r="G10" s="34">
        <v>17</v>
      </c>
      <c r="H10" s="34">
        <v>9</v>
      </c>
      <c r="I10" s="34">
        <v>7</v>
      </c>
      <c r="J10" s="34">
        <v>21</v>
      </c>
      <c r="K10" s="34">
        <v>20</v>
      </c>
      <c r="L10" s="34">
        <v>20</v>
      </c>
      <c r="M10" s="34">
        <v>18</v>
      </c>
      <c r="N10" s="34">
        <v>16</v>
      </c>
      <c r="O10" s="34">
        <v>21</v>
      </c>
      <c r="P10" s="34">
        <v>21</v>
      </c>
      <c r="Q10" s="34">
        <v>3950</v>
      </c>
    </row>
    <row r="11" spans="1:17" ht="12" customHeight="1" x14ac:dyDescent="0.3">
      <c r="A11" s="33" t="s">
        <v>82</v>
      </c>
      <c r="B11" s="34">
        <v>9</v>
      </c>
      <c r="C11" s="34">
        <v>14</v>
      </c>
      <c r="D11" s="34">
        <v>22</v>
      </c>
      <c r="E11" s="34">
        <v>9</v>
      </c>
      <c r="F11" s="34">
        <v>18</v>
      </c>
      <c r="G11" s="34">
        <v>20</v>
      </c>
      <c r="H11" s="34">
        <v>22</v>
      </c>
      <c r="I11" s="34">
        <v>21</v>
      </c>
      <c r="J11" s="34">
        <v>22</v>
      </c>
      <c r="K11" s="34">
        <v>22</v>
      </c>
      <c r="L11" s="34">
        <v>22</v>
      </c>
      <c r="M11" s="34">
        <v>22</v>
      </c>
      <c r="N11" s="34">
        <v>15</v>
      </c>
      <c r="O11" s="34">
        <v>19</v>
      </c>
      <c r="P11" s="34">
        <v>14</v>
      </c>
      <c r="Q11" s="34">
        <v>7000</v>
      </c>
    </row>
    <row r="12" spans="1:17" ht="12" customHeight="1" x14ac:dyDescent="0.3">
      <c r="A12" s="33" t="s">
        <v>83</v>
      </c>
      <c r="B12" s="34">
        <v>12</v>
      </c>
      <c r="C12" s="34">
        <v>19</v>
      </c>
      <c r="D12" s="34">
        <v>6</v>
      </c>
      <c r="E12" s="34">
        <v>5</v>
      </c>
      <c r="F12" s="34">
        <v>20</v>
      </c>
      <c r="G12" s="34">
        <v>5</v>
      </c>
      <c r="H12" s="34">
        <v>15</v>
      </c>
      <c r="I12" s="34">
        <v>2</v>
      </c>
      <c r="J12" s="34">
        <v>7</v>
      </c>
      <c r="K12" s="34">
        <v>10</v>
      </c>
      <c r="L12" s="34">
        <v>10</v>
      </c>
      <c r="M12" s="34">
        <v>2</v>
      </c>
      <c r="N12" s="34">
        <v>14</v>
      </c>
      <c r="O12" s="34">
        <v>18</v>
      </c>
      <c r="P12" s="34">
        <v>1</v>
      </c>
      <c r="Q12" s="34">
        <v>7560</v>
      </c>
    </row>
    <row r="13" spans="1:17" ht="12" customHeight="1" x14ac:dyDescent="0.3">
      <c r="A13" s="33" t="s">
        <v>84</v>
      </c>
      <c r="B13" s="34">
        <v>17</v>
      </c>
      <c r="C13" s="34">
        <v>20</v>
      </c>
      <c r="D13" s="34">
        <v>8</v>
      </c>
      <c r="E13" s="34">
        <v>7</v>
      </c>
      <c r="F13" s="34">
        <v>22</v>
      </c>
      <c r="G13" s="34">
        <v>3</v>
      </c>
      <c r="H13" s="34">
        <v>21</v>
      </c>
      <c r="I13" s="34">
        <v>1</v>
      </c>
      <c r="J13" s="34">
        <v>12</v>
      </c>
      <c r="K13" s="34">
        <v>13</v>
      </c>
      <c r="L13" s="34">
        <v>12</v>
      </c>
      <c r="M13" s="34">
        <v>14</v>
      </c>
      <c r="N13" s="34">
        <v>19</v>
      </c>
      <c r="O13" s="34">
        <v>17</v>
      </c>
      <c r="P13" s="34">
        <v>17</v>
      </c>
      <c r="Q13" s="34">
        <v>6820</v>
      </c>
    </row>
    <row r="14" spans="1:17" ht="12" customHeight="1" x14ac:dyDescent="0.3">
      <c r="A14" s="33" t="s">
        <v>85</v>
      </c>
      <c r="B14" s="34">
        <v>19</v>
      </c>
      <c r="C14" s="34">
        <v>17</v>
      </c>
      <c r="D14" s="34">
        <v>14</v>
      </c>
      <c r="E14" s="34">
        <v>10</v>
      </c>
      <c r="F14" s="34">
        <v>17</v>
      </c>
      <c r="G14" s="34">
        <v>15</v>
      </c>
      <c r="H14" s="34">
        <v>16</v>
      </c>
      <c r="I14" s="34">
        <v>11</v>
      </c>
      <c r="J14" s="34">
        <v>15</v>
      </c>
      <c r="K14" s="34">
        <v>14</v>
      </c>
      <c r="L14" s="34">
        <v>13</v>
      </c>
      <c r="M14" s="34">
        <v>12</v>
      </c>
      <c r="N14" s="34">
        <v>12</v>
      </c>
      <c r="O14" s="34">
        <v>16</v>
      </c>
      <c r="P14" s="34">
        <v>7</v>
      </c>
      <c r="Q14" s="34">
        <v>3730</v>
      </c>
    </row>
    <row r="15" spans="1:17" ht="12" customHeight="1" x14ac:dyDescent="0.3">
      <c r="A15" s="33" t="s">
        <v>86</v>
      </c>
      <c r="B15" s="34">
        <v>7</v>
      </c>
      <c r="C15" s="34">
        <v>7</v>
      </c>
      <c r="D15" s="34">
        <v>10</v>
      </c>
      <c r="E15" s="34">
        <v>16</v>
      </c>
      <c r="F15" s="34">
        <v>4</v>
      </c>
      <c r="G15" s="34">
        <v>8</v>
      </c>
      <c r="H15" s="34">
        <v>2</v>
      </c>
      <c r="I15" s="34">
        <v>16</v>
      </c>
      <c r="J15" s="34">
        <v>20</v>
      </c>
      <c r="K15" s="34">
        <v>19</v>
      </c>
      <c r="L15" s="34">
        <v>18</v>
      </c>
      <c r="M15" s="34">
        <v>20</v>
      </c>
      <c r="N15" s="34">
        <v>10</v>
      </c>
      <c r="O15" s="34">
        <v>14</v>
      </c>
      <c r="P15" s="34">
        <v>9</v>
      </c>
      <c r="Q15" s="34">
        <v>7470</v>
      </c>
    </row>
    <row r="16" spans="1:17" ht="12" customHeight="1" x14ac:dyDescent="0.3">
      <c r="A16" s="33" t="s">
        <v>87</v>
      </c>
      <c r="B16" s="34">
        <v>15</v>
      </c>
      <c r="C16" s="34">
        <v>15</v>
      </c>
      <c r="D16" s="34">
        <v>9</v>
      </c>
      <c r="E16" s="34">
        <v>2</v>
      </c>
      <c r="F16" s="34">
        <v>8</v>
      </c>
      <c r="G16" s="34">
        <v>14</v>
      </c>
      <c r="H16" s="34">
        <v>3</v>
      </c>
      <c r="I16" s="34">
        <v>8</v>
      </c>
      <c r="J16" s="34">
        <v>9</v>
      </c>
      <c r="K16" s="34">
        <v>8</v>
      </c>
      <c r="L16" s="34">
        <v>11</v>
      </c>
      <c r="M16" s="34">
        <v>5</v>
      </c>
      <c r="N16" s="34">
        <v>16</v>
      </c>
      <c r="O16" s="34">
        <v>8</v>
      </c>
      <c r="P16" s="34">
        <v>3</v>
      </c>
      <c r="Q16" s="34">
        <v>6390</v>
      </c>
    </row>
    <row r="17" spans="1:17" ht="12" customHeight="1" x14ac:dyDescent="0.3">
      <c r="A17" s="33" t="s">
        <v>88</v>
      </c>
      <c r="B17" s="34">
        <v>11</v>
      </c>
      <c r="C17" s="34">
        <v>16</v>
      </c>
      <c r="D17" s="34">
        <v>3</v>
      </c>
      <c r="E17" s="34">
        <v>7</v>
      </c>
      <c r="F17" s="34">
        <v>10</v>
      </c>
      <c r="G17" s="34">
        <v>10</v>
      </c>
      <c r="H17" s="34">
        <v>6</v>
      </c>
      <c r="I17" s="34">
        <v>9</v>
      </c>
      <c r="J17" s="34">
        <v>16</v>
      </c>
      <c r="K17" s="34">
        <v>18</v>
      </c>
      <c r="L17" s="34">
        <v>21</v>
      </c>
      <c r="M17" s="34">
        <v>19</v>
      </c>
      <c r="N17" s="34">
        <v>21</v>
      </c>
      <c r="O17" s="34">
        <v>13</v>
      </c>
      <c r="P17" s="34">
        <v>22</v>
      </c>
      <c r="Q17" s="34">
        <v>6470</v>
      </c>
    </row>
    <row r="18" spans="1:17" ht="12" customHeight="1" x14ac:dyDescent="0.3">
      <c r="A18" s="33" t="s">
        <v>89</v>
      </c>
      <c r="B18" s="34">
        <v>8</v>
      </c>
      <c r="C18" s="34">
        <v>13</v>
      </c>
      <c r="D18" s="34">
        <v>1</v>
      </c>
      <c r="E18" s="34">
        <v>15</v>
      </c>
      <c r="F18" s="34">
        <v>20</v>
      </c>
      <c r="G18" s="34">
        <v>1</v>
      </c>
      <c r="H18" s="34">
        <v>17</v>
      </c>
      <c r="I18" s="34">
        <v>6</v>
      </c>
      <c r="J18" s="34">
        <v>18</v>
      </c>
      <c r="K18" s="34">
        <v>17</v>
      </c>
      <c r="L18" s="34">
        <v>17</v>
      </c>
      <c r="M18" s="34">
        <v>17</v>
      </c>
      <c r="N18" s="34">
        <v>18</v>
      </c>
      <c r="O18" s="34">
        <v>11</v>
      </c>
      <c r="P18" s="34">
        <v>4</v>
      </c>
      <c r="Q18" s="34">
        <v>6500</v>
      </c>
    </row>
    <row r="19" spans="1:17" ht="12" customHeight="1" x14ac:dyDescent="0.3">
      <c r="A19" s="33" t="s">
        <v>90</v>
      </c>
      <c r="B19" s="34">
        <v>20</v>
      </c>
      <c r="C19" s="34">
        <v>4</v>
      </c>
      <c r="D19" s="34">
        <v>21</v>
      </c>
      <c r="E19" s="34">
        <v>10</v>
      </c>
      <c r="F19" s="34">
        <v>16</v>
      </c>
      <c r="G19" s="34">
        <v>22</v>
      </c>
      <c r="H19" s="34">
        <v>20</v>
      </c>
      <c r="I19" s="34">
        <v>12</v>
      </c>
      <c r="J19" s="34">
        <v>14</v>
      </c>
      <c r="K19" s="34">
        <v>12</v>
      </c>
      <c r="L19" s="34">
        <v>15</v>
      </c>
      <c r="M19" s="34">
        <v>16</v>
      </c>
      <c r="N19" s="34">
        <v>13</v>
      </c>
      <c r="O19" s="34">
        <v>9</v>
      </c>
      <c r="P19" s="34">
        <v>2</v>
      </c>
      <c r="Q19" s="34">
        <v>4000</v>
      </c>
    </row>
    <row r="20" spans="1:17" ht="12" customHeight="1" x14ac:dyDescent="0.3">
      <c r="A20" s="33" t="s">
        <v>91</v>
      </c>
      <c r="B20" s="34">
        <v>13</v>
      </c>
      <c r="C20" s="34">
        <v>2</v>
      </c>
      <c r="D20" s="34">
        <v>18</v>
      </c>
      <c r="E20" s="34">
        <v>21</v>
      </c>
      <c r="F20" s="34">
        <v>10</v>
      </c>
      <c r="G20" s="34">
        <v>19</v>
      </c>
      <c r="H20" s="34">
        <v>14</v>
      </c>
      <c r="I20" s="34">
        <v>21</v>
      </c>
      <c r="J20" s="34">
        <v>17</v>
      </c>
      <c r="K20" s="34">
        <v>15</v>
      </c>
      <c r="L20" s="34">
        <v>16</v>
      </c>
      <c r="M20" s="34">
        <v>10</v>
      </c>
      <c r="N20" s="34">
        <v>11</v>
      </c>
      <c r="O20" s="34">
        <v>6</v>
      </c>
      <c r="P20" s="34">
        <v>20</v>
      </c>
      <c r="Q20" s="34">
        <v>5440</v>
      </c>
    </row>
    <row r="21" spans="1:17" ht="12" customHeight="1" x14ac:dyDescent="0.3">
      <c r="A21" s="33" t="s">
        <v>92</v>
      </c>
      <c r="B21" s="34">
        <v>21</v>
      </c>
      <c r="C21" s="34">
        <v>5</v>
      </c>
      <c r="D21" s="34">
        <v>4</v>
      </c>
      <c r="E21" s="34">
        <v>19</v>
      </c>
      <c r="F21" s="34">
        <v>13</v>
      </c>
      <c r="G21" s="34">
        <v>6</v>
      </c>
      <c r="H21" s="34">
        <v>13</v>
      </c>
      <c r="I21" s="34">
        <v>13</v>
      </c>
      <c r="J21" s="34">
        <v>11</v>
      </c>
      <c r="K21" s="34">
        <v>11</v>
      </c>
      <c r="L21" s="34">
        <v>7</v>
      </c>
      <c r="M21" s="34">
        <v>11</v>
      </c>
      <c r="N21" s="34">
        <v>9</v>
      </c>
      <c r="O21" s="34">
        <v>12</v>
      </c>
      <c r="P21" s="34">
        <v>5</v>
      </c>
      <c r="Q21" s="34">
        <v>7820</v>
      </c>
    </row>
    <row r="22" spans="1:17" ht="12" customHeight="1" x14ac:dyDescent="0.3">
      <c r="A22" s="33" t="s">
        <v>93</v>
      </c>
      <c r="B22" s="34">
        <v>14</v>
      </c>
      <c r="C22" s="34">
        <v>12</v>
      </c>
      <c r="D22" s="34">
        <v>2</v>
      </c>
      <c r="E22" s="34">
        <v>1</v>
      </c>
      <c r="F22" s="34">
        <v>3</v>
      </c>
      <c r="G22" s="34">
        <v>2</v>
      </c>
      <c r="H22" s="34">
        <v>1</v>
      </c>
      <c r="I22" s="34">
        <v>3</v>
      </c>
      <c r="J22" s="34">
        <v>10</v>
      </c>
      <c r="K22" s="34">
        <v>9</v>
      </c>
      <c r="L22" s="34">
        <v>8</v>
      </c>
      <c r="M22" s="34">
        <v>8</v>
      </c>
      <c r="N22" s="34">
        <v>8</v>
      </c>
      <c r="O22" s="34">
        <v>15</v>
      </c>
      <c r="P22" s="34">
        <v>12</v>
      </c>
      <c r="Q22" s="34">
        <v>5790</v>
      </c>
    </row>
    <row r="23" spans="1:17" ht="12" customHeight="1" x14ac:dyDescent="0.3">
      <c r="A23" s="33" t="s">
        <v>94</v>
      </c>
      <c r="B23" s="34">
        <v>10</v>
      </c>
      <c r="C23" s="34">
        <v>10</v>
      </c>
      <c r="D23" s="34">
        <v>17</v>
      </c>
      <c r="E23" s="34">
        <v>22</v>
      </c>
      <c r="F23" s="34">
        <v>4</v>
      </c>
      <c r="G23" s="34">
        <v>16</v>
      </c>
      <c r="H23" s="34">
        <v>7</v>
      </c>
      <c r="I23" s="34">
        <v>20</v>
      </c>
      <c r="J23" s="34">
        <v>6</v>
      </c>
      <c r="K23" s="34">
        <v>6</v>
      </c>
      <c r="L23" s="34">
        <v>9</v>
      </c>
      <c r="M23" s="34">
        <v>7</v>
      </c>
      <c r="N23" s="34">
        <v>7</v>
      </c>
      <c r="O23" s="34">
        <v>10</v>
      </c>
      <c r="P23" s="34">
        <v>19</v>
      </c>
      <c r="Q23" s="34">
        <v>8630</v>
      </c>
    </row>
    <row r="24" spans="1:17" ht="12" customHeight="1" x14ac:dyDescent="0.3">
      <c r="A24" s="33" t="s">
        <v>95</v>
      </c>
      <c r="B24" s="34">
        <v>4</v>
      </c>
      <c r="C24" s="34">
        <v>11</v>
      </c>
      <c r="D24" s="34">
        <v>10</v>
      </c>
      <c r="E24" s="34">
        <v>5</v>
      </c>
      <c r="F24" s="34">
        <v>13</v>
      </c>
      <c r="G24" s="34">
        <v>4</v>
      </c>
      <c r="H24" s="34">
        <v>8</v>
      </c>
      <c r="I24" s="34">
        <v>5</v>
      </c>
      <c r="J24" s="34">
        <v>4</v>
      </c>
      <c r="K24" s="34">
        <v>5</v>
      </c>
      <c r="L24" s="34">
        <v>6</v>
      </c>
      <c r="M24" s="34">
        <v>6</v>
      </c>
      <c r="N24" s="34">
        <v>6</v>
      </c>
      <c r="O24" s="34">
        <v>7</v>
      </c>
      <c r="P24" s="34">
        <v>8</v>
      </c>
      <c r="Q24" s="34">
        <v>6820</v>
      </c>
    </row>
    <row r="25" spans="1:17" ht="12" customHeight="1" x14ac:dyDescent="0.3">
      <c r="A25" s="33" t="s">
        <v>96</v>
      </c>
      <c r="B25" s="34">
        <v>3</v>
      </c>
      <c r="C25" s="34">
        <v>9</v>
      </c>
      <c r="D25" s="34">
        <v>19</v>
      </c>
      <c r="E25" s="34">
        <v>16</v>
      </c>
      <c r="F25" s="34">
        <v>12</v>
      </c>
      <c r="G25" s="34">
        <v>9</v>
      </c>
      <c r="H25" s="34">
        <v>11</v>
      </c>
      <c r="I25" s="34">
        <v>17</v>
      </c>
      <c r="J25" s="34">
        <v>3</v>
      </c>
      <c r="K25" s="34">
        <v>4</v>
      </c>
      <c r="L25" s="34">
        <v>4</v>
      </c>
      <c r="M25" s="34">
        <v>13</v>
      </c>
      <c r="N25" s="34">
        <v>3</v>
      </c>
      <c r="O25" s="34">
        <v>5</v>
      </c>
      <c r="P25" s="34">
        <v>16</v>
      </c>
      <c r="Q25" s="34">
        <v>8490</v>
      </c>
    </row>
    <row r="26" spans="1:17" ht="12" customHeight="1" x14ac:dyDescent="0.3">
      <c r="A26" s="33" t="s">
        <v>97</v>
      </c>
      <c r="B26" s="34">
        <v>1</v>
      </c>
      <c r="C26" s="34">
        <v>6</v>
      </c>
      <c r="D26" s="34">
        <v>5</v>
      </c>
      <c r="E26" s="34">
        <v>10</v>
      </c>
      <c r="F26" s="34">
        <v>2</v>
      </c>
      <c r="G26" s="34">
        <v>13</v>
      </c>
      <c r="H26" s="34">
        <v>10</v>
      </c>
      <c r="I26" s="34">
        <v>15</v>
      </c>
      <c r="J26" s="34">
        <v>7</v>
      </c>
      <c r="K26" s="34">
        <v>7</v>
      </c>
      <c r="L26" s="34">
        <v>2</v>
      </c>
      <c r="M26" s="34">
        <v>9</v>
      </c>
      <c r="N26" s="34">
        <v>4</v>
      </c>
      <c r="O26" s="34">
        <v>4</v>
      </c>
      <c r="P26" s="34">
        <v>15</v>
      </c>
      <c r="Q26" s="34">
        <v>8060</v>
      </c>
    </row>
    <row r="27" spans="1:17" ht="12" customHeight="1" x14ac:dyDescent="0.3">
      <c r="A27" s="33" t="s">
        <v>98</v>
      </c>
      <c r="B27" s="34">
        <v>5</v>
      </c>
      <c r="C27" s="34">
        <v>8</v>
      </c>
      <c r="D27" s="34">
        <v>12</v>
      </c>
      <c r="E27" s="34">
        <v>13</v>
      </c>
      <c r="F27" s="34">
        <v>1</v>
      </c>
      <c r="G27" s="34">
        <v>7</v>
      </c>
      <c r="H27" s="34">
        <v>3</v>
      </c>
      <c r="I27" s="34">
        <v>18</v>
      </c>
      <c r="J27" s="34">
        <v>5</v>
      </c>
      <c r="K27" s="34">
        <v>3</v>
      </c>
      <c r="L27" s="34">
        <v>1</v>
      </c>
      <c r="M27" s="34">
        <v>1</v>
      </c>
      <c r="N27" s="34">
        <v>5</v>
      </c>
      <c r="O27" s="34">
        <v>3</v>
      </c>
      <c r="P27" s="34">
        <v>11</v>
      </c>
      <c r="Q27" s="34">
        <v>8580</v>
      </c>
    </row>
    <row r="28" spans="1:17" ht="12" customHeight="1" x14ac:dyDescent="0.3">
      <c r="A28" s="33" t="s">
        <v>99</v>
      </c>
      <c r="B28" s="34">
        <v>2</v>
      </c>
      <c r="C28" s="34">
        <v>3</v>
      </c>
      <c r="D28" s="34">
        <v>14</v>
      </c>
      <c r="E28" s="34">
        <v>2</v>
      </c>
      <c r="F28" s="34">
        <v>6</v>
      </c>
      <c r="G28" s="34">
        <v>12</v>
      </c>
      <c r="H28" s="34">
        <v>3</v>
      </c>
      <c r="I28" s="34">
        <v>10</v>
      </c>
      <c r="J28" s="34">
        <v>2</v>
      </c>
      <c r="K28" s="34">
        <v>2</v>
      </c>
      <c r="L28" s="34">
        <v>5</v>
      </c>
      <c r="M28" s="34">
        <v>4</v>
      </c>
      <c r="N28" s="34">
        <v>1</v>
      </c>
      <c r="O28" s="34">
        <v>2</v>
      </c>
      <c r="P28" s="34">
        <v>10</v>
      </c>
      <c r="Q28" s="34">
        <v>6130</v>
      </c>
    </row>
    <row r="29" spans="1:17" ht="12" customHeight="1" x14ac:dyDescent="0.3">
      <c r="A29" s="33" t="s">
        <v>100</v>
      </c>
      <c r="B29" s="34">
        <v>6</v>
      </c>
      <c r="C29" s="34">
        <v>1</v>
      </c>
      <c r="D29" s="34">
        <v>16</v>
      </c>
      <c r="E29" s="34">
        <v>20</v>
      </c>
      <c r="F29" s="34">
        <v>15</v>
      </c>
      <c r="G29" s="34">
        <v>18</v>
      </c>
      <c r="H29" s="34">
        <v>17</v>
      </c>
      <c r="I29" s="34">
        <v>18</v>
      </c>
      <c r="J29" s="34">
        <v>1</v>
      </c>
      <c r="K29" s="34">
        <v>1</v>
      </c>
      <c r="L29" s="34">
        <v>3</v>
      </c>
      <c r="M29" s="34">
        <v>3</v>
      </c>
      <c r="N29" s="34">
        <v>2</v>
      </c>
      <c r="O29" s="34">
        <v>1</v>
      </c>
      <c r="P29" s="34">
        <v>6</v>
      </c>
      <c r="Q29" s="34"/>
    </row>
    <row r="30" spans="1:17" ht="12" customHeight="1" x14ac:dyDescent="0.3">
      <c r="A30" s="29"/>
    </row>
    <row r="31" spans="1:17" ht="12" customHeight="1" x14ac:dyDescent="0.3">
      <c r="A31" s="33" t="s">
        <v>101</v>
      </c>
      <c r="B31" s="33" t="s">
        <v>64</v>
      </c>
      <c r="C31" s="33" t="s">
        <v>65</v>
      </c>
      <c r="D31" s="33" t="s">
        <v>66</v>
      </c>
      <c r="E31" s="33" t="s">
        <v>67</v>
      </c>
      <c r="F31" s="33" t="s">
        <v>68</v>
      </c>
      <c r="G31" s="33" t="s">
        <v>69</v>
      </c>
      <c r="H31" s="33" t="s">
        <v>70</v>
      </c>
      <c r="I31" s="33" t="s">
        <v>71</v>
      </c>
      <c r="J31" s="33" t="s">
        <v>72</v>
      </c>
      <c r="K31" s="33" t="s">
        <v>73</v>
      </c>
      <c r="L31" s="33" t="s">
        <v>74</v>
      </c>
      <c r="M31" s="33" t="s">
        <v>75</v>
      </c>
      <c r="N31" s="33" t="s">
        <v>76</v>
      </c>
      <c r="O31" s="33" t="s">
        <v>77</v>
      </c>
      <c r="P31" s="33" t="s">
        <v>78</v>
      </c>
    </row>
    <row r="32" spans="1:17" ht="12" customHeight="1" x14ac:dyDescent="0.3">
      <c r="A32" s="33" t="s">
        <v>102</v>
      </c>
      <c r="B32" s="34" t="s">
        <v>143</v>
      </c>
      <c r="C32" s="34" t="s">
        <v>144</v>
      </c>
      <c r="D32" s="34" t="s">
        <v>145</v>
      </c>
      <c r="E32" s="34" t="s">
        <v>146</v>
      </c>
      <c r="F32" s="34" t="s">
        <v>147</v>
      </c>
      <c r="G32" s="34" t="s">
        <v>148</v>
      </c>
      <c r="H32" s="34" t="s">
        <v>103</v>
      </c>
      <c r="I32" s="34" t="s">
        <v>149</v>
      </c>
      <c r="J32" s="34" t="s">
        <v>103</v>
      </c>
      <c r="K32" s="34" t="s">
        <v>103</v>
      </c>
      <c r="L32" s="34" t="s">
        <v>150</v>
      </c>
      <c r="M32" s="34" t="s">
        <v>151</v>
      </c>
      <c r="N32" s="34" t="s">
        <v>152</v>
      </c>
      <c r="O32" s="34" t="s">
        <v>153</v>
      </c>
      <c r="P32" s="34" t="s">
        <v>154</v>
      </c>
    </row>
    <row r="33" spans="1:16" ht="12" customHeight="1" x14ac:dyDescent="0.3">
      <c r="A33" s="33" t="s">
        <v>104</v>
      </c>
      <c r="B33" s="34" t="s">
        <v>155</v>
      </c>
      <c r="C33" s="34" t="s">
        <v>144</v>
      </c>
      <c r="D33" s="34" t="s">
        <v>156</v>
      </c>
      <c r="E33" s="34" t="s">
        <v>146</v>
      </c>
      <c r="F33" s="34" t="s">
        <v>157</v>
      </c>
      <c r="G33" s="34" t="s">
        <v>148</v>
      </c>
      <c r="H33" s="34" t="s">
        <v>103</v>
      </c>
      <c r="I33" s="34" t="s">
        <v>158</v>
      </c>
      <c r="J33" s="34" t="s">
        <v>103</v>
      </c>
      <c r="K33" s="34" t="s">
        <v>103</v>
      </c>
      <c r="L33" s="34" t="s">
        <v>150</v>
      </c>
      <c r="M33" s="34" t="s">
        <v>151</v>
      </c>
      <c r="N33" s="34" t="s">
        <v>152</v>
      </c>
      <c r="O33" s="34" t="s">
        <v>153</v>
      </c>
      <c r="P33" s="34" t="s">
        <v>154</v>
      </c>
    </row>
    <row r="34" spans="1:16" ht="12" customHeight="1" x14ac:dyDescent="0.3">
      <c r="A34" s="33" t="s">
        <v>105</v>
      </c>
      <c r="B34" s="34" t="s">
        <v>155</v>
      </c>
      <c r="C34" s="34" t="s">
        <v>144</v>
      </c>
      <c r="D34" s="34" t="s">
        <v>156</v>
      </c>
      <c r="E34" s="34" t="s">
        <v>146</v>
      </c>
      <c r="F34" s="34" t="s">
        <v>157</v>
      </c>
      <c r="G34" s="34" t="s">
        <v>148</v>
      </c>
      <c r="H34" s="34" t="s">
        <v>103</v>
      </c>
      <c r="I34" s="34" t="s">
        <v>158</v>
      </c>
      <c r="J34" s="34" t="s">
        <v>103</v>
      </c>
      <c r="K34" s="34" t="s">
        <v>103</v>
      </c>
      <c r="L34" s="34" t="s">
        <v>150</v>
      </c>
      <c r="M34" s="34" t="s">
        <v>151</v>
      </c>
      <c r="N34" s="34" t="s">
        <v>152</v>
      </c>
      <c r="O34" s="34" t="s">
        <v>153</v>
      </c>
      <c r="P34" s="34" t="s">
        <v>159</v>
      </c>
    </row>
    <row r="35" spans="1:16" ht="12" customHeight="1" x14ac:dyDescent="0.3">
      <c r="A35" s="33" t="s">
        <v>106</v>
      </c>
      <c r="B35" s="34" t="s">
        <v>155</v>
      </c>
      <c r="C35" s="34" t="s">
        <v>103</v>
      </c>
      <c r="D35" s="34" t="s">
        <v>103</v>
      </c>
      <c r="E35" s="34" t="s">
        <v>146</v>
      </c>
      <c r="F35" s="34" t="s">
        <v>157</v>
      </c>
      <c r="G35" s="34" t="s">
        <v>148</v>
      </c>
      <c r="H35" s="34" t="s">
        <v>103</v>
      </c>
      <c r="I35" s="34" t="s">
        <v>158</v>
      </c>
      <c r="J35" s="34" t="s">
        <v>103</v>
      </c>
      <c r="K35" s="34" t="s">
        <v>103</v>
      </c>
      <c r="L35" s="34" t="s">
        <v>150</v>
      </c>
      <c r="M35" s="34" t="s">
        <v>151</v>
      </c>
      <c r="N35" s="34" t="s">
        <v>152</v>
      </c>
      <c r="O35" s="34" t="s">
        <v>153</v>
      </c>
      <c r="P35" s="34" t="s">
        <v>159</v>
      </c>
    </row>
    <row r="36" spans="1:16" ht="12" customHeight="1" x14ac:dyDescent="0.3">
      <c r="A36" s="33" t="s">
        <v>107</v>
      </c>
      <c r="B36" s="34" t="s">
        <v>160</v>
      </c>
      <c r="C36" s="34" t="s">
        <v>103</v>
      </c>
      <c r="D36" s="34" t="s">
        <v>103</v>
      </c>
      <c r="E36" s="34" t="s">
        <v>146</v>
      </c>
      <c r="F36" s="34" t="s">
        <v>157</v>
      </c>
      <c r="G36" s="34" t="s">
        <v>148</v>
      </c>
      <c r="H36" s="34" t="s">
        <v>103</v>
      </c>
      <c r="I36" s="34" t="s">
        <v>158</v>
      </c>
      <c r="J36" s="34" t="s">
        <v>103</v>
      </c>
      <c r="K36" s="34" t="s">
        <v>103</v>
      </c>
      <c r="L36" s="34" t="s">
        <v>103</v>
      </c>
      <c r="M36" s="34" t="s">
        <v>151</v>
      </c>
      <c r="N36" s="34" t="s">
        <v>152</v>
      </c>
      <c r="O36" s="34" t="s">
        <v>153</v>
      </c>
      <c r="P36" s="34" t="s">
        <v>159</v>
      </c>
    </row>
    <row r="37" spans="1:16" ht="12" customHeight="1" x14ac:dyDescent="0.3">
      <c r="A37" s="33" t="s">
        <v>108</v>
      </c>
      <c r="B37" s="34" t="s">
        <v>160</v>
      </c>
      <c r="C37" s="34" t="s">
        <v>103</v>
      </c>
      <c r="D37" s="34" t="s">
        <v>103</v>
      </c>
      <c r="E37" s="34" t="s">
        <v>146</v>
      </c>
      <c r="F37" s="34" t="s">
        <v>157</v>
      </c>
      <c r="G37" s="34" t="s">
        <v>148</v>
      </c>
      <c r="H37" s="34" t="s">
        <v>103</v>
      </c>
      <c r="I37" s="34" t="s">
        <v>158</v>
      </c>
      <c r="J37" s="34" t="s">
        <v>103</v>
      </c>
      <c r="K37" s="34" t="s">
        <v>103</v>
      </c>
      <c r="L37" s="34" t="s">
        <v>103</v>
      </c>
      <c r="M37" s="34" t="s">
        <v>151</v>
      </c>
      <c r="N37" s="34" t="s">
        <v>152</v>
      </c>
      <c r="O37" s="34" t="s">
        <v>153</v>
      </c>
      <c r="P37" s="34" t="s">
        <v>159</v>
      </c>
    </row>
    <row r="38" spans="1:16" ht="12" customHeight="1" x14ac:dyDescent="0.3">
      <c r="A38" s="33" t="s">
        <v>109</v>
      </c>
      <c r="B38" s="34" t="s">
        <v>160</v>
      </c>
      <c r="C38" s="34" t="s">
        <v>103</v>
      </c>
      <c r="D38" s="34" t="s">
        <v>103</v>
      </c>
      <c r="E38" s="34" t="s">
        <v>146</v>
      </c>
      <c r="F38" s="34" t="s">
        <v>157</v>
      </c>
      <c r="G38" s="34" t="s">
        <v>148</v>
      </c>
      <c r="H38" s="34" t="s">
        <v>103</v>
      </c>
      <c r="I38" s="34" t="s">
        <v>158</v>
      </c>
      <c r="J38" s="34" t="s">
        <v>103</v>
      </c>
      <c r="K38" s="34" t="s">
        <v>103</v>
      </c>
      <c r="L38" s="34" t="s">
        <v>103</v>
      </c>
      <c r="M38" s="34" t="s">
        <v>151</v>
      </c>
      <c r="N38" s="34" t="s">
        <v>152</v>
      </c>
      <c r="O38" s="34" t="s">
        <v>153</v>
      </c>
      <c r="P38" s="34" t="s">
        <v>159</v>
      </c>
    </row>
    <row r="39" spans="1:16" ht="12" customHeight="1" x14ac:dyDescent="0.3">
      <c r="A39" s="33" t="s">
        <v>110</v>
      </c>
      <c r="B39" s="34" t="s">
        <v>160</v>
      </c>
      <c r="C39" s="34" t="s">
        <v>103</v>
      </c>
      <c r="D39" s="34" t="s">
        <v>103</v>
      </c>
      <c r="E39" s="34" t="s">
        <v>146</v>
      </c>
      <c r="F39" s="34" t="s">
        <v>157</v>
      </c>
      <c r="G39" s="34" t="s">
        <v>148</v>
      </c>
      <c r="H39" s="34" t="s">
        <v>103</v>
      </c>
      <c r="I39" s="34" t="s">
        <v>161</v>
      </c>
      <c r="J39" s="34" t="s">
        <v>103</v>
      </c>
      <c r="K39" s="34" t="s">
        <v>103</v>
      </c>
      <c r="L39" s="34" t="s">
        <v>103</v>
      </c>
      <c r="M39" s="34" t="s">
        <v>151</v>
      </c>
      <c r="N39" s="34" t="s">
        <v>103</v>
      </c>
      <c r="O39" s="34" t="s">
        <v>153</v>
      </c>
      <c r="P39" s="34" t="s">
        <v>159</v>
      </c>
    </row>
    <row r="40" spans="1:16" ht="12" customHeight="1" x14ac:dyDescent="0.3">
      <c r="A40" s="33" t="s">
        <v>111</v>
      </c>
      <c r="B40" s="34" t="s">
        <v>160</v>
      </c>
      <c r="C40" s="34" t="s">
        <v>103</v>
      </c>
      <c r="D40" s="34" t="s">
        <v>103</v>
      </c>
      <c r="E40" s="34" t="s">
        <v>146</v>
      </c>
      <c r="F40" s="34" t="s">
        <v>157</v>
      </c>
      <c r="G40" s="34" t="s">
        <v>148</v>
      </c>
      <c r="H40" s="34" t="s">
        <v>103</v>
      </c>
      <c r="I40" s="34" t="s">
        <v>161</v>
      </c>
      <c r="J40" s="34" t="s">
        <v>103</v>
      </c>
      <c r="K40" s="34" t="s">
        <v>103</v>
      </c>
      <c r="L40" s="34" t="s">
        <v>103</v>
      </c>
      <c r="M40" s="34" t="s">
        <v>151</v>
      </c>
      <c r="N40" s="34" t="s">
        <v>103</v>
      </c>
      <c r="O40" s="34" t="s">
        <v>153</v>
      </c>
      <c r="P40" s="34" t="s">
        <v>159</v>
      </c>
    </row>
    <row r="41" spans="1:16" ht="12" customHeight="1" x14ac:dyDescent="0.3">
      <c r="A41" s="33" t="s">
        <v>112</v>
      </c>
      <c r="B41" s="34" t="s">
        <v>160</v>
      </c>
      <c r="C41" s="34" t="s">
        <v>103</v>
      </c>
      <c r="D41" s="34" t="s">
        <v>103</v>
      </c>
      <c r="E41" s="34" t="s">
        <v>146</v>
      </c>
      <c r="F41" s="34" t="s">
        <v>157</v>
      </c>
      <c r="G41" s="34" t="s">
        <v>148</v>
      </c>
      <c r="H41" s="34" t="s">
        <v>103</v>
      </c>
      <c r="I41" s="34" t="s">
        <v>161</v>
      </c>
      <c r="J41" s="34" t="s">
        <v>103</v>
      </c>
      <c r="K41" s="34" t="s">
        <v>103</v>
      </c>
      <c r="L41" s="34" t="s">
        <v>103</v>
      </c>
      <c r="M41" s="34" t="s">
        <v>151</v>
      </c>
      <c r="N41" s="34" t="s">
        <v>103</v>
      </c>
      <c r="O41" s="34" t="s">
        <v>153</v>
      </c>
      <c r="P41" s="34" t="s">
        <v>159</v>
      </c>
    </row>
    <row r="42" spans="1:16" ht="12" customHeight="1" x14ac:dyDescent="0.3">
      <c r="A42" s="33" t="s">
        <v>113</v>
      </c>
      <c r="B42" s="34" t="s">
        <v>160</v>
      </c>
      <c r="C42" s="34" t="s">
        <v>103</v>
      </c>
      <c r="D42" s="34" t="s">
        <v>103</v>
      </c>
      <c r="E42" s="34" t="s">
        <v>103</v>
      </c>
      <c r="F42" s="34" t="s">
        <v>157</v>
      </c>
      <c r="G42" s="34" t="s">
        <v>148</v>
      </c>
      <c r="H42" s="34" t="s">
        <v>103</v>
      </c>
      <c r="I42" s="34" t="s">
        <v>161</v>
      </c>
      <c r="J42" s="34" t="s">
        <v>103</v>
      </c>
      <c r="K42" s="34" t="s">
        <v>103</v>
      </c>
      <c r="L42" s="34" t="s">
        <v>103</v>
      </c>
      <c r="M42" s="34" t="s">
        <v>151</v>
      </c>
      <c r="N42" s="34" t="s">
        <v>103</v>
      </c>
      <c r="O42" s="34" t="s">
        <v>103</v>
      </c>
      <c r="P42" s="34" t="s">
        <v>159</v>
      </c>
    </row>
    <row r="43" spans="1:16" ht="12" customHeight="1" x14ac:dyDescent="0.3">
      <c r="A43" s="33" t="s">
        <v>114</v>
      </c>
      <c r="B43" s="34" t="s">
        <v>160</v>
      </c>
      <c r="C43" s="34" t="s">
        <v>103</v>
      </c>
      <c r="D43" s="34" t="s">
        <v>103</v>
      </c>
      <c r="E43" s="34" t="s">
        <v>103</v>
      </c>
      <c r="F43" s="34" t="s">
        <v>157</v>
      </c>
      <c r="G43" s="34" t="s">
        <v>148</v>
      </c>
      <c r="H43" s="34" t="s">
        <v>103</v>
      </c>
      <c r="I43" s="34" t="s">
        <v>162</v>
      </c>
      <c r="J43" s="34" t="s">
        <v>103</v>
      </c>
      <c r="K43" s="34" t="s">
        <v>103</v>
      </c>
      <c r="L43" s="34" t="s">
        <v>103</v>
      </c>
      <c r="M43" s="34" t="s">
        <v>151</v>
      </c>
      <c r="N43" s="34" t="s">
        <v>103</v>
      </c>
      <c r="O43" s="34" t="s">
        <v>103</v>
      </c>
      <c r="P43" s="34" t="s">
        <v>159</v>
      </c>
    </row>
    <row r="44" spans="1:16" ht="12" customHeight="1" x14ac:dyDescent="0.3">
      <c r="A44" s="33" t="s">
        <v>115</v>
      </c>
      <c r="B44" s="34" t="s">
        <v>160</v>
      </c>
      <c r="C44" s="34" t="s">
        <v>103</v>
      </c>
      <c r="D44" s="34" t="s">
        <v>103</v>
      </c>
      <c r="E44" s="34" t="s">
        <v>103</v>
      </c>
      <c r="F44" s="34" t="s">
        <v>163</v>
      </c>
      <c r="G44" s="34" t="s">
        <v>148</v>
      </c>
      <c r="H44" s="34" t="s">
        <v>103</v>
      </c>
      <c r="I44" s="34" t="s">
        <v>162</v>
      </c>
      <c r="J44" s="34" t="s">
        <v>103</v>
      </c>
      <c r="K44" s="34" t="s">
        <v>103</v>
      </c>
      <c r="L44" s="34" t="s">
        <v>103</v>
      </c>
      <c r="M44" s="34" t="s">
        <v>151</v>
      </c>
      <c r="N44" s="34" t="s">
        <v>103</v>
      </c>
      <c r="O44" s="34" t="s">
        <v>103</v>
      </c>
      <c r="P44" s="34" t="s">
        <v>159</v>
      </c>
    </row>
    <row r="45" spans="1:16" ht="12" customHeight="1" x14ac:dyDescent="0.3">
      <c r="A45" s="33" t="s">
        <v>116</v>
      </c>
      <c r="B45" s="34" t="s">
        <v>160</v>
      </c>
      <c r="C45" s="34" t="s">
        <v>103</v>
      </c>
      <c r="D45" s="34" t="s">
        <v>103</v>
      </c>
      <c r="E45" s="34" t="s">
        <v>103</v>
      </c>
      <c r="F45" s="34" t="s">
        <v>163</v>
      </c>
      <c r="G45" s="34" t="s">
        <v>148</v>
      </c>
      <c r="H45" s="34" t="s">
        <v>103</v>
      </c>
      <c r="I45" s="34" t="s">
        <v>162</v>
      </c>
      <c r="J45" s="34" t="s">
        <v>103</v>
      </c>
      <c r="K45" s="34" t="s">
        <v>103</v>
      </c>
      <c r="L45" s="34" t="s">
        <v>103</v>
      </c>
      <c r="M45" s="34" t="s">
        <v>103</v>
      </c>
      <c r="N45" s="34" t="s">
        <v>103</v>
      </c>
      <c r="O45" s="34" t="s">
        <v>103</v>
      </c>
      <c r="P45" s="34" t="s">
        <v>159</v>
      </c>
    </row>
    <row r="46" spans="1:16" ht="12" customHeight="1" x14ac:dyDescent="0.3">
      <c r="A46" s="33" t="s">
        <v>117</v>
      </c>
      <c r="B46" s="34" t="s">
        <v>160</v>
      </c>
      <c r="C46" s="34" t="s">
        <v>103</v>
      </c>
      <c r="D46" s="34" t="s">
        <v>103</v>
      </c>
      <c r="E46" s="34" t="s">
        <v>103</v>
      </c>
      <c r="F46" s="34" t="s">
        <v>163</v>
      </c>
      <c r="G46" s="34" t="s">
        <v>148</v>
      </c>
      <c r="H46" s="34" t="s">
        <v>103</v>
      </c>
      <c r="I46" s="34" t="s">
        <v>103</v>
      </c>
      <c r="J46" s="34" t="s">
        <v>103</v>
      </c>
      <c r="K46" s="34" t="s">
        <v>103</v>
      </c>
      <c r="L46" s="34" t="s">
        <v>103</v>
      </c>
      <c r="M46" s="34" t="s">
        <v>103</v>
      </c>
      <c r="N46" s="34" t="s">
        <v>103</v>
      </c>
      <c r="O46" s="34" t="s">
        <v>103</v>
      </c>
      <c r="P46" s="34" t="s">
        <v>159</v>
      </c>
    </row>
    <row r="47" spans="1:16" ht="12" customHeight="1" x14ac:dyDescent="0.3">
      <c r="A47" s="33" t="s">
        <v>118</v>
      </c>
      <c r="B47" s="34" t="s">
        <v>160</v>
      </c>
      <c r="C47" s="34" t="s">
        <v>103</v>
      </c>
      <c r="D47" s="34" t="s">
        <v>103</v>
      </c>
      <c r="E47" s="34" t="s">
        <v>103</v>
      </c>
      <c r="F47" s="34" t="s">
        <v>163</v>
      </c>
      <c r="G47" s="34" t="s">
        <v>148</v>
      </c>
      <c r="H47" s="34" t="s">
        <v>103</v>
      </c>
      <c r="I47" s="34" t="s">
        <v>103</v>
      </c>
      <c r="J47" s="34" t="s">
        <v>103</v>
      </c>
      <c r="K47" s="34" t="s">
        <v>103</v>
      </c>
      <c r="L47" s="34" t="s">
        <v>103</v>
      </c>
      <c r="M47" s="34" t="s">
        <v>103</v>
      </c>
      <c r="N47" s="34" t="s">
        <v>103</v>
      </c>
      <c r="O47" s="34" t="s">
        <v>103</v>
      </c>
      <c r="P47" s="34" t="s">
        <v>159</v>
      </c>
    </row>
    <row r="48" spans="1:16" ht="12" customHeight="1" x14ac:dyDescent="0.3">
      <c r="A48" s="33" t="s">
        <v>119</v>
      </c>
      <c r="B48" s="34" t="s">
        <v>160</v>
      </c>
      <c r="C48" s="34" t="s">
        <v>103</v>
      </c>
      <c r="D48" s="34" t="s">
        <v>103</v>
      </c>
      <c r="E48" s="34" t="s">
        <v>103</v>
      </c>
      <c r="F48" s="34" t="s">
        <v>163</v>
      </c>
      <c r="G48" s="34" t="s">
        <v>164</v>
      </c>
      <c r="H48" s="34" t="s">
        <v>103</v>
      </c>
      <c r="I48" s="34" t="s">
        <v>103</v>
      </c>
      <c r="J48" s="34" t="s">
        <v>103</v>
      </c>
      <c r="K48" s="34" t="s">
        <v>103</v>
      </c>
      <c r="L48" s="34" t="s">
        <v>103</v>
      </c>
      <c r="M48" s="34" t="s">
        <v>103</v>
      </c>
      <c r="N48" s="34" t="s">
        <v>103</v>
      </c>
      <c r="O48" s="34" t="s">
        <v>103</v>
      </c>
      <c r="P48" s="34" t="s">
        <v>159</v>
      </c>
    </row>
    <row r="49" spans="1:16" ht="12" customHeight="1" x14ac:dyDescent="0.3">
      <c r="A49" s="33" t="s">
        <v>120</v>
      </c>
      <c r="B49" s="34" t="s">
        <v>160</v>
      </c>
      <c r="C49" s="34" t="s">
        <v>103</v>
      </c>
      <c r="D49" s="34" t="s">
        <v>103</v>
      </c>
      <c r="E49" s="34" t="s">
        <v>103</v>
      </c>
      <c r="F49" s="34" t="s">
        <v>163</v>
      </c>
      <c r="G49" s="34" t="s">
        <v>164</v>
      </c>
      <c r="H49" s="34" t="s">
        <v>103</v>
      </c>
      <c r="I49" s="34" t="s">
        <v>103</v>
      </c>
      <c r="J49" s="34" t="s">
        <v>103</v>
      </c>
      <c r="K49" s="34" t="s">
        <v>103</v>
      </c>
      <c r="L49" s="34" t="s">
        <v>103</v>
      </c>
      <c r="M49" s="34" t="s">
        <v>103</v>
      </c>
      <c r="N49" s="34" t="s">
        <v>103</v>
      </c>
      <c r="O49" s="34" t="s">
        <v>103</v>
      </c>
      <c r="P49" s="34" t="s">
        <v>159</v>
      </c>
    </row>
    <row r="50" spans="1:16" ht="12" customHeight="1" x14ac:dyDescent="0.3">
      <c r="A50" s="33" t="s">
        <v>121</v>
      </c>
      <c r="B50" s="34" t="s">
        <v>160</v>
      </c>
      <c r="C50" s="34" t="s">
        <v>103</v>
      </c>
      <c r="D50" s="34" t="s">
        <v>103</v>
      </c>
      <c r="E50" s="34" t="s">
        <v>103</v>
      </c>
      <c r="F50" s="34" t="s">
        <v>103</v>
      </c>
      <c r="G50" s="34" t="s">
        <v>164</v>
      </c>
      <c r="H50" s="34" t="s">
        <v>103</v>
      </c>
      <c r="I50" s="34" t="s">
        <v>103</v>
      </c>
      <c r="J50" s="34" t="s">
        <v>103</v>
      </c>
      <c r="K50" s="34" t="s">
        <v>103</v>
      </c>
      <c r="L50" s="34" t="s">
        <v>103</v>
      </c>
      <c r="M50" s="34" t="s">
        <v>103</v>
      </c>
      <c r="N50" s="34" t="s">
        <v>103</v>
      </c>
      <c r="O50" s="34" t="s">
        <v>103</v>
      </c>
      <c r="P50" s="34" t="s">
        <v>159</v>
      </c>
    </row>
    <row r="51" spans="1:16" ht="12" customHeight="1" x14ac:dyDescent="0.3">
      <c r="A51" s="33" t="s">
        <v>122</v>
      </c>
      <c r="B51" s="34" t="s">
        <v>103</v>
      </c>
      <c r="C51" s="34" t="s">
        <v>103</v>
      </c>
      <c r="D51" s="34" t="s">
        <v>103</v>
      </c>
      <c r="E51" s="34" t="s">
        <v>103</v>
      </c>
      <c r="F51" s="34" t="s">
        <v>103</v>
      </c>
      <c r="G51" s="34" t="s">
        <v>164</v>
      </c>
      <c r="H51" s="34" t="s">
        <v>103</v>
      </c>
      <c r="I51" s="34" t="s">
        <v>103</v>
      </c>
      <c r="J51" s="34" t="s">
        <v>103</v>
      </c>
      <c r="K51" s="34" t="s">
        <v>103</v>
      </c>
      <c r="L51" s="34" t="s">
        <v>103</v>
      </c>
      <c r="M51" s="34" t="s">
        <v>103</v>
      </c>
      <c r="N51" s="34" t="s">
        <v>103</v>
      </c>
      <c r="O51" s="34" t="s">
        <v>103</v>
      </c>
      <c r="P51" s="34" t="s">
        <v>103</v>
      </c>
    </row>
    <row r="52" spans="1:16" ht="12" customHeight="1" x14ac:dyDescent="0.3">
      <c r="A52" s="33" t="s">
        <v>123</v>
      </c>
      <c r="B52" s="34" t="s">
        <v>103</v>
      </c>
      <c r="C52" s="34" t="s">
        <v>103</v>
      </c>
      <c r="D52" s="34" t="s">
        <v>103</v>
      </c>
      <c r="E52" s="34" t="s">
        <v>103</v>
      </c>
      <c r="F52" s="34" t="s">
        <v>103</v>
      </c>
      <c r="G52" s="34" t="s">
        <v>103</v>
      </c>
      <c r="H52" s="34" t="s">
        <v>103</v>
      </c>
      <c r="I52" s="34" t="s">
        <v>103</v>
      </c>
      <c r="J52" s="34" t="s">
        <v>103</v>
      </c>
      <c r="K52" s="34" t="s">
        <v>103</v>
      </c>
      <c r="L52" s="34" t="s">
        <v>103</v>
      </c>
      <c r="M52" s="34" t="s">
        <v>103</v>
      </c>
      <c r="N52" s="34" t="s">
        <v>103</v>
      </c>
      <c r="O52" s="34" t="s">
        <v>103</v>
      </c>
      <c r="P52" s="34" t="s">
        <v>103</v>
      </c>
    </row>
    <row r="53" spans="1:16" ht="12" customHeight="1" x14ac:dyDescent="0.3">
      <c r="A53" s="33" t="s">
        <v>124</v>
      </c>
      <c r="B53" s="34" t="s">
        <v>103</v>
      </c>
      <c r="C53" s="34" t="s">
        <v>103</v>
      </c>
      <c r="D53" s="34" t="s">
        <v>103</v>
      </c>
      <c r="E53" s="34" t="s">
        <v>103</v>
      </c>
      <c r="F53" s="34" t="s">
        <v>103</v>
      </c>
      <c r="G53" s="34" t="s">
        <v>103</v>
      </c>
      <c r="H53" s="34" t="s">
        <v>103</v>
      </c>
      <c r="I53" s="34" t="s">
        <v>103</v>
      </c>
      <c r="J53" s="34" t="s">
        <v>103</v>
      </c>
      <c r="K53" s="34" t="s">
        <v>103</v>
      </c>
      <c r="L53" s="34" t="s">
        <v>103</v>
      </c>
      <c r="M53" s="34" t="s">
        <v>103</v>
      </c>
      <c r="N53" s="34" t="s">
        <v>103</v>
      </c>
      <c r="O53" s="34" t="s">
        <v>103</v>
      </c>
      <c r="P53" s="34" t="s">
        <v>103</v>
      </c>
    </row>
    <row r="54" spans="1:16" ht="12" customHeight="1" x14ac:dyDescent="0.3">
      <c r="A54" s="29"/>
    </row>
    <row r="55" spans="1:16" ht="37.5" customHeight="1" x14ac:dyDescent="0.3">
      <c r="A55" s="33" t="s">
        <v>125</v>
      </c>
      <c r="B55" s="33" t="s">
        <v>64</v>
      </c>
      <c r="C55" s="33" t="s">
        <v>65</v>
      </c>
      <c r="D55" s="33" t="s">
        <v>66</v>
      </c>
      <c r="E55" s="33" t="s">
        <v>67</v>
      </c>
      <c r="F55" s="33" t="s">
        <v>68</v>
      </c>
      <c r="G55" s="33" t="s">
        <v>69</v>
      </c>
      <c r="H55" s="33" t="s">
        <v>70</v>
      </c>
      <c r="I55" s="33" t="s">
        <v>71</v>
      </c>
      <c r="J55" s="33" t="s">
        <v>72</v>
      </c>
      <c r="K55" s="33" t="s">
        <v>73</v>
      </c>
      <c r="L55" s="33" t="s">
        <v>74</v>
      </c>
      <c r="M55" s="33" t="s">
        <v>75</v>
      </c>
      <c r="N55" s="33" t="s">
        <v>76</v>
      </c>
      <c r="O55" s="33" t="s">
        <v>77</v>
      </c>
      <c r="P55" s="33" t="s">
        <v>78</v>
      </c>
    </row>
    <row r="56" spans="1:16" ht="12" customHeight="1" x14ac:dyDescent="0.3">
      <c r="A56" s="33" t="s">
        <v>102</v>
      </c>
      <c r="B56" s="34">
        <v>1212</v>
      </c>
      <c r="C56" s="34">
        <v>15</v>
      </c>
      <c r="D56" s="34">
        <v>2529</v>
      </c>
      <c r="E56" s="34">
        <v>808</v>
      </c>
      <c r="F56" s="34">
        <v>3293</v>
      </c>
      <c r="G56" s="34">
        <v>1091</v>
      </c>
      <c r="H56" s="34">
        <v>0</v>
      </c>
      <c r="I56" s="34">
        <v>4958</v>
      </c>
      <c r="J56" s="34">
        <v>0</v>
      </c>
      <c r="K56" s="34">
        <v>0</v>
      </c>
      <c r="L56" s="34">
        <v>913</v>
      </c>
      <c r="M56" s="34">
        <v>663</v>
      </c>
      <c r="N56" s="34">
        <v>978</v>
      </c>
      <c r="O56" s="34">
        <v>419</v>
      </c>
      <c r="P56" s="34">
        <v>2059</v>
      </c>
    </row>
    <row r="57" spans="1:16" ht="12" customHeight="1" x14ac:dyDescent="0.3">
      <c r="A57" s="33" t="s">
        <v>104</v>
      </c>
      <c r="B57" s="34">
        <v>350</v>
      </c>
      <c r="C57" s="34">
        <v>15</v>
      </c>
      <c r="D57" s="34">
        <v>472</v>
      </c>
      <c r="E57" s="34">
        <v>808</v>
      </c>
      <c r="F57" s="34">
        <v>1936</v>
      </c>
      <c r="G57" s="34">
        <v>1091</v>
      </c>
      <c r="H57" s="34">
        <v>0</v>
      </c>
      <c r="I57" s="34">
        <v>2147</v>
      </c>
      <c r="J57" s="34">
        <v>0</v>
      </c>
      <c r="K57" s="34">
        <v>0</v>
      </c>
      <c r="L57" s="34">
        <v>913</v>
      </c>
      <c r="M57" s="34">
        <v>663</v>
      </c>
      <c r="N57" s="34">
        <v>978</v>
      </c>
      <c r="O57" s="34">
        <v>419</v>
      </c>
      <c r="P57" s="34">
        <v>2059</v>
      </c>
    </row>
    <row r="58" spans="1:16" ht="12" customHeight="1" x14ac:dyDescent="0.3">
      <c r="A58" s="33" t="s">
        <v>105</v>
      </c>
      <c r="B58" s="34">
        <v>350</v>
      </c>
      <c r="C58" s="34">
        <v>15</v>
      </c>
      <c r="D58" s="34">
        <v>472</v>
      </c>
      <c r="E58" s="34">
        <v>808</v>
      </c>
      <c r="F58" s="34">
        <v>1936</v>
      </c>
      <c r="G58" s="34">
        <v>1091</v>
      </c>
      <c r="H58" s="34">
        <v>0</v>
      </c>
      <c r="I58" s="34">
        <v>2147</v>
      </c>
      <c r="J58" s="34">
        <v>0</v>
      </c>
      <c r="K58" s="34">
        <v>0</v>
      </c>
      <c r="L58" s="34">
        <v>913</v>
      </c>
      <c r="M58" s="34">
        <v>663</v>
      </c>
      <c r="N58" s="34">
        <v>978</v>
      </c>
      <c r="O58" s="34">
        <v>419</v>
      </c>
      <c r="P58" s="34">
        <v>470</v>
      </c>
    </row>
    <row r="59" spans="1:16" ht="12" customHeight="1" x14ac:dyDescent="0.3">
      <c r="A59" s="33" t="s">
        <v>106</v>
      </c>
      <c r="B59" s="34">
        <v>350</v>
      </c>
      <c r="C59" s="34">
        <v>0</v>
      </c>
      <c r="D59" s="34">
        <v>0</v>
      </c>
      <c r="E59" s="34">
        <v>808</v>
      </c>
      <c r="F59" s="34">
        <v>1936</v>
      </c>
      <c r="G59" s="34">
        <v>1091</v>
      </c>
      <c r="H59" s="34">
        <v>0</v>
      </c>
      <c r="I59" s="34">
        <v>2147</v>
      </c>
      <c r="J59" s="34">
        <v>0</v>
      </c>
      <c r="K59" s="34">
        <v>0</v>
      </c>
      <c r="L59" s="34">
        <v>913</v>
      </c>
      <c r="M59" s="34">
        <v>663</v>
      </c>
      <c r="N59" s="34">
        <v>978</v>
      </c>
      <c r="O59" s="34">
        <v>419</v>
      </c>
      <c r="P59" s="34">
        <v>470</v>
      </c>
    </row>
    <row r="60" spans="1:16" ht="12" customHeight="1" x14ac:dyDescent="0.3">
      <c r="A60" s="33" t="s">
        <v>107</v>
      </c>
      <c r="B60" s="34">
        <v>233</v>
      </c>
      <c r="C60" s="34">
        <v>0</v>
      </c>
      <c r="D60" s="34">
        <v>0</v>
      </c>
      <c r="E60" s="34">
        <v>808</v>
      </c>
      <c r="F60" s="34">
        <v>1936</v>
      </c>
      <c r="G60" s="34">
        <v>1091</v>
      </c>
      <c r="H60" s="34">
        <v>0</v>
      </c>
      <c r="I60" s="34">
        <v>2147</v>
      </c>
      <c r="J60" s="34">
        <v>0</v>
      </c>
      <c r="K60" s="34">
        <v>0</v>
      </c>
      <c r="L60" s="34">
        <v>0</v>
      </c>
      <c r="M60" s="34">
        <v>663</v>
      </c>
      <c r="N60" s="34">
        <v>978</v>
      </c>
      <c r="O60" s="34">
        <v>419</v>
      </c>
      <c r="P60" s="34">
        <v>470</v>
      </c>
    </row>
    <row r="61" spans="1:16" ht="12" customHeight="1" x14ac:dyDescent="0.3">
      <c r="A61" s="33" t="s">
        <v>108</v>
      </c>
      <c r="B61" s="34">
        <v>233</v>
      </c>
      <c r="C61" s="34">
        <v>0</v>
      </c>
      <c r="D61" s="34">
        <v>0</v>
      </c>
      <c r="E61" s="34">
        <v>808</v>
      </c>
      <c r="F61" s="34">
        <v>1936</v>
      </c>
      <c r="G61" s="34">
        <v>1091</v>
      </c>
      <c r="H61" s="34">
        <v>0</v>
      </c>
      <c r="I61" s="34">
        <v>2147</v>
      </c>
      <c r="J61" s="34">
        <v>0</v>
      </c>
      <c r="K61" s="34">
        <v>0</v>
      </c>
      <c r="L61" s="34">
        <v>0</v>
      </c>
      <c r="M61" s="34">
        <v>663</v>
      </c>
      <c r="N61" s="34">
        <v>978</v>
      </c>
      <c r="O61" s="34">
        <v>419</v>
      </c>
      <c r="P61" s="34">
        <v>470</v>
      </c>
    </row>
    <row r="62" spans="1:16" ht="12" customHeight="1" x14ac:dyDescent="0.3">
      <c r="A62" s="33" t="s">
        <v>109</v>
      </c>
      <c r="B62" s="34">
        <v>233</v>
      </c>
      <c r="C62" s="34">
        <v>0</v>
      </c>
      <c r="D62" s="34">
        <v>0</v>
      </c>
      <c r="E62" s="34">
        <v>808</v>
      </c>
      <c r="F62" s="34">
        <v>1936</v>
      </c>
      <c r="G62" s="34">
        <v>1091</v>
      </c>
      <c r="H62" s="34">
        <v>0</v>
      </c>
      <c r="I62" s="34">
        <v>2147</v>
      </c>
      <c r="J62" s="34">
        <v>0</v>
      </c>
      <c r="K62" s="34">
        <v>0</v>
      </c>
      <c r="L62" s="34">
        <v>0</v>
      </c>
      <c r="M62" s="34">
        <v>663</v>
      </c>
      <c r="N62" s="34">
        <v>978</v>
      </c>
      <c r="O62" s="34">
        <v>419</v>
      </c>
      <c r="P62" s="34">
        <v>470</v>
      </c>
    </row>
    <row r="63" spans="1:16" ht="12" customHeight="1" x14ac:dyDescent="0.3">
      <c r="A63" s="33" t="s">
        <v>110</v>
      </c>
      <c r="B63" s="34">
        <v>233</v>
      </c>
      <c r="C63" s="34">
        <v>0</v>
      </c>
      <c r="D63" s="34">
        <v>0</v>
      </c>
      <c r="E63" s="34">
        <v>808</v>
      </c>
      <c r="F63" s="34">
        <v>1936</v>
      </c>
      <c r="G63" s="34">
        <v>1091</v>
      </c>
      <c r="H63" s="34">
        <v>0</v>
      </c>
      <c r="I63" s="34">
        <v>1850</v>
      </c>
      <c r="J63" s="34">
        <v>0</v>
      </c>
      <c r="K63" s="34">
        <v>0</v>
      </c>
      <c r="L63" s="34">
        <v>0</v>
      </c>
      <c r="M63" s="34">
        <v>663</v>
      </c>
      <c r="N63" s="34">
        <v>0</v>
      </c>
      <c r="O63" s="34">
        <v>419</v>
      </c>
      <c r="P63" s="34">
        <v>470</v>
      </c>
    </row>
    <row r="64" spans="1:16" ht="12" customHeight="1" x14ac:dyDescent="0.3">
      <c r="A64" s="33" t="s">
        <v>111</v>
      </c>
      <c r="B64" s="34">
        <v>233</v>
      </c>
      <c r="C64" s="34">
        <v>0</v>
      </c>
      <c r="D64" s="34">
        <v>0</v>
      </c>
      <c r="E64" s="34">
        <v>808</v>
      </c>
      <c r="F64" s="34">
        <v>1936</v>
      </c>
      <c r="G64" s="34">
        <v>1091</v>
      </c>
      <c r="H64" s="34">
        <v>0</v>
      </c>
      <c r="I64" s="34">
        <v>1850</v>
      </c>
      <c r="J64" s="34">
        <v>0</v>
      </c>
      <c r="K64" s="34">
        <v>0</v>
      </c>
      <c r="L64" s="34">
        <v>0</v>
      </c>
      <c r="M64" s="34">
        <v>663</v>
      </c>
      <c r="N64" s="34">
        <v>0</v>
      </c>
      <c r="O64" s="34">
        <v>419</v>
      </c>
      <c r="P64" s="34">
        <v>470</v>
      </c>
    </row>
    <row r="65" spans="1:20" ht="12" customHeight="1" x14ac:dyDescent="0.3">
      <c r="A65" s="33" t="s">
        <v>112</v>
      </c>
      <c r="B65" s="34">
        <v>233</v>
      </c>
      <c r="C65" s="34">
        <v>0</v>
      </c>
      <c r="D65" s="34">
        <v>0</v>
      </c>
      <c r="E65" s="34">
        <v>808</v>
      </c>
      <c r="F65" s="34">
        <v>1936</v>
      </c>
      <c r="G65" s="34">
        <v>1091</v>
      </c>
      <c r="H65" s="34">
        <v>0</v>
      </c>
      <c r="I65" s="34">
        <v>1850</v>
      </c>
      <c r="J65" s="34">
        <v>0</v>
      </c>
      <c r="K65" s="34">
        <v>0</v>
      </c>
      <c r="L65" s="34">
        <v>0</v>
      </c>
      <c r="M65" s="34">
        <v>663</v>
      </c>
      <c r="N65" s="34">
        <v>0</v>
      </c>
      <c r="O65" s="34">
        <v>419</v>
      </c>
      <c r="P65" s="34">
        <v>470</v>
      </c>
    </row>
    <row r="66" spans="1:20" ht="12" customHeight="1" x14ac:dyDescent="0.3">
      <c r="A66" s="33" t="s">
        <v>113</v>
      </c>
      <c r="B66" s="34">
        <v>233</v>
      </c>
      <c r="C66" s="34">
        <v>0</v>
      </c>
      <c r="D66" s="34">
        <v>0</v>
      </c>
      <c r="E66" s="34">
        <v>0</v>
      </c>
      <c r="F66" s="34">
        <v>1936</v>
      </c>
      <c r="G66" s="34">
        <v>1091</v>
      </c>
      <c r="H66" s="34">
        <v>0</v>
      </c>
      <c r="I66" s="34">
        <v>1850</v>
      </c>
      <c r="J66" s="34">
        <v>0</v>
      </c>
      <c r="K66" s="34">
        <v>0</v>
      </c>
      <c r="L66" s="34">
        <v>0</v>
      </c>
      <c r="M66" s="34">
        <v>663</v>
      </c>
      <c r="N66" s="34">
        <v>0</v>
      </c>
      <c r="O66" s="34">
        <v>0</v>
      </c>
      <c r="P66" s="34">
        <v>470</v>
      </c>
    </row>
    <row r="67" spans="1:20" ht="12" customHeight="1" x14ac:dyDescent="0.3">
      <c r="A67" s="33" t="s">
        <v>114</v>
      </c>
      <c r="B67" s="34">
        <v>233</v>
      </c>
      <c r="C67" s="34">
        <v>0</v>
      </c>
      <c r="D67" s="34">
        <v>0</v>
      </c>
      <c r="E67" s="34">
        <v>0</v>
      </c>
      <c r="F67" s="34">
        <v>1936</v>
      </c>
      <c r="G67" s="34">
        <v>1091</v>
      </c>
      <c r="H67" s="34">
        <v>0</v>
      </c>
      <c r="I67" s="34">
        <v>1511</v>
      </c>
      <c r="J67" s="34">
        <v>0</v>
      </c>
      <c r="K67" s="34">
        <v>0</v>
      </c>
      <c r="L67" s="34">
        <v>0</v>
      </c>
      <c r="M67" s="34">
        <v>663</v>
      </c>
      <c r="N67" s="34">
        <v>0</v>
      </c>
      <c r="O67" s="34">
        <v>0</v>
      </c>
      <c r="P67" s="34">
        <v>470</v>
      </c>
    </row>
    <row r="68" spans="1:20" ht="12" customHeight="1" x14ac:dyDescent="0.3">
      <c r="A68" s="33" t="s">
        <v>115</v>
      </c>
      <c r="B68" s="34">
        <v>233</v>
      </c>
      <c r="C68" s="34">
        <v>0</v>
      </c>
      <c r="D68" s="34">
        <v>0</v>
      </c>
      <c r="E68" s="34">
        <v>0</v>
      </c>
      <c r="F68" s="34">
        <v>1704</v>
      </c>
      <c r="G68" s="34">
        <v>1091</v>
      </c>
      <c r="H68" s="34">
        <v>0</v>
      </c>
      <c r="I68" s="34">
        <v>1511</v>
      </c>
      <c r="J68" s="34">
        <v>0</v>
      </c>
      <c r="K68" s="34">
        <v>0</v>
      </c>
      <c r="L68" s="34">
        <v>0</v>
      </c>
      <c r="M68" s="34">
        <v>663</v>
      </c>
      <c r="N68" s="34">
        <v>0</v>
      </c>
      <c r="O68" s="34">
        <v>0</v>
      </c>
      <c r="P68" s="34">
        <v>470</v>
      </c>
    </row>
    <row r="69" spans="1:20" ht="12" customHeight="1" x14ac:dyDescent="0.3">
      <c r="A69" s="33" t="s">
        <v>116</v>
      </c>
      <c r="B69" s="34">
        <v>233</v>
      </c>
      <c r="C69" s="34">
        <v>0</v>
      </c>
      <c r="D69" s="34">
        <v>0</v>
      </c>
      <c r="E69" s="34">
        <v>0</v>
      </c>
      <c r="F69" s="34">
        <v>1704</v>
      </c>
      <c r="G69" s="34">
        <v>1091</v>
      </c>
      <c r="H69" s="34">
        <v>0</v>
      </c>
      <c r="I69" s="34">
        <v>1511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470</v>
      </c>
    </row>
    <row r="70" spans="1:20" ht="12" customHeight="1" x14ac:dyDescent="0.3">
      <c r="A70" s="33" t="s">
        <v>117</v>
      </c>
      <c r="B70" s="34">
        <v>233</v>
      </c>
      <c r="C70" s="34">
        <v>0</v>
      </c>
      <c r="D70" s="34">
        <v>0</v>
      </c>
      <c r="E70" s="34">
        <v>0</v>
      </c>
      <c r="F70" s="34">
        <v>1704</v>
      </c>
      <c r="G70" s="34">
        <v>1091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470</v>
      </c>
    </row>
    <row r="71" spans="1:20" ht="12" customHeight="1" x14ac:dyDescent="0.3">
      <c r="A71" s="33" t="s">
        <v>118</v>
      </c>
      <c r="B71" s="34">
        <v>233</v>
      </c>
      <c r="C71" s="34">
        <v>0</v>
      </c>
      <c r="D71" s="34">
        <v>0</v>
      </c>
      <c r="E71" s="34">
        <v>0</v>
      </c>
      <c r="F71" s="34">
        <v>1704</v>
      </c>
      <c r="G71" s="34">
        <v>1091</v>
      </c>
      <c r="H71" s="34">
        <v>0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470</v>
      </c>
    </row>
    <row r="72" spans="1:20" ht="12" customHeight="1" x14ac:dyDescent="0.3">
      <c r="A72" s="33" t="s">
        <v>119</v>
      </c>
      <c r="B72" s="34">
        <v>233</v>
      </c>
      <c r="C72" s="34">
        <v>0</v>
      </c>
      <c r="D72" s="34">
        <v>0</v>
      </c>
      <c r="E72" s="34">
        <v>0</v>
      </c>
      <c r="F72" s="34">
        <v>1704</v>
      </c>
      <c r="G72" s="34">
        <v>735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470</v>
      </c>
    </row>
    <row r="73" spans="1:20" ht="12" customHeight="1" x14ac:dyDescent="0.3">
      <c r="A73" s="33" t="s">
        <v>120</v>
      </c>
      <c r="B73" s="34">
        <v>233</v>
      </c>
      <c r="C73" s="34">
        <v>0</v>
      </c>
      <c r="D73" s="34">
        <v>0</v>
      </c>
      <c r="E73" s="34">
        <v>0</v>
      </c>
      <c r="F73" s="34">
        <v>1704</v>
      </c>
      <c r="G73" s="34">
        <v>735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470</v>
      </c>
    </row>
    <row r="74" spans="1:20" ht="12" customHeight="1" x14ac:dyDescent="0.3">
      <c r="A74" s="33" t="s">
        <v>121</v>
      </c>
      <c r="B74" s="34">
        <v>233</v>
      </c>
      <c r="C74" s="34">
        <v>0</v>
      </c>
      <c r="D74" s="34">
        <v>0</v>
      </c>
      <c r="E74" s="34">
        <v>0</v>
      </c>
      <c r="F74" s="34">
        <v>0</v>
      </c>
      <c r="G74" s="34">
        <v>735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470</v>
      </c>
    </row>
    <row r="75" spans="1:20" ht="12" customHeight="1" x14ac:dyDescent="0.3">
      <c r="A75" s="33" t="s">
        <v>122</v>
      </c>
      <c r="B75" s="34">
        <v>0</v>
      </c>
      <c r="C75" s="34">
        <v>0</v>
      </c>
      <c r="D75" s="34">
        <v>0</v>
      </c>
      <c r="E75" s="34">
        <v>0</v>
      </c>
      <c r="F75" s="34">
        <v>0</v>
      </c>
      <c r="G75" s="34">
        <v>735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</row>
    <row r="76" spans="1:20" ht="12" customHeight="1" x14ac:dyDescent="0.3">
      <c r="A76" s="33" t="s">
        <v>123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</row>
    <row r="77" spans="1:20" ht="12" customHeight="1" x14ac:dyDescent="0.3">
      <c r="A77" s="33" t="s">
        <v>124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</row>
    <row r="78" spans="1:20" ht="12" customHeight="1" x14ac:dyDescent="0.3">
      <c r="A78" s="29"/>
    </row>
    <row r="79" spans="1:20" ht="12" customHeight="1" x14ac:dyDescent="0.3">
      <c r="A79" s="33" t="s">
        <v>126</v>
      </c>
      <c r="B79" s="33" t="s">
        <v>64</v>
      </c>
      <c r="C79" s="33" t="s">
        <v>65</v>
      </c>
      <c r="D79" s="33" t="s">
        <v>66</v>
      </c>
      <c r="E79" s="33" t="s">
        <v>67</v>
      </c>
      <c r="F79" s="33" t="s">
        <v>68</v>
      </c>
      <c r="G79" s="33" t="s">
        <v>69</v>
      </c>
      <c r="H79" s="33" t="s">
        <v>70</v>
      </c>
      <c r="I79" s="33" t="s">
        <v>71</v>
      </c>
      <c r="J79" s="33" t="s">
        <v>72</v>
      </c>
      <c r="K79" s="33" t="s">
        <v>73</v>
      </c>
      <c r="L79" s="33" t="s">
        <v>74</v>
      </c>
      <c r="M79" s="33" t="s">
        <v>75</v>
      </c>
      <c r="N79" s="33" t="s">
        <v>76</v>
      </c>
      <c r="O79" s="33" t="s">
        <v>77</v>
      </c>
      <c r="P79" s="33" t="s">
        <v>78</v>
      </c>
      <c r="Q79" s="33" t="s">
        <v>127</v>
      </c>
      <c r="R79" s="33" t="s">
        <v>128</v>
      </c>
      <c r="S79" s="33" t="s">
        <v>129</v>
      </c>
      <c r="T79" s="33" t="s">
        <v>130</v>
      </c>
    </row>
    <row r="80" spans="1:20" ht="12" customHeight="1" x14ac:dyDescent="0.3">
      <c r="A80" s="33" t="s">
        <v>79</v>
      </c>
      <c r="B80" s="34">
        <v>233</v>
      </c>
      <c r="C80" s="34">
        <v>0</v>
      </c>
      <c r="D80" s="34">
        <v>0</v>
      </c>
      <c r="E80" s="34">
        <v>0</v>
      </c>
      <c r="F80" s="34">
        <v>1936</v>
      </c>
      <c r="G80" s="34">
        <v>0</v>
      </c>
      <c r="H80" s="34">
        <v>0</v>
      </c>
      <c r="I80" s="34">
        <v>1511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470</v>
      </c>
      <c r="Q80" s="34">
        <v>4150</v>
      </c>
      <c r="R80" s="34">
        <v>4150</v>
      </c>
      <c r="S80" s="34">
        <v>0</v>
      </c>
      <c r="T80" s="34">
        <v>0</v>
      </c>
    </row>
    <row r="81" spans="1:20" ht="12" customHeight="1" x14ac:dyDescent="0.3">
      <c r="A81" s="33" t="s">
        <v>80</v>
      </c>
      <c r="B81" s="34">
        <v>0</v>
      </c>
      <c r="C81" s="34">
        <v>0</v>
      </c>
      <c r="D81" s="34">
        <v>0</v>
      </c>
      <c r="E81" s="34">
        <v>808</v>
      </c>
      <c r="F81" s="34">
        <v>1704</v>
      </c>
      <c r="G81" s="34">
        <v>1091</v>
      </c>
      <c r="H81" s="34">
        <v>0</v>
      </c>
      <c r="I81" s="34">
        <v>2147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470</v>
      </c>
      <c r="Q81" s="34">
        <v>6220</v>
      </c>
      <c r="R81" s="34">
        <v>6220</v>
      </c>
      <c r="S81" s="34">
        <v>0</v>
      </c>
      <c r="T81" s="34">
        <v>0</v>
      </c>
    </row>
    <row r="82" spans="1:20" ht="12" customHeight="1" x14ac:dyDescent="0.3">
      <c r="A82" s="33" t="s">
        <v>81</v>
      </c>
      <c r="B82" s="34">
        <v>233</v>
      </c>
      <c r="C82" s="34">
        <v>0</v>
      </c>
      <c r="D82" s="34">
        <v>0</v>
      </c>
      <c r="E82" s="34">
        <v>0</v>
      </c>
      <c r="F82" s="34">
        <v>1936</v>
      </c>
      <c r="G82" s="34">
        <v>735</v>
      </c>
      <c r="H82" s="34">
        <v>0</v>
      </c>
      <c r="I82" s="34">
        <v>2147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5051</v>
      </c>
      <c r="R82" s="34">
        <v>5050</v>
      </c>
      <c r="S82" s="34">
        <v>-1</v>
      </c>
      <c r="T82" s="34">
        <v>-0.02</v>
      </c>
    </row>
    <row r="83" spans="1:20" ht="12" customHeight="1" x14ac:dyDescent="0.3">
      <c r="A83" s="33" t="s">
        <v>82</v>
      </c>
      <c r="B83" s="34">
        <v>233</v>
      </c>
      <c r="C83" s="34">
        <v>0</v>
      </c>
      <c r="D83" s="34">
        <v>0</v>
      </c>
      <c r="E83" s="34">
        <v>808</v>
      </c>
      <c r="F83" s="34">
        <v>1704</v>
      </c>
      <c r="G83" s="34">
        <v>735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470</v>
      </c>
      <c r="Q83" s="34">
        <v>3950</v>
      </c>
      <c r="R83" s="34">
        <v>3950</v>
      </c>
      <c r="S83" s="34">
        <v>0</v>
      </c>
      <c r="T83" s="34">
        <v>0</v>
      </c>
    </row>
    <row r="84" spans="1:20" ht="12" customHeight="1" x14ac:dyDescent="0.3">
      <c r="A84" s="33" t="s">
        <v>83</v>
      </c>
      <c r="B84" s="34">
        <v>233</v>
      </c>
      <c r="C84" s="34">
        <v>0</v>
      </c>
      <c r="D84" s="34">
        <v>0</v>
      </c>
      <c r="E84" s="34">
        <v>808</v>
      </c>
      <c r="F84" s="34">
        <v>0</v>
      </c>
      <c r="G84" s="34">
        <v>1091</v>
      </c>
      <c r="H84" s="34">
        <v>0</v>
      </c>
      <c r="I84" s="34">
        <v>2147</v>
      </c>
      <c r="J84" s="34">
        <v>0</v>
      </c>
      <c r="K84" s="34">
        <v>0</v>
      </c>
      <c r="L84" s="34">
        <v>0</v>
      </c>
      <c r="M84" s="34">
        <v>663</v>
      </c>
      <c r="N84" s="34">
        <v>0</v>
      </c>
      <c r="O84" s="34">
        <v>0</v>
      </c>
      <c r="P84" s="34">
        <v>2059</v>
      </c>
      <c r="Q84" s="34">
        <v>7001</v>
      </c>
      <c r="R84" s="34">
        <v>7000</v>
      </c>
      <c r="S84" s="34">
        <v>-1</v>
      </c>
      <c r="T84" s="34">
        <v>-0.01</v>
      </c>
    </row>
    <row r="85" spans="1:20" ht="12" customHeight="1" x14ac:dyDescent="0.3">
      <c r="A85" s="33" t="s">
        <v>84</v>
      </c>
      <c r="B85" s="34">
        <v>233</v>
      </c>
      <c r="C85" s="34">
        <v>0</v>
      </c>
      <c r="D85" s="34">
        <v>0</v>
      </c>
      <c r="E85" s="34">
        <v>808</v>
      </c>
      <c r="F85" s="34">
        <v>0</v>
      </c>
      <c r="G85" s="34">
        <v>1091</v>
      </c>
      <c r="H85" s="34">
        <v>0</v>
      </c>
      <c r="I85" s="34">
        <v>4958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470</v>
      </c>
      <c r="Q85" s="34">
        <v>7560</v>
      </c>
      <c r="R85" s="34">
        <v>7560</v>
      </c>
      <c r="S85" s="34">
        <v>0</v>
      </c>
      <c r="T85" s="34">
        <v>0</v>
      </c>
    </row>
    <row r="86" spans="1:20" ht="12" customHeight="1" x14ac:dyDescent="0.3">
      <c r="A86" s="33" t="s">
        <v>85</v>
      </c>
      <c r="B86" s="34">
        <v>233</v>
      </c>
      <c r="C86" s="34">
        <v>0</v>
      </c>
      <c r="D86" s="34">
        <v>0</v>
      </c>
      <c r="E86" s="34">
        <v>808</v>
      </c>
      <c r="F86" s="34">
        <v>1704</v>
      </c>
      <c r="G86" s="34">
        <v>1091</v>
      </c>
      <c r="H86" s="34">
        <v>0</v>
      </c>
      <c r="I86" s="34">
        <v>1850</v>
      </c>
      <c r="J86" s="34">
        <v>0</v>
      </c>
      <c r="K86" s="34">
        <v>0</v>
      </c>
      <c r="L86" s="34">
        <v>0</v>
      </c>
      <c r="M86" s="34">
        <v>663</v>
      </c>
      <c r="N86" s="34">
        <v>0</v>
      </c>
      <c r="O86" s="34">
        <v>0</v>
      </c>
      <c r="P86" s="34">
        <v>470</v>
      </c>
      <c r="Q86" s="34">
        <v>6819</v>
      </c>
      <c r="R86" s="34">
        <v>6820</v>
      </c>
      <c r="S86" s="34">
        <v>1</v>
      </c>
      <c r="T86" s="34">
        <v>0.01</v>
      </c>
    </row>
    <row r="87" spans="1:20" ht="12" customHeight="1" x14ac:dyDescent="0.3">
      <c r="A87" s="33" t="s">
        <v>86</v>
      </c>
      <c r="B87" s="34">
        <v>233</v>
      </c>
      <c r="C87" s="34">
        <v>0</v>
      </c>
      <c r="D87" s="34">
        <v>0</v>
      </c>
      <c r="E87" s="34">
        <v>0</v>
      </c>
      <c r="F87" s="34">
        <v>1936</v>
      </c>
      <c r="G87" s="34">
        <v>1091</v>
      </c>
      <c r="H87" s="34">
        <v>0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470</v>
      </c>
      <c r="Q87" s="34">
        <v>3730</v>
      </c>
      <c r="R87" s="34">
        <v>3730</v>
      </c>
      <c r="S87" s="34">
        <v>0</v>
      </c>
      <c r="T87" s="34">
        <v>0</v>
      </c>
    </row>
    <row r="88" spans="1:20" ht="12" customHeight="1" x14ac:dyDescent="0.3">
      <c r="A88" s="33" t="s">
        <v>87</v>
      </c>
      <c r="B88" s="34">
        <v>233</v>
      </c>
      <c r="C88" s="34">
        <v>0</v>
      </c>
      <c r="D88" s="34">
        <v>0</v>
      </c>
      <c r="E88" s="34">
        <v>808</v>
      </c>
      <c r="F88" s="34">
        <v>1936</v>
      </c>
      <c r="G88" s="34">
        <v>1091</v>
      </c>
      <c r="H88" s="34">
        <v>0</v>
      </c>
      <c r="I88" s="34">
        <v>1850</v>
      </c>
      <c r="J88" s="34">
        <v>0</v>
      </c>
      <c r="K88" s="34">
        <v>0</v>
      </c>
      <c r="L88" s="34">
        <v>0</v>
      </c>
      <c r="M88" s="34">
        <v>663</v>
      </c>
      <c r="N88" s="34">
        <v>0</v>
      </c>
      <c r="O88" s="34">
        <v>419</v>
      </c>
      <c r="P88" s="34">
        <v>470</v>
      </c>
      <c r="Q88" s="34">
        <v>7470</v>
      </c>
      <c r="R88" s="34">
        <v>7470</v>
      </c>
      <c r="S88" s="34">
        <v>0</v>
      </c>
      <c r="T88" s="34">
        <v>0</v>
      </c>
    </row>
    <row r="89" spans="1:20" ht="12" customHeight="1" x14ac:dyDescent="0.3">
      <c r="A89" s="33" t="s">
        <v>88</v>
      </c>
      <c r="B89" s="34">
        <v>233</v>
      </c>
      <c r="C89" s="34">
        <v>0</v>
      </c>
      <c r="D89" s="34">
        <v>472</v>
      </c>
      <c r="E89" s="34">
        <v>808</v>
      </c>
      <c r="F89" s="34">
        <v>1936</v>
      </c>
      <c r="G89" s="34">
        <v>1091</v>
      </c>
      <c r="H89" s="34">
        <v>0</v>
      </c>
      <c r="I89" s="34">
        <v>1850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6390</v>
      </c>
      <c r="R89" s="34">
        <v>6390</v>
      </c>
      <c r="S89" s="34">
        <v>0</v>
      </c>
      <c r="T89" s="34">
        <v>0</v>
      </c>
    </row>
    <row r="90" spans="1:20" ht="12" customHeight="1" x14ac:dyDescent="0.3">
      <c r="A90" s="33" t="s">
        <v>89</v>
      </c>
      <c r="B90" s="34">
        <v>233</v>
      </c>
      <c r="C90" s="34">
        <v>0</v>
      </c>
      <c r="D90" s="34">
        <v>2529</v>
      </c>
      <c r="E90" s="34">
        <v>0</v>
      </c>
      <c r="F90" s="34">
        <v>0</v>
      </c>
      <c r="G90" s="34">
        <v>1091</v>
      </c>
      <c r="H90" s="34">
        <v>0</v>
      </c>
      <c r="I90" s="34">
        <v>2147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470</v>
      </c>
      <c r="Q90" s="34">
        <v>6470</v>
      </c>
      <c r="R90" s="34">
        <v>6470</v>
      </c>
      <c r="S90" s="34">
        <v>0</v>
      </c>
      <c r="T90" s="34">
        <v>0</v>
      </c>
    </row>
    <row r="91" spans="1:20" ht="12" customHeight="1" x14ac:dyDescent="0.3">
      <c r="A91" s="33" t="s">
        <v>90</v>
      </c>
      <c r="B91" s="34">
        <v>0</v>
      </c>
      <c r="C91" s="34">
        <v>0</v>
      </c>
      <c r="D91" s="34">
        <v>0</v>
      </c>
      <c r="E91" s="34">
        <v>808</v>
      </c>
      <c r="F91" s="34">
        <v>1704</v>
      </c>
      <c r="G91" s="34">
        <v>0</v>
      </c>
      <c r="H91" s="34">
        <v>0</v>
      </c>
      <c r="I91" s="34">
        <v>1511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419</v>
      </c>
      <c r="P91" s="34">
        <v>2059</v>
      </c>
      <c r="Q91" s="34">
        <v>6501</v>
      </c>
      <c r="R91" s="34">
        <v>6500</v>
      </c>
      <c r="S91" s="34">
        <v>-1</v>
      </c>
      <c r="T91" s="34">
        <v>-0.02</v>
      </c>
    </row>
    <row r="92" spans="1:20" ht="12" customHeight="1" x14ac:dyDescent="0.3">
      <c r="A92" s="33" t="s">
        <v>91</v>
      </c>
      <c r="B92" s="34">
        <v>233</v>
      </c>
      <c r="C92" s="34">
        <v>15</v>
      </c>
      <c r="D92" s="34">
        <v>0</v>
      </c>
      <c r="E92" s="34">
        <v>0</v>
      </c>
      <c r="F92" s="34">
        <v>1936</v>
      </c>
      <c r="G92" s="34">
        <v>735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663</v>
      </c>
      <c r="N92" s="34">
        <v>0</v>
      </c>
      <c r="O92" s="34">
        <v>419</v>
      </c>
      <c r="P92" s="34">
        <v>0</v>
      </c>
      <c r="Q92" s="34">
        <v>4001</v>
      </c>
      <c r="R92" s="34">
        <v>4000</v>
      </c>
      <c r="S92" s="34">
        <v>-1</v>
      </c>
      <c r="T92" s="34">
        <v>-0.03</v>
      </c>
    </row>
    <row r="93" spans="1:20" ht="12" customHeight="1" x14ac:dyDescent="0.3">
      <c r="A93" s="33" t="s">
        <v>92</v>
      </c>
      <c r="B93" s="34">
        <v>0</v>
      </c>
      <c r="C93" s="34">
        <v>0</v>
      </c>
      <c r="D93" s="34">
        <v>0</v>
      </c>
      <c r="E93" s="34">
        <v>0</v>
      </c>
      <c r="F93" s="34">
        <v>1704</v>
      </c>
      <c r="G93" s="34">
        <v>1091</v>
      </c>
      <c r="H93" s="34">
        <v>0</v>
      </c>
      <c r="I93" s="34">
        <v>1511</v>
      </c>
      <c r="J93" s="34">
        <v>0</v>
      </c>
      <c r="K93" s="34">
        <v>0</v>
      </c>
      <c r="L93" s="34">
        <v>0</v>
      </c>
      <c r="M93" s="34">
        <v>663</v>
      </c>
      <c r="N93" s="34">
        <v>0</v>
      </c>
      <c r="O93" s="34">
        <v>0</v>
      </c>
      <c r="P93" s="34">
        <v>470</v>
      </c>
      <c r="Q93" s="34">
        <v>5439</v>
      </c>
      <c r="R93" s="34">
        <v>5440</v>
      </c>
      <c r="S93" s="34">
        <v>1</v>
      </c>
      <c r="T93" s="34">
        <v>0.02</v>
      </c>
    </row>
    <row r="94" spans="1:20" ht="12" customHeight="1" x14ac:dyDescent="0.3">
      <c r="A94" s="33" t="s">
        <v>93</v>
      </c>
      <c r="B94" s="34">
        <v>233</v>
      </c>
      <c r="C94" s="34">
        <v>0</v>
      </c>
      <c r="D94" s="34">
        <v>472</v>
      </c>
      <c r="E94" s="34">
        <v>808</v>
      </c>
      <c r="F94" s="34">
        <v>1936</v>
      </c>
      <c r="G94" s="34">
        <v>1091</v>
      </c>
      <c r="H94" s="34">
        <v>0</v>
      </c>
      <c r="I94" s="34">
        <v>2147</v>
      </c>
      <c r="J94" s="34">
        <v>0</v>
      </c>
      <c r="K94" s="34">
        <v>0</v>
      </c>
      <c r="L94" s="34">
        <v>0</v>
      </c>
      <c r="M94" s="34">
        <v>663</v>
      </c>
      <c r="N94" s="34">
        <v>0</v>
      </c>
      <c r="O94" s="34">
        <v>0</v>
      </c>
      <c r="P94" s="34">
        <v>470</v>
      </c>
      <c r="Q94" s="34">
        <v>7820</v>
      </c>
      <c r="R94" s="34">
        <v>7820</v>
      </c>
      <c r="S94" s="34">
        <v>0</v>
      </c>
      <c r="T94" s="34">
        <v>0</v>
      </c>
    </row>
    <row r="95" spans="1:20" ht="12" customHeight="1" x14ac:dyDescent="0.3">
      <c r="A95" s="33" t="s">
        <v>94</v>
      </c>
      <c r="B95" s="34">
        <v>233</v>
      </c>
      <c r="C95" s="34">
        <v>0</v>
      </c>
      <c r="D95" s="34">
        <v>0</v>
      </c>
      <c r="E95" s="34">
        <v>0</v>
      </c>
      <c r="F95" s="34">
        <v>1936</v>
      </c>
      <c r="G95" s="34">
        <v>1091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663</v>
      </c>
      <c r="N95" s="34">
        <v>978</v>
      </c>
      <c r="O95" s="34">
        <v>419</v>
      </c>
      <c r="P95" s="34">
        <v>470</v>
      </c>
      <c r="Q95" s="34">
        <v>5790</v>
      </c>
      <c r="R95" s="34">
        <v>5790</v>
      </c>
      <c r="S95" s="34">
        <v>0</v>
      </c>
      <c r="T95" s="34">
        <v>0</v>
      </c>
    </row>
    <row r="96" spans="1:20" ht="12" customHeight="1" x14ac:dyDescent="0.3">
      <c r="A96" s="33" t="s">
        <v>95</v>
      </c>
      <c r="B96" s="34">
        <v>350</v>
      </c>
      <c r="C96" s="34">
        <v>0</v>
      </c>
      <c r="D96" s="34">
        <v>0</v>
      </c>
      <c r="E96" s="34">
        <v>808</v>
      </c>
      <c r="F96" s="34">
        <v>1704</v>
      </c>
      <c r="G96" s="34">
        <v>1091</v>
      </c>
      <c r="H96" s="34">
        <v>0</v>
      </c>
      <c r="I96" s="34">
        <v>2147</v>
      </c>
      <c r="J96" s="34">
        <v>0</v>
      </c>
      <c r="K96" s="34">
        <v>0</v>
      </c>
      <c r="L96" s="34">
        <v>0</v>
      </c>
      <c r="M96" s="34">
        <v>663</v>
      </c>
      <c r="N96" s="34">
        <v>978</v>
      </c>
      <c r="O96" s="34">
        <v>419</v>
      </c>
      <c r="P96" s="34">
        <v>470</v>
      </c>
      <c r="Q96" s="34">
        <v>8630</v>
      </c>
      <c r="R96" s="34">
        <v>8630</v>
      </c>
      <c r="S96" s="34">
        <v>0</v>
      </c>
      <c r="T96" s="34">
        <v>0</v>
      </c>
    </row>
    <row r="97" spans="1:20" ht="12" customHeight="1" x14ac:dyDescent="0.3">
      <c r="A97" s="33" t="s">
        <v>96</v>
      </c>
      <c r="B97" s="34">
        <v>350</v>
      </c>
      <c r="C97" s="34">
        <v>0</v>
      </c>
      <c r="D97" s="34">
        <v>0</v>
      </c>
      <c r="E97" s="34">
        <v>0</v>
      </c>
      <c r="F97" s="34">
        <v>1936</v>
      </c>
      <c r="G97" s="34">
        <v>1091</v>
      </c>
      <c r="H97" s="34">
        <v>0</v>
      </c>
      <c r="I97" s="34">
        <v>0</v>
      </c>
      <c r="J97" s="34">
        <v>0</v>
      </c>
      <c r="K97" s="34">
        <v>0</v>
      </c>
      <c r="L97" s="34">
        <v>913</v>
      </c>
      <c r="M97" s="34">
        <v>663</v>
      </c>
      <c r="N97" s="34">
        <v>978</v>
      </c>
      <c r="O97" s="34">
        <v>419</v>
      </c>
      <c r="P97" s="34">
        <v>470</v>
      </c>
      <c r="Q97" s="34">
        <v>6820</v>
      </c>
      <c r="R97" s="34">
        <v>6820</v>
      </c>
      <c r="S97" s="34">
        <v>0</v>
      </c>
      <c r="T97" s="34">
        <v>0</v>
      </c>
    </row>
    <row r="98" spans="1:20" ht="12" customHeight="1" x14ac:dyDescent="0.3">
      <c r="A98" s="33" t="s">
        <v>97</v>
      </c>
      <c r="B98" s="34">
        <v>1212</v>
      </c>
      <c r="C98" s="34">
        <v>0</v>
      </c>
      <c r="D98" s="34">
        <v>0</v>
      </c>
      <c r="E98" s="34">
        <v>808</v>
      </c>
      <c r="F98" s="34">
        <v>1936</v>
      </c>
      <c r="G98" s="34">
        <v>1091</v>
      </c>
      <c r="H98" s="34">
        <v>0</v>
      </c>
      <c r="I98" s="34">
        <v>0</v>
      </c>
      <c r="J98" s="34">
        <v>0</v>
      </c>
      <c r="K98" s="34">
        <v>0</v>
      </c>
      <c r="L98" s="34">
        <v>913</v>
      </c>
      <c r="M98" s="34">
        <v>663</v>
      </c>
      <c r="N98" s="34">
        <v>978</v>
      </c>
      <c r="O98" s="34">
        <v>419</v>
      </c>
      <c r="P98" s="34">
        <v>470</v>
      </c>
      <c r="Q98" s="34">
        <v>8490</v>
      </c>
      <c r="R98" s="34">
        <v>8490</v>
      </c>
      <c r="S98" s="34">
        <v>0</v>
      </c>
      <c r="T98" s="34">
        <v>0</v>
      </c>
    </row>
    <row r="99" spans="1:20" ht="12" customHeight="1" x14ac:dyDescent="0.3">
      <c r="A99" s="33" t="s">
        <v>98</v>
      </c>
      <c r="B99" s="34">
        <v>233</v>
      </c>
      <c r="C99" s="34">
        <v>0</v>
      </c>
      <c r="D99" s="34">
        <v>0</v>
      </c>
      <c r="E99" s="34">
        <v>0</v>
      </c>
      <c r="F99" s="34">
        <v>3293</v>
      </c>
      <c r="G99" s="34">
        <v>1091</v>
      </c>
      <c r="H99" s="34">
        <v>0</v>
      </c>
      <c r="I99" s="34">
        <v>0</v>
      </c>
      <c r="J99" s="34">
        <v>0</v>
      </c>
      <c r="K99" s="34">
        <v>0</v>
      </c>
      <c r="L99" s="34">
        <v>913</v>
      </c>
      <c r="M99" s="34">
        <v>663</v>
      </c>
      <c r="N99" s="34">
        <v>978</v>
      </c>
      <c r="O99" s="34">
        <v>419</v>
      </c>
      <c r="P99" s="34">
        <v>470</v>
      </c>
      <c r="Q99" s="34">
        <v>8060</v>
      </c>
      <c r="R99" s="34">
        <v>8060</v>
      </c>
      <c r="S99" s="34">
        <v>0</v>
      </c>
      <c r="T99" s="34">
        <v>0</v>
      </c>
    </row>
    <row r="100" spans="1:20" ht="12" customHeight="1" x14ac:dyDescent="0.3">
      <c r="A100" s="33" t="s">
        <v>99</v>
      </c>
      <c r="B100" s="34">
        <v>350</v>
      </c>
      <c r="C100" s="34">
        <v>15</v>
      </c>
      <c r="D100" s="34">
        <v>0</v>
      </c>
      <c r="E100" s="34">
        <v>808</v>
      </c>
      <c r="F100" s="34">
        <v>1936</v>
      </c>
      <c r="G100" s="34">
        <v>1091</v>
      </c>
      <c r="H100" s="34">
        <v>0</v>
      </c>
      <c r="I100" s="34">
        <v>1850</v>
      </c>
      <c r="J100" s="34">
        <v>0</v>
      </c>
      <c r="K100" s="34">
        <v>0</v>
      </c>
      <c r="L100" s="34">
        <v>0</v>
      </c>
      <c r="M100" s="34">
        <v>663</v>
      </c>
      <c r="N100" s="34">
        <v>978</v>
      </c>
      <c r="O100" s="34">
        <v>419</v>
      </c>
      <c r="P100" s="34">
        <v>470</v>
      </c>
      <c r="Q100" s="34">
        <v>8580</v>
      </c>
      <c r="R100" s="34">
        <v>8580</v>
      </c>
      <c r="S100" s="34">
        <v>0</v>
      </c>
      <c r="T100" s="34">
        <v>0</v>
      </c>
    </row>
    <row r="101" spans="1:20" ht="12" customHeight="1" x14ac:dyDescent="0.3">
      <c r="A101" s="33" t="s">
        <v>100</v>
      </c>
      <c r="B101" s="34">
        <v>233</v>
      </c>
      <c r="C101" s="34">
        <v>15</v>
      </c>
      <c r="D101" s="34">
        <v>0</v>
      </c>
      <c r="E101" s="34">
        <v>0</v>
      </c>
      <c r="F101" s="34">
        <v>1704</v>
      </c>
      <c r="G101" s="34">
        <v>735</v>
      </c>
      <c r="H101" s="34">
        <v>0</v>
      </c>
      <c r="I101" s="34">
        <v>0</v>
      </c>
      <c r="J101" s="34">
        <v>0</v>
      </c>
      <c r="K101" s="34">
        <v>0</v>
      </c>
      <c r="L101" s="34">
        <v>913</v>
      </c>
      <c r="M101" s="34">
        <v>663</v>
      </c>
      <c r="N101" s="34">
        <v>978</v>
      </c>
      <c r="O101" s="34">
        <v>419</v>
      </c>
      <c r="P101" s="34">
        <v>470</v>
      </c>
      <c r="Q101" s="34">
        <v>6130</v>
      </c>
      <c r="R101" s="34">
        <v>6130</v>
      </c>
      <c r="S101" s="34">
        <v>0</v>
      </c>
      <c r="T101" s="34">
        <v>0</v>
      </c>
    </row>
    <row r="102" spans="1:20" ht="12" customHeight="1" x14ac:dyDescent="0.3"/>
    <row r="103" spans="1:20" ht="12" customHeight="1" x14ac:dyDescent="0.3">
      <c r="A103" s="35" t="s">
        <v>131</v>
      </c>
      <c r="B103" s="36">
        <v>18938</v>
      </c>
    </row>
    <row r="104" spans="1:20" ht="12" customHeight="1" x14ac:dyDescent="0.3">
      <c r="A104" s="35" t="s">
        <v>132</v>
      </c>
      <c r="B104" s="36">
        <v>0</v>
      </c>
    </row>
    <row r="105" spans="1:20" ht="12" customHeight="1" x14ac:dyDescent="0.3">
      <c r="A105" s="35" t="s">
        <v>133</v>
      </c>
      <c r="B105" s="36">
        <v>141072</v>
      </c>
    </row>
    <row r="106" spans="1:20" ht="12" customHeight="1" x14ac:dyDescent="0.3">
      <c r="A106" s="35" t="s">
        <v>134</v>
      </c>
      <c r="B106" s="36">
        <v>141070</v>
      </c>
    </row>
    <row r="107" spans="1:20" ht="12" customHeight="1" x14ac:dyDescent="0.3">
      <c r="A107" s="35" t="s">
        <v>135</v>
      </c>
      <c r="B107" s="36">
        <v>2</v>
      </c>
    </row>
    <row r="108" spans="1:20" ht="12" customHeight="1" x14ac:dyDescent="0.3">
      <c r="A108" s="35" t="s">
        <v>136</v>
      </c>
      <c r="B108" s="36"/>
    </row>
    <row r="109" spans="1:20" ht="12" customHeight="1" x14ac:dyDescent="0.3">
      <c r="A109" s="35" t="s">
        <v>137</v>
      </c>
      <c r="B109" s="36"/>
    </row>
    <row r="110" spans="1:20" ht="12" customHeight="1" x14ac:dyDescent="0.3">
      <c r="A110" s="35" t="s">
        <v>138</v>
      </c>
      <c r="B110" s="36">
        <v>0</v>
      </c>
    </row>
    <row r="111" spans="1:20" ht="12" customHeight="1" x14ac:dyDescent="0.3"/>
    <row r="112" spans="1:20" ht="12" customHeight="1" x14ac:dyDescent="0.3">
      <c r="A112" s="37" t="s">
        <v>139</v>
      </c>
    </row>
    <row r="113" spans="1:1" ht="12" customHeight="1" x14ac:dyDescent="0.3"/>
    <row r="114" spans="1:1" ht="12" customHeight="1" x14ac:dyDescent="0.3">
      <c r="A114" s="38" t="s">
        <v>165</v>
      </c>
    </row>
    <row r="115" spans="1:1" ht="12" customHeight="1" x14ac:dyDescent="0.3">
      <c r="A115" s="38" t="s">
        <v>166</v>
      </c>
    </row>
    <row r="116" spans="1:1" ht="12" customHeight="1" x14ac:dyDescent="0.3"/>
    <row r="117" spans="1:1" ht="12" customHeight="1" x14ac:dyDescent="0.3"/>
    <row r="118" spans="1:1" ht="12" customHeight="1" x14ac:dyDescent="0.3"/>
    <row r="119" spans="1:1" ht="12" customHeight="1" x14ac:dyDescent="0.3"/>
    <row r="120" spans="1:1" ht="12" customHeight="1" x14ac:dyDescent="0.3"/>
    <row r="121" spans="1:1" ht="12" customHeight="1" x14ac:dyDescent="0.3"/>
    <row r="122" spans="1:1" ht="12" customHeight="1" x14ac:dyDescent="0.3"/>
    <row r="123" spans="1:1" ht="12" customHeight="1" x14ac:dyDescent="0.3"/>
    <row r="124" spans="1:1" ht="12" customHeight="1" x14ac:dyDescent="0.3"/>
    <row r="125" spans="1:1" ht="12" customHeight="1" x14ac:dyDescent="0.3"/>
    <row r="126" spans="1:1" ht="12" customHeight="1" x14ac:dyDescent="0.3"/>
    <row r="127" spans="1:1" ht="12" customHeight="1" x14ac:dyDescent="0.3"/>
    <row r="128" spans="1:1" ht="12" customHeight="1" x14ac:dyDescent="0.3"/>
    <row r="129" ht="12" customHeight="1" x14ac:dyDescent="0.3"/>
    <row r="130" ht="12" customHeight="1" x14ac:dyDescent="0.3"/>
    <row r="131" ht="12" customHeight="1" x14ac:dyDescent="0.3"/>
    <row r="132" ht="12" customHeight="1" x14ac:dyDescent="0.3"/>
    <row r="133" ht="12" customHeight="1" x14ac:dyDescent="0.3"/>
    <row r="134" ht="12" customHeight="1" x14ac:dyDescent="0.3"/>
    <row r="135" ht="12" customHeight="1" x14ac:dyDescent="0.3"/>
    <row r="136" ht="12" customHeight="1" x14ac:dyDescent="0.3"/>
    <row r="137" ht="12" customHeight="1" x14ac:dyDescent="0.3"/>
    <row r="138" ht="12" customHeight="1" x14ac:dyDescent="0.3"/>
    <row r="139" ht="12" customHeight="1" x14ac:dyDescent="0.3"/>
    <row r="140" ht="12" customHeight="1" x14ac:dyDescent="0.3"/>
    <row r="141" ht="12" customHeight="1" x14ac:dyDescent="0.3"/>
    <row r="142" ht="12" customHeight="1" x14ac:dyDescent="0.3"/>
    <row r="143" ht="12" customHeight="1" x14ac:dyDescent="0.3"/>
    <row r="144" ht="12" customHeight="1" x14ac:dyDescent="0.3"/>
    <row r="145" ht="12" customHeight="1" x14ac:dyDescent="0.3"/>
    <row r="146" ht="12" customHeight="1" x14ac:dyDescent="0.3"/>
    <row r="147" ht="12" customHeight="1" x14ac:dyDescent="0.3"/>
    <row r="148" ht="12" customHeight="1" x14ac:dyDescent="0.3"/>
    <row r="149" ht="12" customHeight="1" x14ac:dyDescent="0.3"/>
    <row r="150" ht="12" customHeight="1" x14ac:dyDescent="0.3"/>
    <row r="151" ht="12" customHeight="1" x14ac:dyDescent="0.3"/>
    <row r="152" ht="12" customHeight="1" x14ac:dyDescent="0.3"/>
    <row r="153" ht="12" customHeight="1" x14ac:dyDescent="0.3"/>
    <row r="154" ht="12" customHeight="1" x14ac:dyDescent="0.3"/>
    <row r="155" ht="12" customHeight="1" x14ac:dyDescent="0.3"/>
    <row r="156" ht="12" customHeight="1" x14ac:dyDescent="0.3"/>
    <row r="157" ht="12" customHeight="1" x14ac:dyDescent="0.3"/>
    <row r="158" ht="12" customHeight="1" x14ac:dyDescent="0.3"/>
    <row r="159" ht="12" customHeight="1" x14ac:dyDescent="0.3"/>
    <row r="160" ht="12" customHeight="1" x14ac:dyDescent="0.3"/>
    <row r="161" ht="12" customHeight="1" x14ac:dyDescent="0.3"/>
    <row r="162" ht="12" customHeight="1" x14ac:dyDescent="0.3"/>
    <row r="163" ht="12" customHeight="1" x14ac:dyDescent="0.3"/>
    <row r="164" ht="12" customHeight="1" x14ac:dyDescent="0.3"/>
    <row r="165" ht="12" customHeight="1" x14ac:dyDescent="0.3"/>
    <row r="166" ht="12" customHeight="1" x14ac:dyDescent="0.3"/>
    <row r="167" ht="12" customHeight="1" x14ac:dyDescent="0.3"/>
    <row r="168" ht="12" customHeight="1" x14ac:dyDescent="0.3"/>
    <row r="169" ht="12" customHeight="1" x14ac:dyDescent="0.3"/>
    <row r="170" ht="12" customHeight="1" x14ac:dyDescent="0.3"/>
    <row r="171" ht="12" customHeight="1" x14ac:dyDescent="0.3"/>
    <row r="172" ht="12" customHeight="1" x14ac:dyDescent="0.3"/>
    <row r="173" ht="12" customHeight="1" x14ac:dyDescent="0.3"/>
    <row r="174" ht="12" customHeight="1" x14ac:dyDescent="0.3"/>
    <row r="175" ht="12" customHeight="1" x14ac:dyDescent="0.3"/>
    <row r="176" ht="12" customHeight="1" x14ac:dyDescent="0.3"/>
    <row r="177" ht="12" customHeight="1" x14ac:dyDescent="0.3"/>
    <row r="178" ht="12" customHeight="1" x14ac:dyDescent="0.3"/>
    <row r="179" ht="12" customHeight="1" x14ac:dyDescent="0.3"/>
    <row r="180" ht="12" customHeight="1" x14ac:dyDescent="0.3"/>
    <row r="181" ht="12" customHeight="1" x14ac:dyDescent="0.3"/>
    <row r="182" ht="12" customHeight="1" x14ac:dyDescent="0.3"/>
    <row r="183" ht="12" customHeight="1" x14ac:dyDescent="0.3"/>
    <row r="184" ht="12" customHeight="1" x14ac:dyDescent="0.3"/>
    <row r="185" ht="12" customHeight="1" x14ac:dyDescent="0.3"/>
    <row r="186" ht="12" customHeight="1" x14ac:dyDescent="0.3"/>
    <row r="187" ht="12" customHeight="1" x14ac:dyDescent="0.3"/>
    <row r="188" ht="12" customHeight="1" x14ac:dyDescent="0.3"/>
    <row r="189" ht="12" customHeight="1" x14ac:dyDescent="0.3"/>
    <row r="190" ht="12" customHeight="1" x14ac:dyDescent="0.3"/>
    <row r="191" ht="12" customHeight="1" x14ac:dyDescent="0.3"/>
    <row r="192" ht="12" customHeight="1" x14ac:dyDescent="0.3"/>
    <row r="193" ht="12" customHeight="1" x14ac:dyDescent="0.3"/>
    <row r="194" ht="12" customHeight="1" x14ac:dyDescent="0.3"/>
    <row r="195" ht="12" customHeight="1" x14ac:dyDescent="0.3"/>
    <row r="196" ht="12" customHeight="1" x14ac:dyDescent="0.3"/>
    <row r="197" ht="12" customHeight="1" x14ac:dyDescent="0.3"/>
    <row r="198" ht="12" customHeight="1" x14ac:dyDescent="0.3"/>
    <row r="199" ht="12" customHeight="1" x14ac:dyDescent="0.3"/>
    <row r="200" ht="12" customHeight="1" x14ac:dyDescent="0.3"/>
    <row r="201" ht="12" customHeight="1" x14ac:dyDescent="0.3"/>
    <row r="202" ht="12" customHeight="1" x14ac:dyDescent="0.3"/>
    <row r="203" ht="12" customHeight="1" x14ac:dyDescent="0.3"/>
    <row r="204" ht="12" customHeight="1" x14ac:dyDescent="0.3"/>
    <row r="205" ht="12" customHeight="1" x14ac:dyDescent="0.3"/>
    <row r="206" ht="12" customHeight="1" x14ac:dyDescent="0.3"/>
    <row r="207" ht="12" customHeight="1" x14ac:dyDescent="0.3"/>
    <row r="208" ht="12" customHeight="1" x14ac:dyDescent="0.3"/>
    <row r="209" ht="12" customHeight="1" x14ac:dyDescent="0.3"/>
    <row r="210" ht="12" customHeight="1" x14ac:dyDescent="0.3"/>
    <row r="211" ht="12" customHeight="1" x14ac:dyDescent="0.3"/>
    <row r="212" ht="12" customHeight="1" x14ac:dyDescent="0.3"/>
    <row r="213" ht="12" customHeight="1" x14ac:dyDescent="0.3"/>
    <row r="214" ht="12" customHeight="1" x14ac:dyDescent="0.3"/>
    <row r="215" ht="12" customHeight="1" x14ac:dyDescent="0.3"/>
    <row r="216" ht="12" customHeight="1" x14ac:dyDescent="0.3"/>
    <row r="217" ht="12" customHeight="1" x14ac:dyDescent="0.3"/>
    <row r="218" ht="12" customHeight="1" x14ac:dyDescent="0.3"/>
    <row r="219" ht="12" customHeight="1" x14ac:dyDescent="0.3"/>
    <row r="220" ht="12" customHeight="1" x14ac:dyDescent="0.3"/>
    <row r="221" ht="12" customHeight="1" x14ac:dyDescent="0.3"/>
    <row r="222" ht="12" customHeight="1" x14ac:dyDescent="0.3"/>
    <row r="223" ht="12" customHeight="1" x14ac:dyDescent="0.3"/>
    <row r="224" ht="12" customHeight="1" x14ac:dyDescent="0.3"/>
    <row r="225" ht="12" customHeight="1" x14ac:dyDescent="0.3"/>
    <row r="226" ht="12" customHeight="1" x14ac:dyDescent="0.3"/>
    <row r="227" ht="12" customHeight="1" x14ac:dyDescent="0.3"/>
    <row r="228" ht="12" customHeight="1" x14ac:dyDescent="0.3"/>
    <row r="229" ht="12" customHeight="1" x14ac:dyDescent="0.3"/>
    <row r="230" ht="12" customHeight="1" x14ac:dyDescent="0.3"/>
    <row r="231" ht="12" customHeight="1" x14ac:dyDescent="0.3"/>
    <row r="232" ht="12" customHeight="1" x14ac:dyDescent="0.3"/>
    <row r="233" ht="12" customHeight="1" x14ac:dyDescent="0.3"/>
    <row r="234" ht="12" customHeight="1" x14ac:dyDescent="0.3"/>
    <row r="235" ht="12" customHeight="1" x14ac:dyDescent="0.3"/>
    <row r="236" ht="12" customHeight="1" x14ac:dyDescent="0.3"/>
    <row r="237" ht="12" customHeight="1" x14ac:dyDescent="0.3"/>
    <row r="238" ht="12" customHeight="1" x14ac:dyDescent="0.3"/>
    <row r="239" ht="12" customHeight="1" x14ac:dyDescent="0.3"/>
    <row r="240" ht="12" customHeight="1" x14ac:dyDescent="0.3"/>
    <row r="241" ht="12" customHeight="1" x14ac:dyDescent="0.3"/>
    <row r="242" ht="12" customHeight="1" x14ac:dyDescent="0.3"/>
    <row r="243" ht="12" customHeight="1" x14ac:dyDescent="0.3"/>
    <row r="244" ht="12" customHeight="1" x14ac:dyDescent="0.3"/>
    <row r="245" ht="12" customHeight="1" x14ac:dyDescent="0.3"/>
    <row r="246" ht="12" customHeight="1" x14ac:dyDescent="0.3"/>
    <row r="247" ht="12" customHeight="1" x14ac:dyDescent="0.3"/>
    <row r="248" ht="12" customHeight="1" x14ac:dyDescent="0.3"/>
    <row r="249" ht="12" customHeight="1" x14ac:dyDescent="0.3"/>
    <row r="250" ht="12" customHeight="1" x14ac:dyDescent="0.3"/>
    <row r="251" ht="12" customHeight="1" x14ac:dyDescent="0.3"/>
    <row r="252" ht="12" customHeight="1" x14ac:dyDescent="0.3"/>
    <row r="253" ht="12" customHeight="1" x14ac:dyDescent="0.3"/>
    <row r="254" ht="12" customHeight="1" x14ac:dyDescent="0.3"/>
    <row r="255" ht="12" customHeight="1" x14ac:dyDescent="0.3"/>
    <row r="256" ht="12" customHeight="1" x14ac:dyDescent="0.3"/>
    <row r="257" ht="12" customHeight="1" x14ac:dyDescent="0.3"/>
    <row r="258" ht="12" customHeight="1" x14ac:dyDescent="0.3"/>
    <row r="259" ht="12" customHeight="1" x14ac:dyDescent="0.3"/>
    <row r="260" ht="12" customHeight="1" x14ac:dyDescent="0.3"/>
    <row r="261" ht="12" customHeight="1" x14ac:dyDescent="0.3"/>
    <row r="262" ht="12" customHeight="1" x14ac:dyDescent="0.3"/>
    <row r="263" ht="12" customHeight="1" x14ac:dyDescent="0.3"/>
    <row r="264" ht="12" customHeight="1" x14ac:dyDescent="0.3"/>
    <row r="265" ht="12" customHeight="1" x14ac:dyDescent="0.3"/>
    <row r="266" ht="12" customHeight="1" x14ac:dyDescent="0.3"/>
    <row r="267" ht="12" customHeight="1" x14ac:dyDescent="0.3"/>
    <row r="268" ht="12" customHeight="1" x14ac:dyDescent="0.3"/>
    <row r="269" ht="12" customHeight="1" x14ac:dyDescent="0.3"/>
    <row r="270" ht="12" customHeight="1" x14ac:dyDescent="0.3"/>
    <row r="271" ht="12" customHeight="1" x14ac:dyDescent="0.3"/>
    <row r="272" ht="12" customHeight="1" x14ac:dyDescent="0.3"/>
    <row r="273" ht="12" customHeight="1" x14ac:dyDescent="0.3"/>
    <row r="274" ht="12" customHeight="1" x14ac:dyDescent="0.3"/>
    <row r="275" ht="12" customHeight="1" x14ac:dyDescent="0.3"/>
    <row r="276" ht="12" customHeight="1" x14ac:dyDescent="0.3"/>
    <row r="277" ht="12" customHeight="1" x14ac:dyDescent="0.3"/>
    <row r="278" ht="12" customHeight="1" x14ac:dyDescent="0.3"/>
    <row r="279" ht="12" customHeight="1" x14ac:dyDescent="0.3"/>
    <row r="280" ht="12" customHeight="1" x14ac:dyDescent="0.3"/>
    <row r="281" ht="12" customHeight="1" x14ac:dyDescent="0.3"/>
    <row r="282" ht="12" customHeight="1" x14ac:dyDescent="0.3"/>
    <row r="283" ht="12" customHeight="1" x14ac:dyDescent="0.3"/>
    <row r="284" ht="12" customHeight="1" x14ac:dyDescent="0.3"/>
    <row r="285" ht="12" customHeight="1" x14ac:dyDescent="0.3"/>
    <row r="286" ht="12" customHeight="1" x14ac:dyDescent="0.3"/>
    <row r="287" ht="12" customHeight="1" x14ac:dyDescent="0.3"/>
    <row r="288" ht="12" customHeight="1" x14ac:dyDescent="0.3"/>
    <row r="289" ht="12" customHeight="1" x14ac:dyDescent="0.3"/>
    <row r="290" ht="12" customHeight="1" x14ac:dyDescent="0.3"/>
    <row r="291" ht="12" customHeight="1" x14ac:dyDescent="0.3"/>
    <row r="292" ht="12" customHeight="1" x14ac:dyDescent="0.3"/>
    <row r="293" ht="12" customHeight="1" x14ac:dyDescent="0.3"/>
    <row r="294" ht="12" customHeight="1" x14ac:dyDescent="0.3"/>
    <row r="295" ht="12" customHeight="1" x14ac:dyDescent="0.3"/>
    <row r="296" ht="12" customHeight="1" x14ac:dyDescent="0.3"/>
    <row r="297" ht="12" customHeight="1" x14ac:dyDescent="0.3"/>
    <row r="298" ht="12" customHeight="1" x14ac:dyDescent="0.3"/>
    <row r="299" ht="12" customHeight="1" x14ac:dyDescent="0.3"/>
    <row r="300" ht="12" customHeight="1" x14ac:dyDescent="0.3"/>
    <row r="301" ht="12" customHeight="1" x14ac:dyDescent="0.3"/>
    <row r="302" ht="12" customHeight="1" x14ac:dyDescent="0.3"/>
    <row r="303" ht="12" customHeight="1" x14ac:dyDescent="0.3"/>
    <row r="304" ht="12" customHeight="1" x14ac:dyDescent="0.3"/>
    <row r="305" ht="12" customHeight="1" x14ac:dyDescent="0.3"/>
    <row r="306" ht="12" customHeight="1" x14ac:dyDescent="0.3"/>
    <row r="307" ht="12" customHeight="1" x14ac:dyDescent="0.3"/>
    <row r="308" ht="12" customHeight="1" x14ac:dyDescent="0.3"/>
    <row r="309" ht="12" customHeight="1" x14ac:dyDescent="0.3"/>
    <row r="310" ht="12" customHeight="1" x14ac:dyDescent="0.3"/>
    <row r="311" ht="12" customHeight="1" x14ac:dyDescent="0.3"/>
    <row r="312" ht="12" customHeight="1" x14ac:dyDescent="0.3"/>
    <row r="313" ht="12" customHeight="1" x14ac:dyDescent="0.3"/>
    <row r="314" ht="12" customHeight="1" x14ac:dyDescent="0.3"/>
    <row r="315" ht="12" customHeight="1" x14ac:dyDescent="0.3"/>
    <row r="316" ht="12" customHeight="1" x14ac:dyDescent="0.3"/>
    <row r="317" ht="12" customHeight="1" x14ac:dyDescent="0.3"/>
    <row r="318" ht="12" customHeight="1" x14ac:dyDescent="0.3"/>
    <row r="319" ht="12" customHeight="1" x14ac:dyDescent="0.3"/>
    <row r="320" ht="12" customHeight="1" x14ac:dyDescent="0.3"/>
    <row r="321" ht="12" customHeight="1" x14ac:dyDescent="0.3"/>
    <row r="322" ht="12" customHeight="1" x14ac:dyDescent="0.3"/>
    <row r="323" ht="12" customHeight="1" x14ac:dyDescent="0.3"/>
    <row r="324" ht="12" customHeight="1" x14ac:dyDescent="0.3"/>
    <row r="325" ht="12" customHeight="1" x14ac:dyDescent="0.3"/>
    <row r="326" ht="12" customHeight="1" x14ac:dyDescent="0.3"/>
    <row r="327" ht="12" customHeight="1" x14ac:dyDescent="0.3"/>
    <row r="328" ht="12" customHeight="1" x14ac:dyDescent="0.3"/>
    <row r="329" ht="12" customHeight="1" x14ac:dyDescent="0.3"/>
    <row r="330" ht="12" customHeight="1" x14ac:dyDescent="0.3"/>
    <row r="331" ht="12" customHeight="1" x14ac:dyDescent="0.3"/>
    <row r="332" ht="12" customHeight="1" x14ac:dyDescent="0.3"/>
    <row r="333" ht="12" customHeight="1" x14ac:dyDescent="0.3"/>
    <row r="334" ht="12" customHeight="1" x14ac:dyDescent="0.3"/>
    <row r="335" ht="12" customHeight="1" x14ac:dyDescent="0.3"/>
    <row r="336" ht="12" customHeight="1" x14ac:dyDescent="0.3"/>
    <row r="337" ht="12" customHeight="1" x14ac:dyDescent="0.3"/>
    <row r="338" ht="12" customHeight="1" x14ac:dyDescent="0.3"/>
    <row r="339" ht="12" customHeight="1" x14ac:dyDescent="0.3"/>
    <row r="340" ht="12" customHeight="1" x14ac:dyDescent="0.3"/>
    <row r="341" ht="12" customHeight="1" x14ac:dyDescent="0.3"/>
    <row r="342" ht="12" customHeight="1" x14ac:dyDescent="0.3"/>
    <row r="343" ht="12" customHeight="1" x14ac:dyDescent="0.3"/>
    <row r="344" ht="12" customHeight="1" x14ac:dyDescent="0.3"/>
    <row r="345" ht="12" customHeight="1" x14ac:dyDescent="0.3"/>
    <row r="346" ht="12" customHeight="1" x14ac:dyDescent="0.3"/>
    <row r="347" ht="12" customHeight="1" x14ac:dyDescent="0.3"/>
    <row r="348" ht="12" customHeight="1" x14ac:dyDescent="0.3"/>
    <row r="349" ht="12" customHeight="1" x14ac:dyDescent="0.3"/>
    <row r="350" ht="12" customHeight="1" x14ac:dyDescent="0.3"/>
    <row r="351" ht="12" customHeight="1" x14ac:dyDescent="0.3"/>
    <row r="352" ht="12" customHeight="1" x14ac:dyDescent="0.3"/>
    <row r="353" ht="12" customHeight="1" x14ac:dyDescent="0.3"/>
    <row r="354" ht="12" customHeight="1" x14ac:dyDescent="0.3"/>
    <row r="355" ht="12" customHeight="1" x14ac:dyDescent="0.3"/>
    <row r="356" ht="12" customHeight="1" x14ac:dyDescent="0.3"/>
    <row r="357" ht="12" customHeight="1" x14ac:dyDescent="0.3"/>
    <row r="358" ht="12" customHeight="1" x14ac:dyDescent="0.3"/>
    <row r="359" ht="12" customHeight="1" x14ac:dyDescent="0.3"/>
    <row r="360" ht="12" customHeight="1" x14ac:dyDescent="0.3"/>
    <row r="361" ht="12" customHeight="1" x14ac:dyDescent="0.3"/>
    <row r="362" ht="12" customHeight="1" x14ac:dyDescent="0.3"/>
    <row r="363" ht="12" customHeight="1" x14ac:dyDescent="0.3"/>
    <row r="364" ht="12" customHeight="1" x14ac:dyDescent="0.3"/>
    <row r="365" ht="12" customHeight="1" x14ac:dyDescent="0.3"/>
    <row r="366" ht="12" customHeight="1" x14ac:dyDescent="0.3"/>
    <row r="367" ht="12" customHeight="1" x14ac:dyDescent="0.3"/>
    <row r="368" ht="12" customHeight="1" x14ac:dyDescent="0.3"/>
    <row r="369" ht="12" customHeight="1" x14ac:dyDescent="0.3"/>
    <row r="370" ht="12" customHeight="1" x14ac:dyDescent="0.3"/>
    <row r="371" ht="12" customHeight="1" x14ac:dyDescent="0.3"/>
    <row r="372" ht="12" customHeight="1" x14ac:dyDescent="0.3"/>
    <row r="373" ht="12" customHeight="1" x14ac:dyDescent="0.3"/>
    <row r="374" ht="12" customHeight="1" x14ac:dyDescent="0.3"/>
    <row r="375" ht="12" customHeight="1" x14ac:dyDescent="0.3"/>
    <row r="376" ht="12" customHeight="1" x14ac:dyDescent="0.3"/>
    <row r="377" ht="12" customHeight="1" x14ac:dyDescent="0.3"/>
    <row r="378" ht="12" customHeight="1" x14ac:dyDescent="0.3"/>
    <row r="379" ht="12" customHeight="1" x14ac:dyDescent="0.3"/>
    <row r="380" ht="12" customHeight="1" x14ac:dyDescent="0.3"/>
    <row r="381" ht="12" customHeight="1" x14ac:dyDescent="0.3"/>
    <row r="382" ht="12" customHeight="1" x14ac:dyDescent="0.3"/>
    <row r="383" ht="12" customHeight="1" x14ac:dyDescent="0.3"/>
    <row r="384" ht="12" customHeight="1" x14ac:dyDescent="0.3"/>
    <row r="385" ht="12" customHeight="1" x14ac:dyDescent="0.3"/>
    <row r="386" ht="12" customHeight="1" x14ac:dyDescent="0.3"/>
    <row r="387" ht="12" customHeight="1" x14ac:dyDescent="0.3"/>
    <row r="388" ht="12" customHeight="1" x14ac:dyDescent="0.3"/>
    <row r="389" ht="12" customHeight="1" x14ac:dyDescent="0.3"/>
    <row r="390" ht="12" customHeight="1" x14ac:dyDescent="0.3"/>
    <row r="391" ht="12" customHeight="1" x14ac:dyDescent="0.3"/>
    <row r="392" ht="12" customHeight="1" x14ac:dyDescent="0.3"/>
    <row r="393" ht="12" customHeight="1" x14ac:dyDescent="0.3"/>
    <row r="394" ht="12" customHeight="1" x14ac:dyDescent="0.3"/>
    <row r="395" ht="12" customHeight="1" x14ac:dyDescent="0.3"/>
    <row r="396" ht="12" customHeight="1" x14ac:dyDescent="0.3"/>
    <row r="397" ht="12" customHeight="1" x14ac:dyDescent="0.3"/>
    <row r="398" ht="12" customHeight="1" x14ac:dyDescent="0.3"/>
    <row r="399" ht="12" customHeight="1" x14ac:dyDescent="0.3"/>
    <row r="400" ht="12" customHeight="1" x14ac:dyDescent="0.3"/>
    <row r="401" ht="12" customHeight="1" x14ac:dyDescent="0.3"/>
    <row r="402" ht="12" customHeight="1" x14ac:dyDescent="0.3"/>
    <row r="403" ht="12" customHeight="1" x14ac:dyDescent="0.3"/>
    <row r="404" ht="12" customHeight="1" x14ac:dyDescent="0.3"/>
    <row r="405" ht="12" customHeight="1" x14ac:dyDescent="0.3"/>
    <row r="406" ht="12" customHeight="1" x14ac:dyDescent="0.3"/>
    <row r="407" ht="12" customHeight="1" x14ac:dyDescent="0.3"/>
    <row r="408" ht="12" customHeight="1" x14ac:dyDescent="0.3"/>
    <row r="409" ht="12" customHeight="1" x14ac:dyDescent="0.3"/>
    <row r="410" ht="12" customHeight="1" x14ac:dyDescent="0.3"/>
    <row r="411" ht="12" customHeight="1" x14ac:dyDescent="0.3"/>
    <row r="412" ht="12" customHeight="1" x14ac:dyDescent="0.3"/>
    <row r="413" ht="12" customHeight="1" x14ac:dyDescent="0.3"/>
    <row r="414" ht="12" customHeight="1" x14ac:dyDescent="0.3"/>
    <row r="415" ht="12" customHeight="1" x14ac:dyDescent="0.3"/>
    <row r="416" ht="12" customHeight="1" x14ac:dyDescent="0.3"/>
    <row r="417" ht="12" customHeight="1" x14ac:dyDescent="0.3"/>
    <row r="418" ht="12" customHeight="1" x14ac:dyDescent="0.3"/>
    <row r="419" ht="12" customHeight="1" x14ac:dyDescent="0.3"/>
    <row r="420" ht="12" customHeight="1" x14ac:dyDescent="0.3"/>
    <row r="421" ht="12" customHeight="1" x14ac:dyDescent="0.3"/>
    <row r="422" ht="12" customHeight="1" x14ac:dyDescent="0.3"/>
    <row r="423" ht="12" customHeight="1" x14ac:dyDescent="0.3"/>
    <row r="424" ht="12" customHeight="1" x14ac:dyDescent="0.3"/>
    <row r="425" ht="12" customHeight="1" x14ac:dyDescent="0.3"/>
    <row r="426" ht="12" customHeight="1" x14ac:dyDescent="0.3"/>
    <row r="427" ht="12" customHeight="1" x14ac:dyDescent="0.3"/>
    <row r="428" ht="12" customHeight="1" x14ac:dyDescent="0.3"/>
    <row r="429" ht="12" customHeight="1" x14ac:dyDescent="0.3"/>
    <row r="430" ht="12" customHeight="1" x14ac:dyDescent="0.3"/>
    <row r="431" ht="12" customHeight="1" x14ac:dyDescent="0.3"/>
    <row r="432" ht="12" customHeight="1" x14ac:dyDescent="0.3"/>
    <row r="433" ht="12" customHeight="1" x14ac:dyDescent="0.3"/>
    <row r="434" ht="12" customHeight="1" x14ac:dyDescent="0.3"/>
    <row r="435" ht="12" customHeight="1" x14ac:dyDescent="0.3"/>
    <row r="436" ht="12" customHeight="1" x14ac:dyDescent="0.3"/>
    <row r="437" ht="12" customHeight="1" x14ac:dyDescent="0.3"/>
    <row r="438" ht="12" customHeight="1" x14ac:dyDescent="0.3"/>
    <row r="439" ht="12" customHeight="1" x14ac:dyDescent="0.3"/>
    <row r="440" ht="12" customHeight="1" x14ac:dyDescent="0.3"/>
    <row r="441" ht="12" customHeight="1" x14ac:dyDescent="0.3"/>
    <row r="442" ht="12" customHeight="1" x14ac:dyDescent="0.3"/>
    <row r="443" ht="12" customHeight="1" x14ac:dyDescent="0.3"/>
    <row r="444" ht="12" customHeight="1" x14ac:dyDescent="0.3"/>
    <row r="445" ht="12" customHeight="1" x14ac:dyDescent="0.3"/>
    <row r="446" ht="12" customHeight="1" x14ac:dyDescent="0.3"/>
    <row r="447" ht="12" customHeight="1" x14ac:dyDescent="0.3"/>
    <row r="448" ht="12" customHeight="1" x14ac:dyDescent="0.3"/>
    <row r="449" ht="12" customHeight="1" x14ac:dyDescent="0.3"/>
    <row r="450" ht="12" customHeight="1" x14ac:dyDescent="0.3"/>
    <row r="451" ht="12" customHeight="1" x14ac:dyDescent="0.3"/>
    <row r="452" ht="12" customHeight="1" x14ac:dyDescent="0.3"/>
    <row r="453" ht="12" customHeight="1" x14ac:dyDescent="0.3"/>
    <row r="454" ht="12" customHeight="1" x14ac:dyDescent="0.3"/>
    <row r="455" ht="12" customHeight="1" x14ac:dyDescent="0.3"/>
    <row r="456" ht="12" customHeight="1" x14ac:dyDescent="0.3"/>
    <row r="457" ht="12" customHeight="1" x14ac:dyDescent="0.3"/>
    <row r="458" ht="12" customHeight="1" x14ac:dyDescent="0.3"/>
    <row r="459" ht="12" customHeight="1" x14ac:dyDescent="0.3"/>
    <row r="460" ht="12" customHeight="1" x14ac:dyDescent="0.3"/>
    <row r="461" ht="12" customHeight="1" x14ac:dyDescent="0.3"/>
    <row r="462" ht="12" customHeight="1" x14ac:dyDescent="0.3"/>
    <row r="463" ht="12" customHeight="1" x14ac:dyDescent="0.3"/>
    <row r="464" ht="12" customHeight="1" x14ac:dyDescent="0.3"/>
    <row r="465" ht="12" customHeight="1" x14ac:dyDescent="0.3"/>
    <row r="466" ht="12" customHeight="1" x14ac:dyDescent="0.3"/>
    <row r="467" ht="12" customHeight="1" x14ac:dyDescent="0.3"/>
    <row r="468" ht="12" customHeight="1" x14ac:dyDescent="0.3"/>
    <row r="469" ht="12" customHeight="1" x14ac:dyDescent="0.3"/>
    <row r="470" ht="12" customHeight="1" x14ac:dyDescent="0.3"/>
    <row r="471" ht="12" customHeight="1" x14ac:dyDescent="0.3"/>
    <row r="472" ht="12" customHeight="1" x14ac:dyDescent="0.3"/>
    <row r="473" ht="12" customHeight="1" x14ac:dyDescent="0.3"/>
    <row r="474" ht="12" customHeight="1" x14ac:dyDescent="0.3"/>
    <row r="475" ht="12" customHeight="1" x14ac:dyDescent="0.3"/>
    <row r="476" ht="12" customHeight="1" x14ac:dyDescent="0.3"/>
    <row r="477" ht="12" customHeight="1" x14ac:dyDescent="0.3"/>
    <row r="478" ht="12" customHeight="1" x14ac:dyDescent="0.3"/>
    <row r="479" ht="12" customHeight="1" x14ac:dyDescent="0.3"/>
    <row r="480" ht="12" customHeight="1" x14ac:dyDescent="0.3"/>
    <row r="481" ht="12" customHeight="1" x14ac:dyDescent="0.3"/>
    <row r="482" ht="12" customHeight="1" x14ac:dyDescent="0.3"/>
    <row r="483" ht="12" customHeight="1" x14ac:dyDescent="0.3"/>
    <row r="484" ht="12" customHeight="1" x14ac:dyDescent="0.3"/>
    <row r="485" ht="12" customHeight="1" x14ac:dyDescent="0.3"/>
    <row r="486" ht="12" customHeight="1" x14ac:dyDescent="0.3"/>
    <row r="487" ht="12" customHeight="1" x14ac:dyDescent="0.3"/>
    <row r="488" ht="12" customHeight="1" x14ac:dyDescent="0.3"/>
    <row r="489" ht="12" customHeight="1" x14ac:dyDescent="0.3"/>
    <row r="490" ht="12" customHeight="1" x14ac:dyDescent="0.3"/>
    <row r="491" ht="12" customHeight="1" x14ac:dyDescent="0.3"/>
    <row r="492" ht="12" customHeight="1" x14ac:dyDescent="0.3"/>
    <row r="493" ht="12" customHeight="1" x14ac:dyDescent="0.3"/>
    <row r="494" ht="12" customHeight="1" x14ac:dyDescent="0.3"/>
    <row r="495" ht="12" customHeight="1" x14ac:dyDescent="0.3"/>
    <row r="496" ht="12" customHeight="1" x14ac:dyDescent="0.3"/>
    <row r="497" ht="12" customHeight="1" x14ac:dyDescent="0.3"/>
    <row r="498" ht="12" customHeight="1" x14ac:dyDescent="0.3"/>
    <row r="499" ht="12" customHeight="1" x14ac:dyDescent="0.3"/>
    <row r="500" ht="12" customHeight="1" x14ac:dyDescent="0.3"/>
    <row r="501" ht="12" customHeight="1" x14ac:dyDescent="0.3"/>
    <row r="502" ht="12" customHeight="1" x14ac:dyDescent="0.3"/>
    <row r="503" ht="12" customHeight="1" x14ac:dyDescent="0.3"/>
    <row r="504" ht="12" customHeight="1" x14ac:dyDescent="0.3"/>
    <row r="505" ht="12" customHeight="1" x14ac:dyDescent="0.3"/>
    <row r="506" ht="12" customHeight="1" x14ac:dyDescent="0.3"/>
    <row r="507" ht="12" customHeight="1" x14ac:dyDescent="0.3"/>
    <row r="508" ht="12" customHeight="1" x14ac:dyDescent="0.3"/>
    <row r="509" ht="12" customHeight="1" x14ac:dyDescent="0.3"/>
    <row r="510" ht="12" customHeight="1" x14ac:dyDescent="0.3"/>
    <row r="511" ht="12" customHeight="1" x14ac:dyDescent="0.3"/>
    <row r="512" ht="12" customHeight="1" x14ac:dyDescent="0.3"/>
    <row r="513" ht="12" customHeight="1" x14ac:dyDescent="0.3"/>
    <row r="514" ht="12" customHeight="1" x14ac:dyDescent="0.3"/>
    <row r="515" ht="12" customHeight="1" x14ac:dyDescent="0.3"/>
    <row r="516" ht="12" customHeight="1" x14ac:dyDescent="0.3"/>
    <row r="517" ht="12" customHeight="1" x14ac:dyDescent="0.3"/>
    <row r="518" ht="12" customHeight="1" x14ac:dyDescent="0.3"/>
    <row r="519" ht="12" customHeight="1" x14ac:dyDescent="0.3"/>
    <row r="520" ht="12" customHeight="1" x14ac:dyDescent="0.3"/>
    <row r="521" ht="12" customHeight="1" x14ac:dyDescent="0.3"/>
    <row r="522" ht="12" customHeight="1" x14ac:dyDescent="0.3"/>
    <row r="523" ht="12" customHeight="1" x14ac:dyDescent="0.3"/>
    <row r="524" ht="12" customHeight="1" x14ac:dyDescent="0.3"/>
    <row r="525" ht="12" customHeight="1" x14ac:dyDescent="0.3"/>
    <row r="526" ht="12" customHeight="1" x14ac:dyDescent="0.3"/>
    <row r="527" ht="12" customHeight="1" x14ac:dyDescent="0.3"/>
    <row r="528" ht="12" customHeight="1" x14ac:dyDescent="0.3"/>
    <row r="529" ht="12" customHeight="1" x14ac:dyDescent="0.3"/>
    <row r="530" ht="12" customHeight="1" x14ac:dyDescent="0.3"/>
    <row r="531" ht="12" customHeight="1" x14ac:dyDescent="0.3"/>
    <row r="532" ht="12" customHeight="1" x14ac:dyDescent="0.3"/>
    <row r="533" ht="12" customHeight="1" x14ac:dyDescent="0.3"/>
    <row r="534" ht="12" customHeight="1" x14ac:dyDescent="0.3"/>
    <row r="535" ht="12" customHeight="1" x14ac:dyDescent="0.3"/>
    <row r="536" ht="12" customHeight="1" x14ac:dyDescent="0.3"/>
    <row r="537" ht="12" customHeight="1" x14ac:dyDescent="0.3"/>
    <row r="538" ht="12" customHeight="1" x14ac:dyDescent="0.3"/>
    <row r="539" ht="12" customHeight="1" x14ac:dyDescent="0.3"/>
    <row r="540" ht="12" customHeight="1" x14ac:dyDescent="0.3"/>
    <row r="541" ht="12" customHeight="1" x14ac:dyDescent="0.3"/>
    <row r="542" ht="12" customHeight="1" x14ac:dyDescent="0.3"/>
    <row r="543" ht="12" customHeight="1" x14ac:dyDescent="0.3"/>
    <row r="544" ht="12" customHeight="1" x14ac:dyDescent="0.3"/>
    <row r="545" ht="12" customHeight="1" x14ac:dyDescent="0.3"/>
    <row r="546" ht="12" customHeight="1" x14ac:dyDescent="0.3"/>
    <row r="547" ht="12" customHeight="1" x14ac:dyDescent="0.3"/>
    <row r="548" ht="12" customHeight="1" x14ac:dyDescent="0.3"/>
    <row r="549" ht="12" customHeight="1" x14ac:dyDescent="0.3"/>
    <row r="550" ht="12" customHeight="1" x14ac:dyDescent="0.3"/>
    <row r="551" ht="12" customHeight="1" x14ac:dyDescent="0.3"/>
    <row r="552" ht="12" customHeight="1" x14ac:dyDescent="0.3"/>
    <row r="553" ht="12" customHeight="1" x14ac:dyDescent="0.3"/>
    <row r="554" ht="12" customHeight="1" x14ac:dyDescent="0.3"/>
    <row r="555" ht="12" customHeight="1" x14ac:dyDescent="0.3"/>
    <row r="556" ht="12" customHeight="1" x14ac:dyDescent="0.3"/>
    <row r="557" ht="12" customHeight="1" x14ac:dyDescent="0.3"/>
    <row r="558" ht="12" customHeight="1" x14ac:dyDescent="0.3"/>
    <row r="559" ht="12" customHeight="1" x14ac:dyDescent="0.3"/>
    <row r="560" ht="12" customHeight="1" x14ac:dyDescent="0.3"/>
    <row r="561" ht="12" customHeight="1" x14ac:dyDescent="0.3"/>
    <row r="562" ht="12" customHeight="1" x14ac:dyDescent="0.3"/>
    <row r="563" ht="12" customHeight="1" x14ac:dyDescent="0.3"/>
    <row r="564" ht="12" customHeight="1" x14ac:dyDescent="0.3"/>
    <row r="565" ht="12" customHeight="1" x14ac:dyDescent="0.3"/>
    <row r="566" ht="12" customHeight="1" x14ac:dyDescent="0.3"/>
    <row r="567" ht="12" customHeight="1" x14ac:dyDescent="0.3"/>
    <row r="568" ht="12" customHeight="1" x14ac:dyDescent="0.3"/>
    <row r="569" ht="12" customHeight="1" x14ac:dyDescent="0.3"/>
    <row r="570" ht="12" customHeight="1" x14ac:dyDescent="0.3"/>
    <row r="571" ht="12" customHeight="1" x14ac:dyDescent="0.3"/>
    <row r="572" ht="12" customHeight="1" x14ac:dyDescent="0.3"/>
    <row r="573" ht="12" customHeight="1" x14ac:dyDescent="0.3"/>
    <row r="574" ht="12" customHeight="1" x14ac:dyDescent="0.3"/>
    <row r="575" ht="12" customHeight="1" x14ac:dyDescent="0.3"/>
    <row r="576" ht="12" customHeight="1" x14ac:dyDescent="0.3"/>
    <row r="577" ht="12" customHeight="1" x14ac:dyDescent="0.3"/>
    <row r="578" ht="12" customHeight="1" x14ac:dyDescent="0.3"/>
    <row r="579" ht="12" customHeight="1" x14ac:dyDescent="0.3"/>
    <row r="580" ht="12" customHeight="1" x14ac:dyDescent="0.3"/>
    <row r="581" ht="12" customHeight="1" x14ac:dyDescent="0.3"/>
    <row r="582" ht="12" customHeight="1" x14ac:dyDescent="0.3"/>
    <row r="583" ht="12" customHeight="1" x14ac:dyDescent="0.3"/>
    <row r="584" ht="12" customHeight="1" x14ac:dyDescent="0.3"/>
    <row r="585" ht="12" customHeight="1" x14ac:dyDescent="0.3"/>
    <row r="586" ht="12" customHeight="1" x14ac:dyDescent="0.3"/>
    <row r="587" ht="12" customHeight="1" x14ac:dyDescent="0.3"/>
    <row r="588" ht="12" customHeight="1" x14ac:dyDescent="0.3"/>
    <row r="589" ht="12" customHeight="1" x14ac:dyDescent="0.3"/>
    <row r="590" ht="12" customHeight="1" x14ac:dyDescent="0.3"/>
    <row r="591" ht="12" customHeight="1" x14ac:dyDescent="0.3"/>
    <row r="592" ht="12" customHeight="1" x14ac:dyDescent="0.3"/>
    <row r="593" ht="12" customHeight="1" x14ac:dyDescent="0.3"/>
    <row r="594" ht="12" customHeight="1" x14ac:dyDescent="0.3"/>
    <row r="595" ht="12" customHeight="1" x14ac:dyDescent="0.3"/>
    <row r="596" ht="12" customHeight="1" x14ac:dyDescent="0.3"/>
    <row r="597" ht="12" customHeight="1" x14ac:dyDescent="0.3"/>
    <row r="598" ht="12" customHeight="1" x14ac:dyDescent="0.3"/>
    <row r="599" ht="12" customHeight="1" x14ac:dyDescent="0.3"/>
    <row r="600" ht="12" customHeight="1" x14ac:dyDescent="0.3"/>
    <row r="601" ht="12" customHeight="1" x14ac:dyDescent="0.3"/>
    <row r="602" ht="12" customHeight="1" x14ac:dyDescent="0.3"/>
    <row r="603" ht="12" customHeight="1" x14ac:dyDescent="0.3"/>
    <row r="604" ht="12" customHeight="1" x14ac:dyDescent="0.3"/>
    <row r="605" ht="12" customHeight="1" x14ac:dyDescent="0.3"/>
    <row r="606" ht="12" customHeight="1" x14ac:dyDescent="0.3"/>
    <row r="607" ht="12" customHeight="1" x14ac:dyDescent="0.3"/>
    <row r="608" ht="12" customHeight="1" x14ac:dyDescent="0.3"/>
    <row r="609" ht="12" customHeight="1" x14ac:dyDescent="0.3"/>
    <row r="610" ht="12" customHeight="1" x14ac:dyDescent="0.3"/>
    <row r="611" ht="12" customHeight="1" x14ac:dyDescent="0.3"/>
    <row r="612" ht="12" customHeight="1" x14ac:dyDescent="0.3"/>
    <row r="613" ht="12" customHeight="1" x14ac:dyDescent="0.3"/>
    <row r="614" ht="12" customHeight="1" x14ac:dyDescent="0.3"/>
    <row r="615" ht="12" customHeight="1" x14ac:dyDescent="0.3"/>
    <row r="616" ht="12" customHeight="1" x14ac:dyDescent="0.3"/>
    <row r="617" ht="12" customHeight="1" x14ac:dyDescent="0.3"/>
    <row r="618" ht="12" customHeight="1" x14ac:dyDescent="0.3"/>
    <row r="619" ht="12" customHeight="1" x14ac:dyDescent="0.3"/>
    <row r="620" ht="12" customHeight="1" x14ac:dyDescent="0.3"/>
    <row r="621" ht="12" customHeight="1" x14ac:dyDescent="0.3"/>
    <row r="622" ht="12" customHeight="1" x14ac:dyDescent="0.3"/>
    <row r="623" ht="12" customHeight="1" x14ac:dyDescent="0.3"/>
    <row r="624" ht="12" customHeight="1" x14ac:dyDescent="0.3"/>
    <row r="625" ht="12" customHeight="1" x14ac:dyDescent="0.3"/>
    <row r="626" ht="12" customHeight="1" x14ac:dyDescent="0.3"/>
    <row r="627" ht="12" customHeight="1" x14ac:dyDescent="0.3"/>
    <row r="628" ht="12" customHeight="1" x14ac:dyDescent="0.3"/>
    <row r="629" ht="12" customHeight="1" x14ac:dyDescent="0.3"/>
    <row r="630" ht="12" customHeight="1" x14ac:dyDescent="0.3"/>
    <row r="631" ht="12" customHeight="1" x14ac:dyDescent="0.3"/>
    <row r="632" ht="12" customHeight="1" x14ac:dyDescent="0.3"/>
    <row r="633" ht="12" customHeight="1" x14ac:dyDescent="0.3"/>
    <row r="634" ht="12" customHeight="1" x14ac:dyDescent="0.3"/>
    <row r="635" ht="12" customHeight="1" x14ac:dyDescent="0.3"/>
    <row r="636" ht="12" customHeight="1" x14ac:dyDescent="0.3"/>
    <row r="637" ht="12" customHeight="1" x14ac:dyDescent="0.3"/>
    <row r="638" ht="12" customHeight="1" x14ac:dyDescent="0.3"/>
    <row r="639" ht="12" customHeight="1" x14ac:dyDescent="0.3"/>
    <row r="640" ht="12" customHeight="1" x14ac:dyDescent="0.3"/>
    <row r="641" ht="12" customHeight="1" x14ac:dyDescent="0.3"/>
    <row r="642" ht="12" customHeight="1" x14ac:dyDescent="0.3"/>
    <row r="643" ht="12" customHeight="1" x14ac:dyDescent="0.3"/>
    <row r="644" ht="12" customHeight="1" x14ac:dyDescent="0.3"/>
    <row r="645" ht="12" customHeight="1" x14ac:dyDescent="0.3"/>
    <row r="646" ht="12" customHeight="1" x14ac:dyDescent="0.3"/>
    <row r="647" ht="12" customHeight="1" x14ac:dyDescent="0.3"/>
    <row r="648" ht="12" customHeight="1" x14ac:dyDescent="0.3"/>
    <row r="649" ht="12" customHeight="1" x14ac:dyDescent="0.3"/>
    <row r="650" ht="12" customHeight="1" x14ac:dyDescent="0.3"/>
    <row r="651" ht="12" customHeight="1" x14ac:dyDescent="0.3"/>
    <row r="652" ht="12" customHeight="1" x14ac:dyDescent="0.3"/>
    <row r="653" ht="12" customHeight="1" x14ac:dyDescent="0.3"/>
    <row r="654" ht="12" customHeight="1" x14ac:dyDescent="0.3"/>
    <row r="655" ht="12" customHeight="1" x14ac:dyDescent="0.3"/>
    <row r="656" ht="12" customHeight="1" x14ac:dyDescent="0.3"/>
    <row r="657" ht="12" customHeight="1" x14ac:dyDescent="0.3"/>
    <row r="658" ht="12" customHeight="1" x14ac:dyDescent="0.3"/>
    <row r="659" ht="12" customHeight="1" x14ac:dyDescent="0.3"/>
    <row r="660" ht="12" customHeight="1" x14ac:dyDescent="0.3"/>
    <row r="661" ht="12" customHeight="1" x14ac:dyDescent="0.3"/>
    <row r="662" ht="12" customHeight="1" x14ac:dyDescent="0.3"/>
    <row r="663" ht="12" customHeight="1" x14ac:dyDescent="0.3"/>
    <row r="664" ht="12" customHeight="1" x14ac:dyDescent="0.3"/>
    <row r="665" ht="12" customHeight="1" x14ac:dyDescent="0.3"/>
    <row r="666" ht="12" customHeight="1" x14ac:dyDescent="0.3"/>
    <row r="667" ht="12" customHeight="1" x14ac:dyDescent="0.3"/>
    <row r="668" ht="12" customHeight="1" x14ac:dyDescent="0.3"/>
    <row r="669" ht="12" customHeight="1" x14ac:dyDescent="0.3"/>
    <row r="670" ht="12" customHeight="1" x14ac:dyDescent="0.3"/>
    <row r="671" ht="12" customHeight="1" x14ac:dyDescent="0.3"/>
    <row r="672" ht="12" customHeight="1" x14ac:dyDescent="0.3"/>
    <row r="673" ht="12" customHeight="1" x14ac:dyDescent="0.3"/>
    <row r="674" ht="12" customHeight="1" x14ac:dyDescent="0.3"/>
    <row r="675" ht="12" customHeight="1" x14ac:dyDescent="0.3"/>
    <row r="676" ht="12" customHeight="1" x14ac:dyDescent="0.3"/>
    <row r="677" ht="12" customHeight="1" x14ac:dyDescent="0.3"/>
    <row r="678" ht="12" customHeight="1" x14ac:dyDescent="0.3"/>
    <row r="679" ht="12" customHeight="1" x14ac:dyDescent="0.3"/>
    <row r="680" ht="12" customHeight="1" x14ac:dyDescent="0.3"/>
    <row r="681" ht="12" customHeight="1" x14ac:dyDescent="0.3"/>
    <row r="682" ht="12" customHeight="1" x14ac:dyDescent="0.3"/>
    <row r="683" ht="12" customHeight="1" x14ac:dyDescent="0.3"/>
    <row r="684" ht="12" customHeight="1" x14ac:dyDescent="0.3"/>
    <row r="685" ht="12" customHeight="1" x14ac:dyDescent="0.3"/>
    <row r="686" ht="12" customHeight="1" x14ac:dyDescent="0.3"/>
    <row r="687" ht="12" customHeight="1" x14ac:dyDescent="0.3"/>
    <row r="688" ht="12" customHeight="1" x14ac:dyDescent="0.3"/>
    <row r="689" ht="12" customHeight="1" x14ac:dyDescent="0.3"/>
    <row r="690" ht="12" customHeight="1" x14ac:dyDescent="0.3"/>
    <row r="691" ht="12" customHeight="1" x14ac:dyDescent="0.3"/>
    <row r="692" ht="12" customHeight="1" x14ac:dyDescent="0.3"/>
    <row r="693" ht="12" customHeight="1" x14ac:dyDescent="0.3"/>
    <row r="694" ht="12" customHeight="1" x14ac:dyDescent="0.3"/>
    <row r="695" ht="12" customHeight="1" x14ac:dyDescent="0.3"/>
    <row r="696" ht="12" customHeight="1" x14ac:dyDescent="0.3"/>
    <row r="697" ht="12" customHeight="1" x14ac:dyDescent="0.3"/>
    <row r="698" ht="12" customHeight="1" x14ac:dyDescent="0.3"/>
    <row r="699" ht="12" customHeight="1" x14ac:dyDescent="0.3"/>
    <row r="700" ht="12" customHeight="1" x14ac:dyDescent="0.3"/>
    <row r="701" ht="12" customHeight="1" x14ac:dyDescent="0.3"/>
    <row r="702" ht="12" customHeight="1" x14ac:dyDescent="0.3"/>
    <row r="703" ht="12" customHeight="1" x14ac:dyDescent="0.3"/>
    <row r="704" ht="12" customHeight="1" x14ac:dyDescent="0.3"/>
    <row r="705" ht="12" customHeight="1" x14ac:dyDescent="0.3"/>
    <row r="706" ht="12" customHeight="1" x14ac:dyDescent="0.3"/>
    <row r="707" ht="12" customHeight="1" x14ac:dyDescent="0.3"/>
    <row r="708" ht="12" customHeight="1" x14ac:dyDescent="0.3"/>
    <row r="709" ht="12" customHeight="1" x14ac:dyDescent="0.3"/>
    <row r="710" ht="12" customHeight="1" x14ac:dyDescent="0.3"/>
    <row r="711" ht="12" customHeight="1" x14ac:dyDescent="0.3"/>
    <row r="712" ht="12" customHeight="1" x14ac:dyDescent="0.3"/>
    <row r="713" ht="12" customHeight="1" x14ac:dyDescent="0.3"/>
    <row r="714" ht="12" customHeight="1" x14ac:dyDescent="0.3"/>
    <row r="715" ht="12" customHeight="1" x14ac:dyDescent="0.3"/>
    <row r="716" ht="12" customHeight="1" x14ac:dyDescent="0.3"/>
    <row r="717" ht="12" customHeight="1" x14ac:dyDescent="0.3"/>
    <row r="718" ht="12" customHeight="1" x14ac:dyDescent="0.3"/>
    <row r="719" ht="12" customHeight="1" x14ac:dyDescent="0.3"/>
    <row r="720" ht="12" customHeight="1" x14ac:dyDescent="0.3"/>
    <row r="721" ht="12" customHeight="1" x14ac:dyDescent="0.3"/>
    <row r="722" ht="12" customHeight="1" x14ac:dyDescent="0.3"/>
    <row r="723" ht="12" customHeight="1" x14ac:dyDescent="0.3"/>
    <row r="724" ht="12" customHeight="1" x14ac:dyDescent="0.3"/>
    <row r="725" ht="12" customHeight="1" x14ac:dyDescent="0.3"/>
    <row r="726" ht="12" customHeight="1" x14ac:dyDescent="0.3"/>
    <row r="727" ht="12" customHeight="1" x14ac:dyDescent="0.3"/>
    <row r="728" ht="12" customHeight="1" x14ac:dyDescent="0.3"/>
    <row r="729" ht="12" customHeight="1" x14ac:dyDescent="0.3"/>
    <row r="730" ht="12" customHeight="1" x14ac:dyDescent="0.3"/>
    <row r="731" ht="12" customHeight="1" x14ac:dyDescent="0.3"/>
    <row r="732" ht="12" customHeight="1" x14ac:dyDescent="0.3"/>
    <row r="733" ht="12" customHeight="1" x14ac:dyDescent="0.3"/>
    <row r="734" ht="12" customHeight="1" x14ac:dyDescent="0.3"/>
    <row r="735" ht="12" customHeight="1" x14ac:dyDescent="0.3"/>
    <row r="736" ht="12" customHeight="1" x14ac:dyDescent="0.3"/>
    <row r="737" ht="12" customHeight="1" x14ac:dyDescent="0.3"/>
    <row r="738" ht="12" customHeight="1" x14ac:dyDescent="0.3"/>
    <row r="739" ht="12" customHeight="1" x14ac:dyDescent="0.3"/>
    <row r="740" ht="12" customHeight="1" x14ac:dyDescent="0.3"/>
    <row r="741" ht="12" customHeight="1" x14ac:dyDescent="0.3"/>
    <row r="742" ht="12" customHeight="1" x14ac:dyDescent="0.3"/>
    <row r="743" ht="12" customHeight="1" x14ac:dyDescent="0.3"/>
    <row r="744" ht="12" customHeight="1" x14ac:dyDescent="0.3"/>
    <row r="745" ht="12" customHeight="1" x14ac:dyDescent="0.3"/>
    <row r="746" ht="12" customHeight="1" x14ac:dyDescent="0.3"/>
    <row r="747" ht="12" customHeight="1" x14ac:dyDescent="0.3"/>
    <row r="748" ht="12" customHeight="1" x14ac:dyDescent="0.3"/>
    <row r="749" ht="12" customHeight="1" x14ac:dyDescent="0.3"/>
    <row r="750" ht="12" customHeight="1" x14ac:dyDescent="0.3"/>
    <row r="751" ht="12" customHeight="1" x14ac:dyDescent="0.3"/>
    <row r="752" ht="12" customHeight="1" x14ac:dyDescent="0.3"/>
    <row r="753" ht="12" customHeight="1" x14ac:dyDescent="0.3"/>
    <row r="754" ht="12" customHeight="1" x14ac:dyDescent="0.3"/>
    <row r="755" ht="12" customHeight="1" x14ac:dyDescent="0.3"/>
    <row r="756" ht="12" customHeight="1" x14ac:dyDescent="0.3"/>
    <row r="757" ht="12" customHeight="1" x14ac:dyDescent="0.3"/>
    <row r="758" ht="12" customHeight="1" x14ac:dyDescent="0.3"/>
    <row r="759" ht="12" customHeight="1" x14ac:dyDescent="0.3"/>
    <row r="760" ht="12" customHeight="1" x14ac:dyDescent="0.3"/>
    <row r="761" ht="12" customHeight="1" x14ac:dyDescent="0.3"/>
    <row r="762" ht="12" customHeight="1" x14ac:dyDescent="0.3"/>
    <row r="763" ht="12" customHeight="1" x14ac:dyDescent="0.3"/>
    <row r="764" ht="12" customHeight="1" x14ac:dyDescent="0.3"/>
    <row r="765" ht="12" customHeight="1" x14ac:dyDescent="0.3"/>
    <row r="766" ht="12" customHeight="1" x14ac:dyDescent="0.3"/>
    <row r="767" ht="12" customHeight="1" x14ac:dyDescent="0.3"/>
    <row r="768" ht="12" customHeight="1" x14ac:dyDescent="0.3"/>
    <row r="769" ht="12" customHeight="1" x14ac:dyDescent="0.3"/>
    <row r="770" ht="12" customHeight="1" x14ac:dyDescent="0.3"/>
    <row r="771" ht="12" customHeight="1" x14ac:dyDescent="0.3"/>
    <row r="772" ht="12" customHeight="1" x14ac:dyDescent="0.3"/>
    <row r="773" ht="12" customHeight="1" x14ac:dyDescent="0.3"/>
    <row r="774" ht="12" customHeight="1" x14ac:dyDescent="0.3"/>
    <row r="775" ht="12" customHeight="1" x14ac:dyDescent="0.3"/>
    <row r="776" ht="12" customHeight="1" x14ac:dyDescent="0.3"/>
    <row r="777" ht="12" customHeight="1" x14ac:dyDescent="0.3"/>
    <row r="778" ht="12" customHeight="1" x14ac:dyDescent="0.3"/>
    <row r="779" ht="12" customHeight="1" x14ac:dyDescent="0.3"/>
    <row r="780" ht="12" customHeight="1" x14ac:dyDescent="0.3"/>
    <row r="781" ht="12" customHeight="1" x14ac:dyDescent="0.3"/>
    <row r="782" ht="12" customHeight="1" x14ac:dyDescent="0.3"/>
    <row r="783" ht="12" customHeight="1" x14ac:dyDescent="0.3"/>
    <row r="784" ht="12" customHeight="1" x14ac:dyDescent="0.3"/>
    <row r="785" ht="12" customHeight="1" x14ac:dyDescent="0.3"/>
    <row r="786" ht="12" customHeight="1" x14ac:dyDescent="0.3"/>
    <row r="787" ht="12" customHeight="1" x14ac:dyDescent="0.3"/>
    <row r="788" ht="12" customHeight="1" x14ac:dyDescent="0.3"/>
    <row r="789" ht="12" customHeight="1" x14ac:dyDescent="0.3"/>
    <row r="790" ht="12" customHeight="1" x14ac:dyDescent="0.3"/>
    <row r="791" ht="12" customHeight="1" x14ac:dyDescent="0.3"/>
    <row r="792" ht="12" customHeight="1" x14ac:dyDescent="0.3"/>
    <row r="793" ht="12" customHeight="1" x14ac:dyDescent="0.3"/>
    <row r="794" ht="12" customHeight="1" x14ac:dyDescent="0.3"/>
    <row r="795" ht="12" customHeight="1" x14ac:dyDescent="0.3"/>
    <row r="796" ht="12" customHeight="1" x14ac:dyDescent="0.3"/>
    <row r="797" ht="12" customHeight="1" x14ac:dyDescent="0.3"/>
    <row r="798" ht="12" customHeight="1" x14ac:dyDescent="0.3"/>
    <row r="799" ht="12" customHeight="1" x14ac:dyDescent="0.3"/>
    <row r="800" ht="12" customHeight="1" x14ac:dyDescent="0.3"/>
    <row r="801" ht="12" customHeight="1" x14ac:dyDescent="0.3"/>
    <row r="802" ht="12" customHeight="1" x14ac:dyDescent="0.3"/>
    <row r="803" ht="12" customHeight="1" x14ac:dyDescent="0.3"/>
    <row r="804" ht="12" customHeight="1" x14ac:dyDescent="0.3"/>
    <row r="805" ht="12" customHeight="1" x14ac:dyDescent="0.3"/>
    <row r="806" ht="12" customHeight="1" x14ac:dyDescent="0.3"/>
    <row r="807" ht="12" customHeight="1" x14ac:dyDescent="0.3"/>
    <row r="808" ht="12" customHeight="1" x14ac:dyDescent="0.3"/>
    <row r="809" ht="12" customHeight="1" x14ac:dyDescent="0.3"/>
    <row r="810" ht="12" customHeight="1" x14ac:dyDescent="0.3"/>
    <row r="811" ht="12" customHeight="1" x14ac:dyDescent="0.3"/>
    <row r="812" ht="12" customHeight="1" x14ac:dyDescent="0.3"/>
    <row r="813" ht="12" customHeight="1" x14ac:dyDescent="0.3"/>
    <row r="814" ht="12" customHeight="1" x14ac:dyDescent="0.3"/>
    <row r="815" ht="12" customHeight="1" x14ac:dyDescent="0.3"/>
    <row r="816" ht="12" customHeight="1" x14ac:dyDescent="0.3"/>
    <row r="817" ht="12" customHeight="1" x14ac:dyDescent="0.3"/>
    <row r="818" ht="12" customHeight="1" x14ac:dyDescent="0.3"/>
    <row r="819" ht="12" customHeight="1" x14ac:dyDescent="0.3"/>
    <row r="820" ht="12" customHeight="1" x14ac:dyDescent="0.3"/>
    <row r="821" ht="12" customHeight="1" x14ac:dyDescent="0.3"/>
    <row r="822" ht="12" customHeight="1" x14ac:dyDescent="0.3"/>
    <row r="823" ht="12" customHeight="1" x14ac:dyDescent="0.3"/>
    <row r="824" ht="12" customHeight="1" x14ac:dyDescent="0.3"/>
    <row r="825" ht="12" customHeight="1" x14ac:dyDescent="0.3"/>
    <row r="826" ht="12" customHeight="1" x14ac:dyDescent="0.3"/>
    <row r="827" ht="12" customHeight="1" x14ac:dyDescent="0.3"/>
    <row r="828" ht="12" customHeight="1" x14ac:dyDescent="0.3"/>
    <row r="829" ht="12" customHeight="1" x14ac:dyDescent="0.3"/>
    <row r="830" ht="12" customHeight="1" x14ac:dyDescent="0.3"/>
    <row r="831" ht="12" customHeight="1" x14ac:dyDescent="0.3"/>
    <row r="832" ht="12" customHeight="1" x14ac:dyDescent="0.3"/>
    <row r="833" ht="12" customHeight="1" x14ac:dyDescent="0.3"/>
    <row r="834" ht="12" customHeight="1" x14ac:dyDescent="0.3"/>
    <row r="835" ht="12" customHeight="1" x14ac:dyDescent="0.3"/>
    <row r="836" ht="12" customHeight="1" x14ac:dyDescent="0.3"/>
    <row r="837" ht="12" customHeight="1" x14ac:dyDescent="0.3"/>
    <row r="838" ht="12" customHeight="1" x14ac:dyDescent="0.3"/>
    <row r="839" ht="12" customHeight="1" x14ac:dyDescent="0.3"/>
    <row r="840" ht="12" customHeight="1" x14ac:dyDescent="0.3"/>
    <row r="841" ht="12" customHeight="1" x14ac:dyDescent="0.3"/>
    <row r="842" ht="12" customHeight="1" x14ac:dyDescent="0.3"/>
    <row r="843" ht="12" customHeight="1" x14ac:dyDescent="0.3"/>
    <row r="844" ht="12" customHeight="1" x14ac:dyDescent="0.3"/>
    <row r="845" ht="12" customHeight="1" x14ac:dyDescent="0.3"/>
    <row r="846" ht="12" customHeight="1" x14ac:dyDescent="0.3"/>
    <row r="847" ht="12" customHeight="1" x14ac:dyDescent="0.3"/>
    <row r="848" ht="12" customHeight="1" x14ac:dyDescent="0.3"/>
    <row r="849" ht="12" customHeight="1" x14ac:dyDescent="0.3"/>
    <row r="850" ht="12" customHeight="1" x14ac:dyDescent="0.3"/>
    <row r="851" ht="12" customHeight="1" x14ac:dyDescent="0.3"/>
    <row r="852" ht="12" customHeight="1" x14ac:dyDescent="0.3"/>
    <row r="853" ht="12" customHeight="1" x14ac:dyDescent="0.3"/>
    <row r="854" ht="12" customHeight="1" x14ac:dyDescent="0.3"/>
    <row r="855" ht="12" customHeight="1" x14ac:dyDescent="0.3"/>
    <row r="856" ht="12" customHeight="1" x14ac:dyDescent="0.3"/>
    <row r="857" ht="12" customHeight="1" x14ac:dyDescent="0.3"/>
    <row r="858" ht="12" customHeight="1" x14ac:dyDescent="0.3"/>
    <row r="859" ht="12" customHeight="1" x14ac:dyDescent="0.3"/>
    <row r="860" ht="12" customHeight="1" x14ac:dyDescent="0.3"/>
    <row r="861" ht="12" customHeight="1" x14ac:dyDescent="0.3"/>
    <row r="862" ht="12" customHeight="1" x14ac:dyDescent="0.3"/>
    <row r="863" ht="12" customHeight="1" x14ac:dyDescent="0.3"/>
    <row r="864" ht="12" customHeight="1" x14ac:dyDescent="0.3"/>
    <row r="865" ht="12" customHeight="1" x14ac:dyDescent="0.3"/>
    <row r="866" ht="12" customHeight="1" x14ac:dyDescent="0.3"/>
    <row r="867" ht="12" customHeight="1" x14ac:dyDescent="0.3"/>
    <row r="868" ht="12" customHeight="1" x14ac:dyDescent="0.3"/>
    <row r="869" ht="12" customHeight="1" x14ac:dyDescent="0.3"/>
    <row r="870" ht="12" customHeight="1" x14ac:dyDescent="0.3"/>
    <row r="871" ht="12" customHeight="1" x14ac:dyDescent="0.3"/>
    <row r="872" ht="12" customHeight="1" x14ac:dyDescent="0.3"/>
    <row r="873" ht="12" customHeight="1" x14ac:dyDescent="0.3"/>
    <row r="874" ht="12" customHeight="1" x14ac:dyDescent="0.3"/>
    <row r="875" ht="12" customHeight="1" x14ac:dyDescent="0.3"/>
    <row r="876" ht="12" customHeight="1" x14ac:dyDescent="0.3"/>
    <row r="877" ht="12" customHeight="1" x14ac:dyDescent="0.3"/>
    <row r="878" ht="12" customHeight="1" x14ac:dyDescent="0.3"/>
    <row r="879" ht="12" customHeight="1" x14ac:dyDescent="0.3"/>
    <row r="880" ht="12" customHeight="1" x14ac:dyDescent="0.3"/>
    <row r="881" ht="12" customHeight="1" x14ac:dyDescent="0.3"/>
    <row r="882" ht="12" customHeight="1" x14ac:dyDescent="0.3"/>
    <row r="883" ht="12" customHeight="1" x14ac:dyDescent="0.3"/>
    <row r="884" ht="12" customHeight="1" x14ac:dyDescent="0.3"/>
    <row r="885" ht="12" customHeight="1" x14ac:dyDescent="0.3"/>
    <row r="886" ht="12" customHeight="1" x14ac:dyDescent="0.3"/>
    <row r="887" ht="12" customHeight="1" x14ac:dyDescent="0.3"/>
    <row r="888" ht="12" customHeight="1" x14ac:dyDescent="0.3"/>
    <row r="889" ht="12" customHeight="1" x14ac:dyDescent="0.3"/>
    <row r="890" ht="12" customHeight="1" x14ac:dyDescent="0.3"/>
    <row r="891" ht="12" customHeight="1" x14ac:dyDescent="0.3"/>
    <row r="892" ht="12" customHeight="1" x14ac:dyDescent="0.3"/>
    <row r="893" ht="12" customHeight="1" x14ac:dyDescent="0.3"/>
    <row r="894" ht="12" customHeight="1" x14ac:dyDescent="0.3"/>
    <row r="895" ht="12" customHeight="1" x14ac:dyDescent="0.3"/>
    <row r="896" ht="12" customHeight="1" x14ac:dyDescent="0.3"/>
    <row r="897" ht="12" customHeight="1" x14ac:dyDescent="0.3"/>
    <row r="898" ht="12" customHeight="1" x14ac:dyDescent="0.3"/>
    <row r="899" ht="12" customHeight="1" x14ac:dyDescent="0.3"/>
    <row r="900" ht="12" customHeight="1" x14ac:dyDescent="0.3"/>
    <row r="901" ht="12" customHeight="1" x14ac:dyDescent="0.3"/>
    <row r="902" ht="12" customHeight="1" x14ac:dyDescent="0.3"/>
    <row r="903" ht="12" customHeight="1" x14ac:dyDescent="0.3"/>
    <row r="904" ht="12" customHeight="1" x14ac:dyDescent="0.3"/>
    <row r="905" ht="12" customHeight="1" x14ac:dyDescent="0.3"/>
    <row r="906" ht="12" customHeight="1" x14ac:dyDescent="0.3"/>
    <row r="907" ht="12" customHeight="1" x14ac:dyDescent="0.3"/>
    <row r="908" ht="12" customHeight="1" x14ac:dyDescent="0.3"/>
    <row r="909" ht="12" customHeight="1" x14ac:dyDescent="0.3"/>
    <row r="910" ht="12" customHeight="1" x14ac:dyDescent="0.3"/>
    <row r="911" ht="12" customHeight="1" x14ac:dyDescent="0.3"/>
    <row r="912" ht="12" customHeight="1" x14ac:dyDescent="0.3"/>
    <row r="913" ht="12" customHeight="1" x14ac:dyDescent="0.3"/>
    <row r="914" ht="12" customHeight="1" x14ac:dyDescent="0.3"/>
    <row r="915" ht="12" customHeight="1" x14ac:dyDescent="0.3"/>
    <row r="916" ht="12" customHeight="1" x14ac:dyDescent="0.3"/>
    <row r="917" ht="12" customHeight="1" x14ac:dyDescent="0.3"/>
    <row r="918" ht="12" customHeight="1" x14ac:dyDescent="0.3"/>
    <row r="919" ht="12" customHeight="1" x14ac:dyDescent="0.3"/>
    <row r="920" ht="12" customHeight="1" x14ac:dyDescent="0.3"/>
    <row r="921" ht="12" customHeight="1" x14ac:dyDescent="0.3"/>
    <row r="922" ht="12" customHeight="1" x14ac:dyDescent="0.3"/>
    <row r="923" ht="12" customHeight="1" x14ac:dyDescent="0.3"/>
    <row r="924" ht="12" customHeight="1" x14ac:dyDescent="0.3"/>
    <row r="925" ht="12" customHeight="1" x14ac:dyDescent="0.3"/>
    <row r="926" ht="12" customHeight="1" x14ac:dyDescent="0.3"/>
    <row r="927" ht="12" customHeight="1" x14ac:dyDescent="0.3"/>
    <row r="928" ht="12" customHeight="1" x14ac:dyDescent="0.3"/>
    <row r="929" ht="12" customHeight="1" x14ac:dyDescent="0.3"/>
    <row r="930" ht="12" customHeight="1" x14ac:dyDescent="0.3"/>
    <row r="931" ht="12" customHeight="1" x14ac:dyDescent="0.3"/>
    <row r="932" ht="12" customHeight="1" x14ac:dyDescent="0.3"/>
    <row r="933" ht="12" customHeight="1" x14ac:dyDescent="0.3"/>
    <row r="934" ht="12" customHeight="1" x14ac:dyDescent="0.3"/>
    <row r="935" ht="12" customHeight="1" x14ac:dyDescent="0.3"/>
    <row r="936" ht="12" customHeight="1" x14ac:dyDescent="0.3"/>
    <row r="937" ht="12" customHeight="1" x14ac:dyDescent="0.3"/>
    <row r="938" ht="12" customHeight="1" x14ac:dyDescent="0.3"/>
    <row r="939" ht="12" customHeight="1" x14ac:dyDescent="0.3"/>
    <row r="940" ht="12" customHeight="1" x14ac:dyDescent="0.3"/>
    <row r="941" ht="12" customHeight="1" x14ac:dyDescent="0.3"/>
    <row r="942" ht="12" customHeight="1" x14ac:dyDescent="0.3"/>
    <row r="943" ht="12" customHeight="1" x14ac:dyDescent="0.3"/>
    <row r="944" ht="12" customHeight="1" x14ac:dyDescent="0.3"/>
    <row r="945" ht="12" customHeight="1" x14ac:dyDescent="0.3"/>
    <row r="946" ht="12" customHeight="1" x14ac:dyDescent="0.3"/>
    <row r="947" ht="12" customHeight="1" x14ac:dyDescent="0.3"/>
    <row r="948" ht="12" customHeight="1" x14ac:dyDescent="0.3"/>
    <row r="949" ht="12" customHeight="1" x14ac:dyDescent="0.3"/>
    <row r="950" ht="12" customHeight="1" x14ac:dyDescent="0.3"/>
    <row r="951" ht="12" customHeight="1" x14ac:dyDescent="0.3"/>
    <row r="952" ht="12" customHeight="1" x14ac:dyDescent="0.3"/>
    <row r="953" ht="12" customHeight="1" x14ac:dyDescent="0.3"/>
    <row r="954" ht="12" customHeight="1" x14ac:dyDescent="0.3"/>
    <row r="955" ht="12" customHeight="1" x14ac:dyDescent="0.3"/>
    <row r="956" ht="12" customHeight="1" x14ac:dyDescent="0.3"/>
    <row r="957" ht="12" customHeight="1" x14ac:dyDescent="0.3"/>
    <row r="958" ht="12" customHeight="1" x14ac:dyDescent="0.3"/>
    <row r="959" ht="12" customHeight="1" x14ac:dyDescent="0.3"/>
    <row r="960" ht="12" customHeight="1" x14ac:dyDescent="0.3"/>
    <row r="961" ht="12" customHeight="1" x14ac:dyDescent="0.3"/>
    <row r="962" ht="12" customHeight="1" x14ac:dyDescent="0.3"/>
    <row r="963" ht="12" customHeight="1" x14ac:dyDescent="0.3"/>
    <row r="964" ht="12" customHeight="1" x14ac:dyDescent="0.3"/>
    <row r="965" ht="12" customHeight="1" x14ac:dyDescent="0.3"/>
    <row r="966" ht="12" customHeight="1" x14ac:dyDescent="0.3"/>
    <row r="967" ht="12" customHeight="1" x14ac:dyDescent="0.3"/>
    <row r="968" ht="12" customHeight="1" x14ac:dyDescent="0.3"/>
    <row r="969" ht="12" customHeight="1" x14ac:dyDescent="0.3"/>
    <row r="970" ht="12" customHeight="1" x14ac:dyDescent="0.3"/>
    <row r="971" ht="12" customHeight="1" x14ac:dyDescent="0.3"/>
    <row r="972" ht="12" customHeight="1" x14ac:dyDescent="0.3"/>
    <row r="973" ht="12" customHeight="1" x14ac:dyDescent="0.3"/>
    <row r="974" ht="12" customHeight="1" x14ac:dyDescent="0.3"/>
    <row r="975" ht="12" customHeight="1" x14ac:dyDescent="0.3"/>
    <row r="976" ht="12" customHeight="1" x14ac:dyDescent="0.3"/>
    <row r="977" ht="12" customHeight="1" x14ac:dyDescent="0.3"/>
    <row r="978" ht="12" customHeight="1" x14ac:dyDescent="0.3"/>
    <row r="979" ht="12" customHeight="1" x14ac:dyDescent="0.3"/>
    <row r="980" ht="12" customHeight="1" x14ac:dyDescent="0.3"/>
    <row r="981" ht="12" customHeight="1" x14ac:dyDescent="0.3"/>
    <row r="982" ht="12" customHeight="1" x14ac:dyDescent="0.3"/>
    <row r="983" ht="12" customHeight="1" x14ac:dyDescent="0.3"/>
    <row r="984" ht="12" customHeight="1" x14ac:dyDescent="0.3"/>
    <row r="985" ht="12" customHeight="1" x14ac:dyDescent="0.3"/>
    <row r="986" ht="12" customHeight="1" x14ac:dyDescent="0.3"/>
    <row r="987" ht="12" customHeight="1" x14ac:dyDescent="0.3"/>
    <row r="988" ht="12" customHeight="1" x14ac:dyDescent="0.3"/>
    <row r="989" ht="12" customHeight="1" x14ac:dyDescent="0.3"/>
    <row r="990" ht="12" customHeight="1" x14ac:dyDescent="0.3"/>
    <row r="991" ht="12" customHeight="1" x14ac:dyDescent="0.3"/>
    <row r="992" ht="12" customHeight="1" x14ac:dyDescent="0.3"/>
    <row r="993" ht="12" customHeight="1" x14ac:dyDescent="0.3"/>
    <row r="994" ht="12" customHeight="1" x14ac:dyDescent="0.3"/>
    <row r="995" ht="12" customHeight="1" x14ac:dyDescent="0.3"/>
    <row r="996" ht="12" customHeight="1" x14ac:dyDescent="0.3"/>
    <row r="997" ht="12" customHeight="1" x14ac:dyDescent="0.3"/>
    <row r="998" ht="12" customHeight="1" x14ac:dyDescent="0.3"/>
    <row r="999" ht="12" customHeight="1" x14ac:dyDescent="0.3"/>
    <row r="1000" ht="12" customHeight="1" x14ac:dyDescent="0.3"/>
  </sheetData>
  <hyperlinks>
    <hyperlink ref="A112" r:id="rId1" xr:uid="{00000000-0004-0000-1200-000000000000}"/>
  </hyperlinks>
  <pageMargins left="0.7" right="0.7" top="0.75" bottom="0.75" header="0" footer="0"/>
  <pageSetup orientation="landscape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T1000"/>
  <sheetViews>
    <sheetView zoomScale="85" zoomScaleNormal="85" workbookViewId="0"/>
  </sheetViews>
  <sheetFormatPr baseColWidth="10" defaultColWidth="14.44140625" defaultRowHeight="15" customHeight="1" x14ac:dyDescent="0.3"/>
  <cols>
    <col min="1" max="26" width="8.6640625" customWidth="1"/>
  </cols>
  <sheetData>
    <row r="1" spans="1:17" ht="12" customHeight="1" x14ac:dyDescent="0.3">
      <c r="A1" s="29"/>
    </row>
    <row r="2" spans="1:17" ht="12" customHeight="1" x14ac:dyDescent="0.3">
      <c r="A2" s="30"/>
    </row>
    <row r="3" spans="1:17" ht="12" customHeight="1" x14ac:dyDescent="0.3"/>
    <row r="4" spans="1:17" ht="12" customHeight="1" x14ac:dyDescent="0.3"/>
    <row r="5" spans="1:17" ht="12" customHeight="1" x14ac:dyDescent="0.3">
      <c r="A5" s="31" t="s">
        <v>57</v>
      </c>
      <c r="B5" s="32">
        <v>4000627</v>
      </c>
      <c r="C5" s="31" t="s">
        <v>58</v>
      </c>
      <c r="D5" s="32">
        <v>21</v>
      </c>
      <c r="E5" s="31" t="s">
        <v>59</v>
      </c>
      <c r="F5" s="32">
        <v>15</v>
      </c>
      <c r="G5" s="31" t="s">
        <v>60</v>
      </c>
      <c r="H5" s="32">
        <v>22</v>
      </c>
      <c r="I5" s="31" t="s">
        <v>61</v>
      </c>
      <c r="J5" s="32">
        <v>0</v>
      </c>
      <c r="K5" s="31" t="s">
        <v>62</v>
      </c>
      <c r="L5" s="32" t="s">
        <v>167</v>
      </c>
    </row>
    <row r="6" spans="1:17" ht="12" customHeight="1" x14ac:dyDescent="0.3">
      <c r="A6" s="29"/>
    </row>
    <row r="7" spans="1:17" ht="12" customHeight="1" x14ac:dyDescent="0.3">
      <c r="A7" s="33" t="s">
        <v>63</v>
      </c>
      <c r="B7" s="33" t="s">
        <v>64</v>
      </c>
      <c r="C7" s="33" t="s">
        <v>65</v>
      </c>
      <c r="D7" s="33" t="s">
        <v>66</v>
      </c>
      <c r="E7" s="33" t="s">
        <v>67</v>
      </c>
      <c r="F7" s="33" t="s">
        <v>68</v>
      </c>
      <c r="G7" s="33" t="s">
        <v>69</v>
      </c>
      <c r="H7" s="33" t="s">
        <v>70</v>
      </c>
      <c r="I7" s="33" t="s">
        <v>71</v>
      </c>
      <c r="J7" s="33" t="s">
        <v>72</v>
      </c>
      <c r="K7" s="33" t="s">
        <v>73</v>
      </c>
      <c r="L7" s="33" t="s">
        <v>74</v>
      </c>
      <c r="M7" s="33" t="s">
        <v>75</v>
      </c>
      <c r="N7" s="33" t="s">
        <v>76</v>
      </c>
      <c r="O7" s="33" t="s">
        <v>77</v>
      </c>
      <c r="P7" s="33" t="s">
        <v>78</v>
      </c>
      <c r="Q7" s="33" t="s">
        <v>140</v>
      </c>
    </row>
    <row r="8" spans="1:17" ht="12" customHeight="1" x14ac:dyDescent="0.3">
      <c r="A8" s="33" t="s">
        <v>79</v>
      </c>
      <c r="B8" s="34">
        <v>16</v>
      </c>
      <c r="C8" s="34">
        <v>18</v>
      </c>
      <c r="D8" s="34">
        <v>20</v>
      </c>
      <c r="E8" s="34">
        <v>16</v>
      </c>
      <c r="F8" s="34">
        <v>6</v>
      </c>
      <c r="G8" s="34">
        <v>21</v>
      </c>
      <c r="H8" s="34">
        <v>11</v>
      </c>
      <c r="I8" s="34">
        <v>14</v>
      </c>
      <c r="J8" s="34">
        <v>19</v>
      </c>
      <c r="K8" s="34">
        <v>21</v>
      </c>
      <c r="L8" s="34">
        <v>19</v>
      </c>
      <c r="M8" s="34">
        <v>21</v>
      </c>
      <c r="N8" s="34">
        <v>22</v>
      </c>
      <c r="O8" s="34">
        <v>22</v>
      </c>
      <c r="P8" s="34">
        <v>18</v>
      </c>
      <c r="Q8" s="34">
        <v>6220</v>
      </c>
    </row>
    <row r="9" spans="1:17" ht="12" customHeight="1" x14ac:dyDescent="0.3">
      <c r="A9" s="33" t="s">
        <v>80</v>
      </c>
      <c r="B9" s="34">
        <v>22</v>
      </c>
      <c r="C9" s="34">
        <v>22</v>
      </c>
      <c r="D9" s="34">
        <v>12</v>
      </c>
      <c r="E9" s="34">
        <v>2</v>
      </c>
      <c r="F9" s="34">
        <v>18</v>
      </c>
      <c r="G9" s="34">
        <v>11</v>
      </c>
      <c r="H9" s="34">
        <v>17</v>
      </c>
      <c r="I9" s="34">
        <v>4</v>
      </c>
      <c r="J9" s="34">
        <v>13</v>
      </c>
      <c r="K9" s="34">
        <v>16</v>
      </c>
      <c r="L9" s="34">
        <v>14</v>
      </c>
      <c r="M9" s="34">
        <v>15</v>
      </c>
      <c r="N9" s="34">
        <v>19</v>
      </c>
      <c r="O9" s="34">
        <v>20</v>
      </c>
      <c r="P9" s="34">
        <v>13</v>
      </c>
      <c r="Q9" s="34">
        <v>5050</v>
      </c>
    </row>
    <row r="10" spans="1:17" ht="12" customHeight="1" x14ac:dyDescent="0.3">
      <c r="A10" s="33" t="s">
        <v>81</v>
      </c>
      <c r="B10" s="34">
        <v>18</v>
      </c>
      <c r="C10" s="34">
        <v>21</v>
      </c>
      <c r="D10" s="34">
        <v>7</v>
      </c>
      <c r="E10" s="34">
        <v>13</v>
      </c>
      <c r="F10" s="34">
        <v>8</v>
      </c>
      <c r="G10" s="34">
        <v>17</v>
      </c>
      <c r="H10" s="34">
        <v>9</v>
      </c>
      <c r="I10" s="34">
        <v>7</v>
      </c>
      <c r="J10" s="34">
        <v>21</v>
      </c>
      <c r="K10" s="34">
        <v>20</v>
      </c>
      <c r="L10" s="34">
        <v>20</v>
      </c>
      <c r="M10" s="34">
        <v>18</v>
      </c>
      <c r="N10" s="34">
        <v>16</v>
      </c>
      <c r="O10" s="34">
        <v>21</v>
      </c>
      <c r="P10" s="34">
        <v>21</v>
      </c>
      <c r="Q10" s="34">
        <v>3950</v>
      </c>
    </row>
    <row r="11" spans="1:17" ht="12" customHeight="1" x14ac:dyDescent="0.3">
      <c r="A11" s="33" t="s">
        <v>82</v>
      </c>
      <c r="B11" s="34">
        <v>9</v>
      </c>
      <c r="C11" s="34">
        <v>14</v>
      </c>
      <c r="D11" s="34">
        <v>22</v>
      </c>
      <c r="E11" s="34">
        <v>9</v>
      </c>
      <c r="F11" s="34">
        <v>18</v>
      </c>
      <c r="G11" s="34">
        <v>20</v>
      </c>
      <c r="H11" s="34">
        <v>22</v>
      </c>
      <c r="I11" s="34">
        <v>21</v>
      </c>
      <c r="J11" s="34">
        <v>22</v>
      </c>
      <c r="K11" s="34">
        <v>22</v>
      </c>
      <c r="L11" s="34">
        <v>22</v>
      </c>
      <c r="M11" s="34">
        <v>22</v>
      </c>
      <c r="N11" s="34">
        <v>15</v>
      </c>
      <c r="O11" s="34">
        <v>19</v>
      </c>
      <c r="P11" s="34">
        <v>14</v>
      </c>
      <c r="Q11" s="34">
        <v>7000</v>
      </c>
    </row>
    <row r="12" spans="1:17" ht="12" customHeight="1" x14ac:dyDescent="0.3">
      <c r="A12" s="33" t="s">
        <v>83</v>
      </c>
      <c r="B12" s="34">
        <v>12</v>
      </c>
      <c r="C12" s="34">
        <v>19</v>
      </c>
      <c r="D12" s="34">
        <v>6</v>
      </c>
      <c r="E12" s="34">
        <v>5</v>
      </c>
      <c r="F12" s="34">
        <v>20</v>
      </c>
      <c r="G12" s="34">
        <v>5</v>
      </c>
      <c r="H12" s="34">
        <v>15</v>
      </c>
      <c r="I12" s="34">
        <v>2</v>
      </c>
      <c r="J12" s="34">
        <v>7</v>
      </c>
      <c r="K12" s="34">
        <v>10</v>
      </c>
      <c r="L12" s="34">
        <v>10</v>
      </c>
      <c r="M12" s="34">
        <v>2</v>
      </c>
      <c r="N12" s="34">
        <v>14</v>
      </c>
      <c r="O12" s="34">
        <v>18</v>
      </c>
      <c r="P12" s="34">
        <v>1</v>
      </c>
      <c r="Q12" s="34">
        <v>7560</v>
      </c>
    </row>
    <row r="13" spans="1:17" ht="12" customHeight="1" x14ac:dyDescent="0.3">
      <c r="A13" s="33" t="s">
        <v>84</v>
      </c>
      <c r="B13" s="34">
        <v>17</v>
      </c>
      <c r="C13" s="34">
        <v>20</v>
      </c>
      <c r="D13" s="34">
        <v>8</v>
      </c>
      <c r="E13" s="34">
        <v>7</v>
      </c>
      <c r="F13" s="34">
        <v>22</v>
      </c>
      <c r="G13" s="34">
        <v>3</v>
      </c>
      <c r="H13" s="34">
        <v>21</v>
      </c>
      <c r="I13" s="34">
        <v>1</v>
      </c>
      <c r="J13" s="34">
        <v>12</v>
      </c>
      <c r="K13" s="34">
        <v>13</v>
      </c>
      <c r="L13" s="34">
        <v>12</v>
      </c>
      <c r="M13" s="34">
        <v>14</v>
      </c>
      <c r="N13" s="34">
        <v>19</v>
      </c>
      <c r="O13" s="34">
        <v>17</v>
      </c>
      <c r="P13" s="34">
        <v>17</v>
      </c>
      <c r="Q13" s="34">
        <v>6820</v>
      </c>
    </row>
    <row r="14" spans="1:17" ht="12" customHeight="1" x14ac:dyDescent="0.3">
      <c r="A14" s="33" t="s">
        <v>85</v>
      </c>
      <c r="B14" s="34">
        <v>19</v>
      </c>
      <c r="C14" s="34">
        <v>17</v>
      </c>
      <c r="D14" s="34">
        <v>14</v>
      </c>
      <c r="E14" s="34">
        <v>10</v>
      </c>
      <c r="F14" s="34">
        <v>17</v>
      </c>
      <c r="G14" s="34">
        <v>15</v>
      </c>
      <c r="H14" s="34">
        <v>16</v>
      </c>
      <c r="I14" s="34">
        <v>11</v>
      </c>
      <c r="J14" s="34">
        <v>15</v>
      </c>
      <c r="K14" s="34">
        <v>14</v>
      </c>
      <c r="L14" s="34">
        <v>13</v>
      </c>
      <c r="M14" s="34">
        <v>12</v>
      </c>
      <c r="N14" s="34">
        <v>12</v>
      </c>
      <c r="O14" s="34">
        <v>16</v>
      </c>
      <c r="P14" s="34">
        <v>7</v>
      </c>
      <c r="Q14" s="34">
        <v>3730</v>
      </c>
    </row>
    <row r="15" spans="1:17" ht="12" customHeight="1" x14ac:dyDescent="0.3">
      <c r="A15" s="33" t="s">
        <v>86</v>
      </c>
      <c r="B15" s="34">
        <v>7</v>
      </c>
      <c r="C15" s="34">
        <v>7</v>
      </c>
      <c r="D15" s="34">
        <v>10</v>
      </c>
      <c r="E15" s="34">
        <v>16</v>
      </c>
      <c r="F15" s="34">
        <v>4</v>
      </c>
      <c r="G15" s="34">
        <v>8</v>
      </c>
      <c r="H15" s="34">
        <v>2</v>
      </c>
      <c r="I15" s="34">
        <v>16</v>
      </c>
      <c r="J15" s="34">
        <v>20</v>
      </c>
      <c r="K15" s="34">
        <v>19</v>
      </c>
      <c r="L15" s="34">
        <v>18</v>
      </c>
      <c r="M15" s="34">
        <v>20</v>
      </c>
      <c r="N15" s="34">
        <v>10</v>
      </c>
      <c r="O15" s="34">
        <v>14</v>
      </c>
      <c r="P15" s="34">
        <v>9</v>
      </c>
      <c r="Q15" s="34">
        <v>7470</v>
      </c>
    </row>
    <row r="16" spans="1:17" ht="12" customHeight="1" x14ac:dyDescent="0.3">
      <c r="A16" s="33" t="s">
        <v>87</v>
      </c>
      <c r="B16" s="34">
        <v>15</v>
      </c>
      <c r="C16" s="34">
        <v>15</v>
      </c>
      <c r="D16" s="34">
        <v>9</v>
      </c>
      <c r="E16" s="34">
        <v>2</v>
      </c>
      <c r="F16" s="34">
        <v>8</v>
      </c>
      <c r="G16" s="34">
        <v>14</v>
      </c>
      <c r="H16" s="34">
        <v>3</v>
      </c>
      <c r="I16" s="34">
        <v>8</v>
      </c>
      <c r="J16" s="34">
        <v>9</v>
      </c>
      <c r="K16" s="34">
        <v>8</v>
      </c>
      <c r="L16" s="34">
        <v>11</v>
      </c>
      <c r="M16" s="34">
        <v>5</v>
      </c>
      <c r="N16" s="34">
        <v>16</v>
      </c>
      <c r="O16" s="34">
        <v>8</v>
      </c>
      <c r="P16" s="34">
        <v>3</v>
      </c>
      <c r="Q16" s="34">
        <v>6390</v>
      </c>
    </row>
    <row r="17" spans="1:17" ht="12" customHeight="1" x14ac:dyDescent="0.3">
      <c r="A17" s="33" t="s">
        <v>88</v>
      </c>
      <c r="B17" s="34">
        <v>11</v>
      </c>
      <c r="C17" s="34">
        <v>16</v>
      </c>
      <c r="D17" s="34">
        <v>3</v>
      </c>
      <c r="E17" s="34">
        <v>7</v>
      </c>
      <c r="F17" s="34">
        <v>10</v>
      </c>
      <c r="G17" s="34">
        <v>10</v>
      </c>
      <c r="H17" s="34">
        <v>6</v>
      </c>
      <c r="I17" s="34">
        <v>9</v>
      </c>
      <c r="J17" s="34">
        <v>16</v>
      </c>
      <c r="K17" s="34">
        <v>18</v>
      </c>
      <c r="L17" s="34">
        <v>21</v>
      </c>
      <c r="M17" s="34">
        <v>19</v>
      </c>
      <c r="N17" s="34">
        <v>21</v>
      </c>
      <c r="O17" s="34">
        <v>13</v>
      </c>
      <c r="P17" s="34">
        <v>22</v>
      </c>
      <c r="Q17" s="34">
        <v>6470</v>
      </c>
    </row>
    <row r="18" spans="1:17" ht="12" customHeight="1" x14ac:dyDescent="0.3">
      <c r="A18" s="33" t="s">
        <v>89</v>
      </c>
      <c r="B18" s="34">
        <v>8</v>
      </c>
      <c r="C18" s="34">
        <v>13</v>
      </c>
      <c r="D18" s="34">
        <v>1</v>
      </c>
      <c r="E18" s="34">
        <v>15</v>
      </c>
      <c r="F18" s="34">
        <v>20</v>
      </c>
      <c r="G18" s="34">
        <v>1</v>
      </c>
      <c r="H18" s="34">
        <v>17</v>
      </c>
      <c r="I18" s="34">
        <v>6</v>
      </c>
      <c r="J18" s="34">
        <v>18</v>
      </c>
      <c r="K18" s="34">
        <v>17</v>
      </c>
      <c r="L18" s="34">
        <v>17</v>
      </c>
      <c r="M18" s="34">
        <v>17</v>
      </c>
      <c r="N18" s="34">
        <v>18</v>
      </c>
      <c r="O18" s="34">
        <v>11</v>
      </c>
      <c r="P18" s="34">
        <v>4</v>
      </c>
      <c r="Q18" s="34">
        <v>6500</v>
      </c>
    </row>
    <row r="19" spans="1:17" ht="12" customHeight="1" x14ac:dyDescent="0.3">
      <c r="A19" s="33" t="s">
        <v>90</v>
      </c>
      <c r="B19" s="34">
        <v>20</v>
      </c>
      <c r="C19" s="34">
        <v>4</v>
      </c>
      <c r="D19" s="34">
        <v>21</v>
      </c>
      <c r="E19" s="34">
        <v>10</v>
      </c>
      <c r="F19" s="34">
        <v>16</v>
      </c>
      <c r="G19" s="34">
        <v>22</v>
      </c>
      <c r="H19" s="34">
        <v>20</v>
      </c>
      <c r="I19" s="34">
        <v>12</v>
      </c>
      <c r="J19" s="34">
        <v>14</v>
      </c>
      <c r="K19" s="34">
        <v>12</v>
      </c>
      <c r="L19" s="34">
        <v>15</v>
      </c>
      <c r="M19" s="34">
        <v>16</v>
      </c>
      <c r="N19" s="34">
        <v>13</v>
      </c>
      <c r="O19" s="34">
        <v>9</v>
      </c>
      <c r="P19" s="34">
        <v>2</v>
      </c>
      <c r="Q19" s="34">
        <v>4000</v>
      </c>
    </row>
    <row r="20" spans="1:17" ht="12" customHeight="1" x14ac:dyDescent="0.3">
      <c r="A20" s="33" t="s">
        <v>91</v>
      </c>
      <c r="B20" s="34">
        <v>13</v>
      </c>
      <c r="C20" s="34">
        <v>2</v>
      </c>
      <c r="D20" s="34">
        <v>18</v>
      </c>
      <c r="E20" s="34">
        <v>21</v>
      </c>
      <c r="F20" s="34">
        <v>10</v>
      </c>
      <c r="G20" s="34">
        <v>19</v>
      </c>
      <c r="H20" s="34">
        <v>14</v>
      </c>
      <c r="I20" s="34">
        <v>21</v>
      </c>
      <c r="J20" s="34">
        <v>17</v>
      </c>
      <c r="K20" s="34">
        <v>15</v>
      </c>
      <c r="L20" s="34">
        <v>16</v>
      </c>
      <c r="M20" s="34">
        <v>10</v>
      </c>
      <c r="N20" s="34">
        <v>11</v>
      </c>
      <c r="O20" s="34">
        <v>6</v>
      </c>
      <c r="P20" s="34">
        <v>20</v>
      </c>
      <c r="Q20" s="34">
        <v>5440</v>
      </c>
    </row>
    <row r="21" spans="1:17" ht="12" customHeight="1" x14ac:dyDescent="0.3">
      <c r="A21" s="33" t="s">
        <v>92</v>
      </c>
      <c r="B21" s="34">
        <v>21</v>
      </c>
      <c r="C21" s="34">
        <v>5</v>
      </c>
      <c r="D21" s="34">
        <v>4</v>
      </c>
      <c r="E21" s="34">
        <v>19</v>
      </c>
      <c r="F21" s="34">
        <v>13</v>
      </c>
      <c r="G21" s="34">
        <v>6</v>
      </c>
      <c r="H21" s="34">
        <v>13</v>
      </c>
      <c r="I21" s="34">
        <v>13</v>
      </c>
      <c r="J21" s="34">
        <v>11</v>
      </c>
      <c r="K21" s="34">
        <v>11</v>
      </c>
      <c r="L21" s="34">
        <v>7</v>
      </c>
      <c r="M21" s="34">
        <v>11</v>
      </c>
      <c r="N21" s="34">
        <v>9</v>
      </c>
      <c r="O21" s="34">
        <v>12</v>
      </c>
      <c r="P21" s="34">
        <v>5</v>
      </c>
      <c r="Q21" s="34">
        <v>7820</v>
      </c>
    </row>
    <row r="22" spans="1:17" ht="12" customHeight="1" x14ac:dyDescent="0.3">
      <c r="A22" s="33" t="s">
        <v>93</v>
      </c>
      <c r="B22" s="34">
        <v>14</v>
      </c>
      <c r="C22" s="34">
        <v>12</v>
      </c>
      <c r="D22" s="34">
        <v>2</v>
      </c>
      <c r="E22" s="34">
        <v>1</v>
      </c>
      <c r="F22" s="34">
        <v>3</v>
      </c>
      <c r="G22" s="34">
        <v>2</v>
      </c>
      <c r="H22" s="34">
        <v>1</v>
      </c>
      <c r="I22" s="34">
        <v>3</v>
      </c>
      <c r="J22" s="34">
        <v>10</v>
      </c>
      <c r="K22" s="34">
        <v>9</v>
      </c>
      <c r="L22" s="34">
        <v>8</v>
      </c>
      <c r="M22" s="34">
        <v>8</v>
      </c>
      <c r="N22" s="34">
        <v>8</v>
      </c>
      <c r="O22" s="34">
        <v>15</v>
      </c>
      <c r="P22" s="34">
        <v>12</v>
      </c>
      <c r="Q22" s="34">
        <v>5790</v>
      </c>
    </row>
    <row r="23" spans="1:17" ht="12" customHeight="1" x14ac:dyDescent="0.3">
      <c r="A23" s="33" t="s">
        <v>94</v>
      </c>
      <c r="B23" s="34">
        <v>10</v>
      </c>
      <c r="C23" s="34">
        <v>10</v>
      </c>
      <c r="D23" s="34">
        <v>17</v>
      </c>
      <c r="E23" s="34">
        <v>22</v>
      </c>
      <c r="F23" s="34">
        <v>4</v>
      </c>
      <c r="G23" s="34">
        <v>16</v>
      </c>
      <c r="H23" s="34">
        <v>7</v>
      </c>
      <c r="I23" s="34">
        <v>20</v>
      </c>
      <c r="J23" s="34">
        <v>6</v>
      </c>
      <c r="K23" s="34">
        <v>6</v>
      </c>
      <c r="L23" s="34">
        <v>9</v>
      </c>
      <c r="M23" s="34">
        <v>7</v>
      </c>
      <c r="N23" s="34">
        <v>7</v>
      </c>
      <c r="O23" s="34">
        <v>10</v>
      </c>
      <c r="P23" s="34">
        <v>19</v>
      </c>
      <c r="Q23" s="34">
        <v>8630</v>
      </c>
    </row>
    <row r="24" spans="1:17" ht="12" customHeight="1" x14ac:dyDescent="0.3">
      <c r="A24" s="33" t="s">
        <v>95</v>
      </c>
      <c r="B24" s="34">
        <v>4</v>
      </c>
      <c r="C24" s="34">
        <v>11</v>
      </c>
      <c r="D24" s="34">
        <v>10</v>
      </c>
      <c r="E24" s="34">
        <v>5</v>
      </c>
      <c r="F24" s="34">
        <v>13</v>
      </c>
      <c r="G24" s="34">
        <v>4</v>
      </c>
      <c r="H24" s="34">
        <v>8</v>
      </c>
      <c r="I24" s="34">
        <v>5</v>
      </c>
      <c r="J24" s="34">
        <v>4</v>
      </c>
      <c r="K24" s="34">
        <v>5</v>
      </c>
      <c r="L24" s="34">
        <v>6</v>
      </c>
      <c r="M24" s="34">
        <v>6</v>
      </c>
      <c r="N24" s="34">
        <v>6</v>
      </c>
      <c r="O24" s="34">
        <v>7</v>
      </c>
      <c r="P24" s="34">
        <v>8</v>
      </c>
      <c r="Q24" s="34">
        <v>6820</v>
      </c>
    </row>
    <row r="25" spans="1:17" ht="12" customHeight="1" x14ac:dyDescent="0.3">
      <c r="A25" s="33" t="s">
        <v>96</v>
      </c>
      <c r="B25" s="34">
        <v>3</v>
      </c>
      <c r="C25" s="34">
        <v>9</v>
      </c>
      <c r="D25" s="34">
        <v>19</v>
      </c>
      <c r="E25" s="34">
        <v>16</v>
      </c>
      <c r="F25" s="34">
        <v>12</v>
      </c>
      <c r="G25" s="34">
        <v>9</v>
      </c>
      <c r="H25" s="34">
        <v>11</v>
      </c>
      <c r="I25" s="34">
        <v>17</v>
      </c>
      <c r="J25" s="34">
        <v>3</v>
      </c>
      <c r="K25" s="34">
        <v>4</v>
      </c>
      <c r="L25" s="34">
        <v>4</v>
      </c>
      <c r="M25" s="34">
        <v>13</v>
      </c>
      <c r="N25" s="34">
        <v>3</v>
      </c>
      <c r="O25" s="34">
        <v>5</v>
      </c>
      <c r="P25" s="34">
        <v>16</v>
      </c>
      <c r="Q25" s="34">
        <v>8490</v>
      </c>
    </row>
    <row r="26" spans="1:17" ht="12" customHeight="1" x14ac:dyDescent="0.3">
      <c r="A26" s="33" t="s">
        <v>97</v>
      </c>
      <c r="B26" s="34">
        <v>1</v>
      </c>
      <c r="C26" s="34">
        <v>6</v>
      </c>
      <c r="D26" s="34">
        <v>5</v>
      </c>
      <c r="E26" s="34">
        <v>10</v>
      </c>
      <c r="F26" s="34">
        <v>2</v>
      </c>
      <c r="G26" s="34">
        <v>13</v>
      </c>
      <c r="H26" s="34">
        <v>10</v>
      </c>
      <c r="I26" s="34">
        <v>15</v>
      </c>
      <c r="J26" s="34">
        <v>7</v>
      </c>
      <c r="K26" s="34">
        <v>7</v>
      </c>
      <c r="L26" s="34">
        <v>2</v>
      </c>
      <c r="M26" s="34">
        <v>9</v>
      </c>
      <c r="N26" s="34">
        <v>4</v>
      </c>
      <c r="O26" s="34">
        <v>4</v>
      </c>
      <c r="P26" s="34">
        <v>15</v>
      </c>
      <c r="Q26" s="34">
        <v>8060</v>
      </c>
    </row>
    <row r="27" spans="1:17" ht="12" customHeight="1" x14ac:dyDescent="0.3">
      <c r="A27" s="33" t="s">
        <v>98</v>
      </c>
      <c r="B27" s="34">
        <v>5</v>
      </c>
      <c r="C27" s="34">
        <v>8</v>
      </c>
      <c r="D27" s="34">
        <v>12</v>
      </c>
      <c r="E27" s="34">
        <v>13</v>
      </c>
      <c r="F27" s="34">
        <v>1</v>
      </c>
      <c r="G27" s="34">
        <v>7</v>
      </c>
      <c r="H27" s="34">
        <v>3</v>
      </c>
      <c r="I27" s="34">
        <v>18</v>
      </c>
      <c r="J27" s="34">
        <v>5</v>
      </c>
      <c r="K27" s="34">
        <v>3</v>
      </c>
      <c r="L27" s="34">
        <v>1</v>
      </c>
      <c r="M27" s="34">
        <v>1</v>
      </c>
      <c r="N27" s="34">
        <v>5</v>
      </c>
      <c r="O27" s="34">
        <v>3</v>
      </c>
      <c r="P27" s="34">
        <v>11</v>
      </c>
      <c r="Q27" s="34">
        <v>8580</v>
      </c>
    </row>
    <row r="28" spans="1:17" ht="12" customHeight="1" x14ac:dyDescent="0.3">
      <c r="A28" s="33" t="s">
        <v>99</v>
      </c>
      <c r="B28" s="34">
        <v>2</v>
      </c>
      <c r="C28" s="34">
        <v>3</v>
      </c>
      <c r="D28" s="34">
        <v>14</v>
      </c>
      <c r="E28" s="34">
        <v>2</v>
      </c>
      <c r="F28" s="34">
        <v>6</v>
      </c>
      <c r="G28" s="34">
        <v>12</v>
      </c>
      <c r="H28" s="34">
        <v>3</v>
      </c>
      <c r="I28" s="34">
        <v>10</v>
      </c>
      <c r="J28" s="34">
        <v>2</v>
      </c>
      <c r="K28" s="34">
        <v>2</v>
      </c>
      <c r="L28" s="34">
        <v>5</v>
      </c>
      <c r="M28" s="34">
        <v>4</v>
      </c>
      <c r="N28" s="34">
        <v>1</v>
      </c>
      <c r="O28" s="34">
        <v>2</v>
      </c>
      <c r="P28" s="34">
        <v>10</v>
      </c>
      <c r="Q28" s="34">
        <v>6130</v>
      </c>
    </row>
    <row r="29" spans="1:17" ht="12" customHeight="1" x14ac:dyDescent="0.3">
      <c r="A29" s="29"/>
    </row>
    <row r="30" spans="1:17" ht="12" customHeight="1" x14ac:dyDescent="0.3">
      <c r="A30" s="33" t="s">
        <v>101</v>
      </c>
      <c r="B30" s="33" t="s">
        <v>64</v>
      </c>
      <c r="C30" s="33" t="s">
        <v>65</v>
      </c>
      <c r="D30" s="33" t="s">
        <v>66</v>
      </c>
      <c r="E30" s="33" t="s">
        <v>67</v>
      </c>
      <c r="F30" s="33" t="s">
        <v>68</v>
      </c>
      <c r="G30" s="33" t="s">
        <v>69</v>
      </c>
      <c r="H30" s="33" t="s">
        <v>70</v>
      </c>
      <c r="I30" s="33" t="s">
        <v>71</v>
      </c>
      <c r="J30" s="33" t="s">
        <v>72</v>
      </c>
      <c r="K30" s="33" t="s">
        <v>73</v>
      </c>
      <c r="L30" s="33" t="s">
        <v>74</v>
      </c>
      <c r="M30" s="33" t="s">
        <v>75</v>
      </c>
      <c r="N30" s="33" t="s">
        <v>76</v>
      </c>
      <c r="O30" s="33" t="s">
        <v>77</v>
      </c>
      <c r="P30" s="33" t="s">
        <v>78</v>
      </c>
    </row>
    <row r="31" spans="1:17" ht="12" customHeight="1" x14ac:dyDescent="0.3">
      <c r="A31" s="33" t="s">
        <v>102</v>
      </c>
      <c r="B31" s="34" t="s">
        <v>168</v>
      </c>
      <c r="C31" s="34" t="s">
        <v>169</v>
      </c>
      <c r="D31" s="34" t="s">
        <v>170</v>
      </c>
      <c r="E31" s="34" t="s">
        <v>141</v>
      </c>
      <c r="F31" s="34" t="s">
        <v>171</v>
      </c>
      <c r="G31" s="34" t="s">
        <v>172</v>
      </c>
      <c r="H31" s="34" t="s">
        <v>173</v>
      </c>
      <c r="I31" s="34" t="s">
        <v>174</v>
      </c>
      <c r="J31" s="34" t="s">
        <v>175</v>
      </c>
      <c r="K31" s="34" t="s">
        <v>141</v>
      </c>
      <c r="L31" s="34" t="s">
        <v>176</v>
      </c>
      <c r="M31" s="34" t="s">
        <v>177</v>
      </c>
      <c r="N31" s="34" t="s">
        <v>178</v>
      </c>
      <c r="O31" s="34" t="s">
        <v>141</v>
      </c>
      <c r="P31" s="34" t="s">
        <v>179</v>
      </c>
    </row>
    <row r="32" spans="1:17" ht="12" customHeight="1" x14ac:dyDescent="0.3">
      <c r="A32" s="33" t="s">
        <v>104</v>
      </c>
      <c r="B32" s="34" t="s">
        <v>180</v>
      </c>
      <c r="C32" s="34" t="s">
        <v>169</v>
      </c>
      <c r="D32" s="34" t="s">
        <v>170</v>
      </c>
      <c r="E32" s="34" t="s">
        <v>141</v>
      </c>
      <c r="F32" s="34" t="s">
        <v>181</v>
      </c>
      <c r="G32" s="34" t="s">
        <v>172</v>
      </c>
      <c r="H32" s="34" t="s">
        <v>173</v>
      </c>
      <c r="I32" s="34" t="s">
        <v>182</v>
      </c>
      <c r="J32" s="34" t="s">
        <v>175</v>
      </c>
      <c r="K32" s="34" t="s">
        <v>141</v>
      </c>
      <c r="L32" s="34" t="s">
        <v>176</v>
      </c>
      <c r="M32" s="34" t="s">
        <v>177</v>
      </c>
      <c r="N32" s="34" t="s">
        <v>178</v>
      </c>
      <c r="O32" s="34" t="s">
        <v>141</v>
      </c>
      <c r="P32" s="34" t="s">
        <v>179</v>
      </c>
    </row>
    <row r="33" spans="1:16" ht="12" customHeight="1" x14ac:dyDescent="0.3">
      <c r="A33" s="33" t="s">
        <v>105</v>
      </c>
      <c r="B33" s="34" t="s">
        <v>180</v>
      </c>
      <c r="C33" s="34" t="s">
        <v>183</v>
      </c>
      <c r="D33" s="34" t="s">
        <v>170</v>
      </c>
      <c r="E33" s="34" t="s">
        <v>141</v>
      </c>
      <c r="F33" s="34" t="s">
        <v>181</v>
      </c>
      <c r="G33" s="34" t="s">
        <v>172</v>
      </c>
      <c r="H33" s="34" t="s">
        <v>173</v>
      </c>
      <c r="I33" s="34" t="s">
        <v>141</v>
      </c>
      <c r="J33" s="34" t="s">
        <v>175</v>
      </c>
      <c r="K33" s="34" t="s">
        <v>141</v>
      </c>
      <c r="L33" s="34" t="s">
        <v>176</v>
      </c>
      <c r="M33" s="34" t="s">
        <v>177</v>
      </c>
      <c r="N33" s="34" t="s">
        <v>178</v>
      </c>
      <c r="O33" s="34" t="s">
        <v>141</v>
      </c>
      <c r="P33" s="34" t="s">
        <v>179</v>
      </c>
    </row>
    <row r="34" spans="1:16" ht="12" customHeight="1" x14ac:dyDescent="0.3">
      <c r="A34" s="33" t="s">
        <v>106</v>
      </c>
      <c r="B34" s="34" t="s">
        <v>180</v>
      </c>
      <c r="C34" s="34" t="s">
        <v>183</v>
      </c>
      <c r="D34" s="34" t="s">
        <v>170</v>
      </c>
      <c r="E34" s="34" t="s">
        <v>141</v>
      </c>
      <c r="F34" s="34" t="s">
        <v>181</v>
      </c>
      <c r="G34" s="34" t="s">
        <v>172</v>
      </c>
      <c r="H34" s="34" t="s">
        <v>173</v>
      </c>
      <c r="I34" s="34" t="s">
        <v>141</v>
      </c>
      <c r="J34" s="34" t="s">
        <v>175</v>
      </c>
      <c r="K34" s="34" t="s">
        <v>141</v>
      </c>
      <c r="L34" s="34" t="s">
        <v>176</v>
      </c>
      <c r="M34" s="34" t="s">
        <v>177</v>
      </c>
      <c r="N34" s="34" t="s">
        <v>178</v>
      </c>
      <c r="O34" s="34" t="s">
        <v>141</v>
      </c>
      <c r="P34" s="34" t="s">
        <v>184</v>
      </c>
    </row>
    <row r="35" spans="1:16" ht="12" customHeight="1" x14ac:dyDescent="0.3">
      <c r="A35" s="33" t="s">
        <v>107</v>
      </c>
      <c r="B35" s="34" t="s">
        <v>180</v>
      </c>
      <c r="C35" s="34" t="s">
        <v>183</v>
      </c>
      <c r="D35" s="34" t="s">
        <v>141</v>
      </c>
      <c r="E35" s="34" t="s">
        <v>141</v>
      </c>
      <c r="F35" s="34" t="s">
        <v>181</v>
      </c>
      <c r="G35" s="34" t="s">
        <v>172</v>
      </c>
      <c r="H35" s="34" t="s">
        <v>173</v>
      </c>
      <c r="I35" s="34" t="s">
        <v>141</v>
      </c>
      <c r="J35" s="34" t="s">
        <v>175</v>
      </c>
      <c r="K35" s="34" t="s">
        <v>141</v>
      </c>
      <c r="L35" s="34" t="s">
        <v>141</v>
      </c>
      <c r="M35" s="34" t="s">
        <v>177</v>
      </c>
      <c r="N35" s="34" t="s">
        <v>178</v>
      </c>
      <c r="O35" s="34" t="s">
        <v>141</v>
      </c>
      <c r="P35" s="34" t="s">
        <v>184</v>
      </c>
    </row>
    <row r="36" spans="1:16" ht="12" customHeight="1" x14ac:dyDescent="0.3">
      <c r="A36" s="33" t="s">
        <v>108</v>
      </c>
      <c r="B36" s="34" t="s">
        <v>180</v>
      </c>
      <c r="C36" s="34" t="s">
        <v>183</v>
      </c>
      <c r="D36" s="34" t="s">
        <v>141</v>
      </c>
      <c r="E36" s="34" t="s">
        <v>141</v>
      </c>
      <c r="F36" s="34" t="s">
        <v>185</v>
      </c>
      <c r="G36" s="34" t="s">
        <v>172</v>
      </c>
      <c r="H36" s="34" t="s">
        <v>173</v>
      </c>
      <c r="I36" s="34" t="s">
        <v>141</v>
      </c>
      <c r="J36" s="34" t="s">
        <v>175</v>
      </c>
      <c r="K36" s="34" t="s">
        <v>141</v>
      </c>
      <c r="L36" s="34" t="s">
        <v>141</v>
      </c>
      <c r="M36" s="34" t="s">
        <v>177</v>
      </c>
      <c r="N36" s="34" t="s">
        <v>178</v>
      </c>
      <c r="O36" s="34" t="s">
        <v>141</v>
      </c>
      <c r="P36" s="34" t="s">
        <v>186</v>
      </c>
    </row>
    <row r="37" spans="1:16" ht="12" customHeight="1" x14ac:dyDescent="0.3">
      <c r="A37" s="33" t="s">
        <v>109</v>
      </c>
      <c r="B37" s="34" t="s">
        <v>180</v>
      </c>
      <c r="C37" s="34" t="s">
        <v>183</v>
      </c>
      <c r="D37" s="34" t="s">
        <v>141</v>
      </c>
      <c r="E37" s="34" t="s">
        <v>141</v>
      </c>
      <c r="F37" s="34" t="s">
        <v>185</v>
      </c>
      <c r="G37" s="34" t="s">
        <v>172</v>
      </c>
      <c r="H37" s="34" t="s">
        <v>173</v>
      </c>
      <c r="I37" s="34" t="s">
        <v>141</v>
      </c>
      <c r="J37" s="34" t="s">
        <v>141</v>
      </c>
      <c r="K37" s="34" t="s">
        <v>141</v>
      </c>
      <c r="L37" s="34" t="s">
        <v>141</v>
      </c>
      <c r="M37" s="34" t="s">
        <v>177</v>
      </c>
      <c r="N37" s="34" t="s">
        <v>178</v>
      </c>
      <c r="O37" s="34" t="s">
        <v>141</v>
      </c>
      <c r="P37" s="34" t="s">
        <v>186</v>
      </c>
    </row>
    <row r="38" spans="1:16" ht="12" customHeight="1" x14ac:dyDescent="0.3">
      <c r="A38" s="33" t="s">
        <v>110</v>
      </c>
      <c r="B38" s="34" t="s">
        <v>180</v>
      </c>
      <c r="C38" s="34" t="s">
        <v>183</v>
      </c>
      <c r="D38" s="34" t="s">
        <v>141</v>
      </c>
      <c r="E38" s="34" t="s">
        <v>141</v>
      </c>
      <c r="F38" s="34" t="s">
        <v>187</v>
      </c>
      <c r="G38" s="34" t="s">
        <v>172</v>
      </c>
      <c r="H38" s="34" t="s">
        <v>173</v>
      </c>
      <c r="I38" s="34" t="s">
        <v>141</v>
      </c>
      <c r="J38" s="34" t="s">
        <v>141</v>
      </c>
      <c r="K38" s="34" t="s">
        <v>141</v>
      </c>
      <c r="L38" s="34" t="s">
        <v>141</v>
      </c>
      <c r="M38" s="34" t="s">
        <v>141</v>
      </c>
      <c r="N38" s="34" t="s">
        <v>178</v>
      </c>
      <c r="O38" s="34" t="s">
        <v>141</v>
      </c>
      <c r="P38" s="34" t="s">
        <v>186</v>
      </c>
    </row>
    <row r="39" spans="1:16" ht="12" customHeight="1" x14ac:dyDescent="0.3">
      <c r="A39" s="33" t="s">
        <v>111</v>
      </c>
      <c r="B39" s="34" t="s">
        <v>180</v>
      </c>
      <c r="C39" s="34" t="s">
        <v>183</v>
      </c>
      <c r="D39" s="34" t="s">
        <v>141</v>
      </c>
      <c r="E39" s="34" t="s">
        <v>141</v>
      </c>
      <c r="F39" s="34" t="s">
        <v>187</v>
      </c>
      <c r="G39" s="34" t="s">
        <v>172</v>
      </c>
      <c r="H39" s="34" t="s">
        <v>173</v>
      </c>
      <c r="I39" s="34" t="s">
        <v>141</v>
      </c>
      <c r="J39" s="34" t="s">
        <v>141</v>
      </c>
      <c r="K39" s="34" t="s">
        <v>141</v>
      </c>
      <c r="L39" s="34" t="s">
        <v>141</v>
      </c>
      <c r="M39" s="34" t="s">
        <v>141</v>
      </c>
      <c r="N39" s="34" t="s">
        <v>178</v>
      </c>
      <c r="O39" s="34" t="s">
        <v>141</v>
      </c>
      <c r="P39" s="34" t="s">
        <v>186</v>
      </c>
    </row>
    <row r="40" spans="1:16" ht="12" customHeight="1" x14ac:dyDescent="0.3">
      <c r="A40" s="33" t="s">
        <v>112</v>
      </c>
      <c r="B40" s="34" t="s">
        <v>180</v>
      </c>
      <c r="C40" s="34" t="s">
        <v>183</v>
      </c>
      <c r="D40" s="34" t="s">
        <v>141</v>
      </c>
      <c r="E40" s="34" t="s">
        <v>141</v>
      </c>
      <c r="F40" s="34" t="s">
        <v>187</v>
      </c>
      <c r="G40" s="34" t="s">
        <v>172</v>
      </c>
      <c r="H40" s="34" t="s">
        <v>173</v>
      </c>
      <c r="I40" s="34" t="s">
        <v>141</v>
      </c>
      <c r="J40" s="34" t="s">
        <v>141</v>
      </c>
      <c r="K40" s="34" t="s">
        <v>141</v>
      </c>
      <c r="L40" s="34" t="s">
        <v>141</v>
      </c>
      <c r="M40" s="34" t="s">
        <v>141</v>
      </c>
      <c r="N40" s="34" t="s">
        <v>141</v>
      </c>
      <c r="O40" s="34" t="s">
        <v>141</v>
      </c>
      <c r="P40" s="34" t="s">
        <v>186</v>
      </c>
    </row>
    <row r="41" spans="1:16" ht="12" customHeight="1" x14ac:dyDescent="0.3">
      <c r="A41" s="33" t="s">
        <v>113</v>
      </c>
      <c r="B41" s="34" t="s">
        <v>188</v>
      </c>
      <c r="C41" s="34" t="s">
        <v>189</v>
      </c>
      <c r="D41" s="34" t="s">
        <v>141</v>
      </c>
      <c r="E41" s="34" t="s">
        <v>141</v>
      </c>
      <c r="F41" s="34" t="s">
        <v>187</v>
      </c>
      <c r="G41" s="34" t="s">
        <v>172</v>
      </c>
      <c r="H41" s="34" t="s">
        <v>173</v>
      </c>
      <c r="I41" s="34" t="s">
        <v>141</v>
      </c>
      <c r="J41" s="34" t="s">
        <v>141</v>
      </c>
      <c r="K41" s="34" t="s">
        <v>141</v>
      </c>
      <c r="L41" s="34" t="s">
        <v>141</v>
      </c>
      <c r="M41" s="34" t="s">
        <v>141</v>
      </c>
      <c r="N41" s="34" t="s">
        <v>141</v>
      </c>
      <c r="O41" s="34" t="s">
        <v>141</v>
      </c>
      <c r="P41" s="34" t="s">
        <v>186</v>
      </c>
    </row>
    <row r="42" spans="1:16" ht="12" customHeight="1" x14ac:dyDescent="0.3">
      <c r="A42" s="33" t="s">
        <v>114</v>
      </c>
      <c r="B42" s="34" t="s">
        <v>190</v>
      </c>
      <c r="C42" s="34" t="s">
        <v>189</v>
      </c>
      <c r="D42" s="34" t="s">
        <v>141</v>
      </c>
      <c r="E42" s="34" t="s">
        <v>141</v>
      </c>
      <c r="F42" s="34" t="s">
        <v>187</v>
      </c>
      <c r="G42" s="34" t="s">
        <v>191</v>
      </c>
      <c r="H42" s="34" t="s">
        <v>173</v>
      </c>
      <c r="I42" s="34" t="s">
        <v>141</v>
      </c>
      <c r="J42" s="34" t="s">
        <v>141</v>
      </c>
      <c r="K42" s="34" t="s">
        <v>141</v>
      </c>
      <c r="L42" s="34" t="s">
        <v>141</v>
      </c>
      <c r="M42" s="34" t="s">
        <v>141</v>
      </c>
      <c r="N42" s="34" t="s">
        <v>141</v>
      </c>
      <c r="O42" s="34" t="s">
        <v>141</v>
      </c>
      <c r="P42" s="34" t="s">
        <v>186</v>
      </c>
    </row>
    <row r="43" spans="1:16" ht="12" customHeight="1" x14ac:dyDescent="0.3">
      <c r="A43" s="33" t="s">
        <v>115</v>
      </c>
      <c r="B43" s="34" t="s">
        <v>190</v>
      </c>
      <c r="C43" s="34" t="s">
        <v>189</v>
      </c>
      <c r="D43" s="34" t="s">
        <v>141</v>
      </c>
      <c r="E43" s="34" t="s">
        <v>141</v>
      </c>
      <c r="F43" s="34" t="s">
        <v>187</v>
      </c>
      <c r="G43" s="34" t="s">
        <v>191</v>
      </c>
      <c r="H43" s="34" t="s">
        <v>173</v>
      </c>
      <c r="I43" s="34" t="s">
        <v>141</v>
      </c>
      <c r="J43" s="34" t="s">
        <v>141</v>
      </c>
      <c r="K43" s="34" t="s">
        <v>141</v>
      </c>
      <c r="L43" s="34" t="s">
        <v>141</v>
      </c>
      <c r="M43" s="34" t="s">
        <v>141</v>
      </c>
      <c r="N43" s="34" t="s">
        <v>141</v>
      </c>
      <c r="O43" s="34" t="s">
        <v>141</v>
      </c>
      <c r="P43" s="34" t="s">
        <v>186</v>
      </c>
    </row>
    <row r="44" spans="1:16" ht="12" customHeight="1" x14ac:dyDescent="0.3">
      <c r="A44" s="33" t="s">
        <v>116</v>
      </c>
      <c r="B44" s="34" t="s">
        <v>190</v>
      </c>
      <c r="C44" s="34" t="s">
        <v>189</v>
      </c>
      <c r="D44" s="34" t="s">
        <v>141</v>
      </c>
      <c r="E44" s="34" t="s">
        <v>141</v>
      </c>
      <c r="F44" s="34" t="s">
        <v>187</v>
      </c>
      <c r="G44" s="34" t="s">
        <v>191</v>
      </c>
      <c r="H44" s="34" t="s">
        <v>173</v>
      </c>
      <c r="I44" s="34" t="s">
        <v>141</v>
      </c>
      <c r="J44" s="34" t="s">
        <v>141</v>
      </c>
      <c r="K44" s="34" t="s">
        <v>141</v>
      </c>
      <c r="L44" s="34" t="s">
        <v>141</v>
      </c>
      <c r="M44" s="34" t="s">
        <v>141</v>
      </c>
      <c r="N44" s="34" t="s">
        <v>141</v>
      </c>
      <c r="O44" s="34" t="s">
        <v>141</v>
      </c>
      <c r="P44" s="34" t="s">
        <v>186</v>
      </c>
    </row>
    <row r="45" spans="1:16" ht="12" customHeight="1" x14ac:dyDescent="0.3">
      <c r="A45" s="33" t="s">
        <v>117</v>
      </c>
      <c r="B45" s="34" t="s">
        <v>190</v>
      </c>
      <c r="C45" s="34" t="s">
        <v>189</v>
      </c>
      <c r="D45" s="34" t="s">
        <v>141</v>
      </c>
      <c r="E45" s="34" t="s">
        <v>141</v>
      </c>
      <c r="F45" s="34" t="s">
        <v>187</v>
      </c>
      <c r="G45" s="34" t="s">
        <v>191</v>
      </c>
      <c r="H45" s="34" t="s">
        <v>141</v>
      </c>
      <c r="I45" s="34" t="s">
        <v>141</v>
      </c>
      <c r="J45" s="34" t="s">
        <v>141</v>
      </c>
      <c r="K45" s="34" t="s">
        <v>141</v>
      </c>
      <c r="L45" s="34" t="s">
        <v>141</v>
      </c>
      <c r="M45" s="34" t="s">
        <v>141</v>
      </c>
      <c r="N45" s="34" t="s">
        <v>141</v>
      </c>
      <c r="O45" s="34" t="s">
        <v>141</v>
      </c>
      <c r="P45" s="34" t="s">
        <v>186</v>
      </c>
    </row>
    <row r="46" spans="1:16" ht="12" customHeight="1" x14ac:dyDescent="0.3">
      <c r="A46" s="33" t="s">
        <v>118</v>
      </c>
      <c r="B46" s="34" t="s">
        <v>190</v>
      </c>
      <c r="C46" s="34" t="s">
        <v>189</v>
      </c>
      <c r="D46" s="34" t="s">
        <v>141</v>
      </c>
      <c r="E46" s="34" t="s">
        <v>141</v>
      </c>
      <c r="F46" s="34" t="s">
        <v>187</v>
      </c>
      <c r="G46" s="34" t="s">
        <v>191</v>
      </c>
      <c r="H46" s="34" t="s">
        <v>141</v>
      </c>
      <c r="I46" s="34" t="s">
        <v>141</v>
      </c>
      <c r="J46" s="34" t="s">
        <v>141</v>
      </c>
      <c r="K46" s="34" t="s">
        <v>141</v>
      </c>
      <c r="L46" s="34" t="s">
        <v>141</v>
      </c>
      <c r="M46" s="34" t="s">
        <v>141</v>
      </c>
      <c r="N46" s="34" t="s">
        <v>141</v>
      </c>
      <c r="O46" s="34" t="s">
        <v>141</v>
      </c>
      <c r="P46" s="34" t="s">
        <v>186</v>
      </c>
    </row>
    <row r="47" spans="1:16" ht="12" customHeight="1" x14ac:dyDescent="0.3">
      <c r="A47" s="33" t="s">
        <v>119</v>
      </c>
      <c r="B47" s="34" t="s">
        <v>192</v>
      </c>
      <c r="C47" s="34" t="s">
        <v>189</v>
      </c>
      <c r="D47" s="34" t="s">
        <v>141</v>
      </c>
      <c r="E47" s="34" t="s">
        <v>141</v>
      </c>
      <c r="F47" s="34" t="s">
        <v>187</v>
      </c>
      <c r="G47" s="34" t="s">
        <v>191</v>
      </c>
      <c r="H47" s="34" t="s">
        <v>141</v>
      </c>
      <c r="I47" s="34" t="s">
        <v>141</v>
      </c>
      <c r="J47" s="34" t="s">
        <v>141</v>
      </c>
      <c r="K47" s="34" t="s">
        <v>141</v>
      </c>
      <c r="L47" s="34" t="s">
        <v>141</v>
      </c>
      <c r="M47" s="34" t="s">
        <v>141</v>
      </c>
      <c r="N47" s="34" t="s">
        <v>141</v>
      </c>
      <c r="O47" s="34" t="s">
        <v>141</v>
      </c>
      <c r="P47" s="34" t="s">
        <v>186</v>
      </c>
    </row>
    <row r="48" spans="1:16" ht="12" customHeight="1" x14ac:dyDescent="0.3">
      <c r="A48" s="33" t="s">
        <v>120</v>
      </c>
      <c r="B48" s="34" t="s">
        <v>141</v>
      </c>
      <c r="C48" s="34" t="s">
        <v>189</v>
      </c>
      <c r="D48" s="34" t="s">
        <v>141</v>
      </c>
      <c r="E48" s="34" t="s">
        <v>141</v>
      </c>
      <c r="F48" s="34" t="s">
        <v>187</v>
      </c>
      <c r="G48" s="34" t="s">
        <v>191</v>
      </c>
      <c r="H48" s="34" t="s">
        <v>141</v>
      </c>
      <c r="I48" s="34" t="s">
        <v>141</v>
      </c>
      <c r="J48" s="34" t="s">
        <v>141</v>
      </c>
      <c r="K48" s="34" t="s">
        <v>141</v>
      </c>
      <c r="L48" s="34" t="s">
        <v>141</v>
      </c>
      <c r="M48" s="34" t="s">
        <v>141</v>
      </c>
      <c r="N48" s="34" t="s">
        <v>141</v>
      </c>
      <c r="O48" s="34" t="s">
        <v>141</v>
      </c>
      <c r="P48" s="34" t="s">
        <v>186</v>
      </c>
    </row>
    <row r="49" spans="1:17" ht="12" customHeight="1" x14ac:dyDescent="0.3">
      <c r="A49" s="33" t="s">
        <v>121</v>
      </c>
      <c r="B49" s="34" t="s">
        <v>141</v>
      </c>
      <c r="C49" s="34" t="s">
        <v>141</v>
      </c>
      <c r="D49" s="34" t="s">
        <v>141</v>
      </c>
      <c r="E49" s="34" t="s">
        <v>141</v>
      </c>
      <c r="F49" s="34" t="s">
        <v>141</v>
      </c>
      <c r="G49" s="34" t="s">
        <v>191</v>
      </c>
      <c r="H49" s="34" t="s">
        <v>141</v>
      </c>
      <c r="I49" s="34" t="s">
        <v>141</v>
      </c>
      <c r="J49" s="34" t="s">
        <v>141</v>
      </c>
      <c r="K49" s="34" t="s">
        <v>141</v>
      </c>
      <c r="L49" s="34" t="s">
        <v>141</v>
      </c>
      <c r="M49" s="34" t="s">
        <v>141</v>
      </c>
      <c r="N49" s="34" t="s">
        <v>141</v>
      </c>
      <c r="O49" s="34" t="s">
        <v>141</v>
      </c>
      <c r="P49" s="34" t="s">
        <v>186</v>
      </c>
    </row>
    <row r="50" spans="1:17" ht="12" customHeight="1" x14ac:dyDescent="0.3">
      <c r="A50" s="33" t="s">
        <v>122</v>
      </c>
      <c r="B50" s="34" t="s">
        <v>141</v>
      </c>
      <c r="C50" s="34" t="s">
        <v>141</v>
      </c>
      <c r="D50" s="34" t="s">
        <v>141</v>
      </c>
      <c r="E50" s="34" t="s">
        <v>141</v>
      </c>
      <c r="F50" s="34" t="s">
        <v>141</v>
      </c>
      <c r="G50" s="34" t="s">
        <v>191</v>
      </c>
      <c r="H50" s="34" t="s">
        <v>141</v>
      </c>
      <c r="I50" s="34" t="s">
        <v>141</v>
      </c>
      <c r="J50" s="34" t="s">
        <v>141</v>
      </c>
      <c r="K50" s="34" t="s">
        <v>141</v>
      </c>
      <c r="L50" s="34" t="s">
        <v>141</v>
      </c>
      <c r="M50" s="34" t="s">
        <v>141</v>
      </c>
      <c r="N50" s="34" t="s">
        <v>141</v>
      </c>
      <c r="O50" s="34" t="s">
        <v>141</v>
      </c>
      <c r="P50" s="34" t="s">
        <v>193</v>
      </c>
    </row>
    <row r="51" spans="1:17" ht="12" customHeight="1" x14ac:dyDescent="0.3">
      <c r="A51" s="33" t="s">
        <v>123</v>
      </c>
      <c r="B51" s="34" t="s">
        <v>141</v>
      </c>
      <c r="C51" s="34" t="s">
        <v>141</v>
      </c>
      <c r="D51" s="34" t="s">
        <v>141</v>
      </c>
      <c r="E51" s="34" t="s">
        <v>141</v>
      </c>
      <c r="F51" s="34" t="s">
        <v>141</v>
      </c>
      <c r="G51" s="34" t="s">
        <v>191</v>
      </c>
      <c r="H51" s="34" t="s">
        <v>141</v>
      </c>
      <c r="I51" s="34" t="s">
        <v>141</v>
      </c>
      <c r="J51" s="34" t="s">
        <v>141</v>
      </c>
      <c r="K51" s="34" t="s">
        <v>141</v>
      </c>
      <c r="L51" s="34" t="s">
        <v>141</v>
      </c>
      <c r="M51" s="34" t="s">
        <v>141</v>
      </c>
      <c r="N51" s="34" t="s">
        <v>141</v>
      </c>
      <c r="O51" s="34" t="s">
        <v>141</v>
      </c>
      <c r="P51" s="34" t="s">
        <v>141</v>
      </c>
    </row>
    <row r="52" spans="1:17" ht="12" customHeight="1" x14ac:dyDescent="0.3">
      <c r="A52" s="33" t="s">
        <v>124</v>
      </c>
      <c r="B52" s="34" t="s">
        <v>141</v>
      </c>
      <c r="C52" s="34" t="s">
        <v>141</v>
      </c>
      <c r="D52" s="34" t="s">
        <v>141</v>
      </c>
      <c r="E52" s="34" t="s">
        <v>141</v>
      </c>
      <c r="F52" s="34" t="s">
        <v>141</v>
      </c>
      <c r="G52" s="34" t="s">
        <v>141</v>
      </c>
      <c r="H52" s="34" t="s">
        <v>141</v>
      </c>
      <c r="I52" s="34" t="s">
        <v>141</v>
      </c>
      <c r="J52" s="34" t="s">
        <v>141</v>
      </c>
      <c r="K52" s="34" t="s">
        <v>141</v>
      </c>
      <c r="L52" s="34" t="s">
        <v>141</v>
      </c>
      <c r="M52" s="34" t="s">
        <v>141</v>
      </c>
      <c r="N52" s="34" t="s">
        <v>141</v>
      </c>
      <c r="O52" s="34" t="s">
        <v>141</v>
      </c>
      <c r="P52" s="34" t="s">
        <v>141</v>
      </c>
    </row>
    <row r="53" spans="1:17" ht="12" customHeight="1" x14ac:dyDescent="0.3">
      <c r="A53" s="40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</row>
    <row r="54" spans="1:17" ht="12" customHeight="1" x14ac:dyDescent="0.3">
      <c r="A54" s="29"/>
      <c r="B54" s="34">
        <f>VLOOKUP(B55,$A$57:$P$78,B79,0)</f>
        <v>1488.3</v>
      </c>
      <c r="C54" s="34">
        <f t="shared" ref="C54:P54" si="0">VLOOKUP(C55,$A$57:$P$78,C79,0)</f>
        <v>774</v>
      </c>
      <c r="D54" s="34">
        <f>VLOOKUP(D55,$A$57:$P$78,D79,0)</f>
        <v>0</v>
      </c>
      <c r="E54" s="34">
        <f t="shared" si="0"/>
        <v>0</v>
      </c>
      <c r="F54" s="34">
        <f t="shared" si="0"/>
        <v>1719.7</v>
      </c>
      <c r="G54" s="34">
        <f t="shared" si="0"/>
        <v>1928.8</v>
      </c>
      <c r="H54" s="34">
        <f t="shared" si="0"/>
        <v>0</v>
      </c>
      <c r="I54" s="34">
        <f t="shared" si="0"/>
        <v>0</v>
      </c>
      <c r="J54" s="34">
        <f t="shared" si="0"/>
        <v>256.3</v>
      </c>
      <c r="K54" s="34">
        <f t="shared" si="0"/>
        <v>0</v>
      </c>
      <c r="L54" s="34">
        <f t="shared" si="0"/>
        <v>517.70000000000005</v>
      </c>
      <c r="M54" s="34">
        <f t="shared" si="0"/>
        <v>27.4</v>
      </c>
      <c r="N54" s="34">
        <f t="shared" si="0"/>
        <v>283.7</v>
      </c>
      <c r="O54" s="34">
        <f t="shared" si="0"/>
        <v>0</v>
      </c>
      <c r="P54" s="34">
        <f t="shared" si="0"/>
        <v>721.7</v>
      </c>
      <c r="Q54" s="42">
        <f>SUM(B54:P54)</f>
        <v>7717.5999999999995</v>
      </c>
    </row>
    <row r="55" spans="1:17" ht="12" customHeight="1" x14ac:dyDescent="0.3">
      <c r="A55" s="29"/>
      <c r="B55" s="34">
        <f>'K 22'!B29</f>
        <v>6</v>
      </c>
      <c r="C55" s="34">
        <f>'K 22'!C29</f>
        <v>1</v>
      </c>
      <c r="D55" s="34">
        <f>'K 22'!D29</f>
        <v>16</v>
      </c>
      <c r="E55" s="34">
        <f>'K 22'!E29</f>
        <v>20</v>
      </c>
      <c r="F55" s="34">
        <f>'K 22'!F29</f>
        <v>15</v>
      </c>
      <c r="G55" s="34">
        <f>'K 22'!G29</f>
        <v>18</v>
      </c>
      <c r="H55" s="34">
        <f>'K 22'!H29</f>
        <v>17</v>
      </c>
      <c r="I55" s="34">
        <f>'K 22'!I29</f>
        <v>18</v>
      </c>
      <c r="J55" s="34">
        <f>'K 22'!J29</f>
        <v>1</v>
      </c>
      <c r="K55" s="34">
        <f>'K 22'!K29</f>
        <v>1</v>
      </c>
      <c r="L55" s="34">
        <f>'K 22'!L29</f>
        <v>3</v>
      </c>
      <c r="M55" s="34">
        <f>'K 22'!M29</f>
        <v>3</v>
      </c>
      <c r="N55" s="34">
        <f>'K 22'!N29</f>
        <v>2</v>
      </c>
      <c r="O55" s="34">
        <f>'K 22'!O29</f>
        <v>1</v>
      </c>
      <c r="P55" s="34">
        <f>'K 22'!P29</f>
        <v>6</v>
      </c>
    </row>
    <row r="56" spans="1:17" ht="54" customHeight="1" x14ac:dyDescent="0.3">
      <c r="A56" s="33" t="s">
        <v>125</v>
      </c>
      <c r="B56" s="33" t="str">
        <f>Kukorica!B59</f>
        <v>Kukoricával betakarított terület</v>
      </c>
      <c r="C56" s="33" t="str">
        <f>Kukorica!C59</f>
        <v>Kukorica felvásárlási átlagára (Ft/tonna)</v>
      </c>
      <c r="D56" s="33" t="str">
        <f>Kukorica!D59</f>
        <v>Csapadékos napok száma</v>
      </c>
      <c r="E56" s="33" t="str">
        <f>Kukorica!E59</f>
        <v>Hőhullámmal érintett napok száma</v>
      </c>
      <c r="F56" s="33" t="str">
        <f>Kukorica!F59</f>
        <v>Átlagos középhőmérséklet, °C</v>
      </c>
      <c r="G56" s="33" t="str">
        <f>Kukorica!G59</f>
        <v>Lehullott csapadékösszeg, mm</v>
      </c>
      <c r="H56" s="33" t="str">
        <f>Kukorica!H59</f>
        <v>Fagyos napok száma</v>
      </c>
      <c r="I56" s="33" t="str">
        <f>Kukorica!I59</f>
        <v>Hőségnapok száma</v>
      </c>
      <c r="J56" s="33" t="str">
        <f>Kukorica!J59</f>
        <v>búza termésátlaga</v>
      </c>
      <c r="K56" s="33" t="str">
        <f>Kukorica!K59</f>
        <v>árpa termésátlaga</v>
      </c>
      <c r="L56" s="33" t="str">
        <f>Kukorica!L59</f>
        <v>rozs termésátlaga</v>
      </c>
      <c r="M56" s="33" t="str">
        <f>Kukorica!M59</f>
        <v>zab termésátlaga</v>
      </c>
      <c r="N56" s="33" t="str">
        <f>Kukorica!N59</f>
        <v>egy hektár mezőgazdasági területre jutó műtrágya mennyisége</v>
      </c>
      <c r="O56" s="33" t="str">
        <f>Kukorica!O59</f>
        <v>Összesen Éves munkaerő-egység (ÉME)</v>
      </c>
      <c r="P56" s="33" t="str">
        <f>Kukorica!P59</f>
        <v>A munkaerő-egységre jutó reáljövedelem változása, 
előző év=100,0%</v>
      </c>
    </row>
    <row r="57" spans="1:17" ht="12" customHeight="1" x14ac:dyDescent="0.3">
      <c r="A57" s="33">
        <v>1</v>
      </c>
      <c r="B57" s="34">
        <v>1921.3</v>
      </c>
      <c r="C57" s="34">
        <v>774</v>
      </c>
      <c r="D57" s="34">
        <v>714.3</v>
      </c>
      <c r="E57" s="34">
        <v>0</v>
      </c>
      <c r="F57" s="34">
        <v>1806.8</v>
      </c>
      <c r="G57" s="34">
        <v>2585.8000000000002</v>
      </c>
      <c r="H57" s="34">
        <v>283.7</v>
      </c>
      <c r="I57" s="34">
        <v>3407.1</v>
      </c>
      <c r="J57" s="34">
        <v>256.3</v>
      </c>
      <c r="K57" s="34">
        <v>0</v>
      </c>
      <c r="L57" s="34">
        <v>517.70000000000005</v>
      </c>
      <c r="M57" s="34">
        <v>27.4</v>
      </c>
      <c r="N57" s="34">
        <v>283.7</v>
      </c>
      <c r="O57" s="34">
        <v>0</v>
      </c>
      <c r="P57" s="34">
        <v>1667.5</v>
      </c>
    </row>
    <row r="58" spans="1:17" ht="12" customHeight="1" x14ac:dyDescent="0.3">
      <c r="A58" s="33">
        <v>2</v>
      </c>
      <c r="B58" s="34">
        <v>1488.3</v>
      </c>
      <c r="C58" s="34">
        <v>774</v>
      </c>
      <c r="D58" s="34">
        <v>714.3</v>
      </c>
      <c r="E58" s="34">
        <v>0</v>
      </c>
      <c r="F58" s="34">
        <v>1772</v>
      </c>
      <c r="G58" s="34">
        <v>2585.8000000000002</v>
      </c>
      <c r="H58" s="34">
        <v>283.7</v>
      </c>
      <c r="I58" s="34">
        <v>2710.2</v>
      </c>
      <c r="J58" s="34">
        <v>256.3</v>
      </c>
      <c r="K58" s="34">
        <v>0</v>
      </c>
      <c r="L58" s="34">
        <v>517.70000000000005</v>
      </c>
      <c r="M58" s="34">
        <v>27.4</v>
      </c>
      <c r="N58" s="34">
        <v>283.7</v>
      </c>
      <c r="O58" s="34">
        <v>0</v>
      </c>
      <c r="P58" s="34">
        <v>1667.5</v>
      </c>
    </row>
    <row r="59" spans="1:17" ht="12" customHeight="1" x14ac:dyDescent="0.3">
      <c r="A59" s="33">
        <v>3</v>
      </c>
      <c r="B59" s="34">
        <v>1488.3</v>
      </c>
      <c r="C59" s="34">
        <v>594.79999999999995</v>
      </c>
      <c r="D59" s="34">
        <v>714.3</v>
      </c>
      <c r="E59" s="34">
        <v>0</v>
      </c>
      <c r="F59" s="34">
        <v>1772</v>
      </c>
      <c r="G59" s="34">
        <v>2585.8000000000002</v>
      </c>
      <c r="H59" s="34">
        <v>283.7</v>
      </c>
      <c r="I59" s="34">
        <v>0</v>
      </c>
      <c r="J59" s="34">
        <v>256.3</v>
      </c>
      <c r="K59" s="34">
        <v>0</v>
      </c>
      <c r="L59" s="34">
        <v>517.70000000000005</v>
      </c>
      <c r="M59" s="34">
        <v>27.4</v>
      </c>
      <c r="N59" s="34">
        <v>283.7</v>
      </c>
      <c r="O59" s="34">
        <v>0</v>
      </c>
      <c r="P59" s="34">
        <v>1667.5</v>
      </c>
    </row>
    <row r="60" spans="1:17" ht="12" customHeight="1" x14ac:dyDescent="0.3">
      <c r="A60" s="33">
        <v>4</v>
      </c>
      <c r="B60" s="34">
        <v>1488.3</v>
      </c>
      <c r="C60" s="34">
        <v>594.79999999999995</v>
      </c>
      <c r="D60" s="34">
        <v>714.3</v>
      </c>
      <c r="E60" s="34">
        <v>0</v>
      </c>
      <c r="F60" s="34">
        <v>1772</v>
      </c>
      <c r="G60" s="34">
        <v>2585.8000000000002</v>
      </c>
      <c r="H60" s="34">
        <v>283.7</v>
      </c>
      <c r="I60" s="34">
        <v>0</v>
      </c>
      <c r="J60" s="34">
        <v>256.3</v>
      </c>
      <c r="K60" s="34">
        <v>0</v>
      </c>
      <c r="L60" s="34">
        <v>517.70000000000005</v>
      </c>
      <c r="M60" s="34">
        <v>27.4</v>
      </c>
      <c r="N60" s="34">
        <v>283.7</v>
      </c>
      <c r="O60" s="34">
        <v>0</v>
      </c>
      <c r="P60" s="34">
        <v>1602.7</v>
      </c>
    </row>
    <row r="61" spans="1:17" ht="12" customHeight="1" x14ac:dyDescent="0.3">
      <c r="A61" s="33">
        <v>5</v>
      </c>
      <c r="B61" s="34">
        <v>1488.3</v>
      </c>
      <c r="C61" s="34">
        <v>594.79999999999995</v>
      </c>
      <c r="D61" s="34">
        <v>0</v>
      </c>
      <c r="E61" s="34">
        <v>0</v>
      </c>
      <c r="F61" s="34">
        <v>1772</v>
      </c>
      <c r="G61" s="34">
        <v>2585.8000000000002</v>
      </c>
      <c r="H61" s="34">
        <v>283.7</v>
      </c>
      <c r="I61" s="34">
        <v>0</v>
      </c>
      <c r="J61" s="34">
        <v>256.3</v>
      </c>
      <c r="K61" s="34">
        <v>0</v>
      </c>
      <c r="L61" s="34">
        <v>0</v>
      </c>
      <c r="M61" s="34">
        <v>27.4</v>
      </c>
      <c r="N61" s="34">
        <v>283.7</v>
      </c>
      <c r="O61" s="34">
        <v>0</v>
      </c>
      <c r="P61" s="34">
        <v>1602.7</v>
      </c>
    </row>
    <row r="62" spans="1:17" ht="12" customHeight="1" x14ac:dyDescent="0.3">
      <c r="A62" s="33">
        <v>6</v>
      </c>
      <c r="B62" s="34">
        <v>1488.3</v>
      </c>
      <c r="C62" s="34">
        <v>594.79999999999995</v>
      </c>
      <c r="D62" s="34">
        <v>0</v>
      </c>
      <c r="E62" s="34">
        <v>0</v>
      </c>
      <c r="F62" s="34">
        <v>1762</v>
      </c>
      <c r="G62" s="34">
        <v>2585.8000000000002</v>
      </c>
      <c r="H62" s="34">
        <v>283.7</v>
      </c>
      <c r="I62" s="34">
        <v>0</v>
      </c>
      <c r="J62" s="34">
        <v>256.3</v>
      </c>
      <c r="K62" s="34">
        <v>0</v>
      </c>
      <c r="L62" s="34">
        <v>0</v>
      </c>
      <c r="M62" s="34">
        <v>27.4</v>
      </c>
      <c r="N62" s="34">
        <v>283.7</v>
      </c>
      <c r="O62" s="34">
        <v>0</v>
      </c>
      <c r="P62" s="34">
        <v>721.7</v>
      </c>
    </row>
    <row r="63" spans="1:17" ht="12" customHeight="1" x14ac:dyDescent="0.3">
      <c r="A63" s="33">
        <v>7</v>
      </c>
      <c r="B63" s="34">
        <v>1488.3</v>
      </c>
      <c r="C63" s="34">
        <v>594.79999999999995</v>
      </c>
      <c r="D63" s="34">
        <v>0</v>
      </c>
      <c r="E63" s="34">
        <v>0</v>
      </c>
      <c r="F63" s="34">
        <v>1762</v>
      </c>
      <c r="G63" s="34">
        <v>2585.8000000000002</v>
      </c>
      <c r="H63" s="34">
        <v>283.7</v>
      </c>
      <c r="I63" s="34">
        <v>0</v>
      </c>
      <c r="J63" s="34">
        <v>0</v>
      </c>
      <c r="K63" s="34">
        <v>0</v>
      </c>
      <c r="L63" s="34">
        <v>0</v>
      </c>
      <c r="M63" s="34">
        <v>27.4</v>
      </c>
      <c r="N63" s="34">
        <v>283.7</v>
      </c>
      <c r="O63" s="34">
        <v>0</v>
      </c>
      <c r="P63" s="34">
        <v>721.7</v>
      </c>
    </row>
    <row r="64" spans="1:17" ht="12" customHeight="1" x14ac:dyDescent="0.3">
      <c r="A64" s="33">
        <v>8</v>
      </c>
      <c r="B64" s="34">
        <v>1488.3</v>
      </c>
      <c r="C64" s="34">
        <v>594.79999999999995</v>
      </c>
      <c r="D64" s="34">
        <v>0</v>
      </c>
      <c r="E64" s="34">
        <v>0</v>
      </c>
      <c r="F64" s="34">
        <v>1719.7</v>
      </c>
      <c r="G64" s="34">
        <v>2585.8000000000002</v>
      </c>
      <c r="H64" s="34">
        <v>283.7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283.7</v>
      </c>
      <c r="O64" s="34">
        <v>0</v>
      </c>
      <c r="P64" s="34">
        <v>721.7</v>
      </c>
    </row>
    <row r="65" spans="1:18" ht="12" customHeight="1" x14ac:dyDescent="0.3">
      <c r="A65" s="33">
        <v>9</v>
      </c>
      <c r="B65" s="34">
        <v>1488.3</v>
      </c>
      <c r="C65" s="34">
        <v>594.79999999999995</v>
      </c>
      <c r="D65" s="34">
        <v>0</v>
      </c>
      <c r="E65" s="34">
        <v>0</v>
      </c>
      <c r="F65" s="34">
        <v>1719.7</v>
      </c>
      <c r="G65" s="34">
        <v>2585.8000000000002</v>
      </c>
      <c r="H65" s="34">
        <v>283.7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283.7</v>
      </c>
      <c r="O65" s="34">
        <v>0</v>
      </c>
      <c r="P65" s="34">
        <v>721.7</v>
      </c>
    </row>
    <row r="66" spans="1:18" ht="12" customHeight="1" x14ac:dyDescent="0.3">
      <c r="A66" s="33">
        <v>10</v>
      </c>
      <c r="B66" s="34">
        <v>1488.3</v>
      </c>
      <c r="C66" s="34">
        <v>594.79999999999995</v>
      </c>
      <c r="D66" s="34">
        <v>0</v>
      </c>
      <c r="E66" s="34">
        <v>0</v>
      </c>
      <c r="F66" s="34">
        <v>1719.7</v>
      </c>
      <c r="G66" s="34">
        <v>2585.8000000000002</v>
      </c>
      <c r="H66" s="34">
        <v>283.7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721.7</v>
      </c>
    </row>
    <row r="67" spans="1:18" ht="12" customHeight="1" x14ac:dyDescent="0.3">
      <c r="A67" s="33">
        <v>11</v>
      </c>
      <c r="B67" s="34">
        <v>1057.7</v>
      </c>
      <c r="C67" s="34">
        <v>79.599999999999994</v>
      </c>
      <c r="D67" s="34">
        <v>0</v>
      </c>
      <c r="E67" s="34">
        <v>0</v>
      </c>
      <c r="F67" s="34">
        <v>1719.7</v>
      </c>
      <c r="G67" s="34">
        <v>2585.8000000000002</v>
      </c>
      <c r="H67" s="34">
        <v>283.7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721.7</v>
      </c>
    </row>
    <row r="68" spans="1:18" ht="12" customHeight="1" x14ac:dyDescent="0.3">
      <c r="A68" s="33">
        <v>12</v>
      </c>
      <c r="B68" s="34">
        <v>535.1</v>
      </c>
      <c r="C68" s="34">
        <v>79.599999999999994</v>
      </c>
      <c r="D68" s="34">
        <v>0</v>
      </c>
      <c r="E68" s="34">
        <v>0</v>
      </c>
      <c r="F68" s="34">
        <v>1719.7</v>
      </c>
      <c r="G68" s="34">
        <v>1928.8</v>
      </c>
      <c r="H68" s="34">
        <v>283.7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721.7</v>
      </c>
    </row>
    <row r="69" spans="1:18" ht="12" customHeight="1" x14ac:dyDescent="0.3">
      <c r="A69" s="33">
        <v>13</v>
      </c>
      <c r="B69" s="34">
        <v>535.1</v>
      </c>
      <c r="C69" s="34">
        <v>79.599999999999994</v>
      </c>
      <c r="D69" s="34">
        <v>0</v>
      </c>
      <c r="E69" s="34">
        <v>0</v>
      </c>
      <c r="F69" s="34">
        <v>1719.7</v>
      </c>
      <c r="G69" s="34">
        <v>1928.8</v>
      </c>
      <c r="H69" s="34">
        <v>283.7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721.7</v>
      </c>
    </row>
    <row r="70" spans="1:18" ht="12" customHeight="1" x14ac:dyDescent="0.3">
      <c r="A70" s="33">
        <v>14</v>
      </c>
      <c r="B70" s="34">
        <v>535.1</v>
      </c>
      <c r="C70" s="34">
        <v>79.599999999999994</v>
      </c>
      <c r="D70" s="34">
        <v>0</v>
      </c>
      <c r="E70" s="34">
        <v>0</v>
      </c>
      <c r="F70" s="34">
        <v>1719.7</v>
      </c>
      <c r="G70" s="34">
        <v>1928.8</v>
      </c>
      <c r="H70" s="34">
        <v>283.7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721.7</v>
      </c>
    </row>
    <row r="71" spans="1:18" ht="12" customHeight="1" x14ac:dyDescent="0.3">
      <c r="A71" s="33">
        <v>15</v>
      </c>
      <c r="B71" s="34">
        <v>535.1</v>
      </c>
      <c r="C71" s="34">
        <v>79.599999999999994</v>
      </c>
      <c r="D71" s="34">
        <v>0</v>
      </c>
      <c r="E71" s="34">
        <v>0</v>
      </c>
      <c r="F71" s="34">
        <v>1719.7</v>
      </c>
      <c r="G71" s="34">
        <v>1928.8</v>
      </c>
      <c r="H71" s="34">
        <v>0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721.7</v>
      </c>
    </row>
    <row r="72" spans="1:18" ht="12" customHeight="1" x14ac:dyDescent="0.3">
      <c r="A72" s="33">
        <v>16</v>
      </c>
      <c r="B72" s="34">
        <v>535.1</v>
      </c>
      <c r="C72" s="34">
        <v>79.599999999999994</v>
      </c>
      <c r="D72" s="34">
        <v>0</v>
      </c>
      <c r="E72" s="34">
        <v>0</v>
      </c>
      <c r="F72" s="34">
        <v>1719.7</v>
      </c>
      <c r="G72" s="34">
        <v>1928.8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721.7</v>
      </c>
    </row>
    <row r="73" spans="1:18" ht="12" customHeight="1" x14ac:dyDescent="0.3">
      <c r="A73" s="33">
        <v>17</v>
      </c>
      <c r="B73" s="34">
        <v>74.7</v>
      </c>
      <c r="C73" s="34">
        <v>79.599999999999994</v>
      </c>
      <c r="D73" s="34">
        <v>0</v>
      </c>
      <c r="E73" s="34">
        <v>0</v>
      </c>
      <c r="F73" s="34">
        <v>1719.7</v>
      </c>
      <c r="G73" s="34">
        <v>1928.8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721.7</v>
      </c>
    </row>
    <row r="74" spans="1:18" ht="12" customHeight="1" x14ac:dyDescent="0.3">
      <c r="A74" s="33">
        <v>18</v>
      </c>
      <c r="B74" s="34">
        <v>0</v>
      </c>
      <c r="C74" s="34">
        <v>79.599999999999994</v>
      </c>
      <c r="D74" s="34">
        <v>0</v>
      </c>
      <c r="E74" s="34">
        <v>0</v>
      </c>
      <c r="F74" s="34">
        <v>1719.7</v>
      </c>
      <c r="G74" s="34">
        <v>1928.8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721.7</v>
      </c>
    </row>
    <row r="75" spans="1:18" ht="12" customHeight="1" x14ac:dyDescent="0.3">
      <c r="A75" s="33">
        <v>19</v>
      </c>
      <c r="B75" s="34">
        <v>0</v>
      </c>
      <c r="C75" s="34">
        <v>0</v>
      </c>
      <c r="D75" s="34">
        <v>0</v>
      </c>
      <c r="E75" s="34">
        <v>0</v>
      </c>
      <c r="F75" s="34">
        <v>0</v>
      </c>
      <c r="G75" s="34">
        <v>1928.8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721.7</v>
      </c>
    </row>
    <row r="76" spans="1:18" ht="12" customHeight="1" x14ac:dyDescent="0.3">
      <c r="A76" s="33">
        <v>20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1928.8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174.2</v>
      </c>
    </row>
    <row r="77" spans="1:18" ht="12" customHeight="1" x14ac:dyDescent="0.3">
      <c r="A77" s="33">
        <v>21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1928.8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</row>
    <row r="78" spans="1:18" ht="12" customHeight="1" x14ac:dyDescent="0.3">
      <c r="A78" s="33">
        <v>22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</row>
    <row r="79" spans="1:18" ht="12" customHeight="1" x14ac:dyDescent="0.3">
      <c r="A79" s="44">
        <v>1</v>
      </c>
      <c r="B79" s="45">
        <v>2</v>
      </c>
      <c r="C79" s="44">
        <v>3</v>
      </c>
      <c r="D79" s="45">
        <v>4</v>
      </c>
      <c r="E79" s="44">
        <v>5</v>
      </c>
      <c r="F79" s="45">
        <v>6</v>
      </c>
      <c r="G79" s="44">
        <v>7</v>
      </c>
      <c r="H79" s="45">
        <v>8</v>
      </c>
      <c r="I79" s="44">
        <v>9</v>
      </c>
      <c r="J79" s="45">
        <v>10</v>
      </c>
      <c r="K79" s="44">
        <v>11</v>
      </c>
      <c r="L79" s="45">
        <v>12</v>
      </c>
      <c r="M79" s="44">
        <v>13</v>
      </c>
      <c r="N79" s="45">
        <v>14</v>
      </c>
      <c r="O79" s="44">
        <v>15</v>
      </c>
      <c r="P79" s="45">
        <v>16</v>
      </c>
      <c r="R79" s="24" t="s">
        <v>54</v>
      </c>
    </row>
    <row r="80" spans="1:18" ht="12" customHeight="1" x14ac:dyDescent="0.3">
      <c r="R80" s="46">
        <f>CORREL(R82:R102,Q82:Q102)</f>
        <v>0.91223655653728097</v>
      </c>
    </row>
    <row r="81" spans="1:20" ht="12" customHeight="1" x14ac:dyDescent="0.3">
      <c r="A81" s="33" t="s">
        <v>126</v>
      </c>
      <c r="B81" s="33" t="s">
        <v>64</v>
      </c>
      <c r="C81" s="33" t="s">
        <v>65</v>
      </c>
      <c r="D81" s="33" t="s">
        <v>66</v>
      </c>
      <c r="E81" s="33" t="s">
        <v>67</v>
      </c>
      <c r="F81" s="33" t="s">
        <v>68</v>
      </c>
      <c r="G81" s="33" t="s">
        <v>69</v>
      </c>
      <c r="H81" s="33" t="s">
        <v>70</v>
      </c>
      <c r="I81" s="33" t="s">
        <v>71</v>
      </c>
      <c r="J81" s="33" t="s">
        <v>72</v>
      </c>
      <c r="K81" s="33" t="s">
        <v>73</v>
      </c>
      <c r="L81" s="33" t="s">
        <v>74</v>
      </c>
      <c r="M81" s="33" t="s">
        <v>75</v>
      </c>
      <c r="N81" s="33" t="s">
        <v>76</v>
      </c>
      <c r="O81" s="33" t="s">
        <v>77</v>
      </c>
      <c r="P81" s="33" t="s">
        <v>78</v>
      </c>
      <c r="Q81" s="33" t="s">
        <v>127</v>
      </c>
      <c r="R81" s="33" t="s">
        <v>128</v>
      </c>
      <c r="S81" s="33" t="s">
        <v>129</v>
      </c>
      <c r="T81" s="33" t="s">
        <v>130</v>
      </c>
    </row>
    <row r="82" spans="1:20" ht="12" customHeight="1" x14ac:dyDescent="0.3">
      <c r="A82" s="33" t="s">
        <v>79</v>
      </c>
      <c r="B82" s="34">
        <v>535.1</v>
      </c>
      <c r="C82" s="34">
        <v>79.599999999999994</v>
      </c>
      <c r="D82" s="34">
        <v>0</v>
      </c>
      <c r="E82" s="34">
        <v>0</v>
      </c>
      <c r="F82" s="34">
        <v>1762</v>
      </c>
      <c r="G82" s="34">
        <v>1928.8</v>
      </c>
      <c r="H82" s="34">
        <v>283.7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721.7</v>
      </c>
      <c r="Q82" s="34">
        <v>5311</v>
      </c>
      <c r="R82" s="34">
        <v>6220</v>
      </c>
      <c r="S82" s="34">
        <v>909</v>
      </c>
      <c r="T82" s="34">
        <v>14.61</v>
      </c>
    </row>
    <row r="83" spans="1:20" ht="12" customHeight="1" x14ac:dyDescent="0.3">
      <c r="A83" s="33" t="s">
        <v>80</v>
      </c>
      <c r="B83" s="34">
        <v>0</v>
      </c>
      <c r="C83" s="34">
        <v>0</v>
      </c>
      <c r="D83" s="34">
        <v>0</v>
      </c>
      <c r="E83" s="34">
        <v>0</v>
      </c>
      <c r="F83" s="34">
        <v>1719.7</v>
      </c>
      <c r="G83" s="34">
        <v>2585.8000000000002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721.7</v>
      </c>
      <c r="Q83" s="34">
        <v>5027.2</v>
      </c>
      <c r="R83" s="34">
        <v>5050</v>
      </c>
      <c r="S83" s="34">
        <v>22.8</v>
      </c>
      <c r="T83" s="34">
        <v>0.45</v>
      </c>
    </row>
    <row r="84" spans="1:20" ht="12" customHeight="1" x14ac:dyDescent="0.3">
      <c r="A84" s="33" t="s">
        <v>81</v>
      </c>
      <c r="B84" s="34">
        <v>0</v>
      </c>
      <c r="C84" s="34">
        <v>0</v>
      </c>
      <c r="D84" s="34">
        <v>0</v>
      </c>
      <c r="E84" s="34">
        <v>0</v>
      </c>
      <c r="F84" s="34">
        <v>1719.7</v>
      </c>
      <c r="G84" s="34">
        <v>1928.8</v>
      </c>
      <c r="H84" s="34">
        <v>283.7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3932.2</v>
      </c>
      <c r="R84" s="34">
        <v>3950</v>
      </c>
      <c r="S84" s="34">
        <v>17.8</v>
      </c>
      <c r="T84" s="34">
        <v>0.45</v>
      </c>
    </row>
    <row r="85" spans="1:20" ht="12" customHeight="1" x14ac:dyDescent="0.3">
      <c r="A85" s="33" t="s">
        <v>82</v>
      </c>
      <c r="B85" s="34">
        <v>1488.3</v>
      </c>
      <c r="C85" s="34">
        <v>79.599999999999994</v>
      </c>
      <c r="D85" s="34">
        <v>0</v>
      </c>
      <c r="E85" s="34">
        <v>0</v>
      </c>
      <c r="F85" s="34">
        <v>1719.7</v>
      </c>
      <c r="G85" s="34">
        <v>1928.8</v>
      </c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721.7</v>
      </c>
      <c r="Q85" s="34">
        <v>5938.1</v>
      </c>
      <c r="R85" s="34">
        <v>7000</v>
      </c>
      <c r="S85" s="34">
        <v>1061.9000000000001</v>
      </c>
      <c r="T85" s="34">
        <v>15.17</v>
      </c>
    </row>
    <row r="86" spans="1:20" ht="12" customHeight="1" x14ac:dyDescent="0.3">
      <c r="A86" s="33" t="s">
        <v>83</v>
      </c>
      <c r="B86" s="34">
        <v>535.1</v>
      </c>
      <c r="C86" s="34">
        <v>0</v>
      </c>
      <c r="D86" s="34">
        <v>0</v>
      </c>
      <c r="E86" s="34">
        <v>0</v>
      </c>
      <c r="F86" s="34">
        <v>0</v>
      </c>
      <c r="G86" s="34">
        <v>2585.8000000000002</v>
      </c>
      <c r="H86" s="34">
        <v>0</v>
      </c>
      <c r="I86" s="34">
        <v>2710.2</v>
      </c>
      <c r="J86" s="34">
        <v>0</v>
      </c>
      <c r="K86" s="34">
        <v>0</v>
      </c>
      <c r="L86" s="34">
        <v>0</v>
      </c>
      <c r="M86" s="34">
        <v>27.4</v>
      </c>
      <c r="N86" s="34">
        <v>0</v>
      </c>
      <c r="O86" s="34">
        <v>0</v>
      </c>
      <c r="P86" s="34">
        <v>1667.5</v>
      </c>
      <c r="Q86" s="34">
        <v>7525.9</v>
      </c>
      <c r="R86" s="34">
        <v>7560</v>
      </c>
      <c r="S86" s="34">
        <v>34.1</v>
      </c>
      <c r="T86" s="34">
        <v>0.45</v>
      </c>
    </row>
    <row r="87" spans="1:20" ht="12" customHeight="1" x14ac:dyDescent="0.3">
      <c r="A87" s="33" t="s">
        <v>84</v>
      </c>
      <c r="B87" s="34">
        <v>74.7</v>
      </c>
      <c r="C87" s="34">
        <v>0</v>
      </c>
      <c r="D87" s="34">
        <v>0</v>
      </c>
      <c r="E87" s="34">
        <v>0</v>
      </c>
      <c r="F87" s="34">
        <v>0</v>
      </c>
      <c r="G87" s="34">
        <v>2585.8000000000002</v>
      </c>
      <c r="H87" s="34">
        <v>0</v>
      </c>
      <c r="I87" s="34">
        <v>3407.1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721.7</v>
      </c>
      <c r="Q87" s="34">
        <v>6789.3</v>
      </c>
      <c r="R87" s="34">
        <v>6820</v>
      </c>
      <c r="S87" s="34">
        <v>30.7</v>
      </c>
      <c r="T87" s="34">
        <v>0.45</v>
      </c>
    </row>
    <row r="88" spans="1:20" ht="12" customHeight="1" x14ac:dyDescent="0.3">
      <c r="A88" s="33" t="s">
        <v>85</v>
      </c>
      <c r="B88" s="34">
        <v>0</v>
      </c>
      <c r="C88" s="34">
        <v>79.599999999999994</v>
      </c>
      <c r="D88" s="34">
        <v>0</v>
      </c>
      <c r="E88" s="34">
        <v>0</v>
      </c>
      <c r="F88" s="34">
        <v>1719.7</v>
      </c>
      <c r="G88" s="34">
        <v>1928.8</v>
      </c>
      <c r="H88" s="34">
        <v>0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721.7</v>
      </c>
      <c r="Q88" s="34">
        <v>4449.8999999999996</v>
      </c>
      <c r="R88" s="34">
        <v>3730</v>
      </c>
      <c r="S88" s="34">
        <v>-719.9</v>
      </c>
      <c r="T88" s="34">
        <v>-19.3</v>
      </c>
    </row>
    <row r="89" spans="1:20" ht="12" customHeight="1" x14ac:dyDescent="0.3">
      <c r="A89" s="33" t="s">
        <v>86</v>
      </c>
      <c r="B89" s="34">
        <v>1488.3</v>
      </c>
      <c r="C89" s="34">
        <v>594.79999999999995</v>
      </c>
      <c r="D89" s="34">
        <v>0</v>
      </c>
      <c r="E89" s="34">
        <v>0</v>
      </c>
      <c r="F89" s="34">
        <v>1772</v>
      </c>
      <c r="G89" s="34">
        <v>2585.8000000000002</v>
      </c>
      <c r="H89" s="34">
        <v>283.7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721.7</v>
      </c>
      <c r="Q89" s="34">
        <v>7446.3</v>
      </c>
      <c r="R89" s="34">
        <v>7470</v>
      </c>
      <c r="S89" s="34">
        <v>23.7</v>
      </c>
      <c r="T89" s="34">
        <v>0.32</v>
      </c>
    </row>
    <row r="90" spans="1:20" ht="12" customHeight="1" x14ac:dyDescent="0.3">
      <c r="A90" s="33" t="s">
        <v>87</v>
      </c>
      <c r="B90" s="34">
        <v>535.1</v>
      </c>
      <c r="C90" s="34">
        <v>79.599999999999994</v>
      </c>
      <c r="D90" s="34">
        <v>0</v>
      </c>
      <c r="E90" s="34">
        <v>0</v>
      </c>
      <c r="F90" s="34">
        <v>1719.7</v>
      </c>
      <c r="G90" s="34">
        <v>1928.8</v>
      </c>
      <c r="H90" s="34">
        <v>283.7</v>
      </c>
      <c r="I90" s="34">
        <v>0</v>
      </c>
      <c r="J90" s="34">
        <v>0</v>
      </c>
      <c r="K90" s="34">
        <v>0</v>
      </c>
      <c r="L90" s="34">
        <v>0</v>
      </c>
      <c r="M90" s="34">
        <v>27.4</v>
      </c>
      <c r="N90" s="34">
        <v>0</v>
      </c>
      <c r="O90" s="34">
        <v>0</v>
      </c>
      <c r="P90" s="34">
        <v>1667.5</v>
      </c>
      <c r="Q90" s="34">
        <v>6241.8</v>
      </c>
      <c r="R90" s="34">
        <v>6390</v>
      </c>
      <c r="S90" s="34">
        <v>148.19999999999999</v>
      </c>
      <c r="T90" s="34">
        <v>2.3199999999999998</v>
      </c>
    </row>
    <row r="91" spans="1:20" ht="12" customHeight="1" x14ac:dyDescent="0.3">
      <c r="A91" s="33" t="s">
        <v>88</v>
      </c>
      <c r="B91" s="34">
        <v>1057.7</v>
      </c>
      <c r="C91" s="34">
        <v>79.599999999999994</v>
      </c>
      <c r="D91" s="34">
        <v>714.3</v>
      </c>
      <c r="E91" s="34">
        <v>0</v>
      </c>
      <c r="F91" s="34">
        <v>1719.7</v>
      </c>
      <c r="G91" s="34">
        <v>2585.8000000000002</v>
      </c>
      <c r="H91" s="34">
        <v>283.7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6440.8</v>
      </c>
      <c r="R91" s="34">
        <v>6470</v>
      </c>
      <c r="S91" s="34">
        <v>29.2</v>
      </c>
      <c r="T91" s="34">
        <v>0.45</v>
      </c>
    </row>
    <row r="92" spans="1:20" ht="12" customHeight="1" x14ac:dyDescent="0.3">
      <c r="A92" s="33" t="s">
        <v>89</v>
      </c>
      <c r="B92" s="34">
        <v>1488.3</v>
      </c>
      <c r="C92" s="34">
        <v>79.599999999999994</v>
      </c>
      <c r="D92" s="34">
        <v>714.3</v>
      </c>
      <c r="E92" s="34">
        <v>0</v>
      </c>
      <c r="F92" s="34">
        <v>0</v>
      </c>
      <c r="G92" s="34">
        <v>2585.8000000000002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1602.7</v>
      </c>
      <c r="Q92" s="34">
        <v>6470.7</v>
      </c>
      <c r="R92" s="34">
        <v>6500</v>
      </c>
      <c r="S92" s="34">
        <v>29.3</v>
      </c>
      <c r="T92" s="34">
        <v>0.45</v>
      </c>
    </row>
    <row r="93" spans="1:20" ht="12" customHeight="1" x14ac:dyDescent="0.3">
      <c r="A93" s="33" t="s">
        <v>90</v>
      </c>
      <c r="B93" s="34">
        <v>0</v>
      </c>
      <c r="C93" s="34">
        <v>594.79999999999995</v>
      </c>
      <c r="D93" s="34">
        <v>0</v>
      </c>
      <c r="E93" s="34">
        <v>0</v>
      </c>
      <c r="F93" s="34">
        <v>1719.7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1667.5</v>
      </c>
      <c r="Q93" s="34">
        <v>3982</v>
      </c>
      <c r="R93" s="34">
        <v>4000</v>
      </c>
      <c r="S93" s="34">
        <v>18</v>
      </c>
      <c r="T93" s="34">
        <v>0.45</v>
      </c>
    </row>
    <row r="94" spans="1:20" ht="12" customHeight="1" x14ac:dyDescent="0.3">
      <c r="A94" s="33" t="s">
        <v>91</v>
      </c>
      <c r="B94" s="34">
        <v>535.1</v>
      </c>
      <c r="C94" s="34">
        <v>774</v>
      </c>
      <c r="D94" s="34">
        <v>0</v>
      </c>
      <c r="E94" s="34">
        <v>0</v>
      </c>
      <c r="F94" s="34">
        <v>1719.7</v>
      </c>
      <c r="G94" s="34">
        <v>1928.8</v>
      </c>
      <c r="H94" s="34">
        <v>283.7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174.2</v>
      </c>
      <c r="Q94" s="34">
        <v>5415.5</v>
      </c>
      <c r="R94" s="34">
        <v>5440</v>
      </c>
      <c r="S94" s="34">
        <v>24.5</v>
      </c>
      <c r="T94" s="34">
        <v>0.45</v>
      </c>
    </row>
    <row r="95" spans="1:20" ht="12" customHeight="1" x14ac:dyDescent="0.3">
      <c r="A95" s="33" t="s">
        <v>92</v>
      </c>
      <c r="B95" s="34">
        <v>0</v>
      </c>
      <c r="C95" s="34">
        <v>594.79999999999995</v>
      </c>
      <c r="D95" s="34">
        <v>714.3</v>
      </c>
      <c r="E95" s="34">
        <v>0</v>
      </c>
      <c r="F95" s="34">
        <v>1719.7</v>
      </c>
      <c r="G95" s="34">
        <v>2585.8000000000002</v>
      </c>
      <c r="H95" s="34">
        <v>283.7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283.7</v>
      </c>
      <c r="O95" s="34">
        <v>0</v>
      </c>
      <c r="P95" s="34">
        <v>1602.7</v>
      </c>
      <c r="Q95" s="34">
        <v>7784.8</v>
      </c>
      <c r="R95" s="34">
        <v>7820</v>
      </c>
      <c r="S95" s="34">
        <v>35.200000000000003</v>
      </c>
      <c r="T95" s="34">
        <v>0.45</v>
      </c>
    </row>
    <row r="96" spans="1:20" ht="12" customHeight="1" x14ac:dyDescent="0.3">
      <c r="A96" s="33" t="s">
        <v>93</v>
      </c>
      <c r="B96" s="34">
        <v>535.1</v>
      </c>
      <c r="C96" s="34">
        <v>79.599999999999994</v>
      </c>
      <c r="D96" s="34">
        <v>714.3</v>
      </c>
      <c r="E96" s="34">
        <v>0</v>
      </c>
      <c r="F96" s="34">
        <v>1772</v>
      </c>
      <c r="G96" s="34">
        <v>2585.8000000000002</v>
      </c>
      <c r="H96" s="34">
        <v>283.7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283.7</v>
      </c>
      <c r="O96" s="34">
        <v>0</v>
      </c>
      <c r="P96" s="34">
        <v>721.7</v>
      </c>
      <c r="Q96" s="34">
        <v>6975.9</v>
      </c>
      <c r="R96" s="34">
        <v>5790</v>
      </c>
      <c r="S96" s="34">
        <v>-1185.9000000000001</v>
      </c>
      <c r="T96" s="34">
        <v>-20.48</v>
      </c>
    </row>
    <row r="97" spans="1:20" ht="12" customHeight="1" x14ac:dyDescent="0.3">
      <c r="A97" s="33" t="s">
        <v>94</v>
      </c>
      <c r="B97" s="34">
        <v>1488.3</v>
      </c>
      <c r="C97" s="34">
        <v>594.79999999999995</v>
      </c>
      <c r="D97" s="34">
        <v>0</v>
      </c>
      <c r="E97" s="34">
        <v>0</v>
      </c>
      <c r="F97" s="34">
        <v>1772</v>
      </c>
      <c r="G97" s="34">
        <v>1928.8</v>
      </c>
      <c r="H97" s="34">
        <v>283.7</v>
      </c>
      <c r="I97" s="34">
        <v>0</v>
      </c>
      <c r="J97" s="34">
        <v>256.3</v>
      </c>
      <c r="K97" s="34">
        <v>0</v>
      </c>
      <c r="L97" s="34">
        <v>0</v>
      </c>
      <c r="M97" s="34">
        <v>27.4</v>
      </c>
      <c r="N97" s="34">
        <v>283.7</v>
      </c>
      <c r="O97" s="34">
        <v>0</v>
      </c>
      <c r="P97" s="34">
        <v>721.7</v>
      </c>
      <c r="Q97" s="34">
        <v>7356.7</v>
      </c>
      <c r="R97" s="34">
        <v>8630</v>
      </c>
      <c r="S97" s="34">
        <v>1273.3</v>
      </c>
      <c r="T97" s="34">
        <v>14.75</v>
      </c>
    </row>
    <row r="98" spans="1:20" ht="12" customHeight="1" x14ac:dyDescent="0.3">
      <c r="A98" s="33" t="s">
        <v>95</v>
      </c>
      <c r="B98" s="34">
        <v>1488.3</v>
      </c>
      <c r="C98" s="34">
        <v>79.599999999999994</v>
      </c>
      <c r="D98" s="34">
        <v>0</v>
      </c>
      <c r="E98" s="34">
        <v>0</v>
      </c>
      <c r="F98" s="34">
        <v>1719.7</v>
      </c>
      <c r="G98" s="34">
        <v>2585.8000000000002</v>
      </c>
      <c r="H98" s="34">
        <v>283.7</v>
      </c>
      <c r="I98" s="34">
        <v>0</v>
      </c>
      <c r="J98" s="34">
        <v>256.3</v>
      </c>
      <c r="K98" s="34">
        <v>0</v>
      </c>
      <c r="L98" s="34">
        <v>0</v>
      </c>
      <c r="M98" s="34">
        <v>27.4</v>
      </c>
      <c r="N98" s="34">
        <v>283.7</v>
      </c>
      <c r="O98" s="34">
        <v>0</v>
      </c>
      <c r="P98" s="34">
        <v>721.7</v>
      </c>
      <c r="Q98" s="34">
        <v>7446.3</v>
      </c>
      <c r="R98" s="34">
        <v>6820</v>
      </c>
      <c r="S98" s="34">
        <v>-626.29999999999995</v>
      </c>
      <c r="T98" s="34">
        <v>-9.18</v>
      </c>
    </row>
    <row r="99" spans="1:20" ht="12" customHeight="1" x14ac:dyDescent="0.3">
      <c r="A99" s="33" t="s">
        <v>96</v>
      </c>
      <c r="B99" s="34">
        <v>1488.3</v>
      </c>
      <c r="C99" s="34">
        <v>594.79999999999995</v>
      </c>
      <c r="D99" s="34">
        <v>0</v>
      </c>
      <c r="E99" s="34">
        <v>0</v>
      </c>
      <c r="F99" s="34">
        <v>1719.7</v>
      </c>
      <c r="G99" s="34">
        <v>2585.8000000000002</v>
      </c>
      <c r="H99" s="34">
        <v>283.7</v>
      </c>
      <c r="I99" s="34">
        <v>0</v>
      </c>
      <c r="J99" s="34">
        <v>256.3</v>
      </c>
      <c r="K99" s="34">
        <v>0</v>
      </c>
      <c r="L99" s="34">
        <v>517.70000000000005</v>
      </c>
      <c r="M99" s="34">
        <v>0</v>
      </c>
      <c r="N99" s="34">
        <v>283.7</v>
      </c>
      <c r="O99" s="34">
        <v>0</v>
      </c>
      <c r="P99" s="34">
        <v>721.7</v>
      </c>
      <c r="Q99" s="34">
        <v>8451.7000000000007</v>
      </c>
      <c r="R99" s="34">
        <v>8490</v>
      </c>
      <c r="S99" s="34">
        <v>38.299999999999997</v>
      </c>
      <c r="T99" s="34">
        <v>0.45</v>
      </c>
    </row>
    <row r="100" spans="1:20" ht="12" customHeight="1" x14ac:dyDescent="0.3">
      <c r="A100" s="33" t="s">
        <v>97</v>
      </c>
      <c r="B100" s="34">
        <v>1921.3</v>
      </c>
      <c r="C100" s="34">
        <v>594.79999999999995</v>
      </c>
      <c r="D100" s="34">
        <v>0</v>
      </c>
      <c r="E100" s="34">
        <v>0</v>
      </c>
      <c r="F100" s="34">
        <v>1772</v>
      </c>
      <c r="G100" s="34">
        <v>1928.8</v>
      </c>
      <c r="H100" s="34">
        <v>283.7</v>
      </c>
      <c r="I100" s="34">
        <v>0</v>
      </c>
      <c r="J100" s="34">
        <v>0</v>
      </c>
      <c r="K100" s="34">
        <v>0</v>
      </c>
      <c r="L100" s="34">
        <v>517.70000000000005</v>
      </c>
      <c r="M100" s="34">
        <v>0</v>
      </c>
      <c r="N100" s="34">
        <v>283.7</v>
      </c>
      <c r="O100" s="34">
        <v>0</v>
      </c>
      <c r="P100" s="34">
        <v>721.7</v>
      </c>
      <c r="Q100" s="34">
        <v>8023.7</v>
      </c>
      <c r="R100" s="34">
        <v>8060</v>
      </c>
      <c r="S100" s="34">
        <v>36.299999999999997</v>
      </c>
      <c r="T100" s="34">
        <v>0.45</v>
      </c>
    </row>
    <row r="101" spans="1:20" ht="12" customHeight="1" x14ac:dyDescent="0.3">
      <c r="A101" s="33" t="s">
        <v>98</v>
      </c>
      <c r="B101" s="34">
        <v>1488.3</v>
      </c>
      <c r="C101" s="34">
        <v>594.79999999999995</v>
      </c>
      <c r="D101" s="34">
        <v>0</v>
      </c>
      <c r="E101" s="34">
        <v>0</v>
      </c>
      <c r="F101" s="34">
        <v>1806.8</v>
      </c>
      <c r="G101" s="34">
        <v>2585.8000000000002</v>
      </c>
      <c r="H101" s="34">
        <v>283.7</v>
      </c>
      <c r="I101" s="34">
        <v>0</v>
      </c>
      <c r="J101" s="34">
        <v>256.3</v>
      </c>
      <c r="K101" s="34">
        <v>0</v>
      </c>
      <c r="L101" s="34">
        <v>517.70000000000005</v>
      </c>
      <c r="M101" s="34">
        <v>27.4</v>
      </c>
      <c r="N101" s="34">
        <v>283.7</v>
      </c>
      <c r="O101" s="34">
        <v>0</v>
      </c>
      <c r="P101" s="34">
        <v>721.7</v>
      </c>
      <c r="Q101" s="34">
        <v>8566.2000000000007</v>
      </c>
      <c r="R101" s="34">
        <v>8580</v>
      </c>
      <c r="S101" s="34">
        <v>13.8</v>
      </c>
      <c r="T101" s="34">
        <v>0.16</v>
      </c>
    </row>
    <row r="102" spans="1:20" ht="12" customHeight="1" x14ac:dyDescent="0.3">
      <c r="A102" s="33" t="s">
        <v>99</v>
      </c>
      <c r="B102" s="34">
        <v>1488.3</v>
      </c>
      <c r="C102" s="34">
        <v>594.79999999999995</v>
      </c>
      <c r="D102" s="34">
        <v>0</v>
      </c>
      <c r="E102" s="34">
        <v>0</v>
      </c>
      <c r="F102" s="34">
        <v>1762</v>
      </c>
      <c r="G102" s="34">
        <v>1928.8</v>
      </c>
      <c r="H102" s="34">
        <v>283.7</v>
      </c>
      <c r="I102" s="34">
        <v>0</v>
      </c>
      <c r="J102" s="34">
        <v>256.3</v>
      </c>
      <c r="K102" s="34">
        <v>0</v>
      </c>
      <c r="L102" s="34">
        <v>0</v>
      </c>
      <c r="M102" s="34">
        <v>27.4</v>
      </c>
      <c r="N102" s="34">
        <v>283.7</v>
      </c>
      <c r="O102" s="34">
        <v>0</v>
      </c>
      <c r="P102" s="34">
        <v>721.7</v>
      </c>
      <c r="Q102" s="34">
        <v>7346.7</v>
      </c>
      <c r="R102" s="34">
        <v>6130</v>
      </c>
      <c r="S102" s="34">
        <v>-1216.7</v>
      </c>
      <c r="T102" s="34">
        <v>-19.850000000000001</v>
      </c>
    </row>
    <row r="103" spans="1:20" ht="12" customHeight="1" x14ac:dyDescent="0.3"/>
    <row r="104" spans="1:20" ht="12" customHeight="1" x14ac:dyDescent="0.3">
      <c r="A104" s="35" t="s">
        <v>131</v>
      </c>
      <c r="B104" s="36">
        <v>14245.6</v>
      </c>
      <c r="C104" s="36">
        <f>'K 22'!B103</f>
        <v>18938</v>
      </c>
      <c r="D104" s="41">
        <f>C104-B104</f>
        <v>4692.3999999999996</v>
      </c>
    </row>
    <row r="105" spans="1:20" ht="12" customHeight="1" x14ac:dyDescent="0.3">
      <c r="A105" s="35" t="s">
        <v>132</v>
      </c>
      <c r="B105" s="36">
        <v>0</v>
      </c>
    </row>
    <row r="106" spans="1:20" ht="12" customHeight="1" x14ac:dyDescent="0.3">
      <c r="A106" s="35" t="s">
        <v>133</v>
      </c>
      <c r="B106" s="36">
        <v>136922.70000000001</v>
      </c>
    </row>
    <row r="107" spans="1:20" ht="12" customHeight="1" x14ac:dyDescent="0.3">
      <c r="A107" s="35" t="s">
        <v>134</v>
      </c>
      <c r="B107" s="36">
        <v>136920</v>
      </c>
    </row>
    <row r="108" spans="1:20" ht="12" customHeight="1" x14ac:dyDescent="0.3">
      <c r="A108" s="35" t="s">
        <v>135</v>
      </c>
      <c r="B108" s="36">
        <v>2.7</v>
      </c>
    </row>
    <row r="109" spans="1:20" ht="12" customHeight="1" x14ac:dyDescent="0.3">
      <c r="A109" s="35" t="s">
        <v>136</v>
      </c>
      <c r="B109" s="36"/>
    </row>
    <row r="110" spans="1:20" ht="12" customHeight="1" x14ac:dyDescent="0.3">
      <c r="A110" s="35" t="s">
        <v>137</v>
      </c>
      <c r="B110" s="36"/>
    </row>
    <row r="111" spans="1:20" ht="12" customHeight="1" x14ac:dyDescent="0.3">
      <c r="A111" s="35" t="s">
        <v>138</v>
      </c>
      <c r="B111" s="36">
        <v>0</v>
      </c>
    </row>
    <row r="112" spans="1:20" ht="12" customHeight="1" x14ac:dyDescent="0.3"/>
    <row r="113" spans="1:1" ht="12" customHeight="1" x14ac:dyDescent="0.3">
      <c r="A113" s="37" t="s">
        <v>139</v>
      </c>
    </row>
    <row r="114" spans="1:1" ht="12" customHeight="1" x14ac:dyDescent="0.3"/>
    <row r="115" spans="1:1" ht="12" customHeight="1" x14ac:dyDescent="0.3">
      <c r="A115" s="38" t="s">
        <v>194</v>
      </c>
    </row>
    <row r="116" spans="1:1" ht="12" customHeight="1" x14ac:dyDescent="0.3">
      <c r="A116" s="38" t="s">
        <v>195</v>
      </c>
    </row>
    <row r="117" spans="1:1" ht="12" customHeight="1" x14ac:dyDescent="0.3"/>
    <row r="118" spans="1:1" ht="12" customHeight="1" x14ac:dyDescent="0.3"/>
    <row r="119" spans="1:1" ht="12" customHeight="1" x14ac:dyDescent="0.3"/>
    <row r="120" spans="1:1" ht="12" customHeight="1" x14ac:dyDescent="0.3"/>
    <row r="121" spans="1:1" ht="12" customHeight="1" x14ac:dyDescent="0.3"/>
    <row r="122" spans="1:1" ht="12" customHeight="1" x14ac:dyDescent="0.3"/>
    <row r="123" spans="1:1" ht="12" customHeight="1" x14ac:dyDescent="0.3"/>
    <row r="124" spans="1:1" ht="12" customHeight="1" x14ac:dyDescent="0.3"/>
    <row r="125" spans="1:1" ht="12" customHeight="1" x14ac:dyDescent="0.3"/>
    <row r="126" spans="1:1" ht="12" customHeight="1" x14ac:dyDescent="0.3"/>
    <row r="127" spans="1:1" ht="12" customHeight="1" x14ac:dyDescent="0.3"/>
    <row r="128" spans="1:1" ht="12" customHeight="1" x14ac:dyDescent="0.3"/>
    <row r="129" ht="12" customHeight="1" x14ac:dyDescent="0.3"/>
    <row r="130" ht="12" customHeight="1" x14ac:dyDescent="0.3"/>
    <row r="131" ht="12" customHeight="1" x14ac:dyDescent="0.3"/>
    <row r="132" ht="12" customHeight="1" x14ac:dyDescent="0.3"/>
    <row r="133" ht="12" customHeight="1" x14ac:dyDescent="0.3"/>
    <row r="134" ht="12" customHeight="1" x14ac:dyDescent="0.3"/>
    <row r="135" ht="12" customHeight="1" x14ac:dyDescent="0.3"/>
    <row r="136" ht="12" customHeight="1" x14ac:dyDescent="0.3"/>
    <row r="137" ht="12" customHeight="1" x14ac:dyDescent="0.3"/>
    <row r="138" ht="12" customHeight="1" x14ac:dyDescent="0.3"/>
    <row r="139" ht="12" customHeight="1" x14ac:dyDescent="0.3"/>
    <row r="140" ht="12" customHeight="1" x14ac:dyDescent="0.3"/>
    <row r="141" ht="12" customHeight="1" x14ac:dyDescent="0.3"/>
    <row r="142" ht="12" customHeight="1" x14ac:dyDescent="0.3"/>
    <row r="143" ht="12" customHeight="1" x14ac:dyDescent="0.3"/>
    <row r="144" ht="12" customHeight="1" x14ac:dyDescent="0.3"/>
    <row r="145" ht="12" customHeight="1" x14ac:dyDescent="0.3"/>
    <row r="146" ht="12" customHeight="1" x14ac:dyDescent="0.3"/>
    <row r="147" ht="12" customHeight="1" x14ac:dyDescent="0.3"/>
    <row r="148" ht="12" customHeight="1" x14ac:dyDescent="0.3"/>
    <row r="149" ht="12" customHeight="1" x14ac:dyDescent="0.3"/>
    <row r="150" ht="12" customHeight="1" x14ac:dyDescent="0.3"/>
    <row r="151" ht="12" customHeight="1" x14ac:dyDescent="0.3"/>
    <row r="152" ht="12" customHeight="1" x14ac:dyDescent="0.3"/>
    <row r="153" ht="12" customHeight="1" x14ac:dyDescent="0.3"/>
    <row r="154" ht="12" customHeight="1" x14ac:dyDescent="0.3"/>
    <row r="155" ht="12" customHeight="1" x14ac:dyDescent="0.3"/>
    <row r="156" ht="12" customHeight="1" x14ac:dyDescent="0.3"/>
    <row r="157" ht="12" customHeight="1" x14ac:dyDescent="0.3"/>
    <row r="158" ht="12" customHeight="1" x14ac:dyDescent="0.3"/>
    <row r="159" ht="12" customHeight="1" x14ac:dyDescent="0.3"/>
    <row r="160" ht="12" customHeight="1" x14ac:dyDescent="0.3"/>
    <row r="161" ht="12" customHeight="1" x14ac:dyDescent="0.3"/>
    <row r="162" ht="12" customHeight="1" x14ac:dyDescent="0.3"/>
    <row r="163" ht="12" customHeight="1" x14ac:dyDescent="0.3"/>
    <row r="164" ht="12" customHeight="1" x14ac:dyDescent="0.3"/>
    <row r="165" ht="12" customHeight="1" x14ac:dyDescent="0.3"/>
    <row r="166" ht="12" customHeight="1" x14ac:dyDescent="0.3"/>
    <row r="167" ht="12" customHeight="1" x14ac:dyDescent="0.3"/>
    <row r="168" ht="12" customHeight="1" x14ac:dyDescent="0.3"/>
    <row r="169" ht="12" customHeight="1" x14ac:dyDescent="0.3"/>
    <row r="170" ht="12" customHeight="1" x14ac:dyDescent="0.3"/>
    <row r="171" ht="12" customHeight="1" x14ac:dyDescent="0.3"/>
    <row r="172" ht="12" customHeight="1" x14ac:dyDescent="0.3"/>
    <row r="173" ht="12" customHeight="1" x14ac:dyDescent="0.3"/>
    <row r="174" ht="12" customHeight="1" x14ac:dyDescent="0.3"/>
    <row r="175" ht="12" customHeight="1" x14ac:dyDescent="0.3"/>
    <row r="176" ht="12" customHeight="1" x14ac:dyDescent="0.3"/>
    <row r="177" ht="12" customHeight="1" x14ac:dyDescent="0.3"/>
    <row r="178" ht="12" customHeight="1" x14ac:dyDescent="0.3"/>
    <row r="179" ht="12" customHeight="1" x14ac:dyDescent="0.3"/>
    <row r="180" ht="12" customHeight="1" x14ac:dyDescent="0.3"/>
    <row r="181" ht="12" customHeight="1" x14ac:dyDescent="0.3"/>
    <row r="182" ht="12" customHeight="1" x14ac:dyDescent="0.3"/>
    <row r="183" ht="12" customHeight="1" x14ac:dyDescent="0.3"/>
    <row r="184" ht="12" customHeight="1" x14ac:dyDescent="0.3"/>
    <row r="185" ht="12" customHeight="1" x14ac:dyDescent="0.3"/>
    <row r="186" ht="12" customHeight="1" x14ac:dyDescent="0.3"/>
    <row r="187" ht="12" customHeight="1" x14ac:dyDescent="0.3"/>
    <row r="188" ht="12" customHeight="1" x14ac:dyDescent="0.3"/>
    <row r="189" ht="12" customHeight="1" x14ac:dyDescent="0.3"/>
    <row r="190" ht="12" customHeight="1" x14ac:dyDescent="0.3"/>
    <row r="191" ht="12" customHeight="1" x14ac:dyDescent="0.3"/>
    <row r="192" ht="12" customHeight="1" x14ac:dyDescent="0.3"/>
    <row r="193" ht="12" customHeight="1" x14ac:dyDescent="0.3"/>
    <row r="194" ht="12" customHeight="1" x14ac:dyDescent="0.3"/>
    <row r="195" ht="12" customHeight="1" x14ac:dyDescent="0.3"/>
    <row r="196" ht="12" customHeight="1" x14ac:dyDescent="0.3"/>
    <row r="197" ht="12" customHeight="1" x14ac:dyDescent="0.3"/>
    <row r="198" ht="12" customHeight="1" x14ac:dyDescent="0.3"/>
    <row r="199" ht="12" customHeight="1" x14ac:dyDescent="0.3"/>
    <row r="200" ht="12" customHeight="1" x14ac:dyDescent="0.3"/>
    <row r="201" ht="12" customHeight="1" x14ac:dyDescent="0.3"/>
    <row r="202" ht="12" customHeight="1" x14ac:dyDescent="0.3"/>
    <row r="203" ht="12" customHeight="1" x14ac:dyDescent="0.3"/>
    <row r="204" ht="12" customHeight="1" x14ac:dyDescent="0.3"/>
    <row r="205" ht="12" customHeight="1" x14ac:dyDescent="0.3"/>
    <row r="206" ht="12" customHeight="1" x14ac:dyDescent="0.3"/>
    <row r="207" ht="12" customHeight="1" x14ac:dyDescent="0.3"/>
    <row r="208" ht="12" customHeight="1" x14ac:dyDescent="0.3"/>
    <row r="209" ht="12" customHeight="1" x14ac:dyDescent="0.3"/>
    <row r="210" ht="12" customHeight="1" x14ac:dyDescent="0.3"/>
    <row r="211" ht="12" customHeight="1" x14ac:dyDescent="0.3"/>
    <row r="212" ht="12" customHeight="1" x14ac:dyDescent="0.3"/>
    <row r="213" ht="12" customHeight="1" x14ac:dyDescent="0.3"/>
    <row r="214" ht="12" customHeight="1" x14ac:dyDescent="0.3"/>
    <row r="215" ht="12" customHeight="1" x14ac:dyDescent="0.3"/>
    <row r="216" ht="12" customHeight="1" x14ac:dyDescent="0.3"/>
    <row r="217" ht="12" customHeight="1" x14ac:dyDescent="0.3"/>
    <row r="218" ht="12" customHeight="1" x14ac:dyDescent="0.3"/>
    <row r="219" ht="12" customHeight="1" x14ac:dyDescent="0.3"/>
    <row r="220" ht="12" customHeight="1" x14ac:dyDescent="0.3"/>
    <row r="221" ht="12" customHeight="1" x14ac:dyDescent="0.3"/>
    <row r="222" ht="12" customHeight="1" x14ac:dyDescent="0.3"/>
    <row r="223" ht="12" customHeight="1" x14ac:dyDescent="0.3"/>
    <row r="224" ht="12" customHeight="1" x14ac:dyDescent="0.3"/>
    <row r="225" ht="12" customHeight="1" x14ac:dyDescent="0.3"/>
    <row r="226" ht="12" customHeight="1" x14ac:dyDescent="0.3"/>
    <row r="227" ht="12" customHeight="1" x14ac:dyDescent="0.3"/>
    <row r="228" ht="12" customHeight="1" x14ac:dyDescent="0.3"/>
    <row r="229" ht="12" customHeight="1" x14ac:dyDescent="0.3"/>
    <row r="230" ht="12" customHeight="1" x14ac:dyDescent="0.3"/>
    <row r="231" ht="12" customHeight="1" x14ac:dyDescent="0.3"/>
    <row r="232" ht="12" customHeight="1" x14ac:dyDescent="0.3"/>
    <row r="233" ht="12" customHeight="1" x14ac:dyDescent="0.3"/>
    <row r="234" ht="12" customHeight="1" x14ac:dyDescent="0.3"/>
    <row r="235" ht="12" customHeight="1" x14ac:dyDescent="0.3"/>
    <row r="236" ht="12" customHeight="1" x14ac:dyDescent="0.3"/>
    <row r="237" ht="12" customHeight="1" x14ac:dyDescent="0.3"/>
    <row r="238" ht="12" customHeight="1" x14ac:dyDescent="0.3"/>
    <row r="239" ht="12" customHeight="1" x14ac:dyDescent="0.3"/>
    <row r="240" ht="12" customHeight="1" x14ac:dyDescent="0.3"/>
    <row r="241" ht="12" customHeight="1" x14ac:dyDescent="0.3"/>
    <row r="242" ht="12" customHeight="1" x14ac:dyDescent="0.3"/>
    <row r="243" ht="12" customHeight="1" x14ac:dyDescent="0.3"/>
    <row r="244" ht="12" customHeight="1" x14ac:dyDescent="0.3"/>
    <row r="245" ht="12" customHeight="1" x14ac:dyDescent="0.3"/>
    <row r="246" ht="12" customHeight="1" x14ac:dyDescent="0.3"/>
    <row r="247" ht="12" customHeight="1" x14ac:dyDescent="0.3"/>
    <row r="248" ht="12" customHeight="1" x14ac:dyDescent="0.3"/>
    <row r="249" ht="12" customHeight="1" x14ac:dyDescent="0.3"/>
    <row r="250" ht="12" customHeight="1" x14ac:dyDescent="0.3"/>
    <row r="251" ht="12" customHeight="1" x14ac:dyDescent="0.3"/>
    <row r="252" ht="12" customHeight="1" x14ac:dyDescent="0.3"/>
    <row r="253" ht="12" customHeight="1" x14ac:dyDescent="0.3"/>
    <row r="254" ht="12" customHeight="1" x14ac:dyDescent="0.3"/>
    <row r="255" ht="12" customHeight="1" x14ac:dyDescent="0.3"/>
    <row r="256" ht="12" customHeight="1" x14ac:dyDescent="0.3"/>
    <row r="257" ht="12" customHeight="1" x14ac:dyDescent="0.3"/>
    <row r="258" ht="12" customHeight="1" x14ac:dyDescent="0.3"/>
    <row r="259" ht="12" customHeight="1" x14ac:dyDescent="0.3"/>
    <row r="260" ht="12" customHeight="1" x14ac:dyDescent="0.3"/>
    <row r="261" ht="12" customHeight="1" x14ac:dyDescent="0.3"/>
    <row r="262" ht="12" customHeight="1" x14ac:dyDescent="0.3"/>
    <row r="263" ht="12" customHeight="1" x14ac:dyDescent="0.3"/>
    <row r="264" ht="12" customHeight="1" x14ac:dyDescent="0.3"/>
    <row r="265" ht="12" customHeight="1" x14ac:dyDescent="0.3"/>
    <row r="266" ht="12" customHeight="1" x14ac:dyDescent="0.3"/>
    <row r="267" ht="12" customHeight="1" x14ac:dyDescent="0.3"/>
    <row r="268" ht="12" customHeight="1" x14ac:dyDescent="0.3"/>
    <row r="269" ht="12" customHeight="1" x14ac:dyDescent="0.3"/>
    <row r="270" ht="12" customHeight="1" x14ac:dyDescent="0.3"/>
    <row r="271" ht="12" customHeight="1" x14ac:dyDescent="0.3"/>
    <row r="272" ht="12" customHeight="1" x14ac:dyDescent="0.3"/>
    <row r="273" ht="12" customHeight="1" x14ac:dyDescent="0.3"/>
    <row r="274" ht="12" customHeight="1" x14ac:dyDescent="0.3"/>
    <row r="275" ht="12" customHeight="1" x14ac:dyDescent="0.3"/>
    <row r="276" ht="12" customHeight="1" x14ac:dyDescent="0.3"/>
    <row r="277" ht="12" customHeight="1" x14ac:dyDescent="0.3"/>
    <row r="278" ht="12" customHeight="1" x14ac:dyDescent="0.3"/>
    <row r="279" ht="12" customHeight="1" x14ac:dyDescent="0.3"/>
    <row r="280" ht="12" customHeight="1" x14ac:dyDescent="0.3"/>
    <row r="281" ht="12" customHeight="1" x14ac:dyDescent="0.3"/>
    <row r="282" ht="12" customHeight="1" x14ac:dyDescent="0.3"/>
    <row r="283" ht="12" customHeight="1" x14ac:dyDescent="0.3"/>
    <row r="284" ht="12" customHeight="1" x14ac:dyDescent="0.3"/>
    <row r="285" ht="12" customHeight="1" x14ac:dyDescent="0.3"/>
    <row r="286" ht="12" customHeight="1" x14ac:dyDescent="0.3"/>
    <row r="287" ht="12" customHeight="1" x14ac:dyDescent="0.3"/>
    <row r="288" ht="12" customHeight="1" x14ac:dyDescent="0.3"/>
    <row r="289" ht="12" customHeight="1" x14ac:dyDescent="0.3"/>
    <row r="290" ht="12" customHeight="1" x14ac:dyDescent="0.3"/>
    <row r="291" ht="12" customHeight="1" x14ac:dyDescent="0.3"/>
    <row r="292" ht="12" customHeight="1" x14ac:dyDescent="0.3"/>
    <row r="293" ht="12" customHeight="1" x14ac:dyDescent="0.3"/>
    <row r="294" ht="12" customHeight="1" x14ac:dyDescent="0.3"/>
    <row r="295" ht="12" customHeight="1" x14ac:dyDescent="0.3"/>
    <row r="296" ht="12" customHeight="1" x14ac:dyDescent="0.3"/>
    <row r="297" ht="12" customHeight="1" x14ac:dyDescent="0.3"/>
    <row r="298" ht="12" customHeight="1" x14ac:dyDescent="0.3"/>
    <row r="299" ht="12" customHeight="1" x14ac:dyDescent="0.3"/>
    <row r="300" ht="12" customHeight="1" x14ac:dyDescent="0.3"/>
    <row r="301" ht="12" customHeight="1" x14ac:dyDescent="0.3"/>
    <row r="302" ht="12" customHeight="1" x14ac:dyDescent="0.3"/>
    <row r="303" ht="12" customHeight="1" x14ac:dyDescent="0.3"/>
    <row r="304" ht="12" customHeight="1" x14ac:dyDescent="0.3"/>
    <row r="305" ht="12" customHeight="1" x14ac:dyDescent="0.3"/>
    <row r="306" ht="12" customHeight="1" x14ac:dyDescent="0.3"/>
    <row r="307" ht="12" customHeight="1" x14ac:dyDescent="0.3"/>
    <row r="308" ht="12" customHeight="1" x14ac:dyDescent="0.3"/>
    <row r="309" ht="12" customHeight="1" x14ac:dyDescent="0.3"/>
    <row r="310" ht="12" customHeight="1" x14ac:dyDescent="0.3"/>
    <row r="311" ht="12" customHeight="1" x14ac:dyDescent="0.3"/>
    <row r="312" ht="12" customHeight="1" x14ac:dyDescent="0.3"/>
    <row r="313" ht="12" customHeight="1" x14ac:dyDescent="0.3"/>
    <row r="314" ht="12" customHeight="1" x14ac:dyDescent="0.3"/>
    <row r="315" ht="12" customHeight="1" x14ac:dyDescent="0.3"/>
    <row r="316" ht="12" customHeight="1" x14ac:dyDescent="0.3"/>
    <row r="317" ht="12" customHeight="1" x14ac:dyDescent="0.3"/>
    <row r="318" ht="12" customHeight="1" x14ac:dyDescent="0.3"/>
    <row r="319" ht="12" customHeight="1" x14ac:dyDescent="0.3"/>
    <row r="320" ht="12" customHeight="1" x14ac:dyDescent="0.3"/>
    <row r="321" ht="12" customHeight="1" x14ac:dyDescent="0.3"/>
    <row r="322" ht="12" customHeight="1" x14ac:dyDescent="0.3"/>
    <row r="323" ht="12" customHeight="1" x14ac:dyDescent="0.3"/>
    <row r="324" ht="12" customHeight="1" x14ac:dyDescent="0.3"/>
    <row r="325" ht="12" customHeight="1" x14ac:dyDescent="0.3"/>
    <row r="326" ht="12" customHeight="1" x14ac:dyDescent="0.3"/>
    <row r="327" ht="12" customHeight="1" x14ac:dyDescent="0.3"/>
    <row r="328" ht="12" customHeight="1" x14ac:dyDescent="0.3"/>
    <row r="329" ht="12" customHeight="1" x14ac:dyDescent="0.3"/>
    <row r="330" ht="12" customHeight="1" x14ac:dyDescent="0.3"/>
    <row r="331" ht="12" customHeight="1" x14ac:dyDescent="0.3"/>
    <row r="332" ht="12" customHeight="1" x14ac:dyDescent="0.3"/>
    <row r="333" ht="12" customHeight="1" x14ac:dyDescent="0.3"/>
    <row r="334" ht="12" customHeight="1" x14ac:dyDescent="0.3"/>
    <row r="335" ht="12" customHeight="1" x14ac:dyDescent="0.3"/>
    <row r="336" ht="12" customHeight="1" x14ac:dyDescent="0.3"/>
    <row r="337" ht="12" customHeight="1" x14ac:dyDescent="0.3"/>
    <row r="338" ht="12" customHeight="1" x14ac:dyDescent="0.3"/>
    <row r="339" ht="12" customHeight="1" x14ac:dyDescent="0.3"/>
    <row r="340" ht="12" customHeight="1" x14ac:dyDescent="0.3"/>
    <row r="341" ht="12" customHeight="1" x14ac:dyDescent="0.3"/>
    <row r="342" ht="12" customHeight="1" x14ac:dyDescent="0.3"/>
    <row r="343" ht="12" customHeight="1" x14ac:dyDescent="0.3"/>
    <row r="344" ht="12" customHeight="1" x14ac:dyDescent="0.3"/>
    <row r="345" ht="12" customHeight="1" x14ac:dyDescent="0.3"/>
    <row r="346" ht="12" customHeight="1" x14ac:dyDescent="0.3"/>
    <row r="347" ht="12" customHeight="1" x14ac:dyDescent="0.3"/>
    <row r="348" ht="12" customHeight="1" x14ac:dyDescent="0.3"/>
    <row r="349" ht="12" customHeight="1" x14ac:dyDescent="0.3"/>
    <row r="350" ht="12" customHeight="1" x14ac:dyDescent="0.3"/>
    <row r="351" ht="12" customHeight="1" x14ac:dyDescent="0.3"/>
    <row r="352" ht="12" customHeight="1" x14ac:dyDescent="0.3"/>
    <row r="353" ht="12" customHeight="1" x14ac:dyDescent="0.3"/>
    <row r="354" ht="12" customHeight="1" x14ac:dyDescent="0.3"/>
    <row r="355" ht="12" customHeight="1" x14ac:dyDescent="0.3"/>
    <row r="356" ht="12" customHeight="1" x14ac:dyDescent="0.3"/>
    <row r="357" ht="12" customHeight="1" x14ac:dyDescent="0.3"/>
    <row r="358" ht="12" customHeight="1" x14ac:dyDescent="0.3"/>
    <row r="359" ht="12" customHeight="1" x14ac:dyDescent="0.3"/>
    <row r="360" ht="12" customHeight="1" x14ac:dyDescent="0.3"/>
    <row r="361" ht="12" customHeight="1" x14ac:dyDescent="0.3"/>
    <row r="362" ht="12" customHeight="1" x14ac:dyDescent="0.3"/>
    <row r="363" ht="12" customHeight="1" x14ac:dyDescent="0.3"/>
    <row r="364" ht="12" customHeight="1" x14ac:dyDescent="0.3"/>
    <row r="365" ht="12" customHeight="1" x14ac:dyDescent="0.3"/>
    <row r="366" ht="12" customHeight="1" x14ac:dyDescent="0.3"/>
    <row r="367" ht="12" customHeight="1" x14ac:dyDescent="0.3"/>
    <row r="368" ht="12" customHeight="1" x14ac:dyDescent="0.3"/>
    <row r="369" ht="12" customHeight="1" x14ac:dyDescent="0.3"/>
    <row r="370" ht="12" customHeight="1" x14ac:dyDescent="0.3"/>
    <row r="371" ht="12" customHeight="1" x14ac:dyDescent="0.3"/>
    <row r="372" ht="12" customHeight="1" x14ac:dyDescent="0.3"/>
    <row r="373" ht="12" customHeight="1" x14ac:dyDescent="0.3"/>
    <row r="374" ht="12" customHeight="1" x14ac:dyDescent="0.3"/>
    <row r="375" ht="12" customHeight="1" x14ac:dyDescent="0.3"/>
    <row r="376" ht="12" customHeight="1" x14ac:dyDescent="0.3"/>
    <row r="377" ht="12" customHeight="1" x14ac:dyDescent="0.3"/>
    <row r="378" ht="12" customHeight="1" x14ac:dyDescent="0.3"/>
    <row r="379" ht="12" customHeight="1" x14ac:dyDescent="0.3"/>
    <row r="380" ht="12" customHeight="1" x14ac:dyDescent="0.3"/>
    <row r="381" ht="12" customHeight="1" x14ac:dyDescent="0.3"/>
    <row r="382" ht="12" customHeight="1" x14ac:dyDescent="0.3"/>
    <row r="383" ht="12" customHeight="1" x14ac:dyDescent="0.3"/>
    <row r="384" ht="12" customHeight="1" x14ac:dyDescent="0.3"/>
    <row r="385" ht="12" customHeight="1" x14ac:dyDescent="0.3"/>
    <row r="386" ht="12" customHeight="1" x14ac:dyDescent="0.3"/>
    <row r="387" ht="12" customHeight="1" x14ac:dyDescent="0.3"/>
    <row r="388" ht="12" customHeight="1" x14ac:dyDescent="0.3"/>
    <row r="389" ht="12" customHeight="1" x14ac:dyDescent="0.3"/>
    <row r="390" ht="12" customHeight="1" x14ac:dyDescent="0.3"/>
    <row r="391" ht="12" customHeight="1" x14ac:dyDescent="0.3"/>
    <row r="392" ht="12" customHeight="1" x14ac:dyDescent="0.3"/>
    <row r="393" ht="12" customHeight="1" x14ac:dyDescent="0.3"/>
    <row r="394" ht="12" customHeight="1" x14ac:dyDescent="0.3"/>
    <row r="395" ht="12" customHeight="1" x14ac:dyDescent="0.3"/>
    <row r="396" ht="12" customHeight="1" x14ac:dyDescent="0.3"/>
    <row r="397" ht="12" customHeight="1" x14ac:dyDescent="0.3"/>
    <row r="398" ht="12" customHeight="1" x14ac:dyDescent="0.3"/>
    <row r="399" ht="12" customHeight="1" x14ac:dyDescent="0.3"/>
    <row r="400" ht="12" customHeight="1" x14ac:dyDescent="0.3"/>
    <row r="401" ht="12" customHeight="1" x14ac:dyDescent="0.3"/>
    <row r="402" ht="12" customHeight="1" x14ac:dyDescent="0.3"/>
    <row r="403" ht="12" customHeight="1" x14ac:dyDescent="0.3"/>
    <row r="404" ht="12" customHeight="1" x14ac:dyDescent="0.3"/>
    <row r="405" ht="12" customHeight="1" x14ac:dyDescent="0.3"/>
    <row r="406" ht="12" customHeight="1" x14ac:dyDescent="0.3"/>
    <row r="407" ht="12" customHeight="1" x14ac:dyDescent="0.3"/>
    <row r="408" ht="12" customHeight="1" x14ac:dyDescent="0.3"/>
    <row r="409" ht="12" customHeight="1" x14ac:dyDescent="0.3"/>
    <row r="410" ht="12" customHeight="1" x14ac:dyDescent="0.3"/>
    <row r="411" ht="12" customHeight="1" x14ac:dyDescent="0.3"/>
    <row r="412" ht="12" customHeight="1" x14ac:dyDescent="0.3"/>
    <row r="413" ht="12" customHeight="1" x14ac:dyDescent="0.3"/>
    <row r="414" ht="12" customHeight="1" x14ac:dyDescent="0.3"/>
    <row r="415" ht="12" customHeight="1" x14ac:dyDescent="0.3"/>
    <row r="416" ht="12" customHeight="1" x14ac:dyDescent="0.3"/>
    <row r="417" ht="12" customHeight="1" x14ac:dyDescent="0.3"/>
    <row r="418" ht="12" customHeight="1" x14ac:dyDescent="0.3"/>
    <row r="419" ht="12" customHeight="1" x14ac:dyDescent="0.3"/>
    <row r="420" ht="12" customHeight="1" x14ac:dyDescent="0.3"/>
    <row r="421" ht="12" customHeight="1" x14ac:dyDescent="0.3"/>
    <row r="422" ht="12" customHeight="1" x14ac:dyDescent="0.3"/>
    <row r="423" ht="12" customHeight="1" x14ac:dyDescent="0.3"/>
    <row r="424" ht="12" customHeight="1" x14ac:dyDescent="0.3"/>
    <row r="425" ht="12" customHeight="1" x14ac:dyDescent="0.3"/>
    <row r="426" ht="12" customHeight="1" x14ac:dyDescent="0.3"/>
    <row r="427" ht="12" customHeight="1" x14ac:dyDescent="0.3"/>
    <row r="428" ht="12" customHeight="1" x14ac:dyDescent="0.3"/>
    <row r="429" ht="12" customHeight="1" x14ac:dyDescent="0.3"/>
    <row r="430" ht="12" customHeight="1" x14ac:dyDescent="0.3"/>
    <row r="431" ht="12" customHeight="1" x14ac:dyDescent="0.3"/>
    <row r="432" ht="12" customHeight="1" x14ac:dyDescent="0.3"/>
    <row r="433" ht="12" customHeight="1" x14ac:dyDescent="0.3"/>
    <row r="434" ht="12" customHeight="1" x14ac:dyDescent="0.3"/>
    <row r="435" ht="12" customHeight="1" x14ac:dyDescent="0.3"/>
    <row r="436" ht="12" customHeight="1" x14ac:dyDescent="0.3"/>
    <row r="437" ht="12" customHeight="1" x14ac:dyDescent="0.3"/>
    <row r="438" ht="12" customHeight="1" x14ac:dyDescent="0.3"/>
    <row r="439" ht="12" customHeight="1" x14ac:dyDescent="0.3"/>
    <row r="440" ht="12" customHeight="1" x14ac:dyDescent="0.3"/>
    <row r="441" ht="12" customHeight="1" x14ac:dyDescent="0.3"/>
    <row r="442" ht="12" customHeight="1" x14ac:dyDescent="0.3"/>
    <row r="443" ht="12" customHeight="1" x14ac:dyDescent="0.3"/>
    <row r="444" ht="12" customHeight="1" x14ac:dyDescent="0.3"/>
    <row r="445" ht="12" customHeight="1" x14ac:dyDescent="0.3"/>
    <row r="446" ht="12" customHeight="1" x14ac:dyDescent="0.3"/>
    <row r="447" ht="12" customHeight="1" x14ac:dyDescent="0.3"/>
    <row r="448" ht="12" customHeight="1" x14ac:dyDescent="0.3"/>
    <row r="449" ht="12" customHeight="1" x14ac:dyDescent="0.3"/>
    <row r="450" ht="12" customHeight="1" x14ac:dyDescent="0.3"/>
    <row r="451" ht="12" customHeight="1" x14ac:dyDescent="0.3"/>
    <row r="452" ht="12" customHeight="1" x14ac:dyDescent="0.3"/>
    <row r="453" ht="12" customHeight="1" x14ac:dyDescent="0.3"/>
    <row r="454" ht="12" customHeight="1" x14ac:dyDescent="0.3"/>
    <row r="455" ht="12" customHeight="1" x14ac:dyDescent="0.3"/>
    <row r="456" ht="12" customHeight="1" x14ac:dyDescent="0.3"/>
    <row r="457" ht="12" customHeight="1" x14ac:dyDescent="0.3"/>
    <row r="458" ht="12" customHeight="1" x14ac:dyDescent="0.3"/>
    <row r="459" ht="12" customHeight="1" x14ac:dyDescent="0.3"/>
    <row r="460" ht="12" customHeight="1" x14ac:dyDescent="0.3"/>
    <row r="461" ht="12" customHeight="1" x14ac:dyDescent="0.3"/>
    <row r="462" ht="12" customHeight="1" x14ac:dyDescent="0.3"/>
    <row r="463" ht="12" customHeight="1" x14ac:dyDescent="0.3"/>
    <row r="464" ht="12" customHeight="1" x14ac:dyDescent="0.3"/>
    <row r="465" ht="12" customHeight="1" x14ac:dyDescent="0.3"/>
    <row r="466" ht="12" customHeight="1" x14ac:dyDescent="0.3"/>
    <row r="467" ht="12" customHeight="1" x14ac:dyDescent="0.3"/>
    <row r="468" ht="12" customHeight="1" x14ac:dyDescent="0.3"/>
    <row r="469" ht="12" customHeight="1" x14ac:dyDescent="0.3"/>
    <row r="470" ht="12" customHeight="1" x14ac:dyDescent="0.3"/>
    <row r="471" ht="12" customHeight="1" x14ac:dyDescent="0.3"/>
    <row r="472" ht="12" customHeight="1" x14ac:dyDescent="0.3"/>
    <row r="473" ht="12" customHeight="1" x14ac:dyDescent="0.3"/>
    <row r="474" ht="12" customHeight="1" x14ac:dyDescent="0.3"/>
    <row r="475" ht="12" customHeight="1" x14ac:dyDescent="0.3"/>
    <row r="476" ht="12" customHeight="1" x14ac:dyDescent="0.3"/>
    <row r="477" ht="12" customHeight="1" x14ac:dyDescent="0.3"/>
    <row r="478" ht="12" customHeight="1" x14ac:dyDescent="0.3"/>
    <row r="479" ht="12" customHeight="1" x14ac:dyDescent="0.3"/>
    <row r="480" ht="12" customHeight="1" x14ac:dyDescent="0.3"/>
    <row r="481" ht="12" customHeight="1" x14ac:dyDescent="0.3"/>
    <row r="482" ht="12" customHeight="1" x14ac:dyDescent="0.3"/>
    <row r="483" ht="12" customHeight="1" x14ac:dyDescent="0.3"/>
    <row r="484" ht="12" customHeight="1" x14ac:dyDescent="0.3"/>
    <row r="485" ht="12" customHeight="1" x14ac:dyDescent="0.3"/>
    <row r="486" ht="12" customHeight="1" x14ac:dyDescent="0.3"/>
    <row r="487" ht="12" customHeight="1" x14ac:dyDescent="0.3"/>
    <row r="488" ht="12" customHeight="1" x14ac:dyDescent="0.3"/>
    <row r="489" ht="12" customHeight="1" x14ac:dyDescent="0.3"/>
    <row r="490" ht="12" customHeight="1" x14ac:dyDescent="0.3"/>
    <row r="491" ht="12" customHeight="1" x14ac:dyDescent="0.3"/>
    <row r="492" ht="12" customHeight="1" x14ac:dyDescent="0.3"/>
    <row r="493" ht="12" customHeight="1" x14ac:dyDescent="0.3"/>
    <row r="494" ht="12" customHeight="1" x14ac:dyDescent="0.3"/>
    <row r="495" ht="12" customHeight="1" x14ac:dyDescent="0.3"/>
    <row r="496" ht="12" customHeight="1" x14ac:dyDescent="0.3"/>
    <row r="497" ht="12" customHeight="1" x14ac:dyDescent="0.3"/>
    <row r="498" ht="12" customHeight="1" x14ac:dyDescent="0.3"/>
    <row r="499" ht="12" customHeight="1" x14ac:dyDescent="0.3"/>
    <row r="500" ht="12" customHeight="1" x14ac:dyDescent="0.3"/>
    <row r="501" ht="12" customHeight="1" x14ac:dyDescent="0.3"/>
    <row r="502" ht="12" customHeight="1" x14ac:dyDescent="0.3"/>
    <row r="503" ht="12" customHeight="1" x14ac:dyDescent="0.3"/>
    <row r="504" ht="12" customHeight="1" x14ac:dyDescent="0.3"/>
    <row r="505" ht="12" customHeight="1" x14ac:dyDescent="0.3"/>
    <row r="506" ht="12" customHeight="1" x14ac:dyDescent="0.3"/>
    <row r="507" ht="12" customHeight="1" x14ac:dyDescent="0.3"/>
    <row r="508" ht="12" customHeight="1" x14ac:dyDescent="0.3"/>
    <row r="509" ht="12" customHeight="1" x14ac:dyDescent="0.3"/>
    <row r="510" ht="12" customHeight="1" x14ac:dyDescent="0.3"/>
    <row r="511" ht="12" customHeight="1" x14ac:dyDescent="0.3"/>
    <row r="512" ht="12" customHeight="1" x14ac:dyDescent="0.3"/>
    <row r="513" ht="12" customHeight="1" x14ac:dyDescent="0.3"/>
    <row r="514" ht="12" customHeight="1" x14ac:dyDescent="0.3"/>
    <row r="515" ht="12" customHeight="1" x14ac:dyDescent="0.3"/>
    <row r="516" ht="12" customHeight="1" x14ac:dyDescent="0.3"/>
    <row r="517" ht="12" customHeight="1" x14ac:dyDescent="0.3"/>
    <row r="518" ht="12" customHeight="1" x14ac:dyDescent="0.3"/>
    <row r="519" ht="12" customHeight="1" x14ac:dyDescent="0.3"/>
    <row r="520" ht="12" customHeight="1" x14ac:dyDescent="0.3"/>
    <row r="521" ht="12" customHeight="1" x14ac:dyDescent="0.3"/>
    <row r="522" ht="12" customHeight="1" x14ac:dyDescent="0.3"/>
    <row r="523" ht="12" customHeight="1" x14ac:dyDescent="0.3"/>
    <row r="524" ht="12" customHeight="1" x14ac:dyDescent="0.3"/>
    <row r="525" ht="12" customHeight="1" x14ac:dyDescent="0.3"/>
    <row r="526" ht="12" customHeight="1" x14ac:dyDescent="0.3"/>
    <row r="527" ht="12" customHeight="1" x14ac:dyDescent="0.3"/>
    <row r="528" ht="12" customHeight="1" x14ac:dyDescent="0.3"/>
    <row r="529" ht="12" customHeight="1" x14ac:dyDescent="0.3"/>
    <row r="530" ht="12" customHeight="1" x14ac:dyDescent="0.3"/>
    <row r="531" ht="12" customHeight="1" x14ac:dyDescent="0.3"/>
    <row r="532" ht="12" customHeight="1" x14ac:dyDescent="0.3"/>
    <row r="533" ht="12" customHeight="1" x14ac:dyDescent="0.3"/>
    <row r="534" ht="12" customHeight="1" x14ac:dyDescent="0.3"/>
    <row r="535" ht="12" customHeight="1" x14ac:dyDescent="0.3"/>
    <row r="536" ht="12" customHeight="1" x14ac:dyDescent="0.3"/>
    <row r="537" ht="12" customHeight="1" x14ac:dyDescent="0.3"/>
    <row r="538" ht="12" customHeight="1" x14ac:dyDescent="0.3"/>
    <row r="539" ht="12" customHeight="1" x14ac:dyDescent="0.3"/>
    <row r="540" ht="12" customHeight="1" x14ac:dyDescent="0.3"/>
    <row r="541" ht="12" customHeight="1" x14ac:dyDescent="0.3"/>
    <row r="542" ht="12" customHeight="1" x14ac:dyDescent="0.3"/>
    <row r="543" ht="12" customHeight="1" x14ac:dyDescent="0.3"/>
    <row r="544" ht="12" customHeight="1" x14ac:dyDescent="0.3"/>
    <row r="545" ht="12" customHeight="1" x14ac:dyDescent="0.3"/>
    <row r="546" ht="12" customHeight="1" x14ac:dyDescent="0.3"/>
    <row r="547" ht="12" customHeight="1" x14ac:dyDescent="0.3"/>
    <row r="548" ht="12" customHeight="1" x14ac:dyDescent="0.3"/>
    <row r="549" ht="12" customHeight="1" x14ac:dyDescent="0.3"/>
    <row r="550" ht="12" customHeight="1" x14ac:dyDescent="0.3"/>
    <row r="551" ht="12" customHeight="1" x14ac:dyDescent="0.3"/>
    <row r="552" ht="12" customHeight="1" x14ac:dyDescent="0.3"/>
    <row r="553" ht="12" customHeight="1" x14ac:dyDescent="0.3"/>
    <row r="554" ht="12" customHeight="1" x14ac:dyDescent="0.3"/>
    <row r="555" ht="12" customHeight="1" x14ac:dyDescent="0.3"/>
    <row r="556" ht="12" customHeight="1" x14ac:dyDescent="0.3"/>
    <row r="557" ht="12" customHeight="1" x14ac:dyDescent="0.3"/>
    <row r="558" ht="12" customHeight="1" x14ac:dyDescent="0.3"/>
    <row r="559" ht="12" customHeight="1" x14ac:dyDescent="0.3"/>
    <row r="560" ht="12" customHeight="1" x14ac:dyDescent="0.3"/>
    <row r="561" ht="12" customHeight="1" x14ac:dyDescent="0.3"/>
    <row r="562" ht="12" customHeight="1" x14ac:dyDescent="0.3"/>
    <row r="563" ht="12" customHeight="1" x14ac:dyDescent="0.3"/>
    <row r="564" ht="12" customHeight="1" x14ac:dyDescent="0.3"/>
    <row r="565" ht="12" customHeight="1" x14ac:dyDescent="0.3"/>
    <row r="566" ht="12" customHeight="1" x14ac:dyDescent="0.3"/>
    <row r="567" ht="12" customHeight="1" x14ac:dyDescent="0.3"/>
    <row r="568" ht="12" customHeight="1" x14ac:dyDescent="0.3"/>
    <row r="569" ht="12" customHeight="1" x14ac:dyDescent="0.3"/>
    <row r="570" ht="12" customHeight="1" x14ac:dyDescent="0.3"/>
    <row r="571" ht="12" customHeight="1" x14ac:dyDescent="0.3"/>
    <row r="572" ht="12" customHeight="1" x14ac:dyDescent="0.3"/>
    <row r="573" ht="12" customHeight="1" x14ac:dyDescent="0.3"/>
    <row r="574" ht="12" customHeight="1" x14ac:dyDescent="0.3"/>
    <row r="575" ht="12" customHeight="1" x14ac:dyDescent="0.3"/>
    <row r="576" ht="12" customHeight="1" x14ac:dyDescent="0.3"/>
    <row r="577" ht="12" customHeight="1" x14ac:dyDescent="0.3"/>
    <row r="578" ht="12" customHeight="1" x14ac:dyDescent="0.3"/>
    <row r="579" ht="12" customHeight="1" x14ac:dyDescent="0.3"/>
    <row r="580" ht="12" customHeight="1" x14ac:dyDescent="0.3"/>
    <row r="581" ht="12" customHeight="1" x14ac:dyDescent="0.3"/>
    <row r="582" ht="12" customHeight="1" x14ac:dyDescent="0.3"/>
    <row r="583" ht="12" customHeight="1" x14ac:dyDescent="0.3"/>
    <row r="584" ht="12" customHeight="1" x14ac:dyDescent="0.3"/>
    <row r="585" ht="12" customHeight="1" x14ac:dyDescent="0.3"/>
    <row r="586" ht="12" customHeight="1" x14ac:dyDescent="0.3"/>
    <row r="587" ht="12" customHeight="1" x14ac:dyDescent="0.3"/>
    <row r="588" ht="12" customHeight="1" x14ac:dyDescent="0.3"/>
    <row r="589" ht="12" customHeight="1" x14ac:dyDescent="0.3"/>
    <row r="590" ht="12" customHeight="1" x14ac:dyDescent="0.3"/>
    <row r="591" ht="12" customHeight="1" x14ac:dyDescent="0.3"/>
    <row r="592" ht="12" customHeight="1" x14ac:dyDescent="0.3"/>
    <row r="593" ht="12" customHeight="1" x14ac:dyDescent="0.3"/>
    <row r="594" ht="12" customHeight="1" x14ac:dyDescent="0.3"/>
    <row r="595" ht="12" customHeight="1" x14ac:dyDescent="0.3"/>
    <row r="596" ht="12" customHeight="1" x14ac:dyDescent="0.3"/>
    <row r="597" ht="12" customHeight="1" x14ac:dyDescent="0.3"/>
    <row r="598" ht="12" customHeight="1" x14ac:dyDescent="0.3"/>
    <row r="599" ht="12" customHeight="1" x14ac:dyDescent="0.3"/>
    <row r="600" ht="12" customHeight="1" x14ac:dyDescent="0.3"/>
    <row r="601" ht="12" customHeight="1" x14ac:dyDescent="0.3"/>
    <row r="602" ht="12" customHeight="1" x14ac:dyDescent="0.3"/>
    <row r="603" ht="12" customHeight="1" x14ac:dyDescent="0.3"/>
    <row r="604" ht="12" customHeight="1" x14ac:dyDescent="0.3"/>
    <row r="605" ht="12" customHeight="1" x14ac:dyDescent="0.3"/>
    <row r="606" ht="12" customHeight="1" x14ac:dyDescent="0.3"/>
    <row r="607" ht="12" customHeight="1" x14ac:dyDescent="0.3"/>
    <row r="608" ht="12" customHeight="1" x14ac:dyDescent="0.3"/>
    <row r="609" ht="12" customHeight="1" x14ac:dyDescent="0.3"/>
    <row r="610" ht="12" customHeight="1" x14ac:dyDescent="0.3"/>
    <row r="611" ht="12" customHeight="1" x14ac:dyDescent="0.3"/>
    <row r="612" ht="12" customHeight="1" x14ac:dyDescent="0.3"/>
    <row r="613" ht="12" customHeight="1" x14ac:dyDescent="0.3"/>
    <row r="614" ht="12" customHeight="1" x14ac:dyDescent="0.3"/>
    <row r="615" ht="12" customHeight="1" x14ac:dyDescent="0.3"/>
    <row r="616" ht="12" customHeight="1" x14ac:dyDescent="0.3"/>
    <row r="617" ht="12" customHeight="1" x14ac:dyDescent="0.3"/>
    <row r="618" ht="12" customHeight="1" x14ac:dyDescent="0.3"/>
    <row r="619" ht="12" customHeight="1" x14ac:dyDescent="0.3"/>
    <row r="620" ht="12" customHeight="1" x14ac:dyDescent="0.3"/>
    <row r="621" ht="12" customHeight="1" x14ac:dyDescent="0.3"/>
    <row r="622" ht="12" customHeight="1" x14ac:dyDescent="0.3"/>
    <row r="623" ht="12" customHeight="1" x14ac:dyDescent="0.3"/>
    <row r="624" ht="12" customHeight="1" x14ac:dyDescent="0.3"/>
    <row r="625" ht="12" customHeight="1" x14ac:dyDescent="0.3"/>
    <row r="626" ht="12" customHeight="1" x14ac:dyDescent="0.3"/>
    <row r="627" ht="12" customHeight="1" x14ac:dyDescent="0.3"/>
    <row r="628" ht="12" customHeight="1" x14ac:dyDescent="0.3"/>
    <row r="629" ht="12" customHeight="1" x14ac:dyDescent="0.3"/>
    <row r="630" ht="12" customHeight="1" x14ac:dyDescent="0.3"/>
    <row r="631" ht="12" customHeight="1" x14ac:dyDescent="0.3"/>
    <row r="632" ht="12" customHeight="1" x14ac:dyDescent="0.3"/>
    <row r="633" ht="12" customHeight="1" x14ac:dyDescent="0.3"/>
    <row r="634" ht="12" customHeight="1" x14ac:dyDescent="0.3"/>
    <row r="635" ht="12" customHeight="1" x14ac:dyDescent="0.3"/>
    <row r="636" ht="12" customHeight="1" x14ac:dyDescent="0.3"/>
    <row r="637" ht="12" customHeight="1" x14ac:dyDescent="0.3"/>
    <row r="638" ht="12" customHeight="1" x14ac:dyDescent="0.3"/>
    <row r="639" ht="12" customHeight="1" x14ac:dyDescent="0.3"/>
    <row r="640" ht="12" customHeight="1" x14ac:dyDescent="0.3"/>
    <row r="641" ht="12" customHeight="1" x14ac:dyDescent="0.3"/>
    <row r="642" ht="12" customHeight="1" x14ac:dyDescent="0.3"/>
    <row r="643" ht="12" customHeight="1" x14ac:dyDescent="0.3"/>
    <row r="644" ht="12" customHeight="1" x14ac:dyDescent="0.3"/>
    <row r="645" ht="12" customHeight="1" x14ac:dyDescent="0.3"/>
    <row r="646" ht="12" customHeight="1" x14ac:dyDescent="0.3"/>
    <row r="647" ht="12" customHeight="1" x14ac:dyDescent="0.3"/>
    <row r="648" ht="12" customHeight="1" x14ac:dyDescent="0.3"/>
    <row r="649" ht="12" customHeight="1" x14ac:dyDescent="0.3"/>
    <row r="650" ht="12" customHeight="1" x14ac:dyDescent="0.3"/>
    <row r="651" ht="12" customHeight="1" x14ac:dyDescent="0.3"/>
    <row r="652" ht="12" customHeight="1" x14ac:dyDescent="0.3"/>
    <row r="653" ht="12" customHeight="1" x14ac:dyDescent="0.3"/>
    <row r="654" ht="12" customHeight="1" x14ac:dyDescent="0.3"/>
    <row r="655" ht="12" customHeight="1" x14ac:dyDescent="0.3"/>
    <row r="656" ht="12" customHeight="1" x14ac:dyDescent="0.3"/>
    <row r="657" ht="12" customHeight="1" x14ac:dyDescent="0.3"/>
    <row r="658" ht="12" customHeight="1" x14ac:dyDescent="0.3"/>
    <row r="659" ht="12" customHeight="1" x14ac:dyDescent="0.3"/>
    <row r="660" ht="12" customHeight="1" x14ac:dyDescent="0.3"/>
    <row r="661" ht="12" customHeight="1" x14ac:dyDescent="0.3"/>
    <row r="662" ht="12" customHeight="1" x14ac:dyDescent="0.3"/>
    <row r="663" ht="12" customHeight="1" x14ac:dyDescent="0.3"/>
    <row r="664" ht="12" customHeight="1" x14ac:dyDescent="0.3"/>
    <row r="665" ht="12" customHeight="1" x14ac:dyDescent="0.3"/>
    <row r="666" ht="12" customHeight="1" x14ac:dyDescent="0.3"/>
    <row r="667" ht="12" customHeight="1" x14ac:dyDescent="0.3"/>
    <row r="668" ht="12" customHeight="1" x14ac:dyDescent="0.3"/>
    <row r="669" ht="12" customHeight="1" x14ac:dyDescent="0.3"/>
    <row r="670" ht="12" customHeight="1" x14ac:dyDescent="0.3"/>
    <row r="671" ht="12" customHeight="1" x14ac:dyDescent="0.3"/>
    <row r="672" ht="12" customHeight="1" x14ac:dyDescent="0.3"/>
    <row r="673" ht="12" customHeight="1" x14ac:dyDescent="0.3"/>
    <row r="674" ht="12" customHeight="1" x14ac:dyDescent="0.3"/>
    <row r="675" ht="12" customHeight="1" x14ac:dyDescent="0.3"/>
    <row r="676" ht="12" customHeight="1" x14ac:dyDescent="0.3"/>
    <row r="677" ht="12" customHeight="1" x14ac:dyDescent="0.3"/>
    <row r="678" ht="12" customHeight="1" x14ac:dyDescent="0.3"/>
    <row r="679" ht="12" customHeight="1" x14ac:dyDescent="0.3"/>
    <row r="680" ht="12" customHeight="1" x14ac:dyDescent="0.3"/>
    <row r="681" ht="12" customHeight="1" x14ac:dyDescent="0.3"/>
    <row r="682" ht="12" customHeight="1" x14ac:dyDescent="0.3"/>
    <row r="683" ht="12" customHeight="1" x14ac:dyDescent="0.3"/>
    <row r="684" ht="12" customHeight="1" x14ac:dyDescent="0.3"/>
    <row r="685" ht="12" customHeight="1" x14ac:dyDescent="0.3"/>
    <row r="686" ht="12" customHeight="1" x14ac:dyDescent="0.3"/>
    <row r="687" ht="12" customHeight="1" x14ac:dyDescent="0.3"/>
    <row r="688" ht="12" customHeight="1" x14ac:dyDescent="0.3"/>
    <row r="689" ht="12" customHeight="1" x14ac:dyDescent="0.3"/>
    <row r="690" ht="12" customHeight="1" x14ac:dyDescent="0.3"/>
    <row r="691" ht="12" customHeight="1" x14ac:dyDescent="0.3"/>
    <row r="692" ht="12" customHeight="1" x14ac:dyDescent="0.3"/>
    <row r="693" ht="12" customHeight="1" x14ac:dyDescent="0.3"/>
    <row r="694" ht="12" customHeight="1" x14ac:dyDescent="0.3"/>
    <row r="695" ht="12" customHeight="1" x14ac:dyDescent="0.3"/>
    <row r="696" ht="12" customHeight="1" x14ac:dyDescent="0.3"/>
    <row r="697" ht="12" customHeight="1" x14ac:dyDescent="0.3"/>
    <row r="698" ht="12" customHeight="1" x14ac:dyDescent="0.3"/>
    <row r="699" ht="12" customHeight="1" x14ac:dyDescent="0.3"/>
    <row r="700" ht="12" customHeight="1" x14ac:dyDescent="0.3"/>
    <row r="701" ht="12" customHeight="1" x14ac:dyDescent="0.3"/>
    <row r="702" ht="12" customHeight="1" x14ac:dyDescent="0.3"/>
    <row r="703" ht="12" customHeight="1" x14ac:dyDescent="0.3"/>
    <row r="704" ht="12" customHeight="1" x14ac:dyDescent="0.3"/>
    <row r="705" ht="12" customHeight="1" x14ac:dyDescent="0.3"/>
    <row r="706" ht="12" customHeight="1" x14ac:dyDescent="0.3"/>
    <row r="707" ht="12" customHeight="1" x14ac:dyDescent="0.3"/>
    <row r="708" ht="12" customHeight="1" x14ac:dyDescent="0.3"/>
    <row r="709" ht="12" customHeight="1" x14ac:dyDescent="0.3"/>
    <row r="710" ht="12" customHeight="1" x14ac:dyDescent="0.3"/>
    <row r="711" ht="12" customHeight="1" x14ac:dyDescent="0.3"/>
    <row r="712" ht="12" customHeight="1" x14ac:dyDescent="0.3"/>
    <row r="713" ht="12" customHeight="1" x14ac:dyDescent="0.3"/>
    <row r="714" ht="12" customHeight="1" x14ac:dyDescent="0.3"/>
    <row r="715" ht="12" customHeight="1" x14ac:dyDescent="0.3"/>
    <row r="716" ht="12" customHeight="1" x14ac:dyDescent="0.3"/>
    <row r="717" ht="12" customHeight="1" x14ac:dyDescent="0.3"/>
    <row r="718" ht="12" customHeight="1" x14ac:dyDescent="0.3"/>
    <row r="719" ht="12" customHeight="1" x14ac:dyDescent="0.3"/>
    <row r="720" ht="12" customHeight="1" x14ac:dyDescent="0.3"/>
    <row r="721" ht="12" customHeight="1" x14ac:dyDescent="0.3"/>
    <row r="722" ht="12" customHeight="1" x14ac:dyDescent="0.3"/>
    <row r="723" ht="12" customHeight="1" x14ac:dyDescent="0.3"/>
    <row r="724" ht="12" customHeight="1" x14ac:dyDescent="0.3"/>
    <row r="725" ht="12" customHeight="1" x14ac:dyDescent="0.3"/>
    <row r="726" ht="12" customHeight="1" x14ac:dyDescent="0.3"/>
    <row r="727" ht="12" customHeight="1" x14ac:dyDescent="0.3"/>
    <row r="728" ht="12" customHeight="1" x14ac:dyDescent="0.3"/>
    <row r="729" ht="12" customHeight="1" x14ac:dyDescent="0.3"/>
    <row r="730" ht="12" customHeight="1" x14ac:dyDescent="0.3"/>
    <row r="731" ht="12" customHeight="1" x14ac:dyDescent="0.3"/>
    <row r="732" ht="12" customHeight="1" x14ac:dyDescent="0.3"/>
    <row r="733" ht="12" customHeight="1" x14ac:dyDescent="0.3"/>
    <row r="734" ht="12" customHeight="1" x14ac:dyDescent="0.3"/>
    <row r="735" ht="12" customHeight="1" x14ac:dyDescent="0.3"/>
    <row r="736" ht="12" customHeight="1" x14ac:dyDescent="0.3"/>
    <row r="737" ht="12" customHeight="1" x14ac:dyDescent="0.3"/>
    <row r="738" ht="12" customHeight="1" x14ac:dyDescent="0.3"/>
    <row r="739" ht="12" customHeight="1" x14ac:dyDescent="0.3"/>
    <row r="740" ht="12" customHeight="1" x14ac:dyDescent="0.3"/>
    <row r="741" ht="12" customHeight="1" x14ac:dyDescent="0.3"/>
    <row r="742" ht="12" customHeight="1" x14ac:dyDescent="0.3"/>
    <row r="743" ht="12" customHeight="1" x14ac:dyDescent="0.3"/>
    <row r="744" ht="12" customHeight="1" x14ac:dyDescent="0.3"/>
    <row r="745" ht="12" customHeight="1" x14ac:dyDescent="0.3"/>
    <row r="746" ht="12" customHeight="1" x14ac:dyDescent="0.3"/>
    <row r="747" ht="12" customHeight="1" x14ac:dyDescent="0.3"/>
    <row r="748" ht="12" customHeight="1" x14ac:dyDescent="0.3"/>
    <row r="749" ht="12" customHeight="1" x14ac:dyDescent="0.3"/>
    <row r="750" ht="12" customHeight="1" x14ac:dyDescent="0.3"/>
    <row r="751" ht="12" customHeight="1" x14ac:dyDescent="0.3"/>
    <row r="752" ht="12" customHeight="1" x14ac:dyDescent="0.3"/>
    <row r="753" ht="12" customHeight="1" x14ac:dyDescent="0.3"/>
    <row r="754" ht="12" customHeight="1" x14ac:dyDescent="0.3"/>
    <row r="755" ht="12" customHeight="1" x14ac:dyDescent="0.3"/>
    <row r="756" ht="12" customHeight="1" x14ac:dyDescent="0.3"/>
    <row r="757" ht="12" customHeight="1" x14ac:dyDescent="0.3"/>
    <row r="758" ht="12" customHeight="1" x14ac:dyDescent="0.3"/>
    <row r="759" ht="12" customHeight="1" x14ac:dyDescent="0.3"/>
    <row r="760" ht="12" customHeight="1" x14ac:dyDescent="0.3"/>
    <row r="761" ht="12" customHeight="1" x14ac:dyDescent="0.3"/>
    <row r="762" ht="12" customHeight="1" x14ac:dyDescent="0.3"/>
    <row r="763" ht="12" customHeight="1" x14ac:dyDescent="0.3"/>
    <row r="764" ht="12" customHeight="1" x14ac:dyDescent="0.3"/>
    <row r="765" ht="12" customHeight="1" x14ac:dyDescent="0.3"/>
    <row r="766" ht="12" customHeight="1" x14ac:dyDescent="0.3"/>
    <row r="767" ht="12" customHeight="1" x14ac:dyDescent="0.3"/>
    <row r="768" ht="12" customHeight="1" x14ac:dyDescent="0.3"/>
    <row r="769" ht="12" customHeight="1" x14ac:dyDescent="0.3"/>
    <row r="770" ht="12" customHeight="1" x14ac:dyDescent="0.3"/>
    <row r="771" ht="12" customHeight="1" x14ac:dyDescent="0.3"/>
    <row r="772" ht="12" customHeight="1" x14ac:dyDescent="0.3"/>
    <row r="773" ht="12" customHeight="1" x14ac:dyDescent="0.3"/>
    <row r="774" ht="12" customHeight="1" x14ac:dyDescent="0.3"/>
    <row r="775" ht="12" customHeight="1" x14ac:dyDescent="0.3"/>
    <row r="776" ht="12" customHeight="1" x14ac:dyDescent="0.3"/>
    <row r="777" ht="12" customHeight="1" x14ac:dyDescent="0.3"/>
    <row r="778" ht="12" customHeight="1" x14ac:dyDescent="0.3"/>
    <row r="779" ht="12" customHeight="1" x14ac:dyDescent="0.3"/>
    <row r="780" ht="12" customHeight="1" x14ac:dyDescent="0.3"/>
    <row r="781" ht="12" customHeight="1" x14ac:dyDescent="0.3"/>
    <row r="782" ht="12" customHeight="1" x14ac:dyDescent="0.3"/>
    <row r="783" ht="12" customHeight="1" x14ac:dyDescent="0.3"/>
    <row r="784" ht="12" customHeight="1" x14ac:dyDescent="0.3"/>
    <row r="785" ht="12" customHeight="1" x14ac:dyDescent="0.3"/>
    <row r="786" ht="12" customHeight="1" x14ac:dyDescent="0.3"/>
    <row r="787" ht="12" customHeight="1" x14ac:dyDescent="0.3"/>
    <row r="788" ht="12" customHeight="1" x14ac:dyDescent="0.3"/>
    <row r="789" ht="12" customHeight="1" x14ac:dyDescent="0.3"/>
    <row r="790" ht="12" customHeight="1" x14ac:dyDescent="0.3"/>
    <row r="791" ht="12" customHeight="1" x14ac:dyDescent="0.3"/>
    <row r="792" ht="12" customHeight="1" x14ac:dyDescent="0.3"/>
    <row r="793" ht="12" customHeight="1" x14ac:dyDescent="0.3"/>
    <row r="794" ht="12" customHeight="1" x14ac:dyDescent="0.3"/>
    <row r="795" ht="12" customHeight="1" x14ac:dyDescent="0.3"/>
    <row r="796" ht="12" customHeight="1" x14ac:dyDescent="0.3"/>
    <row r="797" ht="12" customHeight="1" x14ac:dyDescent="0.3"/>
    <row r="798" ht="12" customHeight="1" x14ac:dyDescent="0.3"/>
    <row r="799" ht="12" customHeight="1" x14ac:dyDescent="0.3"/>
    <row r="800" ht="12" customHeight="1" x14ac:dyDescent="0.3"/>
    <row r="801" ht="12" customHeight="1" x14ac:dyDescent="0.3"/>
    <row r="802" ht="12" customHeight="1" x14ac:dyDescent="0.3"/>
    <row r="803" ht="12" customHeight="1" x14ac:dyDescent="0.3"/>
    <row r="804" ht="12" customHeight="1" x14ac:dyDescent="0.3"/>
    <row r="805" ht="12" customHeight="1" x14ac:dyDescent="0.3"/>
    <row r="806" ht="12" customHeight="1" x14ac:dyDescent="0.3"/>
    <row r="807" ht="12" customHeight="1" x14ac:dyDescent="0.3"/>
    <row r="808" ht="12" customHeight="1" x14ac:dyDescent="0.3"/>
    <row r="809" ht="12" customHeight="1" x14ac:dyDescent="0.3"/>
    <row r="810" ht="12" customHeight="1" x14ac:dyDescent="0.3"/>
    <row r="811" ht="12" customHeight="1" x14ac:dyDescent="0.3"/>
    <row r="812" ht="12" customHeight="1" x14ac:dyDescent="0.3"/>
    <row r="813" ht="12" customHeight="1" x14ac:dyDescent="0.3"/>
    <row r="814" ht="12" customHeight="1" x14ac:dyDescent="0.3"/>
    <row r="815" ht="12" customHeight="1" x14ac:dyDescent="0.3"/>
    <row r="816" ht="12" customHeight="1" x14ac:dyDescent="0.3"/>
    <row r="817" ht="12" customHeight="1" x14ac:dyDescent="0.3"/>
    <row r="818" ht="12" customHeight="1" x14ac:dyDescent="0.3"/>
    <row r="819" ht="12" customHeight="1" x14ac:dyDescent="0.3"/>
    <row r="820" ht="12" customHeight="1" x14ac:dyDescent="0.3"/>
    <row r="821" ht="12" customHeight="1" x14ac:dyDescent="0.3"/>
    <row r="822" ht="12" customHeight="1" x14ac:dyDescent="0.3"/>
    <row r="823" ht="12" customHeight="1" x14ac:dyDescent="0.3"/>
    <row r="824" ht="12" customHeight="1" x14ac:dyDescent="0.3"/>
    <row r="825" ht="12" customHeight="1" x14ac:dyDescent="0.3"/>
    <row r="826" ht="12" customHeight="1" x14ac:dyDescent="0.3"/>
    <row r="827" ht="12" customHeight="1" x14ac:dyDescent="0.3"/>
    <row r="828" ht="12" customHeight="1" x14ac:dyDescent="0.3"/>
    <row r="829" ht="12" customHeight="1" x14ac:dyDescent="0.3"/>
    <row r="830" ht="12" customHeight="1" x14ac:dyDescent="0.3"/>
    <row r="831" ht="12" customHeight="1" x14ac:dyDescent="0.3"/>
    <row r="832" ht="12" customHeight="1" x14ac:dyDescent="0.3"/>
    <row r="833" ht="12" customHeight="1" x14ac:dyDescent="0.3"/>
    <row r="834" ht="12" customHeight="1" x14ac:dyDescent="0.3"/>
    <row r="835" ht="12" customHeight="1" x14ac:dyDescent="0.3"/>
    <row r="836" ht="12" customHeight="1" x14ac:dyDescent="0.3"/>
    <row r="837" ht="12" customHeight="1" x14ac:dyDescent="0.3"/>
    <row r="838" ht="12" customHeight="1" x14ac:dyDescent="0.3"/>
    <row r="839" ht="12" customHeight="1" x14ac:dyDescent="0.3"/>
    <row r="840" ht="12" customHeight="1" x14ac:dyDescent="0.3"/>
    <row r="841" ht="12" customHeight="1" x14ac:dyDescent="0.3"/>
    <row r="842" ht="12" customHeight="1" x14ac:dyDescent="0.3"/>
    <row r="843" ht="12" customHeight="1" x14ac:dyDescent="0.3"/>
    <row r="844" ht="12" customHeight="1" x14ac:dyDescent="0.3"/>
    <row r="845" ht="12" customHeight="1" x14ac:dyDescent="0.3"/>
    <row r="846" ht="12" customHeight="1" x14ac:dyDescent="0.3"/>
    <row r="847" ht="12" customHeight="1" x14ac:dyDescent="0.3"/>
    <row r="848" ht="12" customHeight="1" x14ac:dyDescent="0.3"/>
    <row r="849" ht="12" customHeight="1" x14ac:dyDescent="0.3"/>
    <row r="850" ht="12" customHeight="1" x14ac:dyDescent="0.3"/>
    <row r="851" ht="12" customHeight="1" x14ac:dyDescent="0.3"/>
    <row r="852" ht="12" customHeight="1" x14ac:dyDescent="0.3"/>
    <row r="853" ht="12" customHeight="1" x14ac:dyDescent="0.3"/>
    <row r="854" ht="12" customHeight="1" x14ac:dyDescent="0.3"/>
    <row r="855" ht="12" customHeight="1" x14ac:dyDescent="0.3"/>
    <row r="856" ht="12" customHeight="1" x14ac:dyDescent="0.3"/>
    <row r="857" ht="12" customHeight="1" x14ac:dyDescent="0.3"/>
    <row r="858" ht="12" customHeight="1" x14ac:dyDescent="0.3"/>
    <row r="859" ht="12" customHeight="1" x14ac:dyDescent="0.3"/>
    <row r="860" ht="12" customHeight="1" x14ac:dyDescent="0.3"/>
    <row r="861" ht="12" customHeight="1" x14ac:dyDescent="0.3"/>
    <row r="862" ht="12" customHeight="1" x14ac:dyDescent="0.3"/>
    <row r="863" ht="12" customHeight="1" x14ac:dyDescent="0.3"/>
    <row r="864" ht="12" customHeight="1" x14ac:dyDescent="0.3"/>
    <row r="865" ht="12" customHeight="1" x14ac:dyDescent="0.3"/>
    <row r="866" ht="12" customHeight="1" x14ac:dyDescent="0.3"/>
    <row r="867" ht="12" customHeight="1" x14ac:dyDescent="0.3"/>
    <row r="868" ht="12" customHeight="1" x14ac:dyDescent="0.3"/>
    <row r="869" ht="12" customHeight="1" x14ac:dyDescent="0.3"/>
    <row r="870" ht="12" customHeight="1" x14ac:dyDescent="0.3"/>
    <row r="871" ht="12" customHeight="1" x14ac:dyDescent="0.3"/>
    <row r="872" ht="12" customHeight="1" x14ac:dyDescent="0.3"/>
    <row r="873" ht="12" customHeight="1" x14ac:dyDescent="0.3"/>
    <row r="874" ht="12" customHeight="1" x14ac:dyDescent="0.3"/>
    <row r="875" ht="12" customHeight="1" x14ac:dyDescent="0.3"/>
    <row r="876" ht="12" customHeight="1" x14ac:dyDescent="0.3"/>
    <row r="877" ht="12" customHeight="1" x14ac:dyDescent="0.3"/>
    <row r="878" ht="12" customHeight="1" x14ac:dyDescent="0.3"/>
    <row r="879" ht="12" customHeight="1" x14ac:dyDescent="0.3"/>
    <row r="880" ht="12" customHeight="1" x14ac:dyDescent="0.3"/>
    <row r="881" ht="12" customHeight="1" x14ac:dyDescent="0.3"/>
    <row r="882" ht="12" customHeight="1" x14ac:dyDescent="0.3"/>
    <row r="883" ht="12" customHeight="1" x14ac:dyDescent="0.3"/>
    <row r="884" ht="12" customHeight="1" x14ac:dyDescent="0.3"/>
    <row r="885" ht="12" customHeight="1" x14ac:dyDescent="0.3"/>
    <row r="886" ht="12" customHeight="1" x14ac:dyDescent="0.3"/>
    <row r="887" ht="12" customHeight="1" x14ac:dyDescent="0.3"/>
    <row r="888" ht="12" customHeight="1" x14ac:dyDescent="0.3"/>
    <row r="889" ht="12" customHeight="1" x14ac:dyDescent="0.3"/>
    <row r="890" ht="12" customHeight="1" x14ac:dyDescent="0.3"/>
    <row r="891" ht="12" customHeight="1" x14ac:dyDescent="0.3"/>
    <row r="892" ht="12" customHeight="1" x14ac:dyDescent="0.3"/>
    <row r="893" ht="12" customHeight="1" x14ac:dyDescent="0.3"/>
    <row r="894" ht="12" customHeight="1" x14ac:dyDescent="0.3"/>
    <row r="895" ht="12" customHeight="1" x14ac:dyDescent="0.3"/>
    <row r="896" ht="12" customHeight="1" x14ac:dyDescent="0.3"/>
    <row r="897" ht="12" customHeight="1" x14ac:dyDescent="0.3"/>
    <row r="898" ht="12" customHeight="1" x14ac:dyDescent="0.3"/>
    <row r="899" ht="12" customHeight="1" x14ac:dyDescent="0.3"/>
    <row r="900" ht="12" customHeight="1" x14ac:dyDescent="0.3"/>
    <row r="901" ht="12" customHeight="1" x14ac:dyDescent="0.3"/>
    <row r="902" ht="12" customHeight="1" x14ac:dyDescent="0.3"/>
    <row r="903" ht="12" customHeight="1" x14ac:dyDescent="0.3"/>
    <row r="904" ht="12" customHeight="1" x14ac:dyDescent="0.3"/>
    <row r="905" ht="12" customHeight="1" x14ac:dyDescent="0.3"/>
    <row r="906" ht="12" customHeight="1" x14ac:dyDescent="0.3"/>
    <row r="907" ht="12" customHeight="1" x14ac:dyDescent="0.3"/>
    <row r="908" ht="12" customHeight="1" x14ac:dyDescent="0.3"/>
    <row r="909" ht="12" customHeight="1" x14ac:dyDescent="0.3"/>
    <row r="910" ht="12" customHeight="1" x14ac:dyDescent="0.3"/>
    <row r="911" ht="12" customHeight="1" x14ac:dyDescent="0.3"/>
    <row r="912" ht="12" customHeight="1" x14ac:dyDescent="0.3"/>
    <row r="913" ht="12" customHeight="1" x14ac:dyDescent="0.3"/>
    <row r="914" ht="12" customHeight="1" x14ac:dyDescent="0.3"/>
    <row r="915" ht="12" customHeight="1" x14ac:dyDescent="0.3"/>
    <row r="916" ht="12" customHeight="1" x14ac:dyDescent="0.3"/>
    <row r="917" ht="12" customHeight="1" x14ac:dyDescent="0.3"/>
    <row r="918" ht="12" customHeight="1" x14ac:dyDescent="0.3"/>
    <row r="919" ht="12" customHeight="1" x14ac:dyDescent="0.3"/>
    <row r="920" ht="12" customHeight="1" x14ac:dyDescent="0.3"/>
    <row r="921" ht="12" customHeight="1" x14ac:dyDescent="0.3"/>
    <row r="922" ht="12" customHeight="1" x14ac:dyDescent="0.3"/>
    <row r="923" ht="12" customHeight="1" x14ac:dyDescent="0.3"/>
    <row r="924" ht="12" customHeight="1" x14ac:dyDescent="0.3"/>
    <row r="925" ht="12" customHeight="1" x14ac:dyDescent="0.3"/>
    <row r="926" ht="12" customHeight="1" x14ac:dyDescent="0.3"/>
    <row r="927" ht="12" customHeight="1" x14ac:dyDescent="0.3"/>
    <row r="928" ht="12" customHeight="1" x14ac:dyDescent="0.3"/>
    <row r="929" ht="12" customHeight="1" x14ac:dyDescent="0.3"/>
    <row r="930" ht="12" customHeight="1" x14ac:dyDescent="0.3"/>
    <row r="931" ht="12" customHeight="1" x14ac:dyDescent="0.3"/>
    <row r="932" ht="12" customHeight="1" x14ac:dyDescent="0.3"/>
    <row r="933" ht="12" customHeight="1" x14ac:dyDescent="0.3"/>
    <row r="934" ht="12" customHeight="1" x14ac:dyDescent="0.3"/>
    <row r="935" ht="12" customHeight="1" x14ac:dyDescent="0.3"/>
    <row r="936" ht="12" customHeight="1" x14ac:dyDescent="0.3"/>
    <row r="937" ht="12" customHeight="1" x14ac:dyDescent="0.3"/>
    <row r="938" ht="12" customHeight="1" x14ac:dyDescent="0.3"/>
    <row r="939" ht="12" customHeight="1" x14ac:dyDescent="0.3"/>
    <row r="940" ht="12" customHeight="1" x14ac:dyDescent="0.3"/>
    <row r="941" ht="12" customHeight="1" x14ac:dyDescent="0.3"/>
    <row r="942" ht="12" customHeight="1" x14ac:dyDescent="0.3"/>
    <row r="943" ht="12" customHeight="1" x14ac:dyDescent="0.3"/>
    <row r="944" ht="12" customHeight="1" x14ac:dyDescent="0.3"/>
    <row r="945" ht="12" customHeight="1" x14ac:dyDescent="0.3"/>
    <row r="946" ht="12" customHeight="1" x14ac:dyDescent="0.3"/>
    <row r="947" ht="12" customHeight="1" x14ac:dyDescent="0.3"/>
    <row r="948" ht="12" customHeight="1" x14ac:dyDescent="0.3"/>
    <row r="949" ht="12" customHeight="1" x14ac:dyDescent="0.3"/>
    <row r="950" ht="12" customHeight="1" x14ac:dyDescent="0.3"/>
    <row r="951" ht="12" customHeight="1" x14ac:dyDescent="0.3"/>
    <row r="952" ht="12" customHeight="1" x14ac:dyDescent="0.3"/>
    <row r="953" ht="12" customHeight="1" x14ac:dyDescent="0.3"/>
    <row r="954" ht="12" customHeight="1" x14ac:dyDescent="0.3"/>
    <row r="955" ht="12" customHeight="1" x14ac:dyDescent="0.3"/>
    <row r="956" ht="12" customHeight="1" x14ac:dyDescent="0.3"/>
    <row r="957" ht="12" customHeight="1" x14ac:dyDescent="0.3"/>
    <row r="958" ht="12" customHeight="1" x14ac:dyDescent="0.3"/>
    <row r="959" ht="12" customHeight="1" x14ac:dyDescent="0.3"/>
    <row r="960" ht="12" customHeight="1" x14ac:dyDescent="0.3"/>
    <row r="961" ht="12" customHeight="1" x14ac:dyDescent="0.3"/>
    <row r="962" ht="12" customHeight="1" x14ac:dyDescent="0.3"/>
    <row r="963" ht="12" customHeight="1" x14ac:dyDescent="0.3"/>
    <row r="964" ht="12" customHeight="1" x14ac:dyDescent="0.3"/>
    <row r="965" ht="12" customHeight="1" x14ac:dyDescent="0.3"/>
    <row r="966" ht="12" customHeight="1" x14ac:dyDescent="0.3"/>
    <row r="967" ht="12" customHeight="1" x14ac:dyDescent="0.3"/>
    <row r="968" ht="12" customHeight="1" x14ac:dyDescent="0.3"/>
    <row r="969" ht="12" customHeight="1" x14ac:dyDescent="0.3"/>
    <row r="970" ht="12" customHeight="1" x14ac:dyDescent="0.3"/>
    <row r="971" ht="12" customHeight="1" x14ac:dyDescent="0.3"/>
    <row r="972" ht="12" customHeight="1" x14ac:dyDescent="0.3"/>
    <row r="973" ht="12" customHeight="1" x14ac:dyDescent="0.3"/>
    <row r="974" ht="12" customHeight="1" x14ac:dyDescent="0.3"/>
    <row r="975" ht="12" customHeight="1" x14ac:dyDescent="0.3"/>
    <row r="976" ht="12" customHeight="1" x14ac:dyDescent="0.3"/>
    <row r="977" ht="12" customHeight="1" x14ac:dyDescent="0.3"/>
    <row r="978" ht="12" customHeight="1" x14ac:dyDescent="0.3"/>
    <row r="979" ht="12" customHeight="1" x14ac:dyDescent="0.3"/>
    <row r="980" ht="12" customHeight="1" x14ac:dyDescent="0.3"/>
    <row r="981" ht="12" customHeight="1" x14ac:dyDescent="0.3"/>
    <row r="982" ht="12" customHeight="1" x14ac:dyDescent="0.3"/>
    <row r="983" ht="12" customHeight="1" x14ac:dyDescent="0.3"/>
    <row r="984" ht="12" customHeight="1" x14ac:dyDescent="0.3"/>
    <row r="985" ht="12" customHeight="1" x14ac:dyDescent="0.3"/>
    <row r="986" ht="12" customHeight="1" x14ac:dyDescent="0.3"/>
    <row r="987" ht="12" customHeight="1" x14ac:dyDescent="0.3"/>
    <row r="988" ht="12" customHeight="1" x14ac:dyDescent="0.3"/>
    <row r="989" ht="12" customHeight="1" x14ac:dyDescent="0.3"/>
    <row r="990" ht="12" customHeight="1" x14ac:dyDescent="0.3"/>
    <row r="991" ht="12" customHeight="1" x14ac:dyDescent="0.3"/>
    <row r="992" ht="12" customHeight="1" x14ac:dyDescent="0.3"/>
    <row r="993" ht="12" customHeight="1" x14ac:dyDescent="0.3"/>
    <row r="994" ht="12" customHeight="1" x14ac:dyDescent="0.3"/>
    <row r="995" ht="12" customHeight="1" x14ac:dyDescent="0.3"/>
    <row r="996" ht="12" customHeight="1" x14ac:dyDescent="0.3"/>
    <row r="997" ht="12" customHeight="1" x14ac:dyDescent="0.3"/>
    <row r="998" ht="12" customHeight="1" x14ac:dyDescent="0.3"/>
    <row r="999" ht="12" customHeight="1" x14ac:dyDescent="0.3"/>
    <row r="1000" ht="12" customHeight="1" x14ac:dyDescent="0.3"/>
  </sheetData>
  <hyperlinks>
    <hyperlink ref="A113" r:id="rId1" xr:uid="{00000000-0004-0000-1300-000000000000}"/>
  </hyperlinks>
  <pageMargins left="0.7" right="0.7" top="0.75" bottom="0.75" header="0" footer="0"/>
  <pageSetup orientation="landscape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15"/>
  <sheetViews>
    <sheetView zoomScale="74" workbookViewId="0"/>
  </sheetViews>
  <sheetFormatPr baseColWidth="10" defaultColWidth="8.88671875" defaultRowHeight="13.8" x14ac:dyDescent="0.3"/>
  <sheetData>
    <row r="1" spans="1:17" ht="18" x14ac:dyDescent="0.3">
      <c r="A1" s="111"/>
    </row>
    <row r="2" spans="1:17" x14ac:dyDescent="0.3">
      <c r="A2" s="112"/>
    </row>
    <row r="5" spans="1:17" ht="15.6" x14ac:dyDescent="0.3">
      <c r="A5" s="113" t="s">
        <v>57</v>
      </c>
      <c r="B5" s="114">
        <v>5531518</v>
      </c>
      <c r="C5" s="113" t="s">
        <v>58</v>
      </c>
      <c r="D5" s="114">
        <v>22</v>
      </c>
      <c r="E5" s="113" t="s">
        <v>59</v>
      </c>
      <c r="F5" s="114">
        <v>15</v>
      </c>
      <c r="G5" s="113" t="s">
        <v>60</v>
      </c>
      <c r="H5" s="114">
        <v>22</v>
      </c>
      <c r="I5" s="113" t="s">
        <v>61</v>
      </c>
      <c r="J5" s="114">
        <v>0</v>
      </c>
      <c r="K5" s="113" t="s">
        <v>62</v>
      </c>
      <c r="L5" s="114" t="s">
        <v>269</v>
      </c>
    </row>
    <row r="6" spans="1:17" ht="18.600000000000001" thickBot="1" x14ac:dyDescent="0.35">
      <c r="A6" s="111"/>
    </row>
    <row r="7" spans="1:17" ht="14.4" thickBot="1" x14ac:dyDescent="0.35">
      <c r="A7" s="115" t="s">
        <v>63</v>
      </c>
      <c r="B7" s="115" t="s">
        <v>64</v>
      </c>
      <c r="C7" s="115" t="s">
        <v>65</v>
      </c>
      <c r="D7" s="115" t="s">
        <v>66</v>
      </c>
      <c r="E7" s="115" t="s">
        <v>67</v>
      </c>
      <c r="F7" s="115" t="s">
        <v>68</v>
      </c>
      <c r="G7" s="115" t="s">
        <v>69</v>
      </c>
      <c r="H7" s="115" t="s">
        <v>70</v>
      </c>
      <c r="I7" s="115" t="s">
        <v>71</v>
      </c>
      <c r="J7" s="115" t="s">
        <v>72</v>
      </c>
      <c r="K7" s="115" t="s">
        <v>73</v>
      </c>
      <c r="L7" s="115" t="s">
        <v>74</v>
      </c>
      <c r="M7" s="115" t="s">
        <v>75</v>
      </c>
      <c r="N7" s="115" t="s">
        <v>76</v>
      </c>
      <c r="O7" s="115" t="s">
        <v>77</v>
      </c>
      <c r="P7" s="115" t="s">
        <v>78</v>
      </c>
      <c r="Q7" s="116">
        <v>3600</v>
      </c>
    </row>
    <row r="8" spans="1:17" ht="14.4" thickBot="1" x14ac:dyDescent="0.35">
      <c r="A8" s="115" t="s">
        <v>79</v>
      </c>
      <c r="B8" s="116">
        <v>7</v>
      </c>
      <c r="C8" s="116">
        <v>17</v>
      </c>
      <c r="D8" s="116">
        <v>20</v>
      </c>
      <c r="E8" s="116">
        <v>5</v>
      </c>
      <c r="F8" s="116">
        <v>6</v>
      </c>
      <c r="G8" s="116">
        <v>21</v>
      </c>
      <c r="H8" s="116">
        <v>11</v>
      </c>
      <c r="I8" s="116">
        <v>14</v>
      </c>
      <c r="J8" s="116">
        <v>19</v>
      </c>
      <c r="K8" s="116">
        <v>21</v>
      </c>
      <c r="L8" s="116">
        <v>19</v>
      </c>
      <c r="M8" s="116">
        <v>21</v>
      </c>
      <c r="N8" s="116">
        <v>22</v>
      </c>
      <c r="O8" s="116">
        <v>22</v>
      </c>
      <c r="P8" s="116">
        <v>18</v>
      </c>
      <c r="Q8" s="116">
        <v>4310</v>
      </c>
    </row>
    <row r="9" spans="1:17" ht="14.4" thickBot="1" x14ac:dyDescent="0.35">
      <c r="A9" s="115" t="s">
        <v>80</v>
      </c>
      <c r="B9" s="116">
        <v>22</v>
      </c>
      <c r="C9" s="116">
        <v>20</v>
      </c>
      <c r="D9" s="116">
        <v>12</v>
      </c>
      <c r="E9" s="116">
        <v>19</v>
      </c>
      <c r="F9" s="116">
        <v>18</v>
      </c>
      <c r="G9" s="116">
        <v>11</v>
      </c>
      <c r="H9" s="116">
        <v>17</v>
      </c>
      <c r="I9" s="116">
        <v>4</v>
      </c>
      <c r="J9" s="116">
        <v>14</v>
      </c>
      <c r="K9" s="116">
        <v>16</v>
      </c>
      <c r="L9" s="116">
        <v>14</v>
      </c>
      <c r="M9" s="116">
        <v>15</v>
      </c>
      <c r="N9" s="116">
        <v>19</v>
      </c>
      <c r="O9" s="116">
        <v>20</v>
      </c>
      <c r="P9" s="116">
        <v>13</v>
      </c>
      <c r="Q9" s="116">
        <v>3510</v>
      </c>
    </row>
    <row r="10" spans="1:17" ht="14.4" thickBot="1" x14ac:dyDescent="0.35">
      <c r="A10" s="115" t="s">
        <v>81</v>
      </c>
      <c r="B10" s="116">
        <v>14</v>
      </c>
      <c r="C10" s="116">
        <v>21</v>
      </c>
      <c r="D10" s="116">
        <v>7</v>
      </c>
      <c r="E10" s="116">
        <v>9</v>
      </c>
      <c r="F10" s="116">
        <v>8</v>
      </c>
      <c r="G10" s="116">
        <v>17</v>
      </c>
      <c r="H10" s="116">
        <v>9</v>
      </c>
      <c r="I10" s="116">
        <v>7</v>
      </c>
      <c r="J10" s="116">
        <v>18</v>
      </c>
      <c r="K10" s="116">
        <v>20</v>
      </c>
      <c r="L10" s="116">
        <v>20</v>
      </c>
      <c r="M10" s="116">
        <v>18</v>
      </c>
      <c r="N10" s="116">
        <v>16</v>
      </c>
      <c r="O10" s="116">
        <v>21</v>
      </c>
      <c r="P10" s="116">
        <v>21</v>
      </c>
      <c r="Q10" s="116">
        <v>2640</v>
      </c>
    </row>
    <row r="11" spans="1:17" ht="14.4" thickBot="1" x14ac:dyDescent="0.35">
      <c r="A11" s="115" t="s">
        <v>82</v>
      </c>
      <c r="B11" s="116">
        <v>17</v>
      </c>
      <c r="C11" s="116">
        <v>15</v>
      </c>
      <c r="D11" s="116">
        <v>22</v>
      </c>
      <c r="E11" s="116">
        <v>14</v>
      </c>
      <c r="F11" s="116">
        <v>18</v>
      </c>
      <c r="G11" s="116">
        <v>20</v>
      </c>
      <c r="H11" s="116">
        <v>22</v>
      </c>
      <c r="I11" s="116">
        <v>21</v>
      </c>
      <c r="J11" s="116">
        <v>21</v>
      </c>
      <c r="K11" s="116">
        <v>22</v>
      </c>
      <c r="L11" s="116">
        <v>22</v>
      </c>
      <c r="M11" s="116">
        <v>22</v>
      </c>
      <c r="N11" s="116">
        <v>15</v>
      </c>
      <c r="O11" s="116">
        <v>19</v>
      </c>
      <c r="P11" s="116">
        <v>14</v>
      </c>
      <c r="Q11" s="116">
        <v>5120</v>
      </c>
    </row>
    <row r="12" spans="1:17" ht="14.4" thickBot="1" x14ac:dyDescent="0.35">
      <c r="A12" s="115" t="s">
        <v>83</v>
      </c>
      <c r="B12" s="116">
        <v>21</v>
      </c>
      <c r="C12" s="116">
        <v>19</v>
      </c>
      <c r="D12" s="116">
        <v>6</v>
      </c>
      <c r="E12" s="116">
        <v>17</v>
      </c>
      <c r="F12" s="116">
        <v>20</v>
      </c>
      <c r="G12" s="116">
        <v>5</v>
      </c>
      <c r="H12" s="116">
        <v>15</v>
      </c>
      <c r="I12" s="116">
        <v>2</v>
      </c>
      <c r="J12" s="116">
        <v>8</v>
      </c>
      <c r="K12" s="116">
        <v>10</v>
      </c>
      <c r="L12" s="116">
        <v>10</v>
      </c>
      <c r="M12" s="116">
        <v>2</v>
      </c>
      <c r="N12" s="116">
        <v>14</v>
      </c>
      <c r="O12" s="116">
        <v>18</v>
      </c>
      <c r="P12" s="116">
        <v>1</v>
      </c>
      <c r="Q12" s="116">
        <v>4500</v>
      </c>
    </row>
    <row r="13" spans="1:17" ht="14.4" thickBot="1" x14ac:dyDescent="0.35">
      <c r="A13" s="115" t="s">
        <v>84</v>
      </c>
      <c r="B13" s="116">
        <v>19</v>
      </c>
      <c r="C13" s="116">
        <v>22</v>
      </c>
      <c r="D13" s="116">
        <v>8</v>
      </c>
      <c r="E13" s="116">
        <v>15</v>
      </c>
      <c r="F13" s="116">
        <v>22</v>
      </c>
      <c r="G13" s="116">
        <v>3</v>
      </c>
      <c r="H13" s="116">
        <v>21</v>
      </c>
      <c r="I13" s="116">
        <v>1</v>
      </c>
      <c r="J13" s="116">
        <v>6</v>
      </c>
      <c r="K13" s="116">
        <v>13</v>
      </c>
      <c r="L13" s="116">
        <v>12</v>
      </c>
      <c r="M13" s="116">
        <v>14</v>
      </c>
      <c r="N13" s="116">
        <v>19</v>
      </c>
      <c r="O13" s="116">
        <v>17</v>
      </c>
      <c r="P13" s="116">
        <v>17</v>
      </c>
      <c r="Q13" s="116">
        <v>4070</v>
      </c>
    </row>
    <row r="14" spans="1:17" ht="14.4" thickBot="1" x14ac:dyDescent="0.35">
      <c r="A14" s="115" t="s">
        <v>85</v>
      </c>
      <c r="B14" s="116">
        <v>12</v>
      </c>
      <c r="C14" s="116">
        <v>18</v>
      </c>
      <c r="D14" s="116">
        <v>14</v>
      </c>
      <c r="E14" s="116">
        <v>11</v>
      </c>
      <c r="F14" s="116">
        <v>17</v>
      </c>
      <c r="G14" s="116">
        <v>15</v>
      </c>
      <c r="H14" s="116">
        <v>16</v>
      </c>
      <c r="I14" s="116">
        <v>11</v>
      </c>
      <c r="J14" s="116">
        <v>9</v>
      </c>
      <c r="K14" s="116">
        <v>14</v>
      </c>
      <c r="L14" s="116">
        <v>13</v>
      </c>
      <c r="M14" s="116">
        <v>12</v>
      </c>
      <c r="N14" s="116">
        <v>12</v>
      </c>
      <c r="O14" s="116">
        <v>16</v>
      </c>
      <c r="P14" s="116">
        <v>7</v>
      </c>
      <c r="Q14" s="116">
        <v>3590</v>
      </c>
    </row>
    <row r="15" spans="1:17" ht="14.4" thickBot="1" x14ac:dyDescent="0.35">
      <c r="A15" s="115" t="s">
        <v>86</v>
      </c>
      <c r="B15" s="116">
        <v>15</v>
      </c>
      <c r="C15" s="116">
        <v>10</v>
      </c>
      <c r="D15" s="116">
        <v>10</v>
      </c>
      <c r="E15" s="116">
        <v>5</v>
      </c>
      <c r="F15" s="116">
        <v>4</v>
      </c>
      <c r="G15" s="116">
        <v>8</v>
      </c>
      <c r="H15" s="116">
        <v>2</v>
      </c>
      <c r="I15" s="116">
        <v>16</v>
      </c>
      <c r="J15" s="116">
        <v>22</v>
      </c>
      <c r="K15" s="116">
        <v>19</v>
      </c>
      <c r="L15" s="116">
        <v>18</v>
      </c>
      <c r="M15" s="116">
        <v>20</v>
      </c>
      <c r="N15" s="116">
        <v>10</v>
      </c>
      <c r="O15" s="116">
        <v>14</v>
      </c>
      <c r="P15" s="116">
        <v>9</v>
      </c>
      <c r="Q15" s="116">
        <v>4980</v>
      </c>
    </row>
    <row r="16" spans="1:17" ht="14.4" thickBot="1" x14ac:dyDescent="0.35">
      <c r="A16" s="115" t="s">
        <v>87</v>
      </c>
      <c r="B16" s="116">
        <v>18</v>
      </c>
      <c r="C16" s="116">
        <v>12</v>
      </c>
      <c r="D16" s="116">
        <v>9</v>
      </c>
      <c r="E16" s="116">
        <v>19</v>
      </c>
      <c r="F16" s="116">
        <v>8</v>
      </c>
      <c r="G16" s="116">
        <v>14</v>
      </c>
      <c r="H16" s="116">
        <v>3</v>
      </c>
      <c r="I16" s="116">
        <v>8</v>
      </c>
      <c r="J16" s="116">
        <v>7</v>
      </c>
      <c r="K16" s="116">
        <v>8</v>
      </c>
      <c r="L16" s="116">
        <v>11</v>
      </c>
      <c r="M16" s="116">
        <v>5</v>
      </c>
      <c r="N16" s="116">
        <v>16</v>
      </c>
      <c r="O16" s="116">
        <v>8</v>
      </c>
      <c r="P16" s="116">
        <v>3</v>
      </c>
      <c r="Q16" s="116">
        <v>3850</v>
      </c>
    </row>
    <row r="17" spans="1:17" ht="14.4" thickBot="1" x14ac:dyDescent="0.35">
      <c r="A17" s="115" t="s">
        <v>88</v>
      </c>
      <c r="B17" s="116">
        <v>20</v>
      </c>
      <c r="C17" s="116">
        <v>16</v>
      </c>
      <c r="D17" s="116">
        <v>3</v>
      </c>
      <c r="E17" s="116">
        <v>15</v>
      </c>
      <c r="F17" s="116">
        <v>10</v>
      </c>
      <c r="G17" s="116">
        <v>10</v>
      </c>
      <c r="H17" s="116">
        <v>6</v>
      </c>
      <c r="I17" s="116">
        <v>9</v>
      </c>
      <c r="J17" s="116">
        <v>13</v>
      </c>
      <c r="K17" s="116">
        <v>18</v>
      </c>
      <c r="L17" s="116">
        <v>21</v>
      </c>
      <c r="M17" s="116">
        <v>19</v>
      </c>
      <c r="N17" s="116">
        <v>21</v>
      </c>
      <c r="O17" s="116">
        <v>13</v>
      </c>
      <c r="P17" s="116">
        <v>22</v>
      </c>
      <c r="Q17" s="116">
        <v>3710</v>
      </c>
    </row>
    <row r="18" spans="1:17" ht="14.4" thickBot="1" x14ac:dyDescent="0.35">
      <c r="A18" s="115" t="s">
        <v>89</v>
      </c>
      <c r="B18" s="116">
        <v>5</v>
      </c>
      <c r="C18" s="116">
        <v>14</v>
      </c>
      <c r="D18" s="116">
        <v>1</v>
      </c>
      <c r="E18" s="116">
        <v>8</v>
      </c>
      <c r="F18" s="116">
        <v>20</v>
      </c>
      <c r="G18" s="116">
        <v>1</v>
      </c>
      <c r="H18" s="116">
        <v>17</v>
      </c>
      <c r="I18" s="116">
        <v>6</v>
      </c>
      <c r="J18" s="116">
        <v>12</v>
      </c>
      <c r="K18" s="116">
        <v>17</v>
      </c>
      <c r="L18" s="116">
        <v>17</v>
      </c>
      <c r="M18" s="116">
        <v>17</v>
      </c>
      <c r="N18" s="116">
        <v>18</v>
      </c>
      <c r="O18" s="116">
        <v>11</v>
      </c>
      <c r="P18" s="116">
        <v>4</v>
      </c>
      <c r="Q18" s="116">
        <v>4200</v>
      </c>
    </row>
    <row r="19" spans="1:17" ht="14.4" thickBot="1" x14ac:dyDescent="0.35">
      <c r="A19" s="115" t="s">
        <v>90</v>
      </c>
      <c r="B19" s="116">
        <v>4</v>
      </c>
      <c r="C19" s="116">
        <v>4</v>
      </c>
      <c r="D19" s="116">
        <v>21</v>
      </c>
      <c r="E19" s="116">
        <v>11</v>
      </c>
      <c r="F19" s="116">
        <v>16</v>
      </c>
      <c r="G19" s="116">
        <v>22</v>
      </c>
      <c r="H19" s="116">
        <v>20</v>
      </c>
      <c r="I19" s="116">
        <v>12</v>
      </c>
      <c r="J19" s="116">
        <v>11</v>
      </c>
      <c r="K19" s="116">
        <v>12</v>
      </c>
      <c r="L19" s="116">
        <v>15</v>
      </c>
      <c r="M19" s="116">
        <v>16</v>
      </c>
      <c r="N19" s="116">
        <v>13</v>
      </c>
      <c r="O19" s="116">
        <v>9</v>
      </c>
      <c r="P19" s="116">
        <v>2</v>
      </c>
      <c r="Q19" s="116">
        <v>3750</v>
      </c>
    </row>
    <row r="20" spans="1:17" ht="14.4" thickBot="1" x14ac:dyDescent="0.35">
      <c r="A20" s="115" t="s">
        <v>91</v>
      </c>
      <c r="B20" s="116">
        <v>11</v>
      </c>
      <c r="C20" s="116">
        <v>2</v>
      </c>
      <c r="D20" s="116">
        <v>18</v>
      </c>
      <c r="E20" s="116">
        <v>2</v>
      </c>
      <c r="F20" s="116">
        <v>10</v>
      </c>
      <c r="G20" s="116">
        <v>19</v>
      </c>
      <c r="H20" s="116">
        <v>14</v>
      </c>
      <c r="I20" s="116">
        <v>21</v>
      </c>
      <c r="J20" s="116">
        <v>20</v>
      </c>
      <c r="K20" s="116">
        <v>15</v>
      </c>
      <c r="L20" s="116">
        <v>16</v>
      </c>
      <c r="M20" s="116">
        <v>10</v>
      </c>
      <c r="N20" s="116">
        <v>11</v>
      </c>
      <c r="O20" s="116">
        <v>6</v>
      </c>
      <c r="P20" s="116">
        <v>20</v>
      </c>
      <c r="Q20" s="116">
        <v>4640</v>
      </c>
    </row>
    <row r="21" spans="1:17" ht="14.4" thickBot="1" x14ac:dyDescent="0.35">
      <c r="A21" s="115" t="s">
        <v>92</v>
      </c>
      <c r="B21" s="116">
        <v>13</v>
      </c>
      <c r="C21" s="116">
        <v>9</v>
      </c>
      <c r="D21" s="116">
        <v>4</v>
      </c>
      <c r="E21" s="116">
        <v>4</v>
      </c>
      <c r="F21" s="116">
        <v>13</v>
      </c>
      <c r="G21" s="116">
        <v>6</v>
      </c>
      <c r="H21" s="116">
        <v>13</v>
      </c>
      <c r="I21" s="116">
        <v>13</v>
      </c>
      <c r="J21" s="116">
        <v>17</v>
      </c>
      <c r="K21" s="116">
        <v>11</v>
      </c>
      <c r="L21" s="116">
        <v>7</v>
      </c>
      <c r="M21" s="116">
        <v>11</v>
      </c>
      <c r="N21" s="116">
        <v>9</v>
      </c>
      <c r="O21" s="116">
        <v>12</v>
      </c>
      <c r="P21" s="116">
        <v>5</v>
      </c>
      <c r="Q21" s="116">
        <v>4730</v>
      </c>
    </row>
    <row r="22" spans="1:17" ht="14.4" thickBot="1" x14ac:dyDescent="0.35">
      <c r="A22" s="115" t="s">
        <v>93</v>
      </c>
      <c r="B22" s="116">
        <v>16</v>
      </c>
      <c r="C22" s="116">
        <v>8</v>
      </c>
      <c r="D22" s="116">
        <v>2</v>
      </c>
      <c r="E22" s="116">
        <v>22</v>
      </c>
      <c r="F22" s="116">
        <v>3</v>
      </c>
      <c r="G22" s="116">
        <v>2</v>
      </c>
      <c r="H22" s="116">
        <v>1</v>
      </c>
      <c r="I22" s="116">
        <v>3</v>
      </c>
      <c r="J22" s="116">
        <v>5</v>
      </c>
      <c r="K22" s="116">
        <v>9</v>
      </c>
      <c r="L22" s="116">
        <v>8</v>
      </c>
      <c r="M22" s="116">
        <v>8</v>
      </c>
      <c r="N22" s="116">
        <v>8</v>
      </c>
      <c r="O22" s="116">
        <v>15</v>
      </c>
      <c r="P22" s="116">
        <v>12</v>
      </c>
      <c r="Q22" s="116">
        <v>5180</v>
      </c>
    </row>
    <row r="23" spans="1:17" ht="14.4" thickBot="1" x14ac:dyDescent="0.35">
      <c r="A23" s="115" t="s">
        <v>94</v>
      </c>
      <c r="B23" s="116">
        <v>9</v>
      </c>
      <c r="C23" s="116">
        <v>7</v>
      </c>
      <c r="D23" s="116">
        <v>17</v>
      </c>
      <c r="E23" s="116">
        <v>1</v>
      </c>
      <c r="F23" s="116">
        <v>4</v>
      </c>
      <c r="G23" s="116">
        <v>16</v>
      </c>
      <c r="H23" s="116">
        <v>7</v>
      </c>
      <c r="I23" s="116">
        <v>20</v>
      </c>
      <c r="J23" s="116">
        <v>16</v>
      </c>
      <c r="K23" s="116">
        <v>6</v>
      </c>
      <c r="L23" s="116">
        <v>9</v>
      </c>
      <c r="M23" s="116">
        <v>7</v>
      </c>
      <c r="N23" s="116">
        <v>7</v>
      </c>
      <c r="O23" s="116">
        <v>10</v>
      </c>
      <c r="P23" s="116">
        <v>19</v>
      </c>
      <c r="Q23" s="116">
        <v>5370</v>
      </c>
    </row>
    <row r="24" spans="1:17" ht="14.4" thickBot="1" x14ac:dyDescent="0.35">
      <c r="A24" s="115" t="s">
        <v>95</v>
      </c>
      <c r="B24" s="116">
        <v>10</v>
      </c>
      <c r="C24" s="116">
        <v>13</v>
      </c>
      <c r="D24" s="116">
        <v>10</v>
      </c>
      <c r="E24" s="116">
        <v>17</v>
      </c>
      <c r="F24" s="116">
        <v>13</v>
      </c>
      <c r="G24" s="116">
        <v>4</v>
      </c>
      <c r="H24" s="116">
        <v>8</v>
      </c>
      <c r="I24" s="116">
        <v>5</v>
      </c>
      <c r="J24" s="116">
        <v>1</v>
      </c>
      <c r="K24" s="116">
        <v>5</v>
      </c>
      <c r="L24" s="116">
        <v>6</v>
      </c>
      <c r="M24" s="116">
        <v>6</v>
      </c>
      <c r="N24" s="116">
        <v>6</v>
      </c>
      <c r="O24" s="116">
        <v>7</v>
      </c>
      <c r="P24" s="116">
        <v>8</v>
      </c>
      <c r="Q24" s="116">
        <v>5430</v>
      </c>
    </row>
    <row r="25" spans="1:17" ht="14.4" thickBot="1" x14ac:dyDescent="0.35">
      <c r="A25" s="115" t="s">
        <v>96</v>
      </c>
      <c r="B25" s="116">
        <v>3</v>
      </c>
      <c r="C25" s="116">
        <v>11</v>
      </c>
      <c r="D25" s="116">
        <v>19</v>
      </c>
      <c r="E25" s="116">
        <v>5</v>
      </c>
      <c r="F25" s="116">
        <v>12</v>
      </c>
      <c r="G25" s="116">
        <v>9</v>
      </c>
      <c r="H25" s="116">
        <v>11</v>
      </c>
      <c r="I25" s="116">
        <v>17</v>
      </c>
      <c r="J25" s="116">
        <v>9</v>
      </c>
      <c r="K25" s="116">
        <v>4</v>
      </c>
      <c r="L25" s="116">
        <v>4</v>
      </c>
      <c r="M25" s="116">
        <v>13</v>
      </c>
      <c r="N25" s="116">
        <v>3</v>
      </c>
      <c r="O25" s="116">
        <v>5</v>
      </c>
      <c r="P25" s="116">
        <v>16</v>
      </c>
      <c r="Q25" s="116">
        <v>5120</v>
      </c>
    </row>
    <row r="26" spans="1:17" ht="14.4" thickBot="1" x14ac:dyDescent="0.35">
      <c r="A26" s="115" t="s">
        <v>97</v>
      </c>
      <c r="B26" s="116">
        <v>8</v>
      </c>
      <c r="C26" s="116">
        <v>6</v>
      </c>
      <c r="D26" s="116">
        <v>5</v>
      </c>
      <c r="E26" s="116">
        <v>11</v>
      </c>
      <c r="F26" s="116">
        <v>2</v>
      </c>
      <c r="G26" s="116">
        <v>13</v>
      </c>
      <c r="H26" s="116">
        <v>10</v>
      </c>
      <c r="I26" s="116">
        <v>15</v>
      </c>
      <c r="J26" s="116">
        <v>3</v>
      </c>
      <c r="K26" s="116">
        <v>7</v>
      </c>
      <c r="L26" s="116">
        <v>2</v>
      </c>
      <c r="M26" s="116">
        <v>9</v>
      </c>
      <c r="N26" s="116">
        <v>4</v>
      </c>
      <c r="O26" s="116">
        <v>4</v>
      </c>
      <c r="P26" s="116">
        <v>15</v>
      </c>
      <c r="Q26" s="116">
        <v>5290</v>
      </c>
    </row>
    <row r="27" spans="1:17" ht="14.4" thickBot="1" x14ac:dyDescent="0.35">
      <c r="A27" s="115" t="s">
        <v>98</v>
      </c>
      <c r="B27" s="116">
        <v>6</v>
      </c>
      <c r="C27" s="116">
        <v>5</v>
      </c>
      <c r="D27" s="116">
        <v>12</v>
      </c>
      <c r="E27" s="116">
        <v>9</v>
      </c>
      <c r="F27" s="116">
        <v>1</v>
      </c>
      <c r="G27" s="116">
        <v>7</v>
      </c>
      <c r="H27" s="116">
        <v>3</v>
      </c>
      <c r="I27" s="116">
        <v>18</v>
      </c>
      <c r="J27" s="116">
        <v>4</v>
      </c>
      <c r="K27" s="116">
        <v>3</v>
      </c>
      <c r="L27" s="116">
        <v>1</v>
      </c>
      <c r="M27" s="116">
        <v>1</v>
      </c>
      <c r="N27" s="116">
        <v>5</v>
      </c>
      <c r="O27" s="116">
        <v>3</v>
      </c>
      <c r="P27" s="116">
        <v>11</v>
      </c>
      <c r="Q27" s="116">
        <v>5470</v>
      </c>
    </row>
    <row r="28" spans="1:17" ht="14.4" thickBot="1" x14ac:dyDescent="0.35">
      <c r="A28" s="115" t="s">
        <v>99</v>
      </c>
      <c r="B28" s="116">
        <v>2</v>
      </c>
      <c r="C28" s="116">
        <v>3</v>
      </c>
      <c r="D28" s="116">
        <v>14</v>
      </c>
      <c r="E28" s="116">
        <v>19</v>
      </c>
      <c r="F28" s="116">
        <v>6</v>
      </c>
      <c r="G28" s="116">
        <v>12</v>
      </c>
      <c r="H28" s="116">
        <v>3</v>
      </c>
      <c r="I28" s="116">
        <v>10</v>
      </c>
      <c r="J28" s="116">
        <v>2</v>
      </c>
      <c r="K28" s="116">
        <v>2</v>
      </c>
      <c r="L28" s="116">
        <v>5</v>
      </c>
      <c r="M28" s="116">
        <v>4</v>
      </c>
      <c r="N28" s="116">
        <v>1</v>
      </c>
      <c r="O28" s="116">
        <v>2</v>
      </c>
      <c r="P28" s="116">
        <v>10</v>
      </c>
      <c r="Q28" s="116">
        <v>5930</v>
      </c>
    </row>
    <row r="29" spans="1:17" ht="14.4" thickBot="1" x14ac:dyDescent="0.35">
      <c r="A29" s="115" t="s">
        <v>100</v>
      </c>
      <c r="B29" s="116">
        <v>1</v>
      </c>
      <c r="C29" s="116">
        <v>1</v>
      </c>
      <c r="D29" s="116">
        <v>16</v>
      </c>
      <c r="E29" s="116">
        <v>3</v>
      </c>
      <c r="F29" s="116">
        <v>15</v>
      </c>
      <c r="G29" s="116">
        <v>18</v>
      </c>
      <c r="H29" s="116">
        <v>17</v>
      </c>
      <c r="I29" s="116">
        <v>18</v>
      </c>
      <c r="J29" s="116">
        <v>15</v>
      </c>
      <c r="K29" s="116">
        <v>1</v>
      </c>
      <c r="L29" s="116">
        <v>3</v>
      </c>
      <c r="M29" s="116">
        <v>3</v>
      </c>
      <c r="N29" s="116">
        <v>2</v>
      </c>
      <c r="O29" s="116">
        <v>1</v>
      </c>
      <c r="P29" s="116">
        <v>6</v>
      </c>
      <c r="Q29" s="116"/>
    </row>
    <row r="30" spans="1:17" ht="18.600000000000001" thickBot="1" x14ac:dyDescent="0.35">
      <c r="A30" s="111"/>
    </row>
    <row r="31" spans="1:17" ht="14.4" thickBot="1" x14ac:dyDescent="0.35">
      <c r="A31" s="115" t="s">
        <v>101</v>
      </c>
      <c r="B31" s="115" t="s">
        <v>64</v>
      </c>
      <c r="C31" s="115" t="s">
        <v>65</v>
      </c>
      <c r="D31" s="115" t="s">
        <v>66</v>
      </c>
      <c r="E31" s="115" t="s">
        <v>67</v>
      </c>
      <c r="F31" s="115" t="s">
        <v>68</v>
      </c>
      <c r="G31" s="115" t="s">
        <v>69</v>
      </c>
      <c r="H31" s="115" t="s">
        <v>70</v>
      </c>
      <c r="I31" s="115" t="s">
        <v>71</v>
      </c>
      <c r="J31" s="115" t="s">
        <v>72</v>
      </c>
      <c r="K31" s="115" t="s">
        <v>73</v>
      </c>
      <c r="L31" s="115" t="s">
        <v>74</v>
      </c>
      <c r="M31" s="115" t="s">
        <v>75</v>
      </c>
      <c r="N31" s="115" t="s">
        <v>76</v>
      </c>
      <c r="O31" s="115" t="s">
        <v>77</v>
      </c>
      <c r="P31" s="115" t="s">
        <v>78</v>
      </c>
    </row>
    <row r="32" spans="1:17" ht="14.4" thickBot="1" x14ac:dyDescent="0.35">
      <c r="A32" s="115" t="s">
        <v>102</v>
      </c>
      <c r="B32" s="116" t="s">
        <v>270</v>
      </c>
      <c r="C32" s="116" t="s">
        <v>103</v>
      </c>
      <c r="D32" s="116" t="s">
        <v>271</v>
      </c>
      <c r="E32" s="116" t="s">
        <v>272</v>
      </c>
      <c r="F32" s="116" t="s">
        <v>273</v>
      </c>
      <c r="G32" s="116" t="s">
        <v>274</v>
      </c>
      <c r="H32" s="116" t="s">
        <v>103</v>
      </c>
      <c r="I32" s="116" t="s">
        <v>275</v>
      </c>
      <c r="J32" s="116" t="s">
        <v>276</v>
      </c>
      <c r="K32" s="116" t="s">
        <v>103</v>
      </c>
      <c r="L32" s="116" t="s">
        <v>103</v>
      </c>
      <c r="M32" s="116" t="s">
        <v>277</v>
      </c>
      <c r="N32" s="116" t="s">
        <v>103</v>
      </c>
      <c r="O32" s="116" t="s">
        <v>278</v>
      </c>
      <c r="P32" s="116" t="s">
        <v>279</v>
      </c>
    </row>
    <row r="33" spans="1:16" ht="14.4" thickBot="1" x14ac:dyDescent="0.35">
      <c r="A33" s="115" t="s">
        <v>104</v>
      </c>
      <c r="B33" s="116" t="s">
        <v>280</v>
      </c>
      <c r="C33" s="116" t="s">
        <v>103</v>
      </c>
      <c r="D33" s="116" t="s">
        <v>271</v>
      </c>
      <c r="E33" s="116" t="s">
        <v>281</v>
      </c>
      <c r="F33" s="116" t="s">
        <v>273</v>
      </c>
      <c r="G33" s="116" t="s">
        <v>274</v>
      </c>
      <c r="H33" s="116" t="s">
        <v>103</v>
      </c>
      <c r="I33" s="116" t="s">
        <v>275</v>
      </c>
      <c r="J33" s="116" t="s">
        <v>282</v>
      </c>
      <c r="K33" s="116" t="s">
        <v>103</v>
      </c>
      <c r="L33" s="116" t="s">
        <v>103</v>
      </c>
      <c r="M33" s="116" t="s">
        <v>277</v>
      </c>
      <c r="N33" s="116" t="s">
        <v>103</v>
      </c>
      <c r="O33" s="116" t="s">
        <v>278</v>
      </c>
      <c r="P33" s="116" t="s">
        <v>279</v>
      </c>
    </row>
    <row r="34" spans="1:16" ht="14.4" thickBot="1" x14ac:dyDescent="0.35">
      <c r="A34" s="115" t="s">
        <v>105</v>
      </c>
      <c r="B34" s="116" t="s">
        <v>280</v>
      </c>
      <c r="C34" s="116" t="s">
        <v>103</v>
      </c>
      <c r="D34" s="116" t="s">
        <v>271</v>
      </c>
      <c r="E34" s="116" t="s">
        <v>281</v>
      </c>
      <c r="F34" s="116" t="s">
        <v>283</v>
      </c>
      <c r="G34" s="116" t="s">
        <v>274</v>
      </c>
      <c r="H34" s="116" t="s">
        <v>103</v>
      </c>
      <c r="I34" s="116" t="s">
        <v>284</v>
      </c>
      <c r="J34" s="116" t="s">
        <v>282</v>
      </c>
      <c r="K34" s="116" t="s">
        <v>103</v>
      </c>
      <c r="L34" s="116" t="s">
        <v>103</v>
      </c>
      <c r="M34" s="116" t="s">
        <v>277</v>
      </c>
      <c r="N34" s="116" t="s">
        <v>103</v>
      </c>
      <c r="O34" s="116" t="s">
        <v>278</v>
      </c>
      <c r="P34" s="116" t="s">
        <v>279</v>
      </c>
    </row>
    <row r="35" spans="1:16" ht="14.4" thickBot="1" x14ac:dyDescent="0.35">
      <c r="A35" s="115" t="s">
        <v>106</v>
      </c>
      <c r="B35" s="116" t="s">
        <v>103</v>
      </c>
      <c r="C35" s="116" t="s">
        <v>103</v>
      </c>
      <c r="D35" s="116" t="s">
        <v>271</v>
      </c>
      <c r="E35" s="116" t="s">
        <v>281</v>
      </c>
      <c r="F35" s="116" t="s">
        <v>283</v>
      </c>
      <c r="G35" s="116" t="s">
        <v>274</v>
      </c>
      <c r="H35" s="116" t="s">
        <v>103</v>
      </c>
      <c r="I35" s="116" t="s">
        <v>284</v>
      </c>
      <c r="J35" s="116" t="s">
        <v>282</v>
      </c>
      <c r="K35" s="116" t="s">
        <v>103</v>
      </c>
      <c r="L35" s="116" t="s">
        <v>103</v>
      </c>
      <c r="M35" s="116" t="s">
        <v>277</v>
      </c>
      <c r="N35" s="116" t="s">
        <v>103</v>
      </c>
      <c r="O35" s="116" t="s">
        <v>278</v>
      </c>
      <c r="P35" s="116" t="s">
        <v>285</v>
      </c>
    </row>
    <row r="36" spans="1:16" ht="14.4" thickBot="1" x14ac:dyDescent="0.35">
      <c r="A36" s="115" t="s">
        <v>107</v>
      </c>
      <c r="B36" s="116" t="s">
        <v>103</v>
      </c>
      <c r="C36" s="116" t="s">
        <v>103</v>
      </c>
      <c r="D36" s="116" t="s">
        <v>271</v>
      </c>
      <c r="E36" s="116" t="s">
        <v>103</v>
      </c>
      <c r="F36" s="116" t="s">
        <v>283</v>
      </c>
      <c r="G36" s="116" t="s">
        <v>274</v>
      </c>
      <c r="H36" s="116" t="s">
        <v>103</v>
      </c>
      <c r="I36" s="116" t="s">
        <v>286</v>
      </c>
      <c r="J36" s="116" t="s">
        <v>282</v>
      </c>
      <c r="K36" s="116" t="s">
        <v>103</v>
      </c>
      <c r="L36" s="116" t="s">
        <v>103</v>
      </c>
      <c r="M36" s="116" t="s">
        <v>277</v>
      </c>
      <c r="N36" s="116" t="s">
        <v>103</v>
      </c>
      <c r="O36" s="116" t="s">
        <v>278</v>
      </c>
      <c r="P36" s="116" t="s">
        <v>285</v>
      </c>
    </row>
    <row r="37" spans="1:16" ht="14.4" thickBot="1" x14ac:dyDescent="0.35">
      <c r="A37" s="115" t="s">
        <v>108</v>
      </c>
      <c r="B37" s="116" t="s">
        <v>103</v>
      </c>
      <c r="C37" s="116" t="s">
        <v>103</v>
      </c>
      <c r="D37" s="116" t="s">
        <v>271</v>
      </c>
      <c r="E37" s="116" t="s">
        <v>103</v>
      </c>
      <c r="F37" s="116" t="s">
        <v>283</v>
      </c>
      <c r="G37" s="116" t="s">
        <v>274</v>
      </c>
      <c r="H37" s="116" t="s">
        <v>103</v>
      </c>
      <c r="I37" s="116" t="s">
        <v>286</v>
      </c>
      <c r="J37" s="116" t="s">
        <v>282</v>
      </c>
      <c r="K37" s="116" t="s">
        <v>103</v>
      </c>
      <c r="L37" s="116" t="s">
        <v>103</v>
      </c>
      <c r="M37" s="116" t="s">
        <v>277</v>
      </c>
      <c r="N37" s="116" t="s">
        <v>103</v>
      </c>
      <c r="O37" s="116" t="s">
        <v>278</v>
      </c>
      <c r="P37" s="116" t="s">
        <v>285</v>
      </c>
    </row>
    <row r="38" spans="1:16" ht="14.4" thickBot="1" x14ac:dyDescent="0.35">
      <c r="A38" s="115" t="s">
        <v>109</v>
      </c>
      <c r="B38" s="116" t="s">
        <v>103</v>
      </c>
      <c r="C38" s="116" t="s">
        <v>103</v>
      </c>
      <c r="D38" s="116" t="s">
        <v>287</v>
      </c>
      <c r="E38" s="116" t="s">
        <v>103</v>
      </c>
      <c r="F38" s="116" t="s">
        <v>283</v>
      </c>
      <c r="G38" s="116" t="s">
        <v>274</v>
      </c>
      <c r="H38" s="116" t="s">
        <v>103</v>
      </c>
      <c r="I38" s="116" t="s">
        <v>286</v>
      </c>
      <c r="J38" s="116" t="s">
        <v>282</v>
      </c>
      <c r="K38" s="116" t="s">
        <v>103</v>
      </c>
      <c r="L38" s="116" t="s">
        <v>103</v>
      </c>
      <c r="M38" s="116" t="s">
        <v>277</v>
      </c>
      <c r="N38" s="116" t="s">
        <v>103</v>
      </c>
      <c r="O38" s="116" t="s">
        <v>278</v>
      </c>
      <c r="P38" s="116" t="s">
        <v>285</v>
      </c>
    </row>
    <row r="39" spans="1:16" ht="14.4" thickBot="1" x14ac:dyDescent="0.35">
      <c r="A39" s="115" t="s">
        <v>110</v>
      </c>
      <c r="B39" s="116" t="s">
        <v>103</v>
      </c>
      <c r="C39" s="116" t="s">
        <v>103</v>
      </c>
      <c r="D39" s="116" t="s">
        <v>287</v>
      </c>
      <c r="E39" s="116" t="s">
        <v>103</v>
      </c>
      <c r="F39" s="116" t="s">
        <v>283</v>
      </c>
      <c r="G39" s="116" t="s">
        <v>274</v>
      </c>
      <c r="H39" s="116" t="s">
        <v>103</v>
      </c>
      <c r="I39" s="116" t="s">
        <v>286</v>
      </c>
      <c r="J39" s="116" t="s">
        <v>282</v>
      </c>
      <c r="K39" s="116" t="s">
        <v>103</v>
      </c>
      <c r="L39" s="116" t="s">
        <v>103</v>
      </c>
      <c r="M39" s="116" t="s">
        <v>277</v>
      </c>
      <c r="N39" s="116" t="s">
        <v>103</v>
      </c>
      <c r="O39" s="116" t="s">
        <v>278</v>
      </c>
      <c r="P39" s="116" t="s">
        <v>285</v>
      </c>
    </row>
    <row r="40" spans="1:16" ht="14.4" thickBot="1" x14ac:dyDescent="0.35">
      <c r="A40" s="115" t="s">
        <v>111</v>
      </c>
      <c r="B40" s="116" t="s">
        <v>103</v>
      </c>
      <c r="C40" s="116" t="s">
        <v>103</v>
      </c>
      <c r="D40" s="116" t="s">
        <v>287</v>
      </c>
      <c r="E40" s="116" t="s">
        <v>103</v>
      </c>
      <c r="F40" s="116" t="s">
        <v>283</v>
      </c>
      <c r="G40" s="116" t="s">
        <v>274</v>
      </c>
      <c r="H40" s="116" t="s">
        <v>103</v>
      </c>
      <c r="I40" s="116" t="s">
        <v>286</v>
      </c>
      <c r="J40" s="116" t="s">
        <v>282</v>
      </c>
      <c r="K40" s="116" t="s">
        <v>103</v>
      </c>
      <c r="L40" s="116" t="s">
        <v>103</v>
      </c>
      <c r="M40" s="116" t="s">
        <v>288</v>
      </c>
      <c r="N40" s="116" t="s">
        <v>103</v>
      </c>
      <c r="O40" s="116" t="s">
        <v>103</v>
      </c>
      <c r="P40" s="116" t="s">
        <v>285</v>
      </c>
    </row>
    <row r="41" spans="1:16" ht="14.4" thickBot="1" x14ac:dyDescent="0.35">
      <c r="A41" s="115" t="s">
        <v>112</v>
      </c>
      <c r="B41" s="116" t="s">
        <v>103</v>
      </c>
      <c r="C41" s="116" t="s">
        <v>103</v>
      </c>
      <c r="D41" s="116" t="s">
        <v>103</v>
      </c>
      <c r="E41" s="116" t="s">
        <v>103</v>
      </c>
      <c r="F41" s="116" t="s">
        <v>283</v>
      </c>
      <c r="G41" s="116" t="s">
        <v>274</v>
      </c>
      <c r="H41" s="116" t="s">
        <v>103</v>
      </c>
      <c r="I41" s="116" t="s">
        <v>286</v>
      </c>
      <c r="J41" s="116" t="s">
        <v>282</v>
      </c>
      <c r="K41" s="116" t="s">
        <v>103</v>
      </c>
      <c r="L41" s="116" t="s">
        <v>103</v>
      </c>
      <c r="M41" s="116" t="s">
        <v>288</v>
      </c>
      <c r="N41" s="116" t="s">
        <v>103</v>
      </c>
      <c r="O41" s="116" t="s">
        <v>103</v>
      </c>
      <c r="P41" s="116" t="s">
        <v>285</v>
      </c>
    </row>
    <row r="42" spans="1:16" ht="14.4" thickBot="1" x14ac:dyDescent="0.35">
      <c r="A42" s="115" t="s">
        <v>113</v>
      </c>
      <c r="B42" s="116" t="s">
        <v>103</v>
      </c>
      <c r="C42" s="116" t="s">
        <v>103</v>
      </c>
      <c r="D42" s="116" t="s">
        <v>103</v>
      </c>
      <c r="E42" s="116" t="s">
        <v>103</v>
      </c>
      <c r="F42" s="116" t="s">
        <v>283</v>
      </c>
      <c r="G42" s="116" t="s">
        <v>274</v>
      </c>
      <c r="H42" s="116" t="s">
        <v>103</v>
      </c>
      <c r="I42" s="116" t="s">
        <v>286</v>
      </c>
      <c r="J42" s="116" t="s">
        <v>282</v>
      </c>
      <c r="K42" s="116" t="s">
        <v>103</v>
      </c>
      <c r="L42" s="116" t="s">
        <v>103</v>
      </c>
      <c r="M42" s="116" t="s">
        <v>288</v>
      </c>
      <c r="N42" s="116" t="s">
        <v>103</v>
      </c>
      <c r="O42" s="116" t="s">
        <v>103</v>
      </c>
      <c r="P42" s="116" t="s">
        <v>285</v>
      </c>
    </row>
    <row r="43" spans="1:16" ht="14.4" thickBot="1" x14ac:dyDescent="0.35">
      <c r="A43" s="115" t="s">
        <v>114</v>
      </c>
      <c r="B43" s="116" t="s">
        <v>103</v>
      </c>
      <c r="C43" s="116" t="s">
        <v>103</v>
      </c>
      <c r="D43" s="116" t="s">
        <v>103</v>
      </c>
      <c r="E43" s="116" t="s">
        <v>103</v>
      </c>
      <c r="F43" s="116" t="s">
        <v>283</v>
      </c>
      <c r="G43" s="116" t="s">
        <v>103</v>
      </c>
      <c r="H43" s="116" t="s">
        <v>103</v>
      </c>
      <c r="I43" s="116" t="s">
        <v>286</v>
      </c>
      <c r="J43" s="116" t="s">
        <v>282</v>
      </c>
      <c r="K43" s="116" t="s">
        <v>103</v>
      </c>
      <c r="L43" s="116" t="s">
        <v>103</v>
      </c>
      <c r="M43" s="116" t="s">
        <v>288</v>
      </c>
      <c r="N43" s="116" t="s">
        <v>103</v>
      </c>
      <c r="O43" s="116" t="s">
        <v>103</v>
      </c>
      <c r="P43" s="116" t="s">
        <v>285</v>
      </c>
    </row>
    <row r="44" spans="1:16" ht="14.4" thickBot="1" x14ac:dyDescent="0.35">
      <c r="A44" s="115" t="s">
        <v>115</v>
      </c>
      <c r="B44" s="116" t="s">
        <v>103</v>
      </c>
      <c r="C44" s="116" t="s">
        <v>103</v>
      </c>
      <c r="D44" s="116" t="s">
        <v>103</v>
      </c>
      <c r="E44" s="116" t="s">
        <v>103</v>
      </c>
      <c r="F44" s="116" t="s">
        <v>283</v>
      </c>
      <c r="G44" s="116" t="s">
        <v>103</v>
      </c>
      <c r="H44" s="116" t="s">
        <v>103</v>
      </c>
      <c r="I44" s="116" t="s">
        <v>286</v>
      </c>
      <c r="J44" s="116" t="s">
        <v>282</v>
      </c>
      <c r="K44" s="116" t="s">
        <v>103</v>
      </c>
      <c r="L44" s="116" t="s">
        <v>103</v>
      </c>
      <c r="M44" s="116" t="s">
        <v>288</v>
      </c>
      <c r="N44" s="116" t="s">
        <v>103</v>
      </c>
      <c r="O44" s="116" t="s">
        <v>103</v>
      </c>
      <c r="P44" s="116" t="s">
        <v>285</v>
      </c>
    </row>
    <row r="45" spans="1:16" ht="14.4" thickBot="1" x14ac:dyDescent="0.35">
      <c r="A45" s="115" t="s">
        <v>116</v>
      </c>
      <c r="B45" s="116" t="s">
        <v>103</v>
      </c>
      <c r="C45" s="116" t="s">
        <v>103</v>
      </c>
      <c r="D45" s="116" t="s">
        <v>103</v>
      </c>
      <c r="E45" s="116" t="s">
        <v>103</v>
      </c>
      <c r="F45" s="116" t="s">
        <v>283</v>
      </c>
      <c r="G45" s="116" t="s">
        <v>103</v>
      </c>
      <c r="H45" s="116" t="s">
        <v>103</v>
      </c>
      <c r="I45" s="116" t="s">
        <v>286</v>
      </c>
      <c r="J45" s="116" t="s">
        <v>282</v>
      </c>
      <c r="K45" s="116" t="s">
        <v>103</v>
      </c>
      <c r="L45" s="116" t="s">
        <v>103</v>
      </c>
      <c r="M45" s="116" t="s">
        <v>288</v>
      </c>
      <c r="N45" s="116" t="s">
        <v>103</v>
      </c>
      <c r="O45" s="116" t="s">
        <v>103</v>
      </c>
      <c r="P45" s="116" t="s">
        <v>285</v>
      </c>
    </row>
    <row r="46" spans="1:16" ht="14.4" thickBot="1" x14ac:dyDescent="0.35">
      <c r="A46" s="115" t="s">
        <v>117</v>
      </c>
      <c r="B46" s="116" t="s">
        <v>103</v>
      </c>
      <c r="C46" s="116" t="s">
        <v>103</v>
      </c>
      <c r="D46" s="116" t="s">
        <v>103</v>
      </c>
      <c r="E46" s="116" t="s">
        <v>103</v>
      </c>
      <c r="F46" s="116" t="s">
        <v>289</v>
      </c>
      <c r="G46" s="116" t="s">
        <v>103</v>
      </c>
      <c r="H46" s="116" t="s">
        <v>103</v>
      </c>
      <c r="I46" s="116" t="s">
        <v>286</v>
      </c>
      <c r="J46" s="116" t="s">
        <v>282</v>
      </c>
      <c r="K46" s="116" t="s">
        <v>103</v>
      </c>
      <c r="L46" s="116" t="s">
        <v>103</v>
      </c>
      <c r="M46" s="116" t="s">
        <v>288</v>
      </c>
      <c r="N46" s="116" t="s">
        <v>103</v>
      </c>
      <c r="O46" s="116" t="s">
        <v>103</v>
      </c>
      <c r="P46" s="116" t="s">
        <v>285</v>
      </c>
    </row>
    <row r="47" spans="1:16" ht="14.4" thickBot="1" x14ac:dyDescent="0.35">
      <c r="A47" s="115" t="s">
        <v>118</v>
      </c>
      <c r="B47" s="116" t="s">
        <v>103</v>
      </c>
      <c r="C47" s="116" t="s">
        <v>103</v>
      </c>
      <c r="D47" s="116" t="s">
        <v>103</v>
      </c>
      <c r="E47" s="116" t="s">
        <v>103</v>
      </c>
      <c r="F47" s="116" t="s">
        <v>289</v>
      </c>
      <c r="G47" s="116" t="s">
        <v>103</v>
      </c>
      <c r="H47" s="116" t="s">
        <v>103</v>
      </c>
      <c r="I47" s="116" t="s">
        <v>286</v>
      </c>
      <c r="J47" s="116" t="s">
        <v>282</v>
      </c>
      <c r="K47" s="116" t="s">
        <v>103</v>
      </c>
      <c r="L47" s="116" t="s">
        <v>103</v>
      </c>
      <c r="M47" s="116" t="s">
        <v>103</v>
      </c>
      <c r="N47" s="116" t="s">
        <v>103</v>
      </c>
      <c r="O47" s="116" t="s">
        <v>103</v>
      </c>
      <c r="P47" s="116" t="s">
        <v>285</v>
      </c>
    </row>
    <row r="48" spans="1:16" ht="14.4" thickBot="1" x14ac:dyDescent="0.35">
      <c r="A48" s="115" t="s">
        <v>119</v>
      </c>
      <c r="B48" s="116" t="s">
        <v>103</v>
      </c>
      <c r="C48" s="116" t="s">
        <v>103</v>
      </c>
      <c r="D48" s="116" t="s">
        <v>103</v>
      </c>
      <c r="E48" s="116" t="s">
        <v>103</v>
      </c>
      <c r="F48" s="116" t="s">
        <v>289</v>
      </c>
      <c r="G48" s="116" t="s">
        <v>103</v>
      </c>
      <c r="H48" s="116" t="s">
        <v>103</v>
      </c>
      <c r="I48" s="116" t="s">
        <v>286</v>
      </c>
      <c r="J48" s="116" t="s">
        <v>282</v>
      </c>
      <c r="K48" s="116" t="s">
        <v>103</v>
      </c>
      <c r="L48" s="116" t="s">
        <v>103</v>
      </c>
      <c r="M48" s="116" t="s">
        <v>103</v>
      </c>
      <c r="N48" s="116" t="s">
        <v>103</v>
      </c>
      <c r="O48" s="116" t="s">
        <v>103</v>
      </c>
      <c r="P48" s="116" t="s">
        <v>285</v>
      </c>
    </row>
    <row r="49" spans="1:16" ht="14.4" thickBot="1" x14ac:dyDescent="0.35">
      <c r="A49" s="115" t="s">
        <v>120</v>
      </c>
      <c r="B49" s="116" t="s">
        <v>103</v>
      </c>
      <c r="C49" s="116" t="s">
        <v>103</v>
      </c>
      <c r="D49" s="116" t="s">
        <v>103</v>
      </c>
      <c r="E49" s="116" t="s">
        <v>103</v>
      </c>
      <c r="F49" s="116" t="s">
        <v>103</v>
      </c>
      <c r="G49" s="116" t="s">
        <v>103</v>
      </c>
      <c r="H49" s="116" t="s">
        <v>103</v>
      </c>
      <c r="I49" s="116" t="s">
        <v>286</v>
      </c>
      <c r="J49" s="116" t="s">
        <v>290</v>
      </c>
      <c r="K49" s="116" t="s">
        <v>103</v>
      </c>
      <c r="L49" s="116" t="s">
        <v>103</v>
      </c>
      <c r="M49" s="116" t="s">
        <v>103</v>
      </c>
      <c r="N49" s="116" t="s">
        <v>103</v>
      </c>
      <c r="O49" s="116" t="s">
        <v>103</v>
      </c>
      <c r="P49" s="116" t="s">
        <v>285</v>
      </c>
    </row>
    <row r="50" spans="1:16" ht="14.4" thickBot="1" x14ac:dyDescent="0.35">
      <c r="A50" s="115" t="s">
        <v>121</v>
      </c>
      <c r="B50" s="116" t="s">
        <v>103</v>
      </c>
      <c r="C50" s="116" t="s">
        <v>103</v>
      </c>
      <c r="D50" s="116" t="s">
        <v>103</v>
      </c>
      <c r="E50" s="116" t="s">
        <v>103</v>
      </c>
      <c r="F50" s="116" t="s">
        <v>103</v>
      </c>
      <c r="G50" s="116" t="s">
        <v>103</v>
      </c>
      <c r="H50" s="116" t="s">
        <v>103</v>
      </c>
      <c r="I50" s="116" t="s">
        <v>103</v>
      </c>
      <c r="J50" s="116" t="s">
        <v>290</v>
      </c>
      <c r="K50" s="116" t="s">
        <v>103</v>
      </c>
      <c r="L50" s="116" t="s">
        <v>103</v>
      </c>
      <c r="M50" s="116" t="s">
        <v>103</v>
      </c>
      <c r="N50" s="116" t="s">
        <v>103</v>
      </c>
      <c r="O50" s="116" t="s">
        <v>103</v>
      </c>
      <c r="P50" s="116" t="s">
        <v>291</v>
      </c>
    </row>
    <row r="51" spans="1:16" ht="14.4" thickBot="1" x14ac:dyDescent="0.35">
      <c r="A51" s="115" t="s">
        <v>122</v>
      </c>
      <c r="B51" s="116" t="s">
        <v>103</v>
      </c>
      <c r="C51" s="116" t="s">
        <v>103</v>
      </c>
      <c r="D51" s="116" t="s">
        <v>103</v>
      </c>
      <c r="E51" s="116" t="s">
        <v>103</v>
      </c>
      <c r="F51" s="116" t="s">
        <v>103</v>
      </c>
      <c r="G51" s="116" t="s">
        <v>103</v>
      </c>
      <c r="H51" s="116" t="s">
        <v>103</v>
      </c>
      <c r="I51" s="116" t="s">
        <v>103</v>
      </c>
      <c r="J51" s="116" t="s">
        <v>103</v>
      </c>
      <c r="K51" s="116" t="s">
        <v>103</v>
      </c>
      <c r="L51" s="116" t="s">
        <v>103</v>
      </c>
      <c r="M51" s="116" t="s">
        <v>103</v>
      </c>
      <c r="N51" s="116" t="s">
        <v>103</v>
      </c>
      <c r="O51" s="116" t="s">
        <v>103</v>
      </c>
      <c r="P51" s="116" t="s">
        <v>291</v>
      </c>
    </row>
    <row r="52" spans="1:16" ht="14.4" thickBot="1" x14ac:dyDescent="0.35">
      <c r="A52" s="115" t="s">
        <v>123</v>
      </c>
      <c r="B52" s="116" t="s">
        <v>103</v>
      </c>
      <c r="C52" s="116" t="s">
        <v>103</v>
      </c>
      <c r="D52" s="116" t="s">
        <v>103</v>
      </c>
      <c r="E52" s="116" t="s">
        <v>103</v>
      </c>
      <c r="F52" s="116" t="s">
        <v>103</v>
      </c>
      <c r="G52" s="116" t="s">
        <v>103</v>
      </c>
      <c r="H52" s="116" t="s">
        <v>103</v>
      </c>
      <c r="I52" s="116" t="s">
        <v>103</v>
      </c>
      <c r="J52" s="116" t="s">
        <v>103</v>
      </c>
      <c r="K52" s="116" t="s">
        <v>103</v>
      </c>
      <c r="L52" s="116" t="s">
        <v>103</v>
      </c>
      <c r="M52" s="116" t="s">
        <v>103</v>
      </c>
      <c r="N52" s="116" t="s">
        <v>103</v>
      </c>
      <c r="O52" s="116" t="s">
        <v>103</v>
      </c>
      <c r="P52" s="116" t="s">
        <v>291</v>
      </c>
    </row>
    <row r="53" spans="1:16" ht="14.4" thickBot="1" x14ac:dyDescent="0.35">
      <c r="A53" s="115" t="s">
        <v>124</v>
      </c>
      <c r="B53" s="116" t="s">
        <v>103</v>
      </c>
      <c r="C53" s="116" t="s">
        <v>103</v>
      </c>
      <c r="D53" s="116" t="s">
        <v>103</v>
      </c>
      <c r="E53" s="116" t="s">
        <v>103</v>
      </c>
      <c r="F53" s="116" t="s">
        <v>103</v>
      </c>
      <c r="G53" s="116" t="s">
        <v>103</v>
      </c>
      <c r="H53" s="116" t="s">
        <v>103</v>
      </c>
      <c r="I53" s="116" t="s">
        <v>103</v>
      </c>
      <c r="J53" s="116" t="s">
        <v>103</v>
      </c>
      <c r="K53" s="116" t="s">
        <v>103</v>
      </c>
      <c r="L53" s="116" t="s">
        <v>103</v>
      </c>
      <c r="M53" s="116" t="s">
        <v>103</v>
      </c>
      <c r="N53" s="116" t="s">
        <v>103</v>
      </c>
      <c r="O53" s="116" t="s">
        <v>103</v>
      </c>
      <c r="P53" s="116" t="s">
        <v>291</v>
      </c>
    </row>
    <row r="54" spans="1:16" ht="18.600000000000001" thickBot="1" x14ac:dyDescent="0.35">
      <c r="A54" s="111"/>
    </row>
    <row r="55" spans="1:16" ht="14.4" thickBot="1" x14ac:dyDescent="0.35">
      <c r="A55" s="115" t="s">
        <v>125</v>
      </c>
      <c r="B55" s="115" t="s">
        <v>64</v>
      </c>
      <c r="C55" s="115" t="s">
        <v>65</v>
      </c>
      <c r="D55" s="115" t="s">
        <v>66</v>
      </c>
      <c r="E55" s="115" t="s">
        <v>67</v>
      </c>
      <c r="F55" s="115" t="s">
        <v>68</v>
      </c>
      <c r="G55" s="115" t="s">
        <v>69</v>
      </c>
      <c r="H55" s="115" t="s">
        <v>70</v>
      </c>
      <c r="I55" s="115" t="s">
        <v>71</v>
      </c>
      <c r="J55" s="115" t="s">
        <v>72</v>
      </c>
      <c r="K55" s="115" t="s">
        <v>73</v>
      </c>
      <c r="L55" s="115" t="s">
        <v>74</v>
      </c>
      <c r="M55" s="115" t="s">
        <v>75</v>
      </c>
      <c r="N55" s="115" t="s">
        <v>76</v>
      </c>
      <c r="O55" s="115" t="s">
        <v>77</v>
      </c>
      <c r="P55" s="115" t="s">
        <v>78</v>
      </c>
    </row>
    <row r="56" spans="1:16" ht="14.4" thickBot="1" x14ac:dyDescent="0.35">
      <c r="A56" s="115" t="s">
        <v>102</v>
      </c>
      <c r="B56" s="116">
        <v>1074</v>
      </c>
      <c r="C56" s="116">
        <v>0</v>
      </c>
      <c r="D56" s="116">
        <v>52</v>
      </c>
      <c r="E56" s="116">
        <v>1649</v>
      </c>
      <c r="F56" s="116">
        <v>909</v>
      </c>
      <c r="G56" s="116">
        <v>91</v>
      </c>
      <c r="H56" s="116">
        <v>0</v>
      </c>
      <c r="I56" s="116">
        <v>1141</v>
      </c>
      <c r="J56" s="116">
        <v>1057</v>
      </c>
      <c r="K56" s="116">
        <v>0</v>
      </c>
      <c r="L56" s="116">
        <v>0</v>
      </c>
      <c r="M56" s="116">
        <v>446</v>
      </c>
      <c r="N56" s="116">
        <v>0</v>
      </c>
      <c r="O56" s="116">
        <v>277</v>
      </c>
      <c r="P56" s="116">
        <v>3085</v>
      </c>
    </row>
    <row r="57" spans="1:16" ht="14.4" thickBot="1" x14ac:dyDescent="0.35">
      <c r="A57" s="115" t="s">
        <v>104</v>
      </c>
      <c r="B57" s="116">
        <v>942</v>
      </c>
      <c r="C57" s="116">
        <v>0</v>
      </c>
      <c r="D57" s="116">
        <v>52</v>
      </c>
      <c r="E57" s="116">
        <v>378</v>
      </c>
      <c r="F57" s="116">
        <v>909</v>
      </c>
      <c r="G57" s="116">
        <v>91</v>
      </c>
      <c r="H57" s="116">
        <v>0</v>
      </c>
      <c r="I57" s="116">
        <v>1141</v>
      </c>
      <c r="J57" s="116">
        <v>306</v>
      </c>
      <c r="K57" s="116">
        <v>0</v>
      </c>
      <c r="L57" s="116">
        <v>0</v>
      </c>
      <c r="M57" s="116">
        <v>446</v>
      </c>
      <c r="N57" s="116">
        <v>0</v>
      </c>
      <c r="O57" s="116">
        <v>277</v>
      </c>
      <c r="P57" s="116">
        <v>3085</v>
      </c>
    </row>
    <row r="58" spans="1:16" ht="14.4" thickBot="1" x14ac:dyDescent="0.35">
      <c r="A58" s="115" t="s">
        <v>105</v>
      </c>
      <c r="B58" s="116">
        <v>942</v>
      </c>
      <c r="C58" s="116">
        <v>0</v>
      </c>
      <c r="D58" s="116">
        <v>52</v>
      </c>
      <c r="E58" s="116">
        <v>378</v>
      </c>
      <c r="F58" s="116">
        <v>237</v>
      </c>
      <c r="G58" s="116">
        <v>91</v>
      </c>
      <c r="H58" s="116">
        <v>0</v>
      </c>
      <c r="I58" s="116">
        <v>959</v>
      </c>
      <c r="J58" s="116">
        <v>306</v>
      </c>
      <c r="K58" s="116">
        <v>0</v>
      </c>
      <c r="L58" s="116">
        <v>0</v>
      </c>
      <c r="M58" s="116">
        <v>446</v>
      </c>
      <c r="N58" s="116">
        <v>0</v>
      </c>
      <c r="O58" s="116">
        <v>277</v>
      </c>
      <c r="P58" s="116">
        <v>3085</v>
      </c>
    </row>
    <row r="59" spans="1:16" ht="14.4" thickBot="1" x14ac:dyDescent="0.35">
      <c r="A59" s="115" t="s">
        <v>106</v>
      </c>
      <c r="B59" s="116">
        <v>0</v>
      </c>
      <c r="C59" s="116">
        <v>0</v>
      </c>
      <c r="D59" s="116">
        <v>52</v>
      </c>
      <c r="E59" s="116">
        <v>378</v>
      </c>
      <c r="F59" s="116">
        <v>237</v>
      </c>
      <c r="G59" s="116">
        <v>91</v>
      </c>
      <c r="H59" s="116">
        <v>0</v>
      </c>
      <c r="I59" s="116">
        <v>959</v>
      </c>
      <c r="J59" s="116">
        <v>306</v>
      </c>
      <c r="K59" s="116">
        <v>0</v>
      </c>
      <c r="L59" s="116">
        <v>0</v>
      </c>
      <c r="M59" s="116">
        <v>446</v>
      </c>
      <c r="N59" s="116">
        <v>0</v>
      </c>
      <c r="O59" s="116">
        <v>277</v>
      </c>
      <c r="P59" s="116">
        <v>2640</v>
      </c>
    </row>
    <row r="60" spans="1:16" ht="14.4" thickBot="1" x14ac:dyDescent="0.35">
      <c r="A60" s="115" t="s">
        <v>107</v>
      </c>
      <c r="B60" s="116">
        <v>0</v>
      </c>
      <c r="C60" s="116">
        <v>0</v>
      </c>
      <c r="D60" s="116">
        <v>52</v>
      </c>
      <c r="E60" s="116">
        <v>0</v>
      </c>
      <c r="F60" s="116">
        <v>237</v>
      </c>
      <c r="G60" s="116">
        <v>91</v>
      </c>
      <c r="H60" s="116">
        <v>0</v>
      </c>
      <c r="I60" s="116">
        <v>622</v>
      </c>
      <c r="J60" s="116">
        <v>306</v>
      </c>
      <c r="K60" s="116">
        <v>0</v>
      </c>
      <c r="L60" s="116">
        <v>0</v>
      </c>
      <c r="M60" s="116">
        <v>446</v>
      </c>
      <c r="N60" s="116">
        <v>0</v>
      </c>
      <c r="O60" s="116">
        <v>277</v>
      </c>
      <c r="P60" s="116">
        <v>2640</v>
      </c>
    </row>
    <row r="61" spans="1:16" ht="14.4" thickBot="1" x14ac:dyDescent="0.35">
      <c r="A61" s="115" t="s">
        <v>108</v>
      </c>
      <c r="B61" s="116">
        <v>0</v>
      </c>
      <c r="C61" s="116">
        <v>0</v>
      </c>
      <c r="D61" s="116">
        <v>52</v>
      </c>
      <c r="E61" s="116">
        <v>0</v>
      </c>
      <c r="F61" s="116">
        <v>237</v>
      </c>
      <c r="G61" s="116">
        <v>91</v>
      </c>
      <c r="H61" s="116">
        <v>0</v>
      </c>
      <c r="I61" s="116">
        <v>622</v>
      </c>
      <c r="J61" s="116">
        <v>306</v>
      </c>
      <c r="K61" s="116">
        <v>0</v>
      </c>
      <c r="L61" s="116">
        <v>0</v>
      </c>
      <c r="M61" s="116">
        <v>446</v>
      </c>
      <c r="N61" s="116">
        <v>0</v>
      </c>
      <c r="O61" s="116">
        <v>277</v>
      </c>
      <c r="P61" s="116">
        <v>2640</v>
      </c>
    </row>
    <row r="62" spans="1:16" ht="14.4" thickBot="1" x14ac:dyDescent="0.35">
      <c r="A62" s="115" t="s">
        <v>109</v>
      </c>
      <c r="B62" s="116">
        <v>0</v>
      </c>
      <c r="C62" s="116">
        <v>0</v>
      </c>
      <c r="D62" s="116">
        <v>7</v>
      </c>
      <c r="E62" s="116">
        <v>0</v>
      </c>
      <c r="F62" s="116">
        <v>237</v>
      </c>
      <c r="G62" s="116">
        <v>91</v>
      </c>
      <c r="H62" s="116">
        <v>0</v>
      </c>
      <c r="I62" s="116">
        <v>622</v>
      </c>
      <c r="J62" s="116">
        <v>306</v>
      </c>
      <c r="K62" s="116">
        <v>0</v>
      </c>
      <c r="L62" s="116">
        <v>0</v>
      </c>
      <c r="M62" s="116">
        <v>446</v>
      </c>
      <c r="N62" s="116">
        <v>0</v>
      </c>
      <c r="O62" s="116">
        <v>277</v>
      </c>
      <c r="P62" s="116">
        <v>2640</v>
      </c>
    </row>
    <row r="63" spans="1:16" ht="14.4" thickBot="1" x14ac:dyDescent="0.35">
      <c r="A63" s="115" t="s">
        <v>110</v>
      </c>
      <c r="B63" s="116">
        <v>0</v>
      </c>
      <c r="C63" s="116">
        <v>0</v>
      </c>
      <c r="D63" s="116">
        <v>7</v>
      </c>
      <c r="E63" s="116">
        <v>0</v>
      </c>
      <c r="F63" s="116">
        <v>237</v>
      </c>
      <c r="G63" s="116">
        <v>91</v>
      </c>
      <c r="H63" s="116">
        <v>0</v>
      </c>
      <c r="I63" s="116">
        <v>622</v>
      </c>
      <c r="J63" s="116">
        <v>306</v>
      </c>
      <c r="K63" s="116">
        <v>0</v>
      </c>
      <c r="L63" s="116">
        <v>0</v>
      </c>
      <c r="M63" s="116">
        <v>446</v>
      </c>
      <c r="N63" s="116">
        <v>0</v>
      </c>
      <c r="O63" s="116">
        <v>277</v>
      </c>
      <c r="P63" s="116">
        <v>2640</v>
      </c>
    </row>
    <row r="64" spans="1:16" ht="14.4" thickBot="1" x14ac:dyDescent="0.35">
      <c r="A64" s="115" t="s">
        <v>111</v>
      </c>
      <c r="B64" s="116">
        <v>0</v>
      </c>
      <c r="C64" s="116">
        <v>0</v>
      </c>
      <c r="D64" s="116">
        <v>7</v>
      </c>
      <c r="E64" s="116">
        <v>0</v>
      </c>
      <c r="F64" s="116">
        <v>237</v>
      </c>
      <c r="G64" s="116">
        <v>91</v>
      </c>
      <c r="H64" s="116">
        <v>0</v>
      </c>
      <c r="I64" s="116">
        <v>622</v>
      </c>
      <c r="J64" s="116">
        <v>306</v>
      </c>
      <c r="K64" s="116">
        <v>0</v>
      </c>
      <c r="L64" s="116">
        <v>0</v>
      </c>
      <c r="M64" s="116">
        <v>315</v>
      </c>
      <c r="N64" s="116">
        <v>0</v>
      </c>
      <c r="O64" s="116">
        <v>0</v>
      </c>
      <c r="P64" s="116">
        <v>2640</v>
      </c>
    </row>
    <row r="65" spans="1:20" ht="14.4" thickBot="1" x14ac:dyDescent="0.35">
      <c r="A65" s="115" t="s">
        <v>112</v>
      </c>
      <c r="B65" s="116">
        <v>0</v>
      </c>
      <c r="C65" s="116">
        <v>0</v>
      </c>
      <c r="D65" s="116">
        <v>0</v>
      </c>
      <c r="E65" s="116">
        <v>0</v>
      </c>
      <c r="F65" s="116">
        <v>237</v>
      </c>
      <c r="G65" s="116">
        <v>91</v>
      </c>
      <c r="H65" s="116">
        <v>0</v>
      </c>
      <c r="I65" s="116">
        <v>622</v>
      </c>
      <c r="J65" s="116">
        <v>306</v>
      </c>
      <c r="K65" s="116">
        <v>0</v>
      </c>
      <c r="L65" s="116">
        <v>0</v>
      </c>
      <c r="M65" s="116">
        <v>315</v>
      </c>
      <c r="N65" s="116">
        <v>0</v>
      </c>
      <c r="O65" s="116">
        <v>0</v>
      </c>
      <c r="P65" s="116">
        <v>2640</v>
      </c>
    </row>
    <row r="66" spans="1:20" ht="14.4" thickBot="1" x14ac:dyDescent="0.35">
      <c r="A66" s="115" t="s">
        <v>113</v>
      </c>
      <c r="B66" s="116">
        <v>0</v>
      </c>
      <c r="C66" s="116">
        <v>0</v>
      </c>
      <c r="D66" s="116">
        <v>0</v>
      </c>
      <c r="E66" s="116">
        <v>0</v>
      </c>
      <c r="F66" s="116">
        <v>237</v>
      </c>
      <c r="G66" s="116">
        <v>91</v>
      </c>
      <c r="H66" s="116">
        <v>0</v>
      </c>
      <c r="I66" s="116">
        <v>622</v>
      </c>
      <c r="J66" s="116">
        <v>306</v>
      </c>
      <c r="K66" s="116">
        <v>0</v>
      </c>
      <c r="L66" s="116">
        <v>0</v>
      </c>
      <c r="M66" s="116">
        <v>315</v>
      </c>
      <c r="N66" s="116">
        <v>0</v>
      </c>
      <c r="O66" s="116">
        <v>0</v>
      </c>
      <c r="P66" s="116">
        <v>2640</v>
      </c>
    </row>
    <row r="67" spans="1:20" ht="14.4" thickBot="1" x14ac:dyDescent="0.35">
      <c r="A67" s="115" t="s">
        <v>114</v>
      </c>
      <c r="B67" s="116">
        <v>0</v>
      </c>
      <c r="C67" s="116">
        <v>0</v>
      </c>
      <c r="D67" s="116">
        <v>0</v>
      </c>
      <c r="E67" s="116">
        <v>0</v>
      </c>
      <c r="F67" s="116">
        <v>237</v>
      </c>
      <c r="G67" s="116">
        <v>0</v>
      </c>
      <c r="H67" s="116">
        <v>0</v>
      </c>
      <c r="I67" s="116">
        <v>622</v>
      </c>
      <c r="J67" s="116">
        <v>306</v>
      </c>
      <c r="K67" s="116">
        <v>0</v>
      </c>
      <c r="L67" s="116">
        <v>0</v>
      </c>
      <c r="M67" s="116">
        <v>315</v>
      </c>
      <c r="N67" s="116">
        <v>0</v>
      </c>
      <c r="O67" s="116">
        <v>0</v>
      </c>
      <c r="P67" s="116">
        <v>2640</v>
      </c>
    </row>
    <row r="68" spans="1:20" ht="14.4" thickBot="1" x14ac:dyDescent="0.35">
      <c r="A68" s="115" t="s">
        <v>115</v>
      </c>
      <c r="B68" s="116">
        <v>0</v>
      </c>
      <c r="C68" s="116">
        <v>0</v>
      </c>
      <c r="D68" s="116">
        <v>0</v>
      </c>
      <c r="E68" s="116">
        <v>0</v>
      </c>
      <c r="F68" s="116">
        <v>237</v>
      </c>
      <c r="G68" s="116">
        <v>0</v>
      </c>
      <c r="H68" s="116">
        <v>0</v>
      </c>
      <c r="I68" s="116">
        <v>622</v>
      </c>
      <c r="J68" s="116">
        <v>306</v>
      </c>
      <c r="K68" s="116">
        <v>0</v>
      </c>
      <c r="L68" s="116">
        <v>0</v>
      </c>
      <c r="M68" s="116">
        <v>315</v>
      </c>
      <c r="N68" s="116">
        <v>0</v>
      </c>
      <c r="O68" s="116">
        <v>0</v>
      </c>
      <c r="P68" s="116">
        <v>2640</v>
      </c>
    </row>
    <row r="69" spans="1:20" ht="14.4" thickBot="1" x14ac:dyDescent="0.35">
      <c r="A69" s="115" t="s">
        <v>116</v>
      </c>
      <c r="B69" s="116">
        <v>0</v>
      </c>
      <c r="C69" s="116">
        <v>0</v>
      </c>
      <c r="D69" s="116">
        <v>0</v>
      </c>
      <c r="E69" s="116">
        <v>0</v>
      </c>
      <c r="F69" s="116">
        <v>237</v>
      </c>
      <c r="G69" s="116">
        <v>0</v>
      </c>
      <c r="H69" s="116">
        <v>0</v>
      </c>
      <c r="I69" s="116">
        <v>622</v>
      </c>
      <c r="J69" s="116">
        <v>306</v>
      </c>
      <c r="K69" s="116">
        <v>0</v>
      </c>
      <c r="L69" s="116">
        <v>0</v>
      </c>
      <c r="M69" s="116">
        <v>315</v>
      </c>
      <c r="N69" s="116">
        <v>0</v>
      </c>
      <c r="O69" s="116">
        <v>0</v>
      </c>
      <c r="P69" s="116">
        <v>2640</v>
      </c>
    </row>
    <row r="70" spans="1:20" ht="14.4" thickBot="1" x14ac:dyDescent="0.35">
      <c r="A70" s="115" t="s">
        <v>117</v>
      </c>
      <c r="B70" s="116">
        <v>0</v>
      </c>
      <c r="C70" s="116">
        <v>0</v>
      </c>
      <c r="D70" s="116">
        <v>0</v>
      </c>
      <c r="E70" s="116">
        <v>0</v>
      </c>
      <c r="F70" s="116">
        <v>188</v>
      </c>
      <c r="G70" s="116">
        <v>0</v>
      </c>
      <c r="H70" s="116">
        <v>0</v>
      </c>
      <c r="I70" s="116">
        <v>622</v>
      </c>
      <c r="J70" s="116">
        <v>306</v>
      </c>
      <c r="K70" s="116">
        <v>0</v>
      </c>
      <c r="L70" s="116">
        <v>0</v>
      </c>
      <c r="M70" s="116">
        <v>315</v>
      </c>
      <c r="N70" s="116">
        <v>0</v>
      </c>
      <c r="O70" s="116">
        <v>0</v>
      </c>
      <c r="P70" s="116">
        <v>2640</v>
      </c>
    </row>
    <row r="71" spans="1:20" ht="14.4" thickBot="1" x14ac:dyDescent="0.35">
      <c r="A71" s="115" t="s">
        <v>118</v>
      </c>
      <c r="B71" s="116">
        <v>0</v>
      </c>
      <c r="C71" s="116">
        <v>0</v>
      </c>
      <c r="D71" s="116">
        <v>0</v>
      </c>
      <c r="E71" s="116">
        <v>0</v>
      </c>
      <c r="F71" s="116">
        <v>188</v>
      </c>
      <c r="G71" s="116">
        <v>0</v>
      </c>
      <c r="H71" s="116">
        <v>0</v>
      </c>
      <c r="I71" s="116">
        <v>622</v>
      </c>
      <c r="J71" s="116">
        <v>306</v>
      </c>
      <c r="K71" s="116">
        <v>0</v>
      </c>
      <c r="L71" s="116">
        <v>0</v>
      </c>
      <c r="M71" s="116">
        <v>0</v>
      </c>
      <c r="N71" s="116">
        <v>0</v>
      </c>
      <c r="O71" s="116">
        <v>0</v>
      </c>
      <c r="P71" s="116">
        <v>2640</v>
      </c>
    </row>
    <row r="72" spans="1:20" ht="14.4" thickBot="1" x14ac:dyDescent="0.35">
      <c r="A72" s="115" t="s">
        <v>119</v>
      </c>
      <c r="B72" s="116">
        <v>0</v>
      </c>
      <c r="C72" s="116">
        <v>0</v>
      </c>
      <c r="D72" s="116">
        <v>0</v>
      </c>
      <c r="E72" s="116">
        <v>0</v>
      </c>
      <c r="F72" s="116">
        <v>188</v>
      </c>
      <c r="G72" s="116">
        <v>0</v>
      </c>
      <c r="H72" s="116">
        <v>0</v>
      </c>
      <c r="I72" s="116">
        <v>622</v>
      </c>
      <c r="J72" s="116">
        <v>306</v>
      </c>
      <c r="K72" s="116">
        <v>0</v>
      </c>
      <c r="L72" s="116">
        <v>0</v>
      </c>
      <c r="M72" s="116">
        <v>0</v>
      </c>
      <c r="N72" s="116">
        <v>0</v>
      </c>
      <c r="O72" s="116">
        <v>0</v>
      </c>
      <c r="P72" s="116">
        <v>2640</v>
      </c>
    </row>
    <row r="73" spans="1:20" ht="14.4" thickBot="1" x14ac:dyDescent="0.35">
      <c r="A73" s="115" t="s">
        <v>120</v>
      </c>
      <c r="B73" s="116">
        <v>0</v>
      </c>
      <c r="C73" s="116">
        <v>0</v>
      </c>
      <c r="D73" s="116">
        <v>0</v>
      </c>
      <c r="E73" s="116">
        <v>0</v>
      </c>
      <c r="F73" s="116">
        <v>0</v>
      </c>
      <c r="G73" s="116">
        <v>0</v>
      </c>
      <c r="H73" s="116">
        <v>0</v>
      </c>
      <c r="I73" s="116">
        <v>622</v>
      </c>
      <c r="J73" s="116">
        <v>101</v>
      </c>
      <c r="K73" s="116">
        <v>0</v>
      </c>
      <c r="L73" s="116">
        <v>0</v>
      </c>
      <c r="M73" s="116">
        <v>0</v>
      </c>
      <c r="N73" s="116">
        <v>0</v>
      </c>
      <c r="O73" s="116">
        <v>0</v>
      </c>
      <c r="P73" s="116">
        <v>2640</v>
      </c>
    </row>
    <row r="74" spans="1:20" ht="14.4" thickBot="1" x14ac:dyDescent="0.35">
      <c r="A74" s="115" t="s">
        <v>121</v>
      </c>
      <c r="B74" s="116">
        <v>0</v>
      </c>
      <c r="C74" s="116">
        <v>0</v>
      </c>
      <c r="D74" s="116">
        <v>0</v>
      </c>
      <c r="E74" s="116">
        <v>0</v>
      </c>
      <c r="F74" s="116">
        <v>0</v>
      </c>
      <c r="G74" s="116">
        <v>0</v>
      </c>
      <c r="H74" s="116">
        <v>0</v>
      </c>
      <c r="I74" s="116">
        <v>0</v>
      </c>
      <c r="J74" s="116">
        <v>101</v>
      </c>
      <c r="K74" s="116">
        <v>0</v>
      </c>
      <c r="L74" s="116">
        <v>0</v>
      </c>
      <c r="M74" s="116">
        <v>0</v>
      </c>
      <c r="N74" s="116">
        <v>0</v>
      </c>
      <c r="O74" s="116">
        <v>0</v>
      </c>
      <c r="P74" s="116">
        <v>2543</v>
      </c>
    </row>
    <row r="75" spans="1:20" ht="14.4" thickBot="1" x14ac:dyDescent="0.35">
      <c r="A75" s="115" t="s">
        <v>122</v>
      </c>
      <c r="B75" s="116">
        <v>0</v>
      </c>
      <c r="C75" s="116">
        <v>0</v>
      </c>
      <c r="D75" s="116">
        <v>0</v>
      </c>
      <c r="E75" s="116">
        <v>0</v>
      </c>
      <c r="F75" s="116">
        <v>0</v>
      </c>
      <c r="G75" s="116">
        <v>0</v>
      </c>
      <c r="H75" s="116">
        <v>0</v>
      </c>
      <c r="I75" s="116">
        <v>0</v>
      </c>
      <c r="J75" s="116">
        <v>0</v>
      </c>
      <c r="K75" s="116">
        <v>0</v>
      </c>
      <c r="L75" s="116">
        <v>0</v>
      </c>
      <c r="M75" s="116">
        <v>0</v>
      </c>
      <c r="N75" s="116">
        <v>0</v>
      </c>
      <c r="O75" s="116">
        <v>0</v>
      </c>
      <c r="P75" s="116">
        <v>2543</v>
      </c>
    </row>
    <row r="76" spans="1:20" ht="14.4" thickBot="1" x14ac:dyDescent="0.35">
      <c r="A76" s="115" t="s">
        <v>123</v>
      </c>
      <c r="B76" s="116">
        <v>0</v>
      </c>
      <c r="C76" s="116">
        <v>0</v>
      </c>
      <c r="D76" s="116">
        <v>0</v>
      </c>
      <c r="E76" s="116">
        <v>0</v>
      </c>
      <c r="F76" s="116">
        <v>0</v>
      </c>
      <c r="G76" s="116">
        <v>0</v>
      </c>
      <c r="H76" s="116">
        <v>0</v>
      </c>
      <c r="I76" s="116">
        <v>0</v>
      </c>
      <c r="J76" s="116">
        <v>0</v>
      </c>
      <c r="K76" s="116">
        <v>0</v>
      </c>
      <c r="L76" s="116">
        <v>0</v>
      </c>
      <c r="M76" s="116">
        <v>0</v>
      </c>
      <c r="N76" s="116">
        <v>0</v>
      </c>
      <c r="O76" s="116">
        <v>0</v>
      </c>
      <c r="P76" s="116">
        <v>2543</v>
      </c>
    </row>
    <row r="77" spans="1:20" ht="14.4" thickBot="1" x14ac:dyDescent="0.35">
      <c r="A77" s="115" t="s">
        <v>124</v>
      </c>
      <c r="B77" s="116">
        <v>0</v>
      </c>
      <c r="C77" s="116">
        <v>0</v>
      </c>
      <c r="D77" s="116">
        <v>0</v>
      </c>
      <c r="E77" s="116">
        <v>0</v>
      </c>
      <c r="F77" s="116">
        <v>0</v>
      </c>
      <c r="G77" s="116">
        <v>0</v>
      </c>
      <c r="H77" s="116">
        <v>0</v>
      </c>
      <c r="I77" s="116">
        <v>0</v>
      </c>
      <c r="J77" s="116">
        <v>0</v>
      </c>
      <c r="K77" s="116">
        <v>0</v>
      </c>
      <c r="L77" s="116">
        <v>0</v>
      </c>
      <c r="M77" s="116">
        <v>0</v>
      </c>
      <c r="N77" s="116">
        <v>0</v>
      </c>
      <c r="O77" s="116">
        <v>0</v>
      </c>
      <c r="P77" s="116">
        <v>2543</v>
      </c>
    </row>
    <row r="78" spans="1:20" ht="18.600000000000001" thickBot="1" x14ac:dyDescent="0.35">
      <c r="A78" s="111"/>
    </row>
    <row r="79" spans="1:20" ht="14.4" thickBot="1" x14ac:dyDescent="0.35">
      <c r="A79" s="115" t="s">
        <v>126</v>
      </c>
      <c r="B79" s="115" t="s">
        <v>64</v>
      </c>
      <c r="C79" s="115" t="s">
        <v>65</v>
      </c>
      <c r="D79" s="115" t="s">
        <v>66</v>
      </c>
      <c r="E79" s="115" t="s">
        <v>67</v>
      </c>
      <c r="F79" s="115" t="s">
        <v>68</v>
      </c>
      <c r="G79" s="115" t="s">
        <v>69</v>
      </c>
      <c r="H79" s="115" t="s">
        <v>70</v>
      </c>
      <c r="I79" s="115" t="s">
        <v>71</v>
      </c>
      <c r="J79" s="115" t="s">
        <v>72</v>
      </c>
      <c r="K79" s="115" t="s">
        <v>73</v>
      </c>
      <c r="L79" s="115" t="s">
        <v>74</v>
      </c>
      <c r="M79" s="115" t="s">
        <v>75</v>
      </c>
      <c r="N79" s="115" t="s">
        <v>76</v>
      </c>
      <c r="O79" s="115" t="s">
        <v>77</v>
      </c>
      <c r="P79" s="115" t="s">
        <v>78</v>
      </c>
      <c r="Q79" s="115" t="s">
        <v>127</v>
      </c>
      <c r="R79" s="115" t="s">
        <v>128</v>
      </c>
      <c r="S79" s="115" t="s">
        <v>129</v>
      </c>
      <c r="T79" s="115" t="s">
        <v>130</v>
      </c>
    </row>
    <row r="80" spans="1:20" ht="14.4" thickBot="1" x14ac:dyDescent="0.35">
      <c r="A80" s="115" t="s">
        <v>79</v>
      </c>
      <c r="B80" s="116">
        <v>0</v>
      </c>
      <c r="C80" s="116">
        <v>0</v>
      </c>
      <c r="D80" s="116">
        <v>0</v>
      </c>
      <c r="E80" s="116">
        <v>0</v>
      </c>
      <c r="F80" s="116">
        <v>237</v>
      </c>
      <c r="G80" s="116">
        <v>0</v>
      </c>
      <c r="H80" s="116">
        <v>0</v>
      </c>
      <c r="I80" s="116">
        <v>622</v>
      </c>
      <c r="J80" s="116">
        <v>101</v>
      </c>
      <c r="K80" s="116">
        <v>0</v>
      </c>
      <c r="L80" s="116">
        <v>0</v>
      </c>
      <c r="M80" s="116">
        <v>0</v>
      </c>
      <c r="N80" s="116">
        <v>0</v>
      </c>
      <c r="O80" s="116">
        <v>0</v>
      </c>
      <c r="P80" s="116">
        <v>2640</v>
      </c>
      <c r="Q80" s="116">
        <v>3600</v>
      </c>
      <c r="R80" s="116">
        <v>3600</v>
      </c>
      <c r="S80" s="116">
        <v>0</v>
      </c>
      <c r="T80" s="116">
        <v>0</v>
      </c>
    </row>
    <row r="81" spans="1:20" ht="14.4" thickBot="1" x14ac:dyDescent="0.35">
      <c r="A81" s="115" t="s">
        <v>80</v>
      </c>
      <c r="B81" s="116">
        <v>0</v>
      </c>
      <c r="C81" s="116">
        <v>0</v>
      </c>
      <c r="D81" s="116">
        <v>0</v>
      </c>
      <c r="E81" s="116">
        <v>0</v>
      </c>
      <c r="F81" s="116">
        <v>0</v>
      </c>
      <c r="G81" s="116">
        <v>91</v>
      </c>
      <c r="H81" s="116">
        <v>0</v>
      </c>
      <c r="I81" s="116">
        <v>959</v>
      </c>
      <c r="J81" s="116">
        <v>306</v>
      </c>
      <c r="K81" s="116">
        <v>0</v>
      </c>
      <c r="L81" s="116">
        <v>0</v>
      </c>
      <c r="M81" s="116">
        <v>315</v>
      </c>
      <c r="N81" s="116">
        <v>0</v>
      </c>
      <c r="O81" s="116">
        <v>0</v>
      </c>
      <c r="P81" s="116">
        <v>2640</v>
      </c>
      <c r="Q81" s="116">
        <v>4311</v>
      </c>
      <c r="R81" s="116">
        <v>4310</v>
      </c>
      <c r="S81" s="116">
        <v>-1</v>
      </c>
      <c r="T81" s="116" t="s">
        <v>292</v>
      </c>
    </row>
    <row r="82" spans="1:20" ht="14.4" thickBot="1" x14ac:dyDescent="0.35">
      <c r="A82" s="115" t="s">
        <v>81</v>
      </c>
      <c r="B82" s="116">
        <v>0</v>
      </c>
      <c r="C82" s="116">
        <v>0</v>
      </c>
      <c r="D82" s="116">
        <v>7</v>
      </c>
      <c r="E82" s="116">
        <v>0</v>
      </c>
      <c r="F82" s="116">
        <v>237</v>
      </c>
      <c r="G82" s="116">
        <v>0</v>
      </c>
      <c r="H82" s="116">
        <v>0</v>
      </c>
      <c r="I82" s="116">
        <v>622</v>
      </c>
      <c r="J82" s="116">
        <v>101</v>
      </c>
      <c r="K82" s="116">
        <v>0</v>
      </c>
      <c r="L82" s="116">
        <v>0</v>
      </c>
      <c r="M82" s="116">
        <v>0</v>
      </c>
      <c r="N82" s="116">
        <v>0</v>
      </c>
      <c r="O82" s="116">
        <v>0</v>
      </c>
      <c r="P82" s="116">
        <v>2543</v>
      </c>
      <c r="Q82" s="116">
        <v>3510</v>
      </c>
      <c r="R82" s="116">
        <v>3510</v>
      </c>
      <c r="S82" s="116">
        <v>0</v>
      </c>
      <c r="T82" s="116">
        <v>0</v>
      </c>
    </row>
    <row r="83" spans="1:20" ht="14.4" thickBot="1" x14ac:dyDescent="0.35">
      <c r="A83" s="115" t="s">
        <v>82</v>
      </c>
      <c r="B83" s="116">
        <v>0</v>
      </c>
      <c r="C83" s="116">
        <v>0</v>
      </c>
      <c r="D83" s="116">
        <v>0</v>
      </c>
      <c r="E83" s="116">
        <v>0</v>
      </c>
      <c r="F83" s="116">
        <v>0</v>
      </c>
      <c r="G83" s="116">
        <v>0</v>
      </c>
      <c r="H83" s="116">
        <v>0</v>
      </c>
      <c r="I83" s="116">
        <v>0</v>
      </c>
      <c r="J83" s="116">
        <v>0</v>
      </c>
      <c r="K83" s="116">
        <v>0</v>
      </c>
      <c r="L83" s="116">
        <v>0</v>
      </c>
      <c r="M83" s="116">
        <v>0</v>
      </c>
      <c r="N83" s="116">
        <v>0</v>
      </c>
      <c r="O83" s="116">
        <v>0</v>
      </c>
      <c r="P83" s="116">
        <v>2640</v>
      </c>
      <c r="Q83" s="116">
        <v>2640</v>
      </c>
      <c r="R83" s="116">
        <v>2640</v>
      </c>
      <c r="S83" s="116">
        <v>0</v>
      </c>
      <c r="T83" s="116">
        <v>0</v>
      </c>
    </row>
    <row r="84" spans="1:20" ht="14.4" thickBot="1" x14ac:dyDescent="0.35">
      <c r="A84" s="115" t="s">
        <v>83</v>
      </c>
      <c r="B84" s="116">
        <v>0</v>
      </c>
      <c r="C84" s="116">
        <v>0</v>
      </c>
      <c r="D84" s="116">
        <v>52</v>
      </c>
      <c r="E84" s="116">
        <v>0</v>
      </c>
      <c r="F84" s="116">
        <v>0</v>
      </c>
      <c r="G84" s="116">
        <v>91</v>
      </c>
      <c r="H84" s="116">
        <v>0</v>
      </c>
      <c r="I84" s="116">
        <v>1141</v>
      </c>
      <c r="J84" s="116">
        <v>306</v>
      </c>
      <c r="K84" s="116">
        <v>0</v>
      </c>
      <c r="L84" s="116">
        <v>0</v>
      </c>
      <c r="M84" s="116">
        <v>446</v>
      </c>
      <c r="N84" s="116">
        <v>0</v>
      </c>
      <c r="O84" s="116">
        <v>0</v>
      </c>
      <c r="P84" s="116">
        <v>3085</v>
      </c>
      <c r="Q84" s="116">
        <v>5121</v>
      </c>
      <c r="R84" s="116">
        <v>5120</v>
      </c>
      <c r="S84" s="116">
        <v>-1</v>
      </c>
      <c r="T84" s="116" t="s">
        <v>292</v>
      </c>
    </row>
    <row r="85" spans="1:20" ht="14.4" thickBot="1" x14ac:dyDescent="0.35">
      <c r="A85" s="115" t="s">
        <v>84</v>
      </c>
      <c r="B85" s="116">
        <v>0</v>
      </c>
      <c r="C85" s="116">
        <v>0</v>
      </c>
      <c r="D85" s="116">
        <v>7</v>
      </c>
      <c r="E85" s="116">
        <v>0</v>
      </c>
      <c r="F85" s="116">
        <v>0</v>
      </c>
      <c r="G85" s="116">
        <v>91</v>
      </c>
      <c r="H85" s="116">
        <v>0</v>
      </c>
      <c r="I85" s="116">
        <v>1141</v>
      </c>
      <c r="J85" s="116">
        <v>306</v>
      </c>
      <c r="K85" s="116">
        <v>0</v>
      </c>
      <c r="L85" s="116">
        <v>0</v>
      </c>
      <c r="M85" s="116">
        <v>315</v>
      </c>
      <c r="N85" s="116">
        <v>0</v>
      </c>
      <c r="O85" s="116">
        <v>0</v>
      </c>
      <c r="P85" s="116">
        <v>2640</v>
      </c>
      <c r="Q85" s="116">
        <v>4500</v>
      </c>
      <c r="R85" s="116">
        <v>4500</v>
      </c>
      <c r="S85" s="116">
        <v>0</v>
      </c>
      <c r="T85" s="116">
        <v>0</v>
      </c>
    </row>
    <row r="86" spans="1:20" ht="14.4" thickBot="1" x14ac:dyDescent="0.35">
      <c r="A86" s="115" t="s">
        <v>85</v>
      </c>
      <c r="B86" s="116">
        <v>0</v>
      </c>
      <c r="C86" s="116">
        <v>0</v>
      </c>
      <c r="D86" s="116">
        <v>0</v>
      </c>
      <c r="E86" s="116">
        <v>0</v>
      </c>
      <c r="F86" s="116">
        <v>188</v>
      </c>
      <c r="G86" s="116">
        <v>0</v>
      </c>
      <c r="H86" s="116">
        <v>0</v>
      </c>
      <c r="I86" s="116">
        <v>622</v>
      </c>
      <c r="J86" s="116">
        <v>306</v>
      </c>
      <c r="K86" s="116">
        <v>0</v>
      </c>
      <c r="L86" s="116">
        <v>0</v>
      </c>
      <c r="M86" s="116">
        <v>315</v>
      </c>
      <c r="N86" s="116">
        <v>0</v>
      </c>
      <c r="O86" s="116">
        <v>0</v>
      </c>
      <c r="P86" s="116">
        <v>2640</v>
      </c>
      <c r="Q86" s="116">
        <v>4071</v>
      </c>
      <c r="R86" s="116">
        <v>4070</v>
      </c>
      <c r="S86" s="116">
        <v>-1</v>
      </c>
      <c r="T86" s="116" t="s">
        <v>292</v>
      </c>
    </row>
    <row r="87" spans="1:20" ht="14.4" thickBot="1" x14ac:dyDescent="0.35">
      <c r="A87" s="115" t="s">
        <v>86</v>
      </c>
      <c r="B87" s="116">
        <v>0</v>
      </c>
      <c r="C87" s="116">
        <v>0</v>
      </c>
      <c r="D87" s="116">
        <v>0</v>
      </c>
      <c r="E87" s="116">
        <v>0</v>
      </c>
      <c r="F87" s="116">
        <v>237</v>
      </c>
      <c r="G87" s="116">
        <v>91</v>
      </c>
      <c r="H87" s="116">
        <v>0</v>
      </c>
      <c r="I87" s="116">
        <v>622</v>
      </c>
      <c r="J87" s="116">
        <v>0</v>
      </c>
      <c r="K87" s="116">
        <v>0</v>
      </c>
      <c r="L87" s="116">
        <v>0</v>
      </c>
      <c r="M87" s="116">
        <v>0</v>
      </c>
      <c r="N87" s="116">
        <v>0</v>
      </c>
      <c r="O87" s="116">
        <v>0</v>
      </c>
      <c r="P87" s="116">
        <v>2640</v>
      </c>
      <c r="Q87" s="116">
        <v>3590</v>
      </c>
      <c r="R87" s="116">
        <v>3590</v>
      </c>
      <c r="S87" s="116">
        <v>0</v>
      </c>
      <c r="T87" s="116">
        <v>0</v>
      </c>
    </row>
    <row r="88" spans="1:20" ht="14.4" thickBot="1" x14ac:dyDescent="0.35">
      <c r="A88" s="115" t="s">
        <v>87</v>
      </c>
      <c r="B88" s="116">
        <v>0</v>
      </c>
      <c r="C88" s="116">
        <v>0</v>
      </c>
      <c r="D88" s="116">
        <v>7</v>
      </c>
      <c r="E88" s="116">
        <v>0</v>
      </c>
      <c r="F88" s="116">
        <v>237</v>
      </c>
      <c r="G88" s="116">
        <v>0</v>
      </c>
      <c r="H88" s="116">
        <v>0</v>
      </c>
      <c r="I88" s="116">
        <v>622</v>
      </c>
      <c r="J88" s="116">
        <v>306</v>
      </c>
      <c r="K88" s="116">
        <v>0</v>
      </c>
      <c r="L88" s="116">
        <v>0</v>
      </c>
      <c r="M88" s="116">
        <v>446</v>
      </c>
      <c r="N88" s="116">
        <v>0</v>
      </c>
      <c r="O88" s="116">
        <v>277</v>
      </c>
      <c r="P88" s="116">
        <v>3085</v>
      </c>
      <c r="Q88" s="116">
        <v>4980</v>
      </c>
      <c r="R88" s="116">
        <v>4980</v>
      </c>
      <c r="S88" s="116">
        <v>0</v>
      </c>
      <c r="T88" s="116">
        <v>0</v>
      </c>
    </row>
    <row r="89" spans="1:20" ht="14.4" thickBot="1" x14ac:dyDescent="0.35">
      <c r="A89" s="115" t="s">
        <v>88</v>
      </c>
      <c r="B89" s="116">
        <v>0</v>
      </c>
      <c r="C89" s="116">
        <v>0</v>
      </c>
      <c r="D89" s="116">
        <v>52</v>
      </c>
      <c r="E89" s="116">
        <v>0</v>
      </c>
      <c r="F89" s="116">
        <v>237</v>
      </c>
      <c r="G89" s="116">
        <v>91</v>
      </c>
      <c r="H89" s="116">
        <v>0</v>
      </c>
      <c r="I89" s="116">
        <v>622</v>
      </c>
      <c r="J89" s="116">
        <v>306</v>
      </c>
      <c r="K89" s="116">
        <v>0</v>
      </c>
      <c r="L89" s="116">
        <v>0</v>
      </c>
      <c r="M89" s="116">
        <v>0</v>
      </c>
      <c r="N89" s="116">
        <v>0</v>
      </c>
      <c r="O89" s="116">
        <v>0</v>
      </c>
      <c r="P89" s="116">
        <v>2543</v>
      </c>
      <c r="Q89" s="116">
        <v>3851</v>
      </c>
      <c r="R89" s="116">
        <v>3850</v>
      </c>
      <c r="S89" s="116">
        <v>-1</v>
      </c>
      <c r="T89" s="116" t="s">
        <v>293</v>
      </c>
    </row>
    <row r="90" spans="1:20" ht="14.4" thickBot="1" x14ac:dyDescent="0.35">
      <c r="A90" s="115" t="s">
        <v>89</v>
      </c>
      <c r="B90" s="116">
        <v>0</v>
      </c>
      <c r="C90" s="116">
        <v>0</v>
      </c>
      <c r="D90" s="116">
        <v>52</v>
      </c>
      <c r="E90" s="116">
        <v>0</v>
      </c>
      <c r="F90" s="116">
        <v>0</v>
      </c>
      <c r="G90" s="116">
        <v>91</v>
      </c>
      <c r="H90" s="116">
        <v>0</v>
      </c>
      <c r="I90" s="116">
        <v>622</v>
      </c>
      <c r="J90" s="116">
        <v>306</v>
      </c>
      <c r="K90" s="116">
        <v>0</v>
      </c>
      <c r="L90" s="116">
        <v>0</v>
      </c>
      <c r="M90" s="116">
        <v>0</v>
      </c>
      <c r="N90" s="116">
        <v>0</v>
      </c>
      <c r="O90" s="116">
        <v>0</v>
      </c>
      <c r="P90" s="116">
        <v>2640</v>
      </c>
      <c r="Q90" s="116">
        <v>3711</v>
      </c>
      <c r="R90" s="116">
        <v>3710</v>
      </c>
      <c r="S90" s="116">
        <v>-1</v>
      </c>
      <c r="T90" s="116" t="s">
        <v>293</v>
      </c>
    </row>
    <row r="91" spans="1:20" ht="14.4" thickBot="1" x14ac:dyDescent="0.35">
      <c r="A91" s="115" t="s">
        <v>90</v>
      </c>
      <c r="B91" s="116">
        <v>0</v>
      </c>
      <c r="C91" s="116">
        <v>0</v>
      </c>
      <c r="D91" s="116">
        <v>0</v>
      </c>
      <c r="E91" s="116">
        <v>0</v>
      </c>
      <c r="F91" s="116">
        <v>188</v>
      </c>
      <c r="G91" s="116">
        <v>0</v>
      </c>
      <c r="H91" s="116">
        <v>0</v>
      </c>
      <c r="I91" s="116">
        <v>622</v>
      </c>
      <c r="J91" s="116">
        <v>306</v>
      </c>
      <c r="K91" s="116">
        <v>0</v>
      </c>
      <c r="L91" s="116">
        <v>0</v>
      </c>
      <c r="M91" s="116">
        <v>0</v>
      </c>
      <c r="N91" s="116">
        <v>0</v>
      </c>
      <c r="O91" s="116">
        <v>0</v>
      </c>
      <c r="P91" s="116">
        <v>3085</v>
      </c>
      <c r="Q91" s="116">
        <v>4201</v>
      </c>
      <c r="R91" s="116">
        <v>4200</v>
      </c>
      <c r="S91" s="116">
        <v>-1</v>
      </c>
      <c r="T91" s="116" t="s">
        <v>292</v>
      </c>
    </row>
    <row r="92" spans="1:20" ht="14.4" thickBot="1" x14ac:dyDescent="0.35">
      <c r="A92" s="115" t="s">
        <v>91</v>
      </c>
      <c r="B92" s="116">
        <v>0</v>
      </c>
      <c r="C92" s="116">
        <v>0</v>
      </c>
      <c r="D92" s="116">
        <v>0</v>
      </c>
      <c r="E92" s="116">
        <v>378</v>
      </c>
      <c r="F92" s="116">
        <v>237</v>
      </c>
      <c r="G92" s="116">
        <v>0</v>
      </c>
      <c r="H92" s="116">
        <v>0</v>
      </c>
      <c r="I92" s="116">
        <v>0</v>
      </c>
      <c r="J92" s="116">
        <v>0</v>
      </c>
      <c r="K92" s="116">
        <v>0</v>
      </c>
      <c r="L92" s="116">
        <v>0</v>
      </c>
      <c r="M92" s="116">
        <v>315</v>
      </c>
      <c r="N92" s="116">
        <v>0</v>
      </c>
      <c r="O92" s="116">
        <v>277</v>
      </c>
      <c r="P92" s="116">
        <v>2543</v>
      </c>
      <c r="Q92" s="116">
        <v>3750</v>
      </c>
      <c r="R92" s="116">
        <v>3750</v>
      </c>
      <c r="S92" s="116">
        <v>0</v>
      </c>
      <c r="T92" s="116">
        <v>0</v>
      </c>
    </row>
    <row r="93" spans="1:20" ht="14.4" thickBot="1" x14ac:dyDescent="0.35">
      <c r="A93" s="115" t="s">
        <v>92</v>
      </c>
      <c r="B93" s="116">
        <v>0</v>
      </c>
      <c r="C93" s="116">
        <v>0</v>
      </c>
      <c r="D93" s="116">
        <v>52</v>
      </c>
      <c r="E93" s="116">
        <v>378</v>
      </c>
      <c r="F93" s="116">
        <v>237</v>
      </c>
      <c r="G93" s="116">
        <v>91</v>
      </c>
      <c r="H93" s="116">
        <v>0</v>
      </c>
      <c r="I93" s="116">
        <v>622</v>
      </c>
      <c r="J93" s="116">
        <v>306</v>
      </c>
      <c r="K93" s="116">
        <v>0</v>
      </c>
      <c r="L93" s="116">
        <v>0</v>
      </c>
      <c r="M93" s="116">
        <v>315</v>
      </c>
      <c r="N93" s="116">
        <v>0</v>
      </c>
      <c r="O93" s="116">
        <v>0</v>
      </c>
      <c r="P93" s="116">
        <v>2640</v>
      </c>
      <c r="Q93" s="116">
        <v>4641</v>
      </c>
      <c r="R93" s="116">
        <v>4640</v>
      </c>
      <c r="S93" s="116">
        <v>-1</v>
      </c>
      <c r="T93" s="116" t="s">
        <v>292</v>
      </c>
    </row>
    <row r="94" spans="1:20" ht="14.4" thickBot="1" x14ac:dyDescent="0.35">
      <c r="A94" s="115" t="s">
        <v>93</v>
      </c>
      <c r="B94" s="116">
        <v>0</v>
      </c>
      <c r="C94" s="116">
        <v>0</v>
      </c>
      <c r="D94" s="116">
        <v>52</v>
      </c>
      <c r="E94" s="116">
        <v>0</v>
      </c>
      <c r="F94" s="116">
        <v>237</v>
      </c>
      <c r="G94" s="116">
        <v>91</v>
      </c>
      <c r="H94" s="116">
        <v>0</v>
      </c>
      <c r="I94" s="116">
        <v>959</v>
      </c>
      <c r="J94" s="116">
        <v>306</v>
      </c>
      <c r="K94" s="116">
        <v>0</v>
      </c>
      <c r="L94" s="116">
        <v>0</v>
      </c>
      <c r="M94" s="116">
        <v>446</v>
      </c>
      <c r="N94" s="116">
        <v>0</v>
      </c>
      <c r="O94" s="116">
        <v>0</v>
      </c>
      <c r="P94" s="116">
        <v>2640</v>
      </c>
      <c r="Q94" s="116">
        <v>4731</v>
      </c>
      <c r="R94" s="116">
        <v>4730</v>
      </c>
      <c r="S94" s="116">
        <v>-1</v>
      </c>
      <c r="T94" s="116" t="s">
        <v>292</v>
      </c>
    </row>
    <row r="95" spans="1:20" ht="14.4" thickBot="1" x14ac:dyDescent="0.35">
      <c r="A95" s="115" t="s">
        <v>94</v>
      </c>
      <c r="B95" s="116">
        <v>0</v>
      </c>
      <c r="C95" s="116">
        <v>0</v>
      </c>
      <c r="D95" s="116">
        <v>0</v>
      </c>
      <c r="E95" s="116">
        <v>1649</v>
      </c>
      <c r="F95" s="116">
        <v>237</v>
      </c>
      <c r="G95" s="116">
        <v>0</v>
      </c>
      <c r="H95" s="116">
        <v>0</v>
      </c>
      <c r="I95" s="116">
        <v>0</v>
      </c>
      <c r="J95" s="116">
        <v>306</v>
      </c>
      <c r="K95" s="116">
        <v>0</v>
      </c>
      <c r="L95" s="116">
        <v>0</v>
      </c>
      <c r="M95" s="116">
        <v>446</v>
      </c>
      <c r="N95" s="116">
        <v>0</v>
      </c>
      <c r="O95" s="116">
        <v>0</v>
      </c>
      <c r="P95" s="116">
        <v>2543</v>
      </c>
      <c r="Q95" s="116">
        <v>5181</v>
      </c>
      <c r="R95" s="116">
        <v>5180</v>
      </c>
      <c r="S95" s="116">
        <v>-1</v>
      </c>
      <c r="T95" s="116" t="s">
        <v>292</v>
      </c>
    </row>
    <row r="96" spans="1:20" ht="14.4" thickBot="1" x14ac:dyDescent="0.35">
      <c r="A96" s="115" t="s">
        <v>95</v>
      </c>
      <c r="B96" s="116">
        <v>0</v>
      </c>
      <c r="C96" s="116">
        <v>0</v>
      </c>
      <c r="D96" s="116">
        <v>0</v>
      </c>
      <c r="E96" s="116">
        <v>0</v>
      </c>
      <c r="F96" s="116">
        <v>237</v>
      </c>
      <c r="G96" s="116">
        <v>91</v>
      </c>
      <c r="H96" s="116">
        <v>0</v>
      </c>
      <c r="I96" s="116">
        <v>622</v>
      </c>
      <c r="J96" s="116">
        <v>1057</v>
      </c>
      <c r="K96" s="116">
        <v>0</v>
      </c>
      <c r="L96" s="116">
        <v>0</v>
      </c>
      <c r="M96" s="116">
        <v>446</v>
      </c>
      <c r="N96" s="116">
        <v>0</v>
      </c>
      <c r="O96" s="116">
        <v>277</v>
      </c>
      <c r="P96" s="116">
        <v>2640</v>
      </c>
      <c r="Q96" s="116">
        <v>5370</v>
      </c>
      <c r="R96" s="116">
        <v>5370</v>
      </c>
      <c r="S96" s="116">
        <v>0</v>
      </c>
      <c r="T96" s="116">
        <v>0</v>
      </c>
    </row>
    <row r="97" spans="1:20" ht="14.4" thickBot="1" x14ac:dyDescent="0.35">
      <c r="A97" s="115" t="s">
        <v>96</v>
      </c>
      <c r="B97" s="116">
        <v>942</v>
      </c>
      <c r="C97" s="116">
        <v>0</v>
      </c>
      <c r="D97" s="116">
        <v>0</v>
      </c>
      <c r="E97" s="116">
        <v>0</v>
      </c>
      <c r="F97" s="116">
        <v>237</v>
      </c>
      <c r="G97" s="116">
        <v>91</v>
      </c>
      <c r="H97" s="116">
        <v>0</v>
      </c>
      <c r="I97" s="116">
        <v>622</v>
      </c>
      <c r="J97" s="116">
        <v>306</v>
      </c>
      <c r="K97" s="116">
        <v>0</v>
      </c>
      <c r="L97" s="116">
        <v>0</v>
      </c>
      <c r="M97" s="116">
        <v>315</v>
      </c>
      <c r="N97" s="116">
        <v>0</v>
      </c>
      <c r="O97" s="116">
        <v>277</v>
      </c>
      <c r="P97" s="116">
        <v>2640</v>
      </c>
      <c r="Q97" s="116">
        <v>5430</v>
      </c>
      <c r="R97" s="116">
        <v>5430</v>
      </c>
      <c r="S97" s="116">
        <v>0</v>
      </c>
      <c r="T97" s="116">
        <v>0</v>
      </c>
    </row>
    <row r="98" spans="1:20" ht="14.4" thickBot="1" x14ac:dyDescent="0.35">
      <c r="A98" s="115" t="s">
        <v>97</v>
      </c>
      <c r="B98" s="116">
        <v>0</v>
      </c>
      <c r="C98" s="116">
        <v>0</v>
      </c>
      <c r="D98" s="116">
        <v>52</v>
      </c>
      <c r="E98" s="116">
        <v>0</v>
      </c>
      <c r="F98" s="116">
        <v>909</v>
      </c>
      <c r="G98" s="116">
        <v>0</v>
      </c>
      <c r="H98" s="116">
        <v>0</v>
      </c>
      <c r="I98" s="116">
        <v>622</v>
      </c>
      <c r="J98" s="116">
        <v>306</v>
      </c>
      <c r="K98" s="116">
        <v>0</v>
      </c>
      <c r="L98" s="116">
        <v>0</v>
      </c>
      <c r="M98" s="116">
        <v>315</v>
      </c>
      <c r="N98" s="116">
        <v>0</v>
      </c>
      <c r="O98" s="116">
        <v>277</v>
      </c>
      <c r="P98" s="116">
        <v>2640</v>
      </c>
      <c r="Q98" s="116">
        <v>5121</v>
      </c>
      <c r="R98" s="116">
        <v>5120</v>
      </c>
      <c r="S98" s="116">
        <v>-1</v>
      </c>
      <c r="T98" s="116" t="s">
        <v>292</v>
      </c>
    </row>
    <row r="99" spans="1:20" ht="14.4" thickBot="1" x14ac:dyDescent="0.35">
      <c r="A99" s="115" t="s">
        <v>98</v>
      </c>
      <c r="B99" s="116">
        <v>0</v>
      </c>
      <c r="C99" s="116">
        <v>0</v>
      </c>
      <c r="D99" s="116">
        <v>0</v>
      </c>
      <c r="E99" s="116">
        <v>0</v>
      </c>
      <c r="F99" s="116">
        <v>909</v>
      </c>
      <c r="G99" s="116">
        <v>91</v>
      </c>
      <c r="H99" s="116">
        <v>0</v>
      </c>
      <c r="I99" s="116">
        <v>622</v>
      </c>
      <c r="J99" s="116">
        <v>306</v>
      </c>
      <c r="K99" s="116">
        <v>0</v>
      </c>
      <c r="L99" s="116">
        <v>0</v>
      </c>
      <c r="M99" s="116">
        <v>446</v>
      </c>
      <c r="N99" s="116">
        <v>0</v>
      </c>
      <c r="O99" s="116">
        <v>277</v>
      </c>
      <c r="P99" s="116">
        <v>2640</v>
      </c>
      <c r="Q99" s="116">
        <v>5291</v>
      </c>
      <c r="R99" s="116">
        <v>5290</v>
      </c>
      <c r="S99" s="116">
        <v>-1</v>
      </c>
      <c r="T99" s="116" t="s">
        <v>292</v>
      </c>
    </row>
    <row r="100" spans="1:20" ht="14.4" thickBot="1" x14ac:dyDescent="0.35">
      <c r="A100" s="115" t="s">
        <v>99</v>
      </c>
      <c r="B100" s="116">
        <v>942</v>
      </c>
      <c r="C100" s="116">
        <v>0</v>
      </c>
      <c r="D100" s="116">
        <v>0</v>
      </c>
      <c r="E100" s="116">
        <v>0</v>
      </c>
      <c r="F100" s="116">
        <v>237</v>
      </c>
      <c r="G100" s="116">
        <v>0</v>
      </c>
      <c r="H100" s="116">
        <v>0</v>
      </c>
      <c r="I100" s="116">
        <v>622</v>
      </c>
      <c r="J100" s="116">
        <v>306</v>
      </c>
      <c r="K100" s="116">
        <v>0</v>
      </c>
      <c r="L100" s="116">
        <v>0</v>
      </c>
      <c r="M100" s="116">
        <v>446</v>
      </c>
      <c r="N100" s="116">
        <v>0</v>
      </c>
      <c r="O100" s="116">
        <v>277</v>
      </c>
      <c r="P100" s="116">
        <v>2640</v>
      </c>
      <c r="Q100" s="116">
        <v>5470</v>
      </c>
      <c r="R100" s="116">
        <v>5470</v>
      </c>
      <c r="S100" s="116">
        <v>0</v>
      </c>
      <c r="T100" s="116">
        <v>0</v>
      </c>
    </row>
    <row r="101" spans="1:20" ht="14.4" thickBot="1" x14ac:dyDescent="0.35">
      <c r="A101" s="115" t="s">
        <v>100</v>
      </c>
      <c r="B101" s="116">
        <v>1074</v>
      </c>
      <c r="C101" s="116">
        <v>0</v>
      </c>
      <c r="D101" s="116">
        <v>0</v>
      </c>
      <c r="E101" s="116">
        <v>378</v>
      </c>
      <c r="F101" s="116">
        <v>188</v>
      </c>
      <c r="G101" s="116">
        <v>0</v>
      </c>
      <c r="H101" s="116">
        <v>0</v>
      </c>
      <c r="I101" s="116">
        <v>622</v>
      </c>
      <c r="J101" s="116">
        <v>306</v>
      </c>
      <c r="K101" s="116">
        <v>0</v>
      </c>
      <c r="L101" s="116">
        <v>0</v>
      </c>
      <c r="M101" s="116">
        <v>446</v>
      </c>
      <c r="N101" s="116">
        <v>0</v>
      </c>
      <c r="O101" s="116">
        <v>277</v>
      </c>
      <c r="P101" s="116">
        <v>2640</v>
      </c>
      <c r="Q101" s="116">
        <v>5931</v>
      </c>
      <c r="R101" s="116">
        <v>5930</v>
      </c>
      <c r="S101" s="116">
        <v>-1</v>
      </c>
      <c r="T101" s="116" t="s">
        <v>292</v>
      </c>
    </row>
    <row r="102" spans="1:20" ht="14.4" thickBot="1" x14ac:dyDescent="0.35"/>
    <row r="103" spans="1:20" ht="14.4" thickBot="1" x14ac:dyDescent="0.35">
      <c r="A103" s="117" t="s">
        <v>131</v>
      </c>
      <c r="B103" s="118">
        <v>9781</v>
      </c>
    </row>
    <row r="104" spans="1:20" ht="14.4" thickBot="1" x14ac:dyDescent="0.35">
      <c r="A104" s="117" t="s">
        <v>132</v>
      </c>
      <c r="B104" s="118">
        <v>2543</v>
      </c>
    </row>
    <row r="105" spans="1:20" ht="14.4" thickBot="1" x14ac:dyDescent="0.35">
      <c r="A105" s="117" t="s">
        <v>133</v>
      </c>
      <c r="B105" s="118">
        <v>99002</v>
      </c>
    </row>
    <row r="106" spans="1:20" ht="14.4" thickBot="1" x14ac:dyDescent="0.35">
      <c r="A106" s="117" t="s">
        <v>134</v>
      </c>
      <c r="B106" s="118">
        <v>98990</v>
      </c>
    </row>
    <row r="107" spans="1:20" ht="14.4" thickBot="1" x14ac:dyDescent="0.35">
      <c r="A107" s="117" t="s">
        <v>135</v>
      </c>
      <c r="B107" s="118">
        <v>12</v>
      </c>
    </row>
    <row r="108" spans="1:20" ht="14.4" thickBot="1" x14ac:dyDescent="0.35">
      <c r="A108" s="117" t="s">
        <v>136</v>
      </c>
      <c r="B108" s="118"/>
    </row>
    <row r="109" spans="1:20" ht="14.4" thickBot="1" x14ac:dyDescent="0.35">
      <c r="A109" s="117" t="s">
        <v>137</v>
      </c>
      <c r="B109" s="118"/>
    </row>
    <row r="110" spans="1:20" ht="14.4" thickBot="1" x14ac:dyDescent="0.35">
      <c r="A110" s="117" t="s">
        <v>138</v>
      </c>
      <c r="B110" s="118">
        <v>0</v>
      </c>
    </row>
    <row r="112" spans="1:20" x14ac:dyDescent="0.3">
      <c r="A112" s="93" t="s">
        <v>139</v>
      </c>
    </row>
    <row r="114" spans="1:1" x14ac:dyDescent="0.3">
      <c r="A114" s="119" t="s">
        <v>294</v>
      </c>
    </row>
    <row r="115" spans="1:1" x14ac:dyDescent="0.3">
      <c r="A115" s="119" t="s">
        <v>295</v>
      </c>
    </row>
  </sheetData>
  <hyperlinks>
    <hyperlink ref="A112" r:id="rId1" display="https://miau.my-x.hu/myx-free/coco/test/553151820230417140850.html" xr:uid="{00000000-0004-0000-1400-000000000000}"/>
  </hyperlinks>
  <pageMargins left="0.7" right="0.7" top="0.75" bottom="0.75" header="0.3" footer="0.3"/>
  <ignoredErrors>
    <ignoredError sqref="T81:T101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T116"/>
  <sheetViews>
    <sheetView zoomScale="67" workbookViewId="0"/>
  </sheetViews>
  <sheetFormatPr baseColWidth="10" defaultColWidth="8.88671875" defaultRowHeight="13.8" x14ac:dyDescent="0.3"/>
  <sheetData>
    <row r="1" spans="1:17" ht="18" x14ac:dyDescent="0.3">
      <c r="A1" s="111"/>
    </row>
    <row r="2" spans="1:17" x14ac:dyDescent="0.3">
      <c r="A2" s="112"/>
    </row>
    <row r="5" spans="1:17" ht="15.6" x14ac:dyDescent="0.3">
      <c r="A5" s="113" t="s">
        <v>57</v>
      </c>
      <c r="B5" s="114">
        <v>4486789</v>
      </c>
      <c r="C5" s="113" t="s">
        <v>58</v>
      </c>
      <c r="D5" s="114">
        <v>21</v>
      </c>
      <c r="E5" s="113" t="s">
        <v>59</v>
      </c>
      <c r="F5" s="114">
        <v>15</v>
      </c>
      <c r="G5" s="113" t="s">
        <v>60</v>
      </c>
      <c r="H5" s="114">
        <v>22</v>
      </c>
      <c r="I5" s="113" t="s">
        <v>61</v>
      </c>
      <c r="J5" s="114">
        <v>0</v>
      </c>
      <c r="K5" s="113" t="s">
        <v>62</v>
      </c>
      <c r="L5" s="114" t="s">
        <v>296</v>
      </c>
    </row>
    <row r="6" spans="1:17" ht="18.600000000000001" thickBot="1" x14ac:dyDescent="0.35">
      <c r="A6" s="111"/>
    </row>
    <row r="7" spans="1:17" ht="14.4" thickBot="1" x14ac:dyDescent="0.35">
      <c r="A7" s="115" t="s">
        <v>63</v>
      </c>
      <c r="B7" s="115" t="s">
        <v>64</v>
      </c>
      <c r="C7" s="115" t="s">
        <v>65</v>
      </c>
      <c r="D7" s="115" t="s">
        <v>66</v>
      </c>
      <c r="E7" s="115" t="s">
        <v>67</v>
      </c>
      <c r="F7" s="115" t="s">
        <v>68</v>
      </c>
      <c r="G7" s="115" t="s">
        <v>69</v>
      </c>
      <c r="H7" s="115" t="s">
        <v>70</v>
      </c>
      <c r="I7" s="115" t="s">
        <v>71</v>
      </c>
      <c r="J7" s="115" t="s">
        <v>72</v>
      </c>
      <c r="K7" s="115" t="s">
        <v>73</v>
      </c>
      <c r="L7" s="115" t="s">
        <v>74</v>
      </c>
      <c r="M7" s="115" t="s">
        <v>75</v>
      </c>
      <c r="N7" s="115" t="s">
        <v>76</v>
      </c>
      <c r="O7" s="115" t="s">
        <v>77</v>
      </c>
      <c r="P7" s="115" t="s">
        <v>78</v>
      </c>
      <c r="Q7" s="115" t="s">
        <v>140</v>
      </c>
    </row>
    <row r="8" spans="1:17" ht="14.4" thickBot="1" x14ac:dyDescent="0.35">
      <c r="A8" s="115" t="s">
        <v>79</v>
      </c>
      <c r="B8" s="116">
        <v>7</v>
      </c>
      <c r="C8" s="116">
        <v>17</v>
      </c>
      <c r="D8" s="116">
        <v>20</v>
      </c>
      <c r="E8" s="116">
        <v>5</v>
      </c>
      <c r="F8" s="116">
        <v>6</v>
      </c>
      <c r="G8" s="116">
        <v>21</v>
      </c>
      <c r="H8" s="116">
        <v>11</v>
      </c>
      <c r="I8" s="116">
        <v>14</v>
      </c>
      <c r="J8" s="116">
        <v>19</v>
      </c>
      <c r="K8" s="116">
        <v>21</v>
      </c>
      <c r="L8" s="116">
        <v>19</v>
      </c>
      <c r="M8" s="116">
        <v>21</v>
      </c>
      <c r="N8" s="116">
        <v>22</v>
      </c>
      <c r="O8" s="116">
        <v>22</v>
      </c>
      <c r="P8" s="116">
        <v>18</v>
      </c>
      <c r="Q8" s="116">
        <v>4310</v>
      </c>
    </row>
    <row r="9" spans="1:17" ht="14.4" thickBot="1" x14ac:dyDescent="0.35">
      <c r="A9" s="115" t="s">
        <v>80</v>
      </c>
      <c r="B9" s="116">
        <v>22</v>
      </c>
      <c r="C9" s="116">
        <v>20</v>
      </c>
      <c r="D9" s="116">
        <v>12</v>
      </c>
      <c r="E9" s="116">
        <v>19</v>
      </c>
      <c r="F9" s="116">
        <v>18</v>
      </c>
      <c r="G9" s="116">
        <v>11</v>
      </c>
      <c r="H9" s="116">
        <v>17</v>
      </c>
      <c r="I9" s="116">
        <v>4</v>
      </c>
      <c r="J9" s="116">
        <v>14</v>
      </c>
      <c r="K9" s="116">
        <v>16</v>
      </c>
      <c r="L9" s="116">
        <v>14</v>
      </c>
      <c r="M9" s="116">
        <v>15</v>
      </c>
      <c r="N9" s="116">
        <v>19</v>
      </c>
      <c r="O9" s="116">
        <v>20</v>
      </c>
      <c r="P9" s="116">
        <v>13</v>
      </c>
      <c r="Q9" s="116">
        <v>3510</v>
      </c>
    </row>
    <row r="10" spans="1:17" ht="14.4" thickBot="1" x14ac:dyDescent="0.35">
      <c r="A10" s="115" t="s">
        <v>81</v>
      </c>
      <c r="B10" s="116">
        <v>14</v>
      </c>
      <c r="C10" s="116">
        <v>21</v>
      </c>
      <c r="D10" s="116">
        <v>7</v>
      </c>
      <c r="E10" s="116">
        <v>9</v>
      </c>
      <c r="F10" s="116">
        <v>8</v>
      </c>
      <c r="G10" s="116">
        <v>17</v>
      </c>
      <c r="H10" s="116">
        <v>9</v>
      </c>
      <c r="I10" s="116">
        <v>7</v>
      </c>
      <c r="J10" s="116">
        <v>18</v>
      </c>
      <c r="K10" s="116">
        <v>20</v>
      </c>
      <c r="L10" s="116">
        <v>20</v>
      </c>
      <c r="M10" s="116">
        <v>18</v>
      </c>
      <c r="N10" s="116">
        <v>16</v>
      </c>
      <c r="O10" s="116">
        <v>21</v>
      </c>
      <c r="P10" s="116">
        <v>21</v>
      </c>
      <c r="Q10" s="116">
        <v>2640</v>
      </c>
    </row>
    <row r="11" spans="1:17" ht="14.4" thickBot="1" x14ac:dyDescent="0.35">
      <c r="A11" s="115" t="s">
        <v>82</v>
      </c>
      <c r="B11" s="116">
        <v>17</v>
      </c>
      <c r="C11" s="116">
        <v>15</v>
      </c>
      <c r="D11" s="116">
        <v>22</v>
      </c>
      <c r="E11" s="116">
        <v>14</v>
      </c>
      <c r="F11" s="116">
        <v>18</v>
      </c>
      <c r="G11" s="116">
        <v>20</v>
      </c>
      <c r="H11" s="116">
        <v>22</v>
      </c>
      <c r="I11" s="116">
        <v>21</v>
      </c>
      <c r="J11" s="116">
        <v>21</v>
      </c>
      <c r="K11" s="116">
        <v>22</v>
      </c>
      <c r="L11" s="116">
        <v>22</v>
      </c>
      <c r="M11" s="116">
        <v>22</v>
      </c>
      <c r="N11" s="116">
        <v>15</v>
      </c>
      <c r="O11" s="116">
        <v>19</v>
      </c>
      <c r="P11" s="116">
        <v>14</v>
      </c>
      <c r="Q11" s="116">
        <v>5120</v>
      </c>
    </row>
    <row r="12" spans="1:17" ht="14.4" thickBot="1" x14ac:dyDescent="0.35">
      <c r="A12" s="115" t="s">
        <v>83</v>
      </c>
      <c r="B12" s="116">
        <v>21</v>
      </c>
      <c r="C12" s="116">
        <v>19</v>
      </c>
      <c r="D12" s="116">
        <v>6</v>
      </c>
      <c r="E12" s="116">
        <v>17</v>
      </c>
      <c r="F12" s="116">
        <v>20</v>
      </c>
      <c r="G12" s="116">
        <v>5</v>
      </c>
      <c r="H12" s="116">
        <v>15</v>
      </c>
      <c r="I12" s="116">
        <v>2</v>
      </c>
      <c r="J12" s="116">
        <v>8</v>
      </c>
      <c r="K12" s="116">
        <v>10</v>
      </c>
      <c r="L12" s="116">
        <v>10</v>
      </c>
      <c r="M12" s="116">
        <v>2</v>
      </c>
      <c r="N12" s="116">
        <v>14</v>
      </c>
      <c r="O12" s="116">
        <v>18</v>
      </c>
      <c r="P12" s="116">
        <v>1</v>
      </c>
      <c r="Q12" s="116">
        <v>4500</v>
      </c>
    </row>
    <row r="13" spans="1:17" ht="14.4" thickBot="1" x14ac:dyDescent="0.35">
      <c r="A13" s="115" t="s">
        <v>84</v>
      </c>
      <c r="B13" s="116">
        <v>19</v>
      </c>
      <c r="C13" s="116">
        <v>22</v>
      </c>
      <c r="D13" s="116">
        <v>8</v>
      </c>
      <c r="E13" s="116">
        <v>15</v>
      </c>
      <c r="F13" s="116">
        <v>22</v>
      </c>
      <c r="G13" s="116">
        <v>3</v>
      </c>
      <c r="H13" s="116">
        <v>21</v>
      </c>
      <c r="I13" s="116">
        <v>1</v>
      </c>
      <c r="J13" s="116">
        <v>6</v>
      </c>
      <c r="K13" s="116">
        <v>13</v>
      </c>
      <c r="L13" s="116">
        <v>12</v>
      </c>
      <c r="M13" s="116">
        <v>14</v>
      </c>
      <c r="N13" s="116">
        <v>19</v>
      </c>
      <c r="O13" s="116">
        <v>17</v>
      </c>
      <c r="P13" s="116">
        <v>17</v>
      </c>
      <c r="Q13" s="116">
        <v>4070</v>
      </c>
    </row>
    <row r="14" spans="1:17" ht="14.4" thickBot="1" x14ac:dyDescent="0.35">
      <c r="A14" s="115" t="s">
        <v>85</v>
      </c>
      <c r="B14" s="116">
        <v>12</v>
      </c>
      <c r="C14" s="116">
        <v>18</v>
      </c>
      <c r="D14" s="116">
        <v>14</v>
      </c>
      <c r="E14" s="116">
        <v>11</v>
      </c>
      <c r="F14" s="116">
        <v>17</v>
      </c>
      <c r="G14" s="116">
        <v>15</v>
      </c>
      <c r="H14" s="116">
        <v>16</v>
      </c>
      <c r="I14" s="116">
        <v>11</v>
      </c>
      <c r="J14" s="116">
        <v>9</v>
      </c>
      <c r="K14" s="116">
        <v>14</v>
      </c>
      <c r="L14" s="116">
        <v>13</v>
      </c>
      <c r="M14" s="116">
        <v>12</v>
      </c>
      <c r="N14" s="116">
        <v>12</v>
      </c>
      <c r="O14" s="116">
        <v>16</v>
      </c>
      <c r="P14" s="116">
        <v>7</v>
      </c>
      <c r="Q14" s="116">
        <v>3590</v>
      </c>
    </row>
    <row r="15" spans="1:17" ht="14.4" thickBot="1" x14ac:dyDescent="0.35">
      <c r="A15" s="115" t="s">
        <v>86</v>
      </c>
      <c r="B15" s="116">
        <v>15</v>
      </c>
      <c r="C15" s="116">
        <v>10</v>
      </c>
      <c r="D15" s="116">
        <v>10</v>
      </c>
      <c r="E15" s="116">
        <v>5</v>
      </c>
      <c r="F15" s="116">
        <v>4</v>
      </c>
      <c r="G15" s="116">
        <v>8</v>
      </c>
      <c r="H15" s="116">
        <v>2</v>
      </c>
      <c r="I15" s="116">
        <v>16</v>
      </c>
      <c r="J15" s="116">
        <v>22</v>
      </c>
      <c r="K15" s="116">
        <v>19</v>
      </c>
      <c r="L15" s="116">
        <v>18</v>
      </c>
      <c r="M15" s="116">
        <v>20</v>
      </c>
      <c r="N15" s="116">
        <v>10</v>
      </c>
      <c r="O15" s="116">
        <v>14</v>
      </c>
      <c r="P15" s="116">
        <v>9</v>
      </c>
      <c r="Q15" s="116">
        <v>4980</v>
      </c>
    </row>
    <row r="16" spans="1:17" ht="14.4" thickBot="1" x14ac:dyDescent="0.35">
      <c r="A16" s="115" t="s">
        <v>87</v>
      </c>
      <c r="B16" s="116">
        <v>18</v>
      </c>
      <c r="C16" s="116">
        <v>12</v>
      </c>
      <c r="D16" s="116">
        <v>9</v>
      </c>
      <c r="E16" s="116">
        <v>19</v>
      </c>
      <c r="F16" s="116">
        <v>8</v>
      </c>
      <c r="G16" s="116">
        <v>14</v>
      </c>
      <c r="H16" s="116">
        <v>3</v>
      </c>
      <c r="I16" s="116">
        <v>8</v>
      </c>
      <c r="J16" s="116">
        <v>7</v>
      </c>
      <c r="K16" s="116">
        <v>8</v>
      </c>
      <c r="L16" s="116">
        <v>11</v>
      </c>
      <c r="M16" s="116">
        <v>5</v>
      </c>
      <c r="N16" s="116">
        <v>16</v>
      </c>
      <c r="O16" s="116">
        <v>8</v>
      </c>
      <c r="P16" s="116">
        <v>3</v>
      </c>
      <c r="Q16" s="116">
        <v>3850</v>
      </c>
    </row>
    <row r="17" spans="1:17" ht="14.4" thickBot="1" x14ac:dyDescent="0.35">
      <c r="A17" s="115" t="s">
        <v>88</v>
      </c>
      <c r="B17" s="116">
        <v>20</v>
      </c>
      <c r="C17" s="116">
        <v>16</v>
      </c>
      <c r="D17" s="116">
        <v>3</v>
      </c>
      <c r="E17" s="116">
        <v>15</v>
      </c>
      <c r="F17" s="116">
        <v>10</v>
      </c>
      <c r="G17" s="116">
        <v>10</v>
      </c>
      <c r="H17" s="116">
        <v>6</v>
      </c>
      <c r="I17" s="116">
        <v>9</v>
      </c>
      <c r="J17" s="116">
        <v>13</v>
      </c>
      <c r="K17" s="116">
        <v>18</v>
      </c>
      <c r="L17" s="116">
        <v>21</v>
      </c>
      <c r="M17" s="116">
        <v>19</v>
      </c>
      <c r="N17" s="116">
        <v>21</v>
      </c>
      <c r="O17" s="116">
        <v>13</v>
      </c>
      <c r="P17" s="116">
        <v>22</v>
      </c>
      <c r="Q17" s="116">
        <v>3710</v>
      </c>
    </row>
    <row r="18" spans="1:17" ht="14.4" thickBot="1" x14ac:dyDescent="0.35">
      <c r="A18" s="115" t="s">
        <v>89</v>
      </c>
      <c r="B18" s="116">
        <v>5</v>
      </c>
      <c r="C18" s="116">
        <v>14</v>
      </c>
      <c r="D18" s="116">
        <v>1</v>
      </c>
      <c r="E18" s="116">
        <v>8</v>
      </c>
      <c r="F18" s="116">
        <v>20</v>
      </c>
      <c r="G18" s="116">
        <v>1</v>
      </c>
      <c r="H18" s="116">
        <v>17</v>
      </c>
      <c r="I18" s="116">
        <v>6</v>
      </c>
      <c r="J18" s="116">
        <v>12</v>
      </c>
      <c r="K18" s="116">
        <v>17</v>
      </c>
      <c r="L18" s="116">
        <v>17</v>
      </c>
      <c r="M18" s="116">
        <v>17</v>
      </c>
      <c r="N18" s="116">
        <v>18</v>
      </c>
      <c r="O18" s="116">
        <v>11</v>
      </c>
      <c r="P18" s="116">
        <v>4</v>
      </c>
      <c r="Q18" s="116">
        <v>4200</v>
      </c>
    </row>
    <row r="19" spans="1:17" ht="14.4" thickBot="1" x14ac:dyDescent="0.35">
      <c r="A19" s="115" t="s">
        <v>90</v>
      </c>
      <c r="B19" s="116">
        <v>4</v>
      </c>
      <c r="C19" s="116">
        <v>4</v>
      </c>
      <c r="D19" s="116">
        <v>21</v>
      </c>
      <c r="E19" s="116">
        <v>11</v>
      </c>
      <c r="F19" s="116">
        <v>16</v>
      </c>
      <c r="G19" s="116">
        <v>22</v>
      </c>
      <c r="H19" s="116">
        <v>20</v>
      </c>
      <c r="I19" s="116">
        <v>12</v>
      </c>
      <c r="J19" s="116">
        <v>11</v>
      </c>
      <c r="K19" s="116">
        <v>12</v>
      </c>
      <c r="L19" s="116">
        <v>15</v>
      </c>
      <c r="M19" s="116">
        <v>16</v>
      </c>
      <c r="N19" s="116">
        <v>13</v>
      </c>
      <c r="O19" s="116">
        <v>9</v>
      </c>
      <c r="P19" s="116">
        <v>2</v>
      </c>
      <c r="Q19" s="116">
        <v>3750</v>
      </c>
    </row>
    <row r="20" spans="1:17" ht="14.4" thickBot="1" x14ac:dyDescent="0.35">
      <c r="A20" s="115" t="s">
        <v>91</v>
      </c>
      <c r="B20" s="116">
        <v>11</v>
      </c>
      <c r="C20" s="116">
        <v>2</v>
      </c>
      <c r="D20" s="116">
        <v>18</v>
      </c>
      <c r="E20" s="116">
        <v>2</v>
      </c>
      <c r="F20" s="116">
        <v>10</v>
      </c>
      <c r="G20" s="116">
        <v>19</v>
      </c>
      <c r="H20" s="116">
        <v>14</v>
      </c>
      <c r="I20" s="116">
        <v>21</v>
      </c>
      <c r="J20" s="116">
        <v>20</v>
      </c>
      <c r="K20" s="116">
        <v>15</v>
      </c>
      <c r="L20" s="116">
        <v>16</v>
      </c>
      <c r="M20" s="116">
        <v>10</v>
      </c>
      <c r="N20" s="116">
        <v>11</v>
      </c>
      <c r="O20" s="116">
        <v>6</v>
      </c>
      <c r="P20" s="116">
        <v>20</v>
      </c>
      <c r="Q20" s="116">
        <v>4640</v>
      </c>
    </row>
    <row r="21" spans="1:17" ht="14.4" thickBot="1" x14ac:dyDescent="0.35">
      <c r="A21" s="115" t="s">
        <v>92</v>
      </c>
      <c r="B21" s="116">
        <v>13</v>
      </c>
      <c r="C21" s="116">
        <v>9</v>
      </c>
      <c r="D21" s="116">
        <v>4</v>
      </c>
      <c r="E21" s="116">
        <v>4</v>
      </c>
      <c r="F21" s="116">
        <v>13</v>
      </c>
      <c r="G21" s="116">
        <v>6</v>
      </c>
      <c r="H21" s="116">
        <v>13</v>
      </c>
      <c r="I21" s="116">
        <v>13</v>
      </c>
      <c r="J21" s="116">
        <v>17</v>
      </c>
      <c r="K21" s="116">
        <v>11</v>
      </c>
      <c r="L21" s="116">
        <v>7</v>
      </c>
      <c r="M21" s="116">
        <v>11</v>
      </c>
      <c r="N21" s="116">
        <v>9</v>
      </c>
      <c r="O21" s="116">
        <v>12</v>
      </c>
      <c r="P21" s="116">
        <v>5</v>
      </c>
      <c r="Q21" s="116">
        <v>4730</v>
      </c>
    </row>
    <row r="22" spans="1:17" ht="14.4" thickBot="1" x14ac:dyDescent="0.35">
      <c r="A22" s="115" t="s">
        <v>93</v>
      </c>
      <c r="B22" s="116">
        <v>16</v>
      </c>
      <c r="C22" s="116">
        <v>8</v>
      </c>
      <c r="D22" s="116">
        <v>2</v>
      </c>
      <c r="E22" s="116">
        <v>22</v>
      </c>
      <c r="F22" s="116">
        <v>3</v>
      </c>
      <c r="G22" s="116">
        <v>2</v>
      </c>
      <c r="H22" s="116">
        <v>1</v>
      </c>
      <c r="I22" s="116">
        <v>3</v>
      </c>
      <c r="J22" s="116">
        <v>5</v>
      </c>
      <c r="K22" s="116">
        <v>9</v>
      </c>
      <c r="L22" s="116">
        <v>8</v>
      </c>
      <c r="M22" s="116">
        <v>8</v>
      </c>
      <c r="N22" s="116">
        <v>8</v>
      </c>
      <c r="O22" s="116">
        <v>15</v>
      </c>
      <c r="P22" s="116">
        <v>12</v>
      </c>
      <c r="Q22" s="116">
        <v>5180</v>
      </c>
    </row>
    <row r="23" spans="1:17" ht="14.4" thickBot="1" x14ac:dyDescent="0.35">
      <c r="A23" s="115" t="s">
        <v>94</v>
      </c>
      <c r="B23" s="116">
        <v>9</v>
      </c>
      <c r="C23" s="116">
        <v>7</v>
      </c>
      <c r="D23" s="116">
        <v>17</v>
      </c>
      <c r="E23" s="116">
        <v>1</v>
      </c>
      <c r="F23" s="116">
        <v>4</v>
      </c>
      <c r="G23" s="116">
        <v>16</v>
      </c>
      <c r="H23" s="116">
        <v>7</v>
      </c>
      <c r="I23" s="116">
        <v>20</v>
      </c>
      <c r="J23" s="116">
        <v>16</v>
      </c>
      <c r="K23" s="116">
        <v>6</v>
      </c>
      <c r="L23" s="116">
        <v>9</v>
      </c>
      <c r="M23" s="116">
        <v>7</v>
      </c>
      <c r="N23" s="116">
        <v>7</v>
      </c>
      <c r="O23" s="116">
        <v>10</v>
      </c>
      <c r="P23" s="116">
        <v>19</v>
      </c>
      <c r="Q23" s="116">
        <v>5370</v>
      </c>
    </row>
    <row r="24" spans="1:17" ht="14.4" thickBot="1" x14ac:dyDescent="0.35">
      <c r="A24" s="115" t="s">
        <v>95</v>
      </c>
      <c r="B24" s="116">
        <v>10</v>
      </c>
      <c r="C24" s="116">
        <v>13</v>
      </c>
      <c r="D24" s="116">
        <v>10</v>
      </c>
      <c r="E24" s="116">
        <v>17</v>
      </c>
      <c r="F24" s="116">
        <v>13</v>
      </c>
      <c r="G24" s="116">
        <v>4</v>
      </c>
      <c r="H24" s="116">
        <v>8</v>
      </c>
      <c r="I24" s="116">
        <v>5</v>
      </c>
      <c r="J24" s="116">
        <v>1</v>
      </c>
      <c r="K24" s="116">
        <v>5</v>
      </c>
      <c r="L24" s="116">
        <v>6</v>
      </c>
      <c r="M24" s="116">
        <v>6</v>
      </c>
      <c r="N24" s="116">
        <v>6</v>
      </c>
      <c r="O24" s="116">
        <v>7</v>
      </c>
      <c r="P24" s="116">
        <v>8</v>
      </c>
      <c r="Q24" s="116">
        <v>5430</v>
      </c>
    </row>
    <row r="25" spans="1:17" ht="14.4" thickBot="1" x14ac:dyDescent="0.35">
      <c r="A25" s="115" t="s">
        <v>96</v>
      </c>
      <c r="B25" s="116">
        <v>3</v>
      </c>
      <c r="C25" s="116">
        <v>11</v>
      </c>
      <c r="D25" s="116">
        <v>19</v>
      </c>
      <c r="E25" s="116">
        <v>5</v>
      </c>
      <c r="F25" s="116">
        <v>12</v>
      </c>
      <c r="G25" s="116">
        <v>9</v>
      </c>
      <c r="H25" s="116">
        <v>11</v>
      </c>
      <c r="I25" s="116">
        <v>17</v>
      </c>
      <c r="J25" s="116">
        <v>9</v>
      </c>
      <c r="K25" s="116">
        <v>4</v>
      </c>
      <c r="L25" s="116">
        <v>4</v>
      </c>
      <c r="M25" s="116">
        <v>13</v>
      </c>
      <c r="N25" s="116">
        <v>3</v>
      </c>
      <c r="O25" s="116">
        <v>5</v>
      </c>
      <c r="P25" s="116">
        <v>16</v>
      </c>
      <c r="Q25" s="116">
        <v>5120</v>
      </c>
    </row>
    <row r="26" spans="1:17" ht="14.4" thickBot="1" x14ac:dyDescent="0.35">
      <c r="A26" s="115" t="s">
        <v>97</v>
      </c>
      <c r="B26" s="116">
        <v>8</v>
      </c>
      <c r="C26" s="116">
        <v>6</v>
      </c>
      <c r="D26" s="116">
        <v>5</v>
      </c>
      <c r="E26" s="116">
        <v>11</v>
      </c>
      <c r="F26" s="116">
        <v>2</v>
      </c>
      <c r="G26" s="116">
        <v>13</v>
      </c>
      <c r="H26" s="116">
        <v>10</v>
      </c>
      <c r="I26" s="116">
        <v>15</v>
      </c>
      <c r="J26" s="116">
        <v>3</v>
      </c>
      <c r="K26" s="116">
        <v>7</v>
      </c>
      <c r="L26" s="116">
        <v>2</v>
      </c>
      <c r="M26" s="116">
        <v>9</v>
      </c>
      <c r="N26" s="116">
        <v>4</v>
      </c>
      <c r="O26" s="116">
        <v>4</v>
      </c>
      <c r="P26" s="116">
        <v>15</v>
      </c>
      <c r="Q26" s="116">
        <v>5290</v>
      </c>
    </row>
    <row r="27" spans="1:17" ht="14.4" thickBot="1" x14ac:dyDescent="0.35">
      <c r="A27" s="115" t="s">
        <v>98</v>
      </c>
      <c r="B27" s="116">
        <v>6</v>
      </c>
      <c r="C27" s="116">
        <v>5</v>
      </c>
      <c r="D27" s="116">
        <v>12</v>
      </c>
      <c r="E27" s="116">
        <v>9</v>
      </c>
      <c r="F27" s="116">
        <v>1</v>
      </c>
      <c r="G27" s="116">
        <v>7</v>
      </c>
      <c r="H27" s="116">
        <v>3</v>
      </c>
      <c r="I27" s="116">
        <v>18</v>
      </c>
      <c r="J27" s="116">
        <v>4</v>
      </c>
      <c r="K27" s="116">
        <v>3</v>
      </c>
      <c r="L27" s="116">
        <v>1</v>
      </c>
      <c r="M27" s="116">
        <v>1</v>
      </c>
      <c r="N27" s="116">
        <v>5</v>
      </c>
      <c r="O27" s="116">
        <v>3</v>
      </c>
      <c r="P27" s="116">
        <v>11</v>
      </c>
      <c r="Q27" s="116">
        <v>5470</v>
      </c>
    </row>
    <row r="28" spans="1:17" ht="14.4" thickBot="1" x14ac:dyDescent="0.35">
      <c r="A28" s="115" t="s">
        <v>99</v>
      </c>
      <c r="B28" s="116">
        <v>2</v>
      </c>
      <c r="C28" s="116">
        <v>3</v>
      </c>
      <c r="D28" s="116">
        <v>14</v>
      </c>
      <c r="E28" s="116">
        <v>19</v>
      </c>
      <c r="F28" s="116">
        <v>6</v>
      </c>
      <c r="G28" s="116">
        <v>12</v>
      </c>
      <c r="H28" s="116">
        <v>3</v>
      </c>
      <c r="I28" s="116">
        <v>10</v>
      </c>
      <c r="J28" s="116">
        <v>2</v>
      </c>
      <c r="K28" s="116">
        <v>2</v>
      </c>
      <c r="L28" s="116">
        <v>5</v>
      </c>
      <c r="M28" s="116">
        <v>4</v>
      </c>
      <c r="N28" s="116">
        <v>1</v>
      </c>
      <c r="O28" s="116">
        <v>2</v>
      </c>
      <c r="P28" s="116">
        <v>10</v>
      </c>
      <c r="Q28" s="116">
        <v>5930</v>
      </c>
    </row>
    <row r="29" spans="1:17" ht="18.600000000000001" thickBot="1" x14ac:dyDescent="0.35">
      <c r="A29" s="111"/>
    </row>
    <row r="30" spans="1:17" ht="14.4" thickBot="1" x14ac:dyDescent="0.35">
      <c r="A30" s="115" t="s">
        <v>101</v>
      </c>
      <c r="B30" s="115" t="s">
        <v>64</v>
      </c>
      <c r="C30" s="115" t="s">
        <v>65</v>
      </c>
      <c r="D30" s="115" t="s">
        <v>66</v>
      </c>
      <c r="E30" s="115" t="s">
        <v>67</v>
      </c>
      <c r="F30" s="115" t="s">
        <v>68</v>
      </c>
      <c r="G30" s="115" t="s">
        <v>69</v>
      </c>
      <c r="H30" s="115" t="s">
        <v>70</v>
      </c>
      <c r="I30" s="115" t="s">
        <v>71</v>
      </c>
      <c r="J30" s="115" t="s">
        <v>72</v>
      </c>
      <c r="K30" s="115" t="s">
        <v>73</v>
      </c>
      <c r="L30" s="115" t="s">
        <v>74</v>
      </c>
      <c r="M30" s="115" t="s">
        <v>75</v>
      </c>
      <c r="N30" s="115" t="s">
        <v>76</v>
      </c>
      <c r="O30" s="115" t="s">
        <v>77</v>
      </c>
      <c r="P30" s="115" t="s">
        <v>78</v>
      </c>
    </row>
    <row r="31" spans="1:17" ht="14.4" thickBot="1" x14ac:dyDescent="0.35">
      <c r="A31" s="115" t="s">
        <v>102</v>
      </c>
      <c r="B31" s="116" t="s">
        <v>141</v>
      </c>
      <c r="C31" s="116" t="s">
        <v>297</v>
      </c>
      <c r="D31" s="116" t="s">
        <v>141</v>
      </c>
      <c r="E31" s="116" t="s">
        <v>298</v>
      </c>
      <c r="F31" s="116" t="s">
        <v>299</v>
      </c>
      <c r="G31" s="116" t="s">
        <v>300</v>
      </c>
      <c r="H31" s="116" t="s">
        <v>301</v>
      </c>
      <c r="I31" s="116" t="s">
        <v>302</v>
      </c>
      <c r="J31" s="116" t="s">
        <v>303</v>
      </c>
      <c r="K31" s="116" t="s">
        <v>141</v>
      </c>
      <c r="L31" s="116" t="s">
        <v>141</v>
      </c>
      <c r="M31" s="116" t="s">
        <v>141</v>
      </c>
      <c r="N31" s="116" t="s">
        <v>304</v>
      </c>
      <c r="O31" s="116" t="s">
        <v>305</v>
      </c>
      <c r="P31" s="116" t="s">
        <v>306</v>
      </c>
    </row>
    <row r="32" spans="1:17" ht="14.4" thickBot="1" x14ac:dyDescent="0.35">
      <c r="A32" s="115" t="s">
        <v>104</v>
      </c>
      <c r="B32" s="116" t="s">
        <v>141</v>
      </c>
      <c r="C32" s="116" t="s">
        <v>297</v>
      </c>
      <c r="D32" s="116" t="s">
        <v>141</v>
      </c>
      <c r="E32" s="116" t="s">
        <v>307</v>
      </c>
      <c r="F32" s="116" t="s">
        <v>308</v>
      </c>
      <c r="G32" s="116" t="s">
        <v>300</v>
      </c>
      <c r="H32" s="116" t="s">
        <v>301</v>
      </c>
      <c r="I32" s="116" t="s">
        <v>309</v>
      </c>
      <c r="J32" s="116" t="s">
        <v>310</v>
      </c>
      <c r="K32" s="116" t="s">
        <v>141</v>
      </c>
      <c r="L32" s="116" t="s">
        <v>141</v>
      </c>
      <c r="M32" s="116" t="s">
        <v>141</v>
      </c>
      <c r="N32" s="116" t="s">
        <v>311</v>
      </c>
      <c r="O32" s="116" t="s">
        <v>305</v>
      </c>
      <c r="P32" s="116" t="s">
        <v>306</v>
      </c>
    </row>
    <row r="33" spans="1:16" ht="14.4" thickBot="1" x14ac:dyDescent="0.35">
      <c r="A33" s="115" t="s">
        <v>105</v>
      </c>
      <c r="B33" s="116" t="s">
        <v>141</v>
      </c>
      <c r="C33" s="116" t="s">
        <v>297</v>
      </c>
      <c r="D33" s="116" t="s">
        <v>141</v>
      </c>
      <c r="E33" s="116" t="s">
        <v>307</v>
      </c>
      <c r="F33" s="116" t="s">
        <v>312</v>
      </c>
      <c r="G33" s="116" t="s">
        <v>300</v>
      </c>
      <c r="H33" s="116" t="s">
        <v>301</v>
      </c>
      <c r="I33" s="116" t="s">
        <v>313</v>
      </c>
      <c r="J33" s="116" t="s">
        <v>310</v>
      </c>
      <c r="K33" s="116" t="s">
        <v>141</v>
      </c>
      <c r="L33" s="116" t="s">
        <v>141</v>
      </c>
      <c r="M33" s="116" t="s">
        <v>141</v>
      </c>
      <c r="N33" s="116" t="s">
        <v>311</v>
      </c>
      <c r="O33" s="116" t="s">
        <v>305</v>
      </c>
      <c r="P33" s="116" t="s">
        <v>306</v>
      </c>
    </row>
    <row r="34" spans="1:16" ht="14.4" thickBot="1" x14ac:dyDescent="0.35">
      <c r="A34" s="115" t="s">
        <v>106</v>
      </c>
      <c r="B34" s="116" t="s">
        <v>141</v>
      </c>
      <c r="C34" s="116" t="s">
        <v>297</v>
      </c>
      <c r="D34" s="116" t="s">
        <v>141</v>
      </c>
      <c r="E34" s="116" t="s">
        <v>307</v>
      </c>
      <c r="F34" s="116" t="s">
        <v>312</v>
      </c>
      <c r="G34" s="116" t="s">
        <v>300</v>
      </c>
      <c r="H34" s="116" t="s">
        <v>301</v>
      </c>
      <c r="I34" s="116" t="s">
        <v>313</v>
      </c>
      <c r="J34" s="116" t="s">
        <v>310</v>
      </c>
      <c r="K34" s="116" t="s">
        <v>141</v>
      </c>
      <c r="L34" s="116" t="s">
        <v>141</v>
      </c>
      <c r="M34" s="116" t="s">
        <v>141</v>
      </c>
      <c r="N34" s="116" t="s">
        <v>311</v>
      </c>
      <c r="O34" s="116" t="s">
        <v>305</v>
      </c>
      <c r="P34" s="116" t="s">
        <v>306</v>
      </c>
    </row>
    <row r="35" spans="1:16" ht="14.4" thickBot="1" x14ac:dyDescent="0.35">
      <c r="A35" s="115" t="s">
        <v>107</v>
      </c>
      <c r="B35" s="116" t="s">
        <v>141</v>
      </c>
      <c r="C35" s="116" t="s">
        <v>297</v>
      </c>
      <c r="D35" s="116" t="s">
        <v>141</v>
      </c>
      <c r="E35" s="116" t="s">
        <v>307</v>
      </c>
      <c r="F35" s="116" t="s">
        <v>312</v>
      </c>
      <c r="G35" s="116" t="s">
        <v>300</v>
      </c>
      <c r="H35" s="116" t="s">
        <v>301</v>
      </c>
      <c r="I35" s="116" t="s">
        <v>314</v>
      </c>
      <c r="J35" s="116" t="s">
        <v>315</v>
      </c>
      <c r="K35" s="116" t="s">
        <v>141</v>
      </c>
      <c r="L35" s="116" t="s">
        <v>141</v>
      </c>
      <c r="M35" s="116" t="s">
        <v>141</v>
      </c>
      <c r="N35" s="116" t="s">
        <v>311</v>
      </c>
      <c r="O35" s="116" t="s">
        <v>305</v>
      </c>
      <c r="P35" s="116" t="s">
        <v>306</v>
      </c>
    </row>
    <row r="36" spans="1:16" ht="14.4" thickBot="1" x14ac:dyDescent="0.35">
      <c r="A36" s="115" t="s">
        <v>108</v>
      </c>
      <c r="B36" s="116" t="s">
        <v>141</v>
      </c>
      <c r="C36" s="116" t="s">
        <v>316</v>
      </c>
      <c r="D36" s="116" t="s">
        <v>141</v>
      </c>
      <c r="E36" s="116" t="s">
        <v>307</v>
      </c>
      <c r="F36" s="116" t="s">
        <v>312</v>
      </c>
      <c r="G36" s="116" t="s">
        <v>300</v>
      </c>
      <c r="H36" s="116" t="s">
        <v>301</v>
      </c>
      <c r="I36" s="116" t="s">
        <v>141</v>
      </c>
      <c r="J36" s="116" t="s">
        <v>315</v>
      </c>
      <c r="K36" s="116" t="s">
        <v>141</v>
      </c>
      <c r="L36" s="116" t="s">
        <v>141</v>
      </c>
      <c r="M36" s="116" t="s">
        <v>141</v>
      </c>
      <c r="N36" s="116" t="s">
        <v>311</v>
      </c>
      <c r="O36" s="116" t="s">
        <v>305</v>
      </c>
      <c r="P36" s="116" t="s">
        <v>306</v>
      </c>
    </row>
    <row r="37" spans="1:16" ht="14.4" thickBot="1" x14ac:dyDescent="0.35">
      <c r="A37" s="115" t="s">
        <v>109</v>
      </c>
      <c r="B37" s="116" t="s">
        <v>141</v>
      </c>
      <c r="C37" s="116" t="s">
        <v>316</v>
      </c>
      <c r="D37" s="116" t="s">
        <v>141</v>
      </c>
      <c r="E37" s="116" t="s">
        <v>307</v>
      </c>
      <c r="F37" s="116" t="s">
        <v>312</v>
      </c>
      <c r="G37" s="116" t="s">
        <v>300</v>
      </c>
      <c r="H37" s="116" t="s">
        <v>301</v>
      </c>
      <c r="I37" s="116" t="s">
        <v>141</v>
      </c>
      <c r="J37" s="116" t="s">
        <v>315</v>
      </c>
      <c r="K37" s="116" t="s">
        <v>141</v>
      </c>
      <c r="L37" s="116" t="s">
        <v>141</v>
      </c>
      <c r="M37" s="116" t="s">
        <v>141</v>
      </c>
      <c r="N37" s="116" t="s">
        <v>311</v>
      </c>
      <c r="O37" s="116" t="s">
        <v>305</v>
      </c>
      <c r="P37" s="116" t="s">
        <v>306</v>
      </c>
    </row>
    <row r="38" spans="1:16" ht="14.4" thickBot="1" x14ac:dyDescent="0.35">
      <c r="A38" s="115" t="s">
        <v>110</v>
      </c>
      <c r="B38" s="116" t="s">
        <v>141</v>
      </c>
      <c r="C38" s="116" t="s">
        <v>316</v>
      </c>
      <c r="D38" s="116" t="s">
        <v>141</v>
      </c>
      <c r="E38" s="116" t="s">
        <v>307</v>
      </c>
      <c r="F38" s="116" t="s">
        <v>312</v>
      </c>
      <c r="G38" s="116" t="s">
        <v>300</v>
      </c>
      <c r="H38" s="116" t="s">
        <v>301</v>
      </c>
      <c r="I38" s="116" t="s">
        <v>141</v>
      </c>
      <c r="J38" s="116" t="s">
        <v>315</v>
      </c>
      <c r="K38" s="116" t="s">
        <v>141</v>
      </c>
      <c r="L38" s="116" t="s">
        <v>141</v>
      </c>
      <c r="M38" s="116" t="s">
        <v>141</v>
      </c>
      <c r="N38" s="116" t="s">
        <v>317</v>
      </c>
      <c r="O38" s="116" t="s">
        <v>141</v>
      </c>
      <c r="P38" s="116" t="s">
        <v>306</v>
      </c>
    </row>
    <row r="39" spans="1:16" ht="14.4" thickBot="1" x14ac:dyDescent="0.35">
      <c r="A39" s="115" t="s">
        <v>111</v>
      </c>
      <c r="B39" s="116" t="s">
        <v>141</v>
      </c>
      <c r="C39" s="116" t="s">
        <v>316</v>
      </c>
      <c r="D39" s="116" t="s">
        <v>141</v>
      </c>
      <c r="E39" s="116" t="s">
        <v>307</v>
      </c>
      <c r="F39" s="116" t="s">
        <v>312</v>
      </c>
      <c r="G39" s="116" t="s">
        <v>300</v>
      </c>
      <c r="H39" s="116" t="s">
        <v>318</v>
      </c>
      <c r="I39" s="116" t="s">
        <v>141</v>
      </c>
      <c r="J39" s="116" t="s">
        <v>315</v>
      </c>
      <c r="K39" s="116" t="s">
        <v>141</v>
      </c>
      <c r="L39" s="116" t="s">
        <v>141</v>
      </c>
      <c r="M39" s="116" t="s">
        <v>141</v>
      </c>
      <c r="N39" s="116" t="s">
        <v>317</v>
      </c>
      <c r="O39" s="116" t="s">
        <v>141</v>
      </c>
      <c r="P39" s="116" t="s">
        <v>306</v>
      </c>
    </row>
    <row r="40" spans="1:16" ht="14.4" thickBot="1" x14ac:dyDescent="0.35">
      <c r="A40" s="115" t="s">
        <v>112</v>
      </c>
      <c r="B40" s="116" t="s">
        <v>141</v>
      </c>
      <c r="C40" s="116" t="s">
        <v>316</v>
      </c>
      <c r="D40" s="116" t="s">
        <v>141</v>
      </c>
      <c r="E40" s="116" t="s">
        <v>307</v>
      </c>
      <c r="F40" s="116" t="s">
        <v>312</v>
      </c>
      <c r="G40" s="116" t="s">
        <v>300</v>
      </c>
      <c r="H40" s="116" t="s">
        <v>318</v>
      </c>
      <c r="I40" s="116" t="s">
        <v>141</v>
      </c>
      <c r="J40" s="116" t="s">
        <v>315</v>
      </c>
      <c r="K40" s="116" t="s">
        <v>141</v>
      </c>
      <c r="L40" s="116" t="s">
        <v>141</v>
      </c>
      <c r="M40" s="116" t="s">
        <v>141</v>
      </c>
      <c r="N40" s="116" t="s">
        <v>317</v>
      </c>
      <c r="O40" s="116" t="s">
        <v>141</v>
      </c>
      <c r="P40" s="116" t="s">
        <v>306</v>
      </c>
    </row>
    <row r="41" spans="1:16" ht="14.4" thickBot="1" x14ac:dyDescent="0.35">
      <c r="A41" s="115" t="s">
        <v>113</v>
      </c>
      <c r="B41" s="116" t="s">
        <v>141</v>
      </c>
      <c r="C41" s="116" t="s">
        <v>316</v>
      </c>
      <c r="D41" s="116" t="s">
        <v>141</v>
      </c>
      <c r="E41" s="116" t="s">
        <v>307</v>
      </c>
      <c r="F41" s="116" t="s">
        <v>312</v>
      </c>
      <c r="G41" s="116" t="s">
        <v>300</v>
      </c>
      <c r="H41" s="116" t="s">
        <v>318</v>
      </c>
      <c r="I41" s="116" t="s">
        <v>141</v>
      </c>
      <c r="J41" s="116" t="s">
        <v>315</v>
      </c>
      <c r="K41" s="116" t="s">
        <v>141</v>
      </c>
      <c r="L41" s="116" t="s">
        <v>141</v>
      </c>
      <c r="M41" s="116" t="s">
        <v>141</v>
      </c>
      <c r="N41" s="116" t="s">
        <v>317</v>
      </c>
      <c r="O41" s="116" t="s">
        <v>141</v>
      </c>
      <c r="P41" s="116" t="s">
        <v>306</v>
      </c>
    </row>
    <row r="42" spans="1:16" ht="14.4" thickBot="1" x14ac:dyDescent="0.35">
      <c r="A42" s="115" t="s">
        <v>114</v>
      </c>
      <c r="B42" s="116" t="s">
        <v>141</v>
      </c>
      <c r="C42" s="116" t="s">
        <v>316</v>
      </c>
      <c r="D42" s="116" t="s">
        <v>141</v>
      </c>
      <c r="E42" s="116" t="s">
        <v>307</v>
      </c>
      <c r="F42" s="116" t="s">
        <v>312</v>
      </c>
      <c r="G42" s="116" t="s">
        <v>300</v>
      </c>
      <c r="H42" s="116" t="s">
        <v>318</v>
      </c>
      <c r="I42" s="116" t="s">
        <v>141</v>
      </c>
      <c r="J42" s="116" t="s">
        <v>315</v>
      </c>
      <c r="K42" s="116" t="s">
        <v>141</v>
      </c>
      <c r="L42" s="116" t="s">
        <v>141</v>
      </c>
      <c r="M42" s="116" t="s">
        <v>141</v>
      </c>
      <c r="N42" s="116" t="s">
        <v>317</v>
      </c>
      <c r="O42" s="116" t="s">
        <v>141</v>
      </c>
      <c r="P42" s="116" t="s">
        <v>306</v>
      </c>
    </row>
    <row r="43" spans="1:16" ht="14.4" thickBot="1" x14ac:dyDescent="0.35">
      <c r="A43" s="115" t="s">
        <v>115</v>
      </c>
      <c r="B43" s="116" t="s">
        <v>141</v>
      </c>
      <c r="C43" s="116" t="s">
        <v>316</v>
      </c>
      <c r="D43" s="116" t="s">
        <v>141</v>
      </c>
      <c r="E43" s="116" t="s">
        <v>307</v>
      </c>
      <c r="F43" s="116" t="s">
        <v>312</v>
      </c>
      <c r="G43" s="116" t="s">
        <v>300</v>
      </c>
      <c r="H43" s="116" t="s">
        <v>319</v>
      </c>
      <c r="I43" s="116" t="s">
        <v>141</v>
      </c>
      <c r="J43" s="116" t="s">
        <v>315</v>
      </c>
      <c r="K43" s="116" t="s">
        <v>141</v>
      </c>
      <c r="L43" s="116" t="s">
        <v>141</v>
      </c>
      <c r="M43" s="116" t="s">
        <v>141</v>
      </c>
      <c r="N43" s="116" t="s">
        <v>317</v>
      </c>
      <c r="O43" s="116" t="s">
        <v>141</v>
      </c>
      <c r="P43" s="116" t="s">
        <v>306</v>
      </c>
    </row>
    <row r="44" spans="1:16" ht="14.4" thickBot="1" x14ac:dyDescent="0.35">
      <c r="A44" s="115" t="s">
        <v>116</v>
      </c>
      <c r="B44" s="116" t="s">
        <v>141</v>
      </c>
      <c r="C44" s="116" t="s">
        <v>316</v>
      </c>
      <c r="D44" s="116" t="s">
        <v>141</v>
      </c>
      <c r="E44" s="116" t="s">
        <v>307</v>
      </c>
      <c r="F44" s="116" t="s">
        <v>312</v>
      </c>
      <c r="G44" s="116" t="s">
        <v>300</v>
      </c>
      <c r="H44" s="116" t="s">
        <v>319</v>
      </c>
      <c r="I44" s="116" t="s">
        <v>141</v>
      </c>
      <c r="J44" s="116" t="s">
        <v>315</v>
      </c>
      <c r="K44" s="116" t="s">
        <v>141</v>
      </c>
      <c r="L44" s="116" t="s">
        <v>141</v>
      </c>
      <c r="M44" s="116" t="s">
        <v>141</v>
      </c>
      <c r="N44" s="116" t="s">
        <v>317</v>
      </c>
      <c r="O44" s="116" t="s">
        <v>141</v>
      </c>
      <c r="P44" s="116" t="s">
        <v>306</v>
      </c>
    </row>
    <row r="45" spans="1:16" ht="14.4" thickBot="1" x14ac:dyDescent="0.35">
      <c r="A45" s="115" t="s">
        <v>117</v>
      </c>
      <c r="B45" s="116" t="s">
        <v>141</v>
      </c>
      <c r="C45" s="116" t="s">
        <v>316</v>
      </c>
      <c r="D45" s="116" t="s">
        <v>141</v>
      </c>
      <c r="E45" s="116" t="s">
        <v>320</v>
      </c>
      <c r="F45" s="116" t="s">
        <v>312</v>
      </c>
      <c r="G45" s="116" t="s">
        <v>300</v>
      </c>
      <c r="H45" s="116" t="s">
        <v>319</v>
      </c>
      <c r="I45" s="116" t="s">
        <v>141</v>
      </c>
      <c r="J45" s="116" t="s">
        <v>315</v>
      </c>
      <c r="K45" s="116" t="s">
        <v>141</v>
      </c>
      <c r="L45" s="116" t="s">
        <v>141</v>
      </c>
      <c r="M45" s="116" t="s">
        <v>141</v>
      </c>
      <c r="N45" s="116" t="s">
        <v>317</v>
      </c>
      <c r="O45" s="116" t="s">
        <v>141</v>
      </c>
      <c r="P45" s="116" t="s">
        <v>321</v>
      </c>
    </row>
    <row r="46" spans="1:16" ht="14.4" thickBot="1" x14ac:dyDescent="0.35">
      <c r="A46" s="115" t="s">
        <v>118</v>
      </c>
      <c r="B46" s="116" t="s">
        <v>141</v>
      </c>
      <c r="C46" s="116" t="s">
        <v>316</v>
      </c>
      <c r="D46" s="116" t="s">
        <v>141</v>
      </c>
      <c r="E46" s="116" t="s">
        <v>322</v>
      </c>
      <c r="F46" s="116" t="s">
        <v>312</v>
      </c>
      <c r="G46" s="116" t="s">
        <v>300</v>
      </c>
      <c r="H46" s="116" t="s">
        <v>319</v>
      </c>
      <c r="I46" s="116" t="s">
        <v>141</v>
      </c>
      <c r="J46" s="116" t="s">
        <v>315</v>
      </c>
      <c r="K46" s="116" t="s">
        <v>141</v>
      </c>
      <c r="L46" s="116" t="s">
        <v>141</v>
      </c>
      <c r="M46" s="116" t="s">
        <v>141</v>
      </c>
      <c r="N46" s="116" t="s">
        <v>141</v>
      </c>
      <c r="O46" s="116" t="s">
        <v>141</v>
      </c>
      <c r="P46" s="116" t="s">
        <v>321</v>
      </c>
    </row>
    <row r="47" spans="1:16" ht="14.4" thickBot="1" x14ac:dyDescent="0.35">
      <c r="A47" s="115" t="s">
        <v>119</v>
      </c>
      <c r="B47" s="116" t="s">
        <v>141</v>
      </c>
      <c r="C47" s="116" t="s">
        <v>316</v>
      </c>
      <c r="D47" s="116" t="s">
        <v>141</v>
      </c>
      <c r="E47" s="116" t="s">
        <v>322</v>
      </c>
      <c r="F47" s="116" t="s">
        <v>312</v>
      </c>
      <c r="G47" s="116" t="s">
        <v>300</v>
      </c>
      <c r="H47" s="116" t="s">
        <v>319</v>
      </c>
      <c r="I47" s="116" t="s">
        <v>141</v>
      </c>
      <c r="J47" s="116" t="s">
        <v>315</v>
      </c>
      <c r="K47" s="116" t="s">
        <v>141</v>
      </c>
      <c r="L47" s="116" t="s">
        <v>141</v>
      </c>
      <c r="M47" s="116" t="s">
        <v>141</v>
      </c>
      <c r="N47" s="116" t="s">
        <v>141</v>
      </c>
      <c r="O47" s="116" t="s">
        <v>141</v>
      </c>
      <c r="P47" s="116" t="s">
        <v>321</v>
      </c>
    </row>
    <row r="48" spans="1:16" ht="14.4" thickBot="1" x14ac:dyDescent="0.35">
      <c r="A48" s="115" t="s">
        <v>120</v>
      </c>
      <c r="B48" s="116" t="s">
        <v>141</v>
      </c>
      <c r="C48" s="116" t="s">
        <v>323</v>
      </c>
      <c r="D48" s="116" t="s">
        <v>141</v>
      </c>
      <c r="E48" s="116" t="s">
        <v>322</v>
      </c>
      <c r="F48" s="116" t="s">
        <v>312</v>
      </c>
      <c r="G48" s="116" t="s">
        <v>300</v>
      </c>
      <c r="H48" s="116" t="s">
        <v>319</v>
      </c>
      <c r="I48" s="116" t="s">
        <v>141</v>
      </c>
      <c r="J48" s="116" t="s">
        <v>315</v>
      </c>
      <c r="K48" s="116" t="s">
        <v>141</v>
      </c>
      <c r="L48" s="116" t="s">
        <v>141</v>
      </c>
      <c r="M48" s="116" t="s">
        <v>141</v>
      </c>
      <c r="N48" s="116" t="s">
        <v>141</v>
      </c>
      <c r="O48" s="116" t="s">
        <v>141</v>
      </c>
      <c r="P48" s="116" t="s">
        <v>321</v>
      </c>
    </row>
    <row r="49" spans="1:17" ht="14.4" thickBot="1" x14ac:dyDescent="0.35">
      <c r="A49" s="115" t="s">
        <v>121</v>
      </c>
      <c r="B49" s="116" t="s">
        <v>141</v>
      </c>
      <c r="C49" s="116" t="s">
        <v>323</v>
      </c>
      <c r="D49" s="116" t="s">
        <v>141</v>
      </c>
      <c r="E49" s="116" t="s">
        <v>322</v>
      </c>
      <c r="F49" s="116" t="s">
        <v>141</v>
      </c>
      <c r="G49" s="116" t="s">
        <v>300</v>
      </c>
      <c r="H49" s="116" t="s">
        <v>319</v>
      </c>
      <c r="I49" s="116" t="s">
        <v>141</v>
      </c>
      <c r="J49" s="116" t="s">
        <v>315</v>
      </c>
      <c r="K49" s="116" t="s">
        <v>141</v>
      </c>
      <c r="L49" s="116" t="s">
        <v>141</v>
      </c>
      <c r="M49" s="116" t="s">
        <v>141</v>
      </c>
      <c r="N49" s="116" t="s">
        <v>141</v>
      </c>
      <c r="O49" s="116" t="s">
        <v>141</v>
      </c>
      <c r="P49" s="116" t="s">
        <v>141</v>
      </c>
    </row>
    <row r="50" spans="1:17" ht="14.4" thickBot="1" x14ac:dyDescent="0.35">
      <c r="A50" s="115" t="s">
        <v>122</v>
      </c>
      <c r="B50" s="116" t="s">
        <v>141</v>
      </c>
      <c r="C50" s="116" t="s">
        <v>323</v>
      </c>
      <c r="D50" s="116" t="s">
        <v>141</v>
      </c>
      <c r="E50" s="116" t="s">
        <v>141</v>
      </c>
      <c r="F50" s="116" t="s">
        <v>141</v>
      </c>
      <c r="G50" s="116" t="s">
        <v>300</v>
      </c>
      <c r="H50" s="116" t="s">
        <v>319</v>
      </c>
      <c r="I50" s="116" t="s">
        <v>141</v>
      </c>
      <c r="J50" s="116" t="s">
        <v>315</v>
      </c>
      <c r="K50" s="116" t="s">
        <v>141</v>
      </c>
      <c r="L50" s="116" t="s">
        <v>141</v>
      </c>
      <c r="M50" s="116" t="s">
        <v>141</v>
      </c>
      <c r="N50" s="116" t="s">
        <v>141</v>
      </c>
      <c r="O50" s="116" t="s">
        <v>141</v>
      </c>
      <c r="P50" s="116" t="s">
        <v>141</v>
      </c>
    </row>
    <row r="51" spans="1:17" ht="14.4" thickBot="1" x14ac:dyDescent="0.35">
      <c r="A51" s="115" t="s">
        <v>123</v>
      </c>
      <c r="B51" s="116" t="s">
        <v>141</v>
      </c>
      <c r="C51" s="116" t="s">
        <v>141</v>
      </c>
      <c r="D51" s="116" t="s">
        <v>141</v>
      </c>
      <c r="E51" s="116" t="s">
        <v>141</v>
      </c>
      <c r="F51" s="116" t="s">
        <v>141</v>
      </c>
      <c r="G51" s="116" t="s">
        <v>300</v>
      </c>
      <c r="H51" s="116" t="s">
        <v>319</v>
      </c>
      <c r="I51" s="116" t="s">
        <v>141</v>
      </c>
      <c r="J51" s="116" t="s">
        <v>315</v>
      </c>
      <c r="K51" s="116" t="s">
        <v>141</v>
      </c>
      <c r="L51" s="116" t="s">
        <v>141</v>
      </c>
      <c r="M51" s="116" t="s">
        <v>141</v>
      </c>
      <c r="N51" s="116" t="s">
        <v>141</v>
      </c>
      <c r="O51" s="116" t="s">
        <v>141</v>
      </c>
      <c r="P51" s="116" t="s">
        <v>141</v>
      </c>
    </row>
    <row r="52" spans="1:17" ht="14.4" thickBot="1" x14ac:dyDescent="0.35">
      <c r="A52" s="115" t="s">
        <v>124</v>
      </c>
      <c r="B52" s="116" t="s">
        <v>141</v>
      </c>
      <c r="C52" s="116" t="s">
        <v>141</v>
      </c>
      <c r="D52" s="116" t="s">
        <v>141</v>
      </c>
      <c r="E52" s="116" t="s">
        <v>141</v>
      </c>
      <c r="F52" s="116" t="s">
        <v>141</v>
      </c>
      <c r="G52" s="116" t="s">
        <v>141</v>
      </c>
      <c r="H52" s="116" t="s">
        <v>319</v>
      </c>
      <c r="I52" s="116" t="s">
        <v>141</v>
      </c>
      <c r="J52" s="116" t="s">
        <v>141</v>
      </c>
      <c r="K52" s="116" t="s">
        <v>141</v>
      </c>
      <c r="L52" s="116" t="s">
        <v>141</v>
      </c>
      <c r="M52" s="116" t="s">
        <v>141</v>
      </c>
      <c r="N52" s="116" t="s">
        <v>141</v>
      </c>
      <c r="O52" s="116" t="s">
        <v>141</v>
      </c>
      <c r="P52" s="116" t="s">
        <v>141</v>
      </c>
    </row>
    <row r="53" spans="1:17" ht="14.4" thickBot="1" x14ac:dyDescent="0.35">
      <c r="A53" s="120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</row>
    <row r="54" spans="1:17" ht="18.600000000000001" thickBot="1" x14ac:dyDescent="0.35">
      <c r="A54" s="111"/>
      <c r="B54" s="34">
        <f>VLOOKUP(B55,$A$57:$P$78,B79,0)</f>
        <v>0</v>
      </c>
      <c r="C54" s="34">
        <f t="shared" ref="C54:P54" si="0">VLOOKUP(C55,$A$57:$P$78,C79,0)</f>
        <v>1313.5</v>
      </c>
      <c r="D54" s="34">
        <f t="shared" si="0"/>
        <v>0</v>
      </c>
      <c r="E54" s="34">
        <f t="shared" si="0"/>
        <v>0</v>
      </c>
      <c r="F54" s="34">
        <f t="shared" si="0"/>
        <v>112.4</v>
      </c>
      <c r="G54" s="34">
        <f t="shared" si="0"/>
        <v>1193.5999999999999</v>
      </c>
      <c r="H54" s="34">
        <f t="shared" si="0"/>
        <v>317.10000000000002</v>
      </c>
      <c r="I54" s="34">
        <f t="shared" si="0"/>
        <v>0</v>
      </c>
      <c r="J54" s="34">
        <f t="shared" si="0"/>
        <v>454.5</v>
      </c>
      <c r="K54" s="34">
        <f t="shared" si="0"/>
        <v>0</v>
      </c>
      <c r="L54" s="34">
        <f t="shared" si="0"/>
        <v>0</v>
      </c>
      <c r="M54" s="34">
        <f t="shared" si="0"/>
        <v>0</v>
      </c>
      <c r="N54" s="34">
        <f t="shared" si="0"/>
        <v>669.2</v>
      </c>
      <c r="O54" s="34">
        <f t="shared" si="0"/>
        <v>139.80000000000001</v>
      </c>
      <c r="P54" s="34">
        <f t="shared" si="0"/>
        <v>444.5</v>
      </c>
      <c r="Q54" s="123">
        <f>SUM(B54:P54)</f>
        <v>4644.6000000000004</v>
      </c>
    </row>
    <row r="55" spans="1:17" ht="18.600000000000001" thickBot="1" x14ac:dyDescent="0.35">
      <c r="A55" s="111"/>
      <c r="B55" s="34">
        <f>'K 22'!B29</f>
        <v>6</v>
      </c>
      <c r="C55" s="34">
        <f>'K 22'!C29</f>
        <v>1</v>
      </c>
      <c r="D55" s="34">
        <f>'K 22'!D29</f>
        <v>16</v>
      </c>
      <c r="E55" s="34">
        <f>'K 22'!E29</f>
        <v>20</v>
      </c>
      <c r="F55" s="34">
        <f>'K 22'!F29</f>
        <v>15</v>
      </c>
      <c r="G55" s="34">
        <f>'K 22'!G29</f>
        <v>18</v>
      </c>
      <c r="H55" s="34">
        <f>'K 22'!H29</f>
        <v>17</v>
      </c>
      <c r="I55" s="34">
        <f>'K 22'!I29</f>
        <v>18</v>
      </c>
      <c r="J55" s="34">
        <f>'K 22'!J29</f>
        <v>1</v>
      </c>
      <c r="K55" s="34">
        <f>'K 22'!K29</f>
        <v>1</v>
      </c>
      <c r="L55" s="34">
        <f>'K 22'!L29</f>
        <v>3</v>
      </c>
      <c r="M55" s="34">
        <f>'K 22'!M29</f>
        <v>3</v>
      </c>
      <c r="N55" s="34">
        <f>'K 22'!N29</f>
        <v>2</v>
      </c>
      <c r="O55" s="34">
        <f>'K 22'!O29</f>
        <v>1</v>
      </c>
      <c r="P55" s="34">
        <f>'K 22'!P29</f>
        <v>6</v>
      </c>
    </row>
    <row r="56" spans="1:17" ht="51" customHeight="1" thickBot="1" x14ac:dyDescent="0.35">
      <c r="A56" s="115" t="s">
        <v>125</v>
      </c>
      <c r="B56" s="115" t="str">
        <f>Búza!B59</f>
        <v>Búzával betakarított terület</v>
      </c>
      <c r="C56" s="115" t="str">
        <f>Búza!C59</f>
        <v>Búza felvásárlási átlagára (Ft/tonna)</v>
      </c>
      <c r="D56" s="115" t="str">
        <f>Búza!D59</f>
        <v>Csapadékos napok száma</v>
      </c>
      <c r="E56" s="115" t="str">
        <f>Búza!E59</f>
        <v>Hőhullámmal érintett napok száma</v>
      </c>
      <c r="F56" s="115" t="str">
        <f>Búza!F59</f>
        <v>Átlagos középhőmérséklet, °C</v>
      </c>
      <c r="G56" s="115" t="str">
        <f>Búza!G59</f>
        <v>Lehullott csapadékösszeg, mm</v>
      </c>
      <c r="H56" s="115" t="str">
        <f>Búza!H59</f>
        <v>Fagyos napok száma</v>
      </c>
      <c r="I56" s="115" t="str">
        <f>Búza!I59</f>
        <v>Hőségnapok száma</v>
      </c>
      <c r="J56" s="115" t="str">
        <f>Búza!J59</f>
        <v>kukorica termésátlaga</v>
      </c>
      <c r="K56" s="115" t="str">
        <f>Búza!K59</f>
        <v>árpa termésátlaga</v>
      </c>
      <c r="L56" s="115" t="str">
        <f>Búza!L59</f>
        <v>rozs termésátlaga</v>
      </c>
      <c r="M56" s="115" t="str">
        <f>Búza!M59</f>
        <v>zab termésátlaga</v>
      </c>
      <c r="N56" s="115" t="str">
        <f>Búza!N59</f>
        <v>egy hektár mezőgazdasági területre jutó műtrágya mennyisége</v>
      </c>
      <c r="O56" s="115" t="str">
        <f>Búza!O59</f>
        <v>Összesen Éves munkaerő-egység (ÉME)</v>
      </c>
      <c r="P56" s="115" t="str">
        <f>Búza!P59</f>
        <v>A munkaerő-egységre jutó reáljövedelem változása, 
előző év=100,0%</v>
      </c>
    </row>
    <row r="57" spans="1:17" ht="14.4" thickBot="1" x14ac:dyDescent="0.35">
      <c r="A57" s="115">
        <v>1</v>
      </c>
      <c r="B57" s="116">
        <v>0</v>
      </c>
      <c r="C57" s="116">
        <v>1313.5</v>
      </c>
      <c r="D57" s="116">
        <v>0</v>
      </c>
      <c r="E57" s="116">
        <v>1583.1</v>
      </c>
      <c r="F57" s="116">
        <v>229.7</v>
      </c>
      <c r="G57" s="116">
        <v>1193.5999999999999</v>
      </c>
      <c r="H57" s="116">
        <v>442</v>
      </c>
      <c r="I57" s="116">
        <v>1515.7</v>
      </c>
      <c r="J57" s="116">
        <v>454.5</v>
      </c>
      <c r="K57" s="116">
        <v>0</v>
      </c>
      <c r="L57" s="116">
        <v>0</v>
      </c>
      <c r="M57" s="116">
        <v>0</v>
      </c>
      <c r="N57" s="116">
        <v>1832.8</v>
      </c>
      <c r="O57" s="116">
        <v>139.80000000000001</v>
      </c>
      <c r="P57" s="116">
        <v>444.5</v>
      </c>
    </row>
    <row r="58" spans="1:17" ht="14.4" thickBot="1" x14ac:dyDescent="0.35">
      <c r="A58" s="115">
        <v>2</v>
      </c>
      <c r="B58" s="116">
        <v>0</v>
      </c>
      <c r="C58" s="116">
        <v>1313.5</v>
      </c>
      <c r="D58" s="116">
        <v>0</v>
      </c>
      <c r="E58" s="116">
        <v>876.5</v>
      </c>
      <c r="F58" s="116">
        <v>197.3</v>
      </c>
      <c r="G58" s="116">
        <v>1193.5999999999999</v>
      </c>
      <c r="H58" s="116">
        <v>442</v>
      </c>
      <c r="I58" s="116">
        <v>1495.7</v>
      </c>
      <c r="J58" s="116">
        <v>154.80000000000001</v>
      </c>
      <c r="K58" s="116">
        <v>0</v>
      </c>
      <c r="L58" s="116">
        <v>0</v>
      </c>
      <c r="M58" s="116">
        <v>0</v>
      </c>
      <c r="N58" s="116">
        <v>669.2</v>
      </c>
      <c r="O58" s="116">
        <v>139.80000000000001</v>
      </c>
      <c r="P58" s="116">
        <v>444.5</v>
      </c>
    </row>
    <row r="59" spans="1:17" ht="14.4" thickBot="1" x14ac:dyDescent="0.35">
      <c r="A59" s="115">
        <v>3</v>
      </c>
      <c r="B59" s="116">
        <v>0</v>
      </c>
      <c r="C59" s="116">
        <v>1313.5</v>
      </c>
      <c r="D59" s="116">
        <v>0</v>
      </c>
      <c r="E59" s="116">
        <v>876.5</v>
      </c>
      <c r="F59" s="116">
        <v>112.4</v>
      </c>
      <c r="G59" s="116">
        <v>1193.5999999999999</v>
      </c>
      <c r="H59" s="116">
        <v>442</v>
      </c>
      <c r="I59" s="116">
        <v>1006.3</v>
      </c>
      <c r="J59" s="116">
        <v>154.80000000000001</v>
      </c>
      <c r="K59" s="116">
        <v>0</v>
      </c>
      <c r="L59" s="116">
        <v>0</v>
      </c>
      <c r="M59" s="116">
        <v>0</v>
      </c>
      <c r="N59" s="116">
        <v>669.2</v>
      </c>
      <c r="O59" s="116">
        <v>139.80000000000001</v>
      </c>
      <c r="P59" s="116">
        <v>444.5</v>
      </c>
    </row>
    <row r="60" spans="1:17" ht="14.4" thickBot="1" x14ac:dyDescent="0.35">
      <c r="A60" s="115">
        <v>4</v>
      </c>
      <c r="B60" s="116">
        <v>0</v>
      </c>
      <c r="C60" s="116">
        <v>1313.5</v>
      </c>
      <c r="D60" s="116">
        <v>0</v>
      </c>
      <c r="E60" s="116">
        <v>876.5</v>
      </c>
      <c r="F60" s="116">
        <v>112.4</v>
      </c>
      <c r="G60" s="116">
        <v>1193.5999999999999</v>
      </c>
      <c r="H60" s="116">
        <v>442</v>
      </c>
      <c r="I60" s="116">
        <v>1006.3</v>
      </c>
      <c r="J60" s="116">
        <v>154.80000000000001</v>
      </c>
      <c r="K60" s="116">
        <v>0</v>
      </c>
      <c r="L60" s="116">
        <v>0</v>
      </c>
      <c r="M60" s="116">
        <v>0</v>
      </c>
      <c r="N60" s="116">
        <v>669.2</v>
      </c>
      <c r="O60" s="116">
        <v>139.80000000000001</v>
      </c>
      <c r="P60" s="116">
        <v>444.5</v>
      </c>
    </row>
    <row r="61" spans="1:17" ht="14.4" thickBot="1" x14ac:dyDescent="0.35">
      <c r="A61" s="115">
        <v>5</v>
      </c>
      <c r="B61" s="116">
        <v>0</v>
      </c>
      <c r="C61" s="116">
        <v>1313.5</v>
      </c>
      <c r="D61" s="116">
        <v>0</v>
      </c>
      <c r="E61" s="116">
        <v>876.5</v>
      </c>
      <c r="F61" s="116">
        <v>112.4</v>
      </c>
      <c r="G61" s="116">
        <v>1193.5999999999999</v>
      </c>
      <c r="H61" s="116">
        <v>442</v>
      </c>
      <c r="I61" s="116">
        <v>384.5</v>
      </c>
      <c r="J61" s="116">
        <v>69.900000000000006</v>
      </c>
      <c r="K61" s="116">
        <v>0</v>
      </c>
      <c r="L61" s="116">
        <v>0</v>
      </c>
      <c r="M61" s="116">
        <v>0</v>
      </c>
      <c r="N61" s="116">
        <v>669.2</v>
      </c>
      <c r="O61" s="116">
        <v>139.80000000000001</v>
      </c>
      <c r="P61" s="116">
        <v>444.5</v>
      </c>
    </row>
    <row r="62" spans="1:17" ht="14.4" thickBot="1" x14ac:dyDescent="0.35">
      <c r="A62" s="115">
        <v>6</v>
      </c>
      <c r="B62" s="116">
        <v>0</v>
      </c>
      <c r="C62" s="116">
        <v>1293.5</v>
      </c>
      <c r="D62" s="116">
        <v>0</v>
      </c>
      <c r="E62" s="116">
        <v>876.5</v>
      </c>
      <c r="F62" s="116">
        <v>112.4</v>
      </c>
      <c r="G62" s="116">
        <v>1193.5999999999999</v>
      </c>
      <c r="H62" s="116">
        <v>442</v>
      </c>
      <c r="I62" s="116">
        <v>0</v>
      </c>
      <c r="J62" s="116">
        <v>69.900000000000006</v>
      </c>
      <c r="K62" s="116">
        <v>0</v>
      </c>
      <c r="L62" s="116">
        <v>0</v>
      </c>
      <c r="M62" s="116">
        <v>0</v>
      </c>
      <c r="N62" s="116">
        <v>669.2</v>
      </c>
      <c r="O62" s="116">
        <v>139.80000000000001</v>
      </c>
      <c r="P62" s="116">
        <v>444.5</v>
      </c>
    </row>
    <row r="63" spans="1:17" ht="14.4" thickBot="1" x14ac:dyDescent="0.35">
      <c r="A63" s="115">
        <v>7</v>
      </c>
      <c r="B63" s="116">
        <v>0</v>
      </c>
      <c r="C63" s="116">
        <v>1293.5</v>
      </c>
      <c r="D63" s="116">
        <v>0</v>
      </c>
      <c r="E63" s="116">
        <v>876.5</v>
      </c>
      <c r="F63" s="116">
        <v>112.4</v>
      </c>
      <c r="G63" s="116">
        <v>1193.5999999999999</v>
      </c>
      <c r="H63" s="116">
        <v>442</v>
      </c>
      <c r="I63" s="116">
        <v>0</v>
      </c>
      <c r="J63" s="116">
        <v>69.900000000000006</v>
      </c>
      <c r="K63" s="116">
        <v>0</v>
      </c>
      <c r="L63" s="116">
        <v>0</v>
      </c>
      <c r="M63" s="116">
        <v>0</v>
      </c>
      <c r="N63" s="116">
        <v>669.2</v>
      </c>
      <c r="O63" s="116">
        <v>139.80000000000001</v>
      </c>
      <c r="P63" s="116">
        <v>444.5</v>
      </c>
    </row>
    <row r="64" spans="1:17" ht="14.4" thickBot="1" x14ac:dyDescent="0.35">
      <c r="A64" s="115">
        <v>8</v>
      </c>
      <c r="B64" s="116">
        <v>0</v>
      </c>
      <c r="C64" s="116">
        <v>1293.5</v>
      </c>
      <c r="D64" s="116">
        <v>0</v>
      </c>
      <c r="E64" s="116">
        <v>876.5</v>
      </c>
      <c r="F64" s="116">
        <v>112.4</v>
      </c>
      <c r="G64" s="116">
        <v>1193.5999999999999</v>
      </c>
      <c r="H64" s="116">
        <v>442</v>
      </c>
      <c r="I64" s="116">
        <v>0</v>
      </c>
      <c r="J64" s="116">
        <v>69.900000000000006</v>
      </c>
      <c r="K64" s="116">
        <v>0</v>
      </c>
      <c r="L64" s="116">
        <v>0</v>
      </c>
      <c r="M64" s="116">
        <v>0</v>
      </c>
      <c r="N64" s="116">
        <v>611.79999999999995</v>
      </c>
      <c r="O64" s="116">
        <v>0</v>
      </c>
      <c r="P64" s="116">
        <v>444.5</v>
      </c>
    </row>
    <row r="65" spans="1:18" ht="14.4" thickBot="1" x14ac:dyDescent="0.35">
      <c r="A65" s="115">
        <v>9</v>
      </c>
      <c r="B65" s="116">
        <v>0</v>
      </c>
      <c r="C65" s="116">
        <v>1293.5</v>
      </c>
      <c r="D65" s="116">
        <v>0</v>
      </c>
      <c r="E65" s="116">
        <v>876.5</v>
      </c>
      <c r="F65" s="116">
        <v>112.4</v>
      </c>
      <c r="G65" s="116">
        <v>1193.5999999999999</v>
      </c>
      <c r="H65" s="116">
        <v>384.5</v>
      </c>
      <c r="I65" s="116">
        <v>0</v>
      </c>
      <c r="J65" s="116">
        <v>69.900000000000006</v>
      </c>
      <c r="K65" s="116">
        <v>0</v>
      </c>
      <c r="L65" s="116">
        <v>0</v>
      </c>
      <c r="M65" s="116">
        <v>0</v>
      </c>
      <c r="N65" s="116">
        <v>611.79999999999995</v>
      </c>
      <c r="O65" s="116">
        <v>0</v>
      </c>
      <c r="P65" s="116">
        <v>444.5</v>
      </c>
    </row>
    <row r="66" spans="1:18" ht="14.4" thickBot="1" x14ac:dyDescent="0.35">
      <c r="A66" s="115">
        <v>10</v>
      </c>
      <c r="B66" s="116">
        <v>0</v>
      </c>
      <c r="C66" s="116">
        <v>1293.5</v>
      </c>
      <c r="D66" s="116">
        <v>0</v>
      </c>
      <c r="E66" s="116">
        <v>876.5</v>
      </c>
      <c r="F66" s="116">
        <v>112.4</v>
      </c>
      <c r="G66" s="116">
        <v>1193.5999999999999</v>
      </c>
      <c r="H66" s="116">
        <v>384.5</v>
      </c>
      <c r="I66" s="116">
        <v>0</v>
      </c>
      <c r="J66" s="116">
        <v>69.900000000000006</v>
      </c>
      <c r="K66" s="116">
        <v>0</v>
      </c>
      <c r="L66" s="116">
        <v>0</v>
      </c>
      <c r="M66" s="116">
        <v>0</v>
      </c>
      <c r="N66" s="116">
        <v>611.79999999999995</v>
      </c>
      <c r="O66" s="116">
        <v>0</v>
      </c>
      <c r="P66" s="116">
        <v>444.5</v>
      </c>
    </row>
    <row r="67" spans="1:18" ht="14.4" thickBot="1" x14ac:dyDescent="0.35">
      <c r="A67" s="115">
        <v>11</v>
      </c>
      <c r="B67" s="116">
        <v>0</v>
      </c>
      <c r="C67" s="116">
        <v>1293.5</v>
      </c>
      <c r="D67" s="116">
        <v>0</v>
      </c>
      <c r="E67" s="116">
        <v>876.5</v>
      </c>
      <c r="F67" s="116">
        <v>112.4</v>
      </c>
      <c r="G67" s="116">
        <v>1193.5999999999999</v>
      </c>
      <c r="H67" s="116">
        <v>384.5</v>
      </c>
      <c r="I67" s="116">
        <v>0</v>
      </c>
      <c r="J67" s="116">
        <v>69.900000000000006</v>
      </c>
      <c r="K67" s="116">
        <v>0</v>
      </c>
      <c r="L67" s="116">
        <v>0</v>
      </c>
      <c r="M67" s="116">
        <v>0</v>
      </c>
      <c r="N67" s="116">
        <v>611.79999999999995</v>
      </c>
      <c r="O67" s="116">
        <v>0</v>
      </c>
      <c r="P67" s="116">
        <v>444.5</v>
      </c>
    </row>
    <row r="68" spans="1:18" ht="14.4" thickBot="1" x14ac:dyDescent="0.35">
      <c r="A68" s="115">
        <v>12</v>
      </c>
      <c r="B68" s="116">
        <v>0</v>
      </c>
      <c r="C68" s="116">
        <v>1293.5</v>
      </c>
      <c r="D68" s="116">
        <v>0</v>
      </c>
      <c r="E68" s="116">
        <v>876.5</v>
      </c>
      <c r="F68" s="116">
        <v>112.4</v>
      </c>
      <c r="G68" s="116">
        <v>1193.5999999999999</v>
      </c>
      <c r="H68" s="116">
        <v>384.5</v>
      </c>
      <c r="I68" s="116">
        <v>0</v>
      </c>
      <c r="J68" s="116">
        <v>69.900000000000006</v>
      </c>
      <c r="K68" s="116">
        <v>0</v>
      </c>
      <c r="L68" s="116">
        <v>0</v>
      </c>
      <c r="M68" s="116">
        <v>0</v>
      </c>
      <c r="N68" s="116">
        <v>611.79999999999995</v>
      </c>
      <c r="O68" s="116">
        <v>0</v>
      </c>
      <c r="P68" s="116">
        <v>444.5</v>
      </c>
    </row>
    <row r="69" spans="1:18" ht="14.4" thickBot="1" x14ac:dyDescent="0.35">
      <c r="A69" s="115">
        <v>13</v>
      </c>
      <c r="B69" s="116">
        <v>0</v>
      </c>
      <c r="C69" s="116">
        <v>1293.5</v>
      </c>
      <c r="D69" s="116">
        <v>0</v>
      </c>
      <c r="E69" s="116">
        <v>876.5</v>
      </c>
      <c r="F69" s="116">
        <v>112.4</v>
      </c>
      <c r="G69" s="116">
        <v>1193.5999999999999</v>
      </c>
      <c r="H69" s="116">
        <v>317.10000000000002</v>
      </c>
      <c r="I69" s="116">
        <v>0</v>
      </c>
      <c r="J69" s="116">
        <v>69.900000000000006</v>
      </c>
      <c r="K69" s="116">
        <v>0</v>
      </c>
      <c r="L69" s="116">
        <v>0</v>
      </c>
      <c r="M69" s="116">
        <v>0</v>
      </c>
      <c r="N69" s="116">
        <v>611.79999999999995</v>
      </c>
      <c r="O69" s="116">
        <v>0</v>
      </c>
      <c r="P69" s="116">
        <v>444.5</v>
      </c>
    </row>
    <row r="70" spans="1:18" ht="14.4" thickBot="1" x14ac:dyDescent="0.35">
      <c r="A70" s="115">
        <v>14</v>
      </c>
      <c r="B70" s="116">
        <v>0</v>
      </c>
      <c r="C70" s="116">
        <v>1293.5</v>
      </c>
      <c r="D70" s="116">
        <v>0</v>
      </c>
      <c r="E70" s="116">
        <v>876.5</v>
      </c>
      <c r="F70" s="116">
        <v>112.4</v>
      </c>
      <c r="G70" s="116">
        <v>1193.5999999999999</v>
      </c>
      <c r="H70" s="116">
        <v>317.10000000000002</v>
      </c>
      <c r="I70" s="116">
        <v>0</v>
      </c>
      <c r="J70" s="116">
        <v>69.900000000000006</v>
      </c>
      <c r="K70" s="116">
        <v>0</v>
      </c>
      <c r="L70" s="116">
        <v>0</v>
      </c>
      <c r="M70" s="116">
        <v>0</v>
      </c>
      <c r="N70" s="116">
        <v>611.79999999999995</v>
      </c>
      <c r="O70" s="116">
        <v>0</v>
      </c>
      <c r="P70" s="116">
        <v>444.5</v>
      </c>
    </row>
    <row r="71" spans="1:18" ht="14.4" thickBot="1" x14ac:dyDescent="0.35">
      <c r="A71" s="115">
        <v>15</v>
      </c>
      <c r="B71" s="116">
        <v>0</v>
      </c>
      <c r="C71" s="116">
        <v>1293.5</v>
      </c>
      <c r="D71" s="116">
        <v>0</v>
      </c>
      <c r="E71" s="116">
        <v>594.29999999999995</v>
      </c>
      <c r="F71" s="116">
        <v>112.4</v>
      </c>
      <c r="G71" s="116">
        <v>1193.5999999999999</v>
      </c>
      <c r="H71" s="116">
        <v>317.10000000000002</v>
      </c>
      <c r="I71" s="116">
        <v>0</v>
      </c>
      <c r="J71" s="116">
        <v>69.900000000000006</v>
      </c>
      <c r="K71" s="116">
        <v>0</v>
      </c>
      <c r="L71" s="116">
        <v>0</v>
      </c>
      <c r="M71" s="116">
        <v>0</v>
      </c>
      <c r="N71" s="116">
        <v>611.79999999999995</v>
      </c>
      <c r="O71" s="116">
        <v>0</v>
      </c>
      <c r="P71" s="116">
        <v>374.6</v>
      </c>
    </row>
    <row r="72" spans="1:18" ht="14.4" thickBot="1" x14ac:dyDescent="0.35">
      <c r="A72" s="115">
        <v>16</v>
      </c>
      <c r="B72" s="116">
        <v>0</v>
      </c>
      <c r="C72" s="116">
        <v>1293.5</v>
      </c>
      <c r="D72" s="116">
        <v>0</v>
      </c>
      <c r="E72" s="116">
        <v>289.7</v>
      </c>
      <c r="F72" s="116">
        <v>112.4</v>
      </c>
      <c r="G72" s="116">
        <v>1193.5999999999999</v>
      </c>
      <c r="H72" s="116">
        <v>317.10000000000002</v>
      </c>
      <c r="I72" s="116">
        <v>0</v>
      </c>
      <c r="J72" s="116">
        <v>69.900000000000006</v>
      </c>
      <c r="K72" s="116">
        <v>0</v>
      </c>
      <c r="L72" s="116">
        <v>0</v>
      </c>
      <c r="M72" s="116">
        <v>0</v>
      </c>
      <c r="N72" s="116">
        <v>0</v>
      </c>
      <c r="O72" s="116">
        <v>0</v>
      </c>
      <c r="P72" s="116">
        <v>374.6</v>
      </c>
    </row>
    <row r="73" spans="1:18" ht="14.4" thickBot="1" x14ac:dyDescent="0.35">
      <c r="A73" s="115">
        <v>17</v>
      </c>
      <c r="B73" s="116">
        <v>0</v>
      </c>
      <c r="C73" s="116">
        <v>1293.5</v>
      </c>
      <c r="D73" s="116">
        <v>0</v>
      </c>
      <c r="E73" s="116">
        <v>289.7</v>
      </c>
      <c r="F73" s="116">
        <v>112.4</v>
      </c>
      <c r="G73" s="116">
        <v>1193.5999999999999</v>
      </c>
      <c r="H73" s="116">
        <v>317.10000000000002</v>
      </c>
      <c r="I73" s="116">
        <v>0</v>
      </c>
      <c r="J73" s="116">
        <v>69.900000000000006</v>
      </c>
      <c r="K73" s="116">
        <v>0</v>
      </c>
      <c r="L73" s="116">
        <v>0</v>
      </c>
      <c r="M73" s="116">
        <v>0</v>
      </c>
      <c r="N73" s="116">
        <v>0</v>
      </c>
      <c r="O73" s="116">
        <v>0</v>
      </c>
      <c r="P73" s="116">
        <v>374.6</v>
      </c>
    </row>
    <row r="74" spans="1:18" ht="14.4" thickBot="1" x14ac:dyDescent="0.35">
      <c r="A74" s="115">
        <v>18</v>
      </c>
      <c r="B74" s="116">
        <v>0</v>
      </c>
      <c r="C74" s="116">
        <v>72.400000000000006</v>
      </c>
      <c r="D74" s="116">
        <v>0</v>
      </c>
      <c r="E74" s="116">
        <v>289.7</v>
      </c>
      <c r="F74" s="116">
        <v>112.4</v>
      </c>
      <c r="G74" s="116">
        <v>1193.5999999999999</v>
      </c>
      <c r="H74" s="116">
        <v>317.10000000000002</v>
      </c>
      <c r="I74" s="116">
        <v>0</v>
      </c>
      <c r="J74" s="116">
        <v>69.900000000000006</v>
      </c>
      <c r="K74" s="116">
        <v>0</v>
      </c>
      <c r="L74" s="116">
        <v>0</v>
      </c>
      <c r="M74" s="116">
        <v>0</v>
      </c>
      <c r="N74" s="116">
        <v>0</v>
      </c>
      <c r="O74" s="116">
        <v>0</v>
      </c>
      <c r="P74" s="116">
        <v>374.6</v>
      </c>
    </row>
    <row r="75" spans="1:18" ht="14.4" thickBot="1" x14ac:dyDescent="0.35">
      <c r="A75" s="115">
        <v>19</v>
      </c>
      <c r="B75" s="116">
        <v>0</v>
      </c>
      <c r="C75" s="116">
        <v>72.400000000000006</v>
      </c>
      <c r="D75" s="116">
        <v>0</v>
      </c>
      <c r="E75" s="116">
        <v>289.7</v>
      </c>
      <c r="F75" s="116">
        <v>0</v>
      </c>
      <c r="G75" s="116">
        <v>1193.5999999999999</v>
      </c>
      <c r="H75" s="116">
        <v>317.10000000000002</v>
      </c>
      <c r="I75" s="116">
        <v>0</v>
      </c>
      <c r="J75" s="116">
        <v>69.900000000000006</v>
      </c>
      <c r="K75" s="116">
        <v>0</v>
      </c>
      <c r="L75" s="116">
        <v>0</v>
      </c>
      <c r="M75" s="116">
        <v>0</v>
      </c>
      <c r="N75" s="116">
        <v>0</v>
      </c>
      <c r="O75" s="116">
        <v>0</v>
      </c>
      <c r="P75" s="116">
        <v>0</v>
      </c>
    </row>
    <row r="76" spans="1:18" ht="14.4" thickBot="1" x14ac:dyDescent="0.35">
      <c r="A76" s="115">
        <v>20</v>
      </c>
      <c r="B76" s="116">
        <v>0</v>
      </c>
      <c r="C76" s="116">
        <v>72.400000000000006</v>
      </c>
      <c r="D76" s="116">
        <v>0</v>
      </c>
      <c r="E76" s="116">
        <v>0</v>
      </c>
      <c r="F76" s="116">
        <v>0</v>
      </c>
      <c r="G76" s="116">
        <v>1193.5999999999999</v>
      </c>
      <c r="H76" s="116">
        <v>317.10000000000002</v>
      </c>
      <c r="I76" s="116">
        <v>0</v>
      </c>
      <c r="J76" s="116">
        <v>69.900000000000006</v>
      </c>
      <c r="K76" s="116">
        <v>0</v>
      </c>
      <c r="L76" s="116">
        <v>0</v>
      </c>
      <c r="M76" s="116">
        <v>0</v>
      </c>
      <c r="N76" s="116">
        <v>0</v>
      </c>
      <c r="O76" s="116">
        <v>0</v>
      </c>
      <c r="P76" s="116">
        <v>0</v>
      </c>
    </row>
    <row r="77" spans="1:18" ht="14.4" thickBot="1" x14ac:dyDescent="0.35">
      <c r="A77" s="115">
        <v>21</v>
      </c>
      <c r="B77" s="116">
        <v>0</v>
      </c>
      <c r="C77" s="116">
        <v>0</v>
      </c>
      <c r="D77" s="116">
        <v>0</v>
      </c>
      <c r="E77" s="116">
        <v>0</v>
      </c>
      <c r="F77" s="116">
        <v>0</v>
      </c>
      <c r="G77" s="116">
        <v>1193.5999999999999</v>
      </c>
      <c r="H77" s="116">
        <v>317.10000000000002</v>
      </c>
      <c r="I77" s="116">
        <v>0</v>
      </c>
      <c r="J77" s="116">
        <v>69.900000000000006</v>
      </c>
      <c r="K77" s="116">
        <v>0</v>
      </c>
      <c r="L77" s="116">
        <v>0</v>
      </c>
      <c r="M77" s="116">
        <v>0</v>
      </c>
      <c r="N77" s="116">
        <v>0</v>
      </c>
      <c r="O77" s="116">
        <v>0</v>
      </c>
      <c r="P77" s="116">
        <v>0</v>
      </c>
    </row>
    <row r="78" spans="1:18" ht="14.4" thickBot="1" x14ac:dyDescent="0.35">
      <c r="A78" s="115">
        <v>22</v>
      </c>
      <c r="B78" s="116">
        <v>0</v>
      </c>
      <c r="C78" s="116">
        <v>0</v>
      </c>
      <c r="D78" s="116">
        <v>0</v>
      </c>
      <c r="E78" s="116">
        <v>0</v>
      </c>
      <c r="F78" s="116">
        <v>0</v>
      </c>
      <c r="G78" s="116">
        <v>0</v>
      </c>
      <c r="H78" s="116">
        <v>317.10000000000002</v>
      </c>
      <c r="I78" s="116">
        <v>0</v>
      </c>
      <c r="J78" s="116">
        <v>0</v>
      </c>
      <c r="K78" s="116">
        <v>0</v>
      </c>
      <c r="L78" s="116">
        <v>0</v>
      </c>
      <c r="M78" s="116">
        <v>0</v>
      </c>
      <c r="N78" s="116">
        <v>0</v>
      </c>
      <c r="O78" s="116">
        <v>0</v>
      </c>
      <c r="P78" s="116">
        <v>0</v>
      </c>
    </row>
    <row r="79" spans="1:18" ht="12" customHeight="1" x14ac:dyDescent="0.3">
      <c r="A79" s="44">
        <v>1</v>
      </c>
      <c r="B79" s="45">
        <v>2</v>
      </c>
      <c r="C79" s="44">
        <v>3</v>
      </c>
      <c r="D79" s="45">
        <v>4</v>
      </c>
      <c r="E79" s="44">
        <v>5</v>
      </c>
      <c r="F79" s="45">
        <v>6</v>
      </c>
      <c r="G79" s="44">
        <v>7</v>
      </c>
      <c r="H79" s="45">
        <v>8</v>
      </c>
      <c r="I79" s="44">
        <v>9</v>
      </c>
      <c r="J79" s="45">
        <v>10</v>
      </c>
      <c r="K79" s="44">
        <v>11</v>
      </c>
      <c r="L79" s="45">
        <v>12</v>
      </c>
      <c r="M79" s="44">
        <v>13</v>
      </c>
      <c r="N79" s="45">
        <v>14</v>
      </c>
      <c r="O79" s="44">
        <v>15</v>
      </c>
      <c r="P79" s="45">
        <v>16</v>
      </c>
      <c r="R79" s="124" t="s">
        <v>54</v>
      </c>
    </row>
    <row r="80" spans="1:18" ht="12" customHeight="1" thickBot="1" x14ac:dyDescent="0.35">
      <c r="R80" s="126">
        <f>CORREL(R82:R102,Q82:Q102)</f>
        <v>0.9968536608851315</v>
      </c>
    </row>
    <row r="81" spans="1:20" ht="14.4" thickBot="1" x14ac:dyDescent="0.35">
      <c r="A81" s="115" t="s">
        <v>126</v>
      </c>
      <c r="B81" s="115" t="s">
        <v>64</v>
      </c>
      <c r="C81" s="115" t="s">
        <v>65</v>
      </c>
      <c r="D81" s="115" t="s">
        <v>66</v>
      </c>
      <c r="E81" s="115" t="s">
        <v>67</v>
      </c>
      <c r="F81" s="115" t="s">
        <v>68</v>
      </c>
      <c r="G81" s="115" t="s">
        <v>69</v>
      </c>
      <c r="H81" s="115" t="s">
        <v>70</v>
      </c>
      <c r="I81" s="115" t="s">
        <v>71</v>
      </c>
      <c r="J81" s="115" t="s">
        <v>72</v>
      </c>
      <c r="K81" s="115" t="s">
        <v>73</v>
      </c>
      <c r="L81" s="115" t="s">
        <v>74</v>
      </c>
      <c r="M81" s="115" t="s">
        <v>75</v>
      </c>
      <c r="N81" s="115" t="s">
        <v>76</v>
      </c>
      <c r="O81" s="115" t="s">
        <v>77</v>
      </c>
      <c r="P81" s="115" t="s">
        <v>78</v>
      </c>
      <c r="Q81" s="115" t="s">
        <v>127</v>
      </c>
      <c r="R81" s="115" t="s">
        <v>128</v>
      </c>
      <c r="S81" s="115" t="s">
        <v>129</v>
      </c>
      <c r="T81" s="115" t="s">
        <v>130</v>
      </c>
    </row>
    <row r="82" spans="1:20" ht="14.4" thickBot="1" x14ac:dyDescent="0.35">
      <c r="A82" s="115" t="s">
        <v>79</v>
      </c>
      <c r="B82" s="116">
        <v>0</v>
      </c>
      <c r="C82" s="116">
        <v>1293.5</v>
      </c>
      <c r="D82" s="116">
        <v>0</v>
      </c>
      <c r="E82" s="116">
        <v>876.5</v>
      </c>
      <c r="F82" s="116">
        <v>112.4</v>
      </c>
      <c r="G82" s="116">
        <v>1193.5999999999999</v>
      </c>
      <c r="H82" s="116">
        <v>384.5</v>
      </c>
      <c r="I82" s="116">
        <v>0</v>
      </c>
      <c r="J82" s="116">
        <v>69.900000000000006</v>
      </c>
      <c r="K82" s="116">
        <v>0</v>
      </c>
      <c r="L82" s="116">
        <v>0</v>
      </c>
      <c r="M82" s="116">
        <v>0</v>
      </c>
      <c r="N82" s="116">
        <v>0</v>
      </c>
      <c r="O82" s="116">
        <v>0</v>
      </c>
      <c r="P82" s="116">
        <v>374.6</v>
      </c>
      <c r="Q82" s="116">
        <v>4304.8999999999996</v>
      </c>
      <c r="R82" s="116">
        <v>4310</v>
      </c>
      <c r="S82" s="116">
        <v>5.0999999999999996</v>
      </c>
      <c r="T82" s="116">
        <v>0.12</v>
      </c>
    </row>
    <row r="83" spans="1:20" ht="14.4" thickBot="1" x14ac:dyDescent="0.35">
      <c r="A83" s="115" t="s">
        <v>80</v>
      </c>
      <c r="B83" s="116">
        <v>0</v>
      </c>
      <c r="C83" s="116">
        <v>72.400000000000006</v>
      </c>
      <c r="D83" s="116">
        <v>0</v>
      </c>
      <c r="E83" s="116">
        <v>289.7</v>
      </c>
      <c r="F83" s="116">
        <v>112.4</v>
      </c>
      <c r="G83" s="116">
        <v>1193.5999999999999</v>
      </c>
      <c r="H83" s="116">
        <v>317.10000000000002</v>
      </c>
      <c r="I83" s="116">
        <v>1006.3</v>
      </c>
      <c r="J83" s="116">
        <v>69.900000000000006</v>
      </c>
      <c r="K83" s="116">
        <v>0</v>
      </c>
      <c r="L83" s="116">
        <v>0</v>
      </c>
      <c r="M83" s="116">
        <v>0</v>
      </c>
      <c r="N83" s="116">
        <v>0</v>
      </c>
      <c r="O83" s="116">
        <v>0</v>
      </c>
      <c r="P83" s="116">
        <v>444.5</v>
      </c>
      <c r="Q83" s="116">
        <v>3505.9</v>
      </c>
      <c r="R83" s="116">
        <v>3510</v>
      </c>
      <c r="S83" s="116">
        <v>4.0999999999999996</v>
      </c>
      <c r="T83" s="116">
        <v>0.12</v>
      </c>
    </row>
    <row r="84" spans="1:20" ht="14.4" thickBot="1" x14ac:dyDescent="0.35">
      <c r="A84" s="115" t="s">
        <v>81</v>
      </c>
      <c r="B84" s="116">
        <v>0</v>
      </c>
      <c r="C84" s="116">
        <v>0</v>
      </c>
      <c r="D84" s="116">
        <v>0</v>
      </c>
      <c r="E84" s="116">
        <v>876.5</v>
      </c>
      <c r="F84" s="116">
        <v>112.4</v>
      </c>
      <c r="G84" s="116">
        <v>1193.5999999999999</v>
      </c>
      <c r="H84" s="116">
        <v>384.5</v>
      </c>
      <c r="I84" s="116">
        <v>0</v>
      </c>
      <c r="J84" s="116">
        <v>69.900000000000006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16">
        <v>0</v>
      </c>
      <c r="Q84" s="116">
        <v>2636.9</v>
      </c>
      <c r="R84" s="116">
        <v>2640</v>
      </c>
      <c r="S84" s="116">
        <v>3.1</v>
      </c>
      <c r="T84" s="116">
        <v>0.12</v>
      </c>
    </row>
    <row r="85" spans="1:20" ht="14.4" thickBot="1" x14ac:dyDescent="0.35">
      <c r="A85" s="115" t="s">
        <v>82</v>
      </c>
      <c r="B85" s="116">
        <v>0</v>
      </c>
      <c r="C85" s="116">
        <v>1293.5</v>
      </c>
      <c r="D85" s="116">
        <v>0</v>
      </c>
      <c r="E85" s="116">
        <v>876.5</v>
      </c>
      <c r="F85" s="116">
        <v>112.4</v>
      </c>
      <c r="G85" s="116">
        <v>1193.5999999999999</v>
      </c>
      <c r="H85" s="116">
        <v>317.10000000000002</v>
      </c>
      <c r="I85" s="116">
        <v>0</v>
      </c>
      <c r="J85" s="116">
        <v>69.900000000000006</v>
      </c>
      <c r="K85" s="116">
        <v>0</v>
      </c>
      <c r="L85" s="116">
        <v>0</v>
      </c>
      <c r="M85" s="116">
        <v>0</v>
      </c>
      <c r="N85" s="116">
        <v>611.79999999999995</v>
      </c>
      <c r="O85" s="116">
        <v>0</v>
      </c>
      <c r="P85" s="116">
        <v>444.5</v>
      </c>
      <c r="Q85" s="116">
        <v>4919.2</v>
      </c>
      <c r="R85" s="116">
        <v>5120</v>
      </c>
      <c r="S85" s="116">
        <v>200.8</v>
      </c>
      <c r="T85" s="116">
        <v>3.92</v>
      </c>
    </row>
    <row r="86" spans="1:20" ht="14.4" thickBot="1" x14ac:dyDescent="0.35">
      <c r="A86" s="115" t="s">
        <v>83</v>
      </c>
      <c r="B86" s="116">
        <v>0</v>
      </c>
      <c r="C86" s="116">
        <v>72.400000000000006</v>
      </c>
      <c r="D86" s="116">
        <v>0</v>
      </c>
      <c r="E86" s="116">
        <v>289.7</v>
      </c>
      <c r="F86" s="116">
        <v>0</v>
      </c>
      <c r="G86" s="116">
        <v>1193.5999999999999</v>
      </c>
      <c r="H86" s="116">
        <v>317.10000000000002</v>
      </c>
      <c r="I86" s="116">
        <v>1495.7</v>
      </c>
      <c r="J86" s="116">
        <v>69.900000000000006</v>
      </c>
      <c r="K86" s="116">
        <v>0</v>
      </c>
      <c r="L86" s="116">
        <v>0</v>
      </c>
      <c r="M86" s="116">
        <v>0</v>
      </c>
      <c r="N86" s="116">
        <v>611.79999999999995</v>
      </c>
      <c r="O86" s="116">
        <v>0</v>
      </c>
      <c r="P86" s="116">
        <v>444.5</v>
      </c>
      <c r="Q86" s="116">
        <v>4494.7</v>
      </c>
      <c r="R86" s="116">
        <v>4500</v>
      </c>
      <c r="S86" s="116">
        <v>5.3</v>
      </c>
      <c r="T86" s="116">
        <v>0.12</v>
      </c>
    </row>
    <row r="87" spans="1:20" ht="14.4" thickBot="1" x14ac:dyDescent="0.35">
      <c r="A87" s="115" t="s">
        <v>84</v>
      </c>
      <c r="B87" s="116">
        <v>0</v>
      </c>
      <c r="C87" s="116">
        <v>0</v>
      </c>
      <c r="D87" s="116">
        <v>0</v>
      </c>
      <c r="E87" s="116">
        <v>594.29999999999995</v>
      </c>
      <c r="F87" s="116">
        <v>0</v>
      </c>
      <c r="G87" s="116">
        <v>1193.5999999999999</v>
      </c>
      <c r="H87" s="116">
        <v>317.10000000000002</v>
      </c>
      <c r="I87" s="116">
        <v>1515.7</v>
      </c>
      <c r="J87" s="116">
        <v>69.900000000000006</v>
      </c>
      <c r="K87" s="116">
        <v>0</v>
      </c>
      <c r="L87" s="116">
        <v>0</v>
      </c>
      <c r="M87" s="116">
        <v>0</v>
      </c>
      <c r="N87" s="116">
        <v>0</v>
      </c>
      <c r="O87" s="116">
        <v>0</v>
      </c>
      <c r="P87" s="116">
        <v>374.6</v>
      </c>
      <c r="Q87" s="116">
        <v>4065.2</v>
      </c>
      <c r="R87" s="116">
        <v>4070</v>
      </c>
      <c r="S87" s="116">
        <v>4.8</v>
      </c>
      <c r="T87" s="116">
        <v>0.12</v>
      </c>
    </row>
    <row r="88" spans="1:20" ht="14.4" thickBot="1" x14ac:dyDescent="0.35">
      <c r="A88" s="115" t="s">
        <v>85</v>
      </c>
      <c r="B88" s="116">
        <v>0</v>
      </c>
      <c r="C88" s="116">
        <v>72.400000000000006</v>
      </c>
      <c r="D88" s="116">
        <v>0</v>
      </c>
      <c r="E88" s="116">
        <v>876.5</v>
      </c>
      <c r="F88" s="116">
        <v>112.4</v>
      </c>
      <c r="G88" s="116">
        <v>1193.5999999999999</v>
      </c>
      <c r="H88" s="116">
        <v>317.10000000000002</v>
      </c>
      <c r="I88" s="116">
        <v>0</v>
      </c>
      <c r="J88" s="116">
        <v>69.900000000000006</v>
      </c>
      <c r="K88" s="116">
        <v>0</v>
      </c>
      <c r="L88" s="116">
        <v>0</v>
      </c>
      <c r="M88" s="116">
        <v>0</v>
      </c>
      <c r="N88" s="116">
        <v>611.79999999999995</v>
      </c>
      <c r="O88" s="116">
        <v>0</v>
      </c>
      <c r="P88" s="116">
        <v>444.5</v>
      </c>
      <c r="Q88" s="116">
        <v>3698.1</v>
      </c>
      <c r="R88" s="116">
        <v>3590</v>
      </c>
      <c r="S88" s="116">
        <v>-108.1</v>
      </c>
      <c r="T88" s="116">
        <v>-3.01</v>
      </c>
    </row>
    <row r="89" spans="1:20" ht="14.4" thickBot="1" x14ac:dyDescent="0.35">
      <c r="A89" s="115" t="s">
        <v>86</v>
      </c>
      <c r="B89" s="116">
        <v>0</v>
      </c>
      <c r="C89" s="116">
        <v>1293.5</v>
      </c>
      <c r="D89" s="116">
        <v>0</v>
      </c>
      <c r="E89" s="116">
        <v>876.5</v>
      </c>
      <c r="F89" s="116">
        <v>112.4</v>
      </c>
      <c r="G89" s="116">
        <v>1193.5999999999999</v>
      </c>
      <c r="H89" s="116">
        <v>442</v>
      </c>
      <c r="I89" s="116">
        <v>0</v>
      </c>
      <c r="J89" s="116">
        <v>0</v>
      </c>
      <c r="K89" s="116">
        <v>0</v>
      </c>
      <c r="L89" s="116">
        <v>0</v>
      </c>
      <c r="M89" s="116">
        <v>0</v>
      </c>
      <c r="N89" s="116">
        <v>611.79999999999995</v>
      </c>
      <c r="O89" s="116">
        <v>0</v>
      </c>
      <c r="P89" s="116">
        <v>444.5</v>
      </c>
      <c r="Q89" s="116">
        <v>4974.1000000000004</v>
      </c>
      <c r="R89" s="116">
        <v>4980</v>
      </c>
      <c r="S89" s="116">
        <v>5.9</v>
      </c>
      <c r="T89" s="116">
        <v>0.12</v>
      </c>
    </row>
    <row r="90" spans="1:20" ht="14.4" thickBot="1" x14ac:dyDescent="0.35">
      <c r="A90" s="115" t="s">
        <v>87</v>
      </c>
      <c r="B90" s="116">
        <v>0</v>
      </c>
      <c r="C90" s="116">
        <v>1293.5</v>
      </c>
      <c r="D90" s="116">
        <v>0</v>
      </c>
      <c r="E90" s="116">
        <v>289.7</v>
      </c>
      <c r="F90" s="116">
        <v>112.4</v>
      </c>
      <c r="G90" s="116">
        <v>1193.5999999999999</v>
      </c>
      <c r="H90" s="116">
        <v>442</v>
      </c>
      <c r="I90" s="116">
        <v>0</v>
      </c>
      <c r="J90" s="116">
        <v>69.900000000000006</v>
      </c>
      <c r="K90" s="116">
        <v>0</v>
      </c>
      <c r="L90" s="116">
        <v>0</v>
      </c>
      <c r="M90" s="116">
        <v>0</v>
      </c>
      <c r="N90" s="116">
        <v>0</v>
      </c>
      <c r="O90" s="116">
        <v>0</v>
      </c>
      <c r="P90" s="116">
        <v>444.5</v>
      </c>
      <c r="Q90" s="116">
        <v>3845.5</v>
      </c>
      <c r="R90" s="116">
        <v>3850</v>
      </c>
      <c r="S90" s="116">
        <v>4.5</v>
      </c>
      <c r="T90" s="116">
        <v>0.12</v>
      </c>
    </row>
    <row r="91" spans="1:20" ht="14.4" thickBot="1" x14ac:dyDescent="0.35">
      <c r="A91" s="115" t="s">
        <v>88</v>
      </c>
      <c r="B91" s="116">
        <v>0</v>
      </c>
      <c r="C91" s="116">
        <v>1293.5</v>
      </c>
      <c r="D91" s="116">
        <v>0</v>
      </c>
      <c r="E91" s="116">
        <v>594.29999999999995</v>
      </c>
      <c r="F91" s="116">
        <v>112.4</v>
      </c>
      <c r="G91" s="116">
        <v>1193.5999999999999</v>
      </c>
      <c r="H91" s="116">
        <v>442</v>
      </c>
      <c r="I91" s="116">
        <v>0</v>
      </c>
      <c r="J91" s="116">
        <v>69.900000000000006</v>
      </c>
      <c r="K91" s="116">
        <v>0</v>
      </c>
      <c r="L91" s="116">
        <v>0</v>
      </c>
      <c r="M91" s="116">
        <v>0</v>
      </c>
      <c r="N91" s="116">
        <v>0</v>
      </c>
      <c r="O91" s="116">
        <v>0</v>
      </c>
      <c r="P91" s="116">
        <v>0</v>
      </c>
      <c r="Q91" s="116">
        <v>3705.6</v>
      </c>
      <c r="R91" s="116">
        <v>3710</v>
      </c>
      <c r="S91" s="116">
        <v>4.4000000000000004</v>
      </c>
      <c r="T91" s="116">
        <v>0.12</v>
      </c>
    </row>
    <row r="92" spans="1:20" ht="14.4" thickBot="1" x14ac:dyDescent="0.35">
      <c r="A92" s="115" t="s">
        <v>89</v>
      </c>
      <c r="B92" s="116">
        <v>0</v>
      </c>
      <c r="C92" s="116">
        <v>1293.5</v>
      </c>
      <c r="D92" s="116">
        <v>0</v>
      </c>
      <c r="E92" s="116">
        <v>876.5</v>
      </c>
      <c r="F92" s="116">
        <v>0</v>
      </c>
      <c r="G92" s="116">
        <v>1193.5999999999999</v>
      </c>
      <c r="H92" s="116">
        <v>317.10000000000002</v>
      </c>
      <c r="I92" s="116">
        <v>0</v>
      </c>
      <c r="J92" s="116">
        <v>69.900000000000006</v>
      </c>
      <c r="K92" s="116">
        <v>0</v>
      </c>
      <c r="L92" s="116">
        <v>0</v>
      </c>
      <c r="M92" s="116">
        <v>0</v>
      </c>
      <c r="N92" s="116">
        <v>0</v>
      </c>
      <c r="O92" s="116">
        <v>0</v>
      </c>
      <c r="P92" s="116">
        <v>444.5</v>
      </c>
      <c r="Q92" s="116">
        <v>4195.1000000000004</v>
      </c>
      <c r="R92" s="116">
        <v>4200</v>
      </c>
      <c r="S92" s="116">
        <v>4.9000000000000004</v>
      </c>
      <c r="T92" s="116">
        <v>0.12</v>
      </c>
    </row>
    <row r="93" spans="1:20" ht="14.4" thickBot="1" x14ac:dyDescent="0.35">
      <c r="A93" s="115" t="s">
        <v>90</v>
      </c>
      <c r="B93" s="116">
        <v>0</v>
      </c>
      <c r="C93" s="116">
        <v>1313.5</v>
      </c>
      <c r="D93" s="116">
        <v>0</v>
      </c>
      <c r="E93" s="116">
        <v>876.5</v>
      </c>
      <c r="F93" s="116">
        <v>112.4</v>
      </c>
      <c r="G93" s="116">
        <v>0</v>
      </c>
      <c r="H93" s="116">
        <v>317.10000000000002</v>
      </c>
      <c r="I93" s="116">
        <v>0</v>
      </c>
      <c r="J93" s="116">
        <v>69.900000000000006</v>
      </c>
      <c r="K93" s="116">
        <v>0</v>
      </c>
      <c r="L93" s="116">
        <v>0</v>
      </c>
      <c r="M93" s="116">
        <v>0</v>
      </c>
      <c r="N93" s="116">
        <v>611.79999999999995</v>
      </c>
      <c r="O93" s="116">
        <v>0</v>
      </c>
      <c r="P93" s="116">
        <v>444.5</v>
      </c>
      <c r="Q93" s="116">
        <v>3745.6</v>
      </c>
      <c r="R93" s="116">
        <v>3750</v>
      </c>
      <c r="S93" s="116">
        <v>4.4000000000000004</v>
      </c>
      <c r="T93" s="116">
        <v>0.12</v>
      </c>
    </row>
    <row r="94" spans="1:20" ht="14.4" thickBot="1" x14ac:dyDescent="0.35">
      <c r="A94" s="115" t="s">
        <v>91</v>
      </c>
      <c r="B94" s="116">
        <v>0</v>
      </c>
      <c r="C94" s="116">
        <v>1313.5</v>
      </c>
      <c r="D94" s="116">
        <v>0</v>
      </c>
      <c r="E94" s="116">
        <v>876.5</v>
      </c>
      <c r="F94" s="116">
        <v>112.4</v>
      </c>
      <c r="G94" s="116">
        <v>1193.5999999999999</v>
      </c>
      <c r="H94" s="116">
        <v>317.10000000000002</v>
      </c>
      <c r="I94" s="116">
        <v>0</v>
      </c>
      <c r="J94" s="116">
        <v>69.900000000000006</v>
      </c>
      <c r="K94" s="116">
        <v>0</v>
      </c>
      <c r="L94" s="116">
        <v>0</v>
      </c>
      <c r="M94" s="116">
        <v>0</v>
      </c>
      <c r="N94" s="116">
        <v>611.79999999999995</v>
      </c>
      <c r="O94" s="116">
        <v>139.80000000000001</v>
      </c>
      <c r="P94" s="116">
        <v>0</v>
      </c>
      <c r="Q94" s="116">
        <v>4634.5</v>
      </c>
      <c r="R94" s="116">
        <v>4640</v>
      </c>
      <c r="S94" s="116">
        <v>5.5</v>
      </c>
      <c r="T94" s="116">
        <v>0.12</v>
      </c>
    </row>
    <row r="95" spans="1:20" ht="14.4" thickBot="1" x14ac:dyDescent="0.35">
      <c r="A95" s="115" t="s">
        <v>92</v>
      </c>
      <c r="B95" s="116">
        <v>0</v>
      </c>
      <c r="C95" s="116">
        <v>1293.5</v>
      </c>
      <c r="D95" s="116">
        <v>0</v>
      </c>
      <c r="E95" s="116">
        <v>876.5</v>
      </c>
      <c r="F95" s="116">
        <v>112.4</v>
      </c>
      <c r="G95" s="116">
        <v>1193.5999999999999</v>
      </c>
      <c r="H95" s="116">
        <v>317.10000000000002</v>
      </c>
      <c r="I95" s="116">
        <v>0</v>
      </c>
      <c r="J95" s="116">
        <v>69.900000000000006</v>
      </c>
      <c r="K95" s="116">
        <v>0</v>
      </c>
      <c r="L95" s="116">
        <v>0</v>
      </c>
      <c r="M95" s="116">
        <v>0</v>
      </c>
      <c r="N95" s="116">
        <v>611.79999999999995</v>
      </c>
      <c r="O95" s="116">
        <v>0</v>
      </c>
      <c r="P95" s="116">
        <v>444.5</v>
      </c>
      <c r="Q95" s="116">
        <v>4919.2</v>
      </c>
      <c r="R95" s="116">
        <v>4730</v>
      </c>
      <c r="S95" s="116">
        <v>-189.2</v>
      </c>
      <c r="T95" s="116">
        <v>-4</v>
      </c>
    </row>
    <row r="96" spans="1:20" ht="14.4" thickBot="1" x14ac:dyDescent="0.35">
      <c r="A96" s="115" t="s">
        <v>93</v>
      </c>
      <c r="B96" s="116">
        <v>0</v>
      </c>
      <c r="C96" s="116">
        <v>1293.5</v>
      </c>
      <c r="D96" s="116">
        <v>0</v>
      </c>
      <c r="E96" s="116">
        <v>0</v>
      </c>
      <c r="F96" s="116">
        <v>112.4</v>
      </c>
      <c r="G96" s="116">
        <v>1193.5999999999999</v>
      </c>
      <c r="H96" s="116">
        <v>442</v>
      </c>
      <c r="I96" s="116">
        <v>1006.3</v>
      </c>
      <c r="J96" s="116">
        <v>69.900000000000006</v>
      </c>
      <c r="K96" s="116">
        <v>0</v>
      </c>
      <c r="L96" s="116">
        <v>0</v>
      </c>
      <c r="M96" s="116">
        <v>0</v>
      </c>
      <c r="N96" s="116">
        <v>611.79999999999995</v>
      </c>
      <c r="O96" s="116">
        <v>0</v>
      </c>
      <c r="P96" s="116">
        <v>444.5</v>
      </c>
      <c r="Q96" s="116">
        <v>5173.8999999999996</v>
      </c>
      <c r="R96" s="116">
        <v>5180</v>
      </c>
      <c r="S96" s="116">
        <v>6.1</v>
      </c>
      <c r="T96" s="116">
        <v>0.12</v>
      </c>
    </row>
    <row r="97" spans="1:20" ht="14.4" thickBot="1" x14ac:dyDescent="0.35">
      <c r="A97" s="115" t="s">
        <v>94</v>
      </c>
      <c r="B97" s="116">
        <v>0</v>
      </c>
      <c r="C97" s="116">
        <v>1293.5</v>
      </c>
      <c r="D97" s="116">
        <v>0</v>
      </c>
      <c r="E97" s="116">
        <v>1583.1</v>
      </c>
      <c r="F97" s="116">
        <v>112.4</v>
      </c>
      <c r="G97" s="116">
        <v>1193.5999999999999</v>
      </c>
      <c r="H97" s="116">
        <v>442</v>
      </c>
      <c r="I97" s="116">
        <v>0</v>
      </c>
      <c r="J97" s="116">
        <v>69.900000000000006</v>
      </c>
      <c r="K97" s="116">
        <v>0</v>
      </c>
      <c r="L97" s="116">
        <v>0</v>
      </c>
      <c r="M97" s="116">
        <v>0</v>
      </c>
      <c r="N97" s="116">
        <v>669.2</v>
      </c>
      <c r="O97" s="116">
        <v>0</v>
      </c>
      <c r="P97" s="116">
        <v>0</v>
      </c>
      <c r="Q97" s="116">
        <v>5363.7</v>
      </c>
      <c r="R97" s="116">
        <v>5370</v>
      </c>
      <c r="S97" s="116">
        <v>6.3</v>
      </c>
      <c r="T97" s="116">
        <v>0.12</v>
      </c>
    </row>
    <row r="98" spans="1:20" ht="14.4" thickBot="1" x14ac:dyDescent="0.35">
      <c r="A98" s="115" t="s">
        <v>95</v>
      </c>
      <c r="B98" s="116">
        <v>0</v>
      </c>
      <c r="C98" s="116">
        <v>1293.5</v>
      </c>
      <c r="D98" s="116">
        <v>0</v>
      </c>
      <c r="E98" s="116">
        <v>289.7</v>
      </c>
      <c r="F98" s="116">
        <v>112.4</v>
      </c>
      <c r="G98" s="116">
        <v>1193.5999999999999</v>
      </c>
      <c r="H98" s="116">
        <v>442</v>
      </c>
      <c r="I98" s="116">
        <v>384.5</v>
      </c>
      <c r="J98" s="116">
        <v>454.5</v>
      </c>
      <c r="K98" s="116">
        <v>0</v>
      </c>
      <c r="L98" s="116">
        <v>0</v>
      </c>
      <c r="M98" s="116">
        <v>0</v>
      </c>
      <c r="N98" s="116">
        <v>669.2</v>
      </c>
      <c r="O98" s="116">
        <v>139.80000000000001</v>
      </c>
      <c r="P98" s="116">
        <v>444.5</v>
      </c>
      <c r="Q98" s="116">
        <v>5423.6</v>
      </c>
      <c r="R98" s="116">
        <v>5430</v>
      </c>
      <c r="S98" s="116">
        <v>6.4</v>
      </c>
      <c r="T98" s="116">
        <v>0.12</v>
      </c>
    </row>
    <row r="99" spans="1:20" ht="14.4" thickBot="1" x14ac:dyDescent="0.35">
      <c r="A99" s="115" t="s">
        <v>96</v>
      </c>
      <c r="B99" s="116">
        <v>0</v>
      </c>
      <c r="C99" s="116">
        <v>1293.5</v>
      </c>
      <c r="D99" s="116">
        <v>0</v>
      </c>
      <c r="E99" s="116">
        <v>876.5</v>
      </c>
      <c r="F99" s="116">
        <v>112.4</v>
      </c>
      <c r="G99" s="116">
        <v>1193.5999999999999</v>
      </c>
      <c r="H99" s="116">
        <v>384.5</v>
      </c>
      <c r="I99" s="116">
        <v>0</v>
      </c>
      <c r="J99" s="116">
        <v>69.900000000000006</v>
      </c>
      <c r="K99" s="116">
        <v>0</v>
      </c>
      <c r="L99" s="116">
        <v>0</v>
      </c>
      <c r="M99" s="116">
        <v>0</v>
      </c>
      <c r="N99" s="116">
        <v>669.2</v>
      </c>
      <c r="O99" s="116">
        <v>139.80000000000001</v>
      </c>
      <c r="P99" s="116">
        <v>374.6</v>
      </c>
      <c r="Q99" s="116">
        <v>5114</v>
      </c>
      <c r="R99" s="116">
        <v>5120</v>
      </c>
      <c r="S99" s="116">
        <v>6</v>
      </c>
      <c r="T99" s="116">
        <v>0.12</v>
      </c>
    </row>
    <row r="100" spans="1:20" ht="14.4" thickBot="1" x14ac:dyDescent="0.35">
      <c r="A100" s="115" t="s">
        <v>97</v>
      </c>
      <c r="B100" s="116">
        <v>0</v>
      </c>
      <c r="C100" s="116">
        <v>1293.5</v>
      </c>
      <c r="D100" s="116">
        <v>0</v>
      </c>
      <c r="E100" s="116">
        <v>876.5</v>
      </c>
      <c r="F100" s="116">
        <v>197.3</v>
      </c>
      <c r="G100" s="116">
        <v>1193.5999999999999</v>
      </c>
      <c r="H100" s="116">
        <v>384.5</v>
      </c>
      <c r="I100" s="116">
        <v>0</v>
      </c>
      <c r="J100" s="116">
        <v>154.80000000000001</v>
      </c>
      <c r="K100" s="116">
        <v>0</v>
      </c>
      <c r="L100" s="116">
        <v>0</v>
      </c>
      <c r="M100" s="116">
        <v>0</v>
      </c>
      <c r="N100" s="116">
        <v>669.2</v>
      </c>
      <c r="O100" s="116">
        <v>139.80000000000001</v>
      </c>
      <c r="P100" s="116">
        <v>374.6</v>
      </c>
      <c r="Q100" s="116">
        <v>5283.8</v>
      </c>
      <c r="R100" s="116">
        <v>5290</v>
      </c>
      <c r="S100" s="116">
        <v>6.2</v>
      </c>
      <c r="T100" s="116">
        <v>0.12</v>
      </c>
    </row>
    <row r="101" spans="1:20" ht="14.4" thickBot="1" x14ac:dyDescent="0.35">
      <c r="A101" s="115" t="s">
        <v>98</v>
      </c>
      <c r="B101" s="116">
        <v>0</v>
      </c>
      <c r="C101" s="116">
        <v>1313.5</v>
      </c>
      <c r="D101" s="116">
        <v>0</v>
      </c>
      <c r="E101" s="116">
        <v>876.5</v>
      </c>
      <c r="F101" s="116">
        <v>229.7</v>
      </c>
      <c r="G101" s="116">
        <v>1193.5999999999999</v>
      </c>
      <c r="H101" s="116">
        <v>442</v>
      </c>
      <c r="I101" s="116">
        <v>0</v>
      </c>
      <c r="J101" s="116">
        <v>154.80000000000001</v>
      </c>
      <c r="K101" s="116">
        <v>0</v>
      </c>
      <c r="L101" s="116">
        <v>0</v>
      </c>
      <c r="M101" s="116">
        <v>0</v>
      </c>
      <c r="N101" s="116">
        <v>669.2</v>
      </c>
      <c r="O101" s="116">
        <v>139.80000000000001</v>
      </c>
      <c r="P101" s="116">
        <v>444.5</v>
      </c>
      <c r="Q101" s="116">
        <v>5463.6</v>
      </c>
      <c r="R101" s="116">
        <v>5470</v>
      </c>
      <c r="S101" s="116">
        <v>6.4</v>
      </c>
      <c r="T101" s="116">
        <v>0.12</v>
      </c>
    </row>
    <row r="102" spans="1:20" ht="14.4" thickBot="1" x14ac:dyDescent="0.35">
      <c r="A102" s="115" t="s">
        <v>99</v>
      </c>
      <c r="B102" s="116">
        <v>0</v>
      </c>
      <c r="C102" s="116">
        <v>1313.5</v>
      </c>
      <c r="D102" s="116">
        <v>0</v>
      </c>
      <c r="E102" s="116">
        <v>289.7</v>
      </c>
      <c r="F102" s="116">
        <v>112.4</v>
      </c>
      <c r="G102" s="116">
        <v>1193.5999999999999</v>
      </c>
      <c r="H102" s="116">
        <v>442</v>
      </c>
      <c r="I102" s="116">
        <v>0</v>
      </c>
      <c r="J102" s="116">
        <v>154.80000000000001</v>
      </c>
      <c r="K102" s="116">
        <v>0</v>
      </c>
      <c r="L102" s="116">
        <v>0</v>
      </c>
      <c r="M102" s="116">
        <v>0</v>
      </c>
      <c r="N102" s="116">
        <v>1832.8</v>
      </c>
      <c r="O102" s="116">
        <v>139.80000000000001</v>
      </c>
      <c r="P102" s="116">
        <v>444.5</v>
      </c>
      <c r="Q102" s="116">
        <v>5923</v>
      </c>
      <c r="R102" s="116">
        <v>5930</v>
      </c>
      <c r="S102" s="116">
        <v>7</v>
      </c>
      <c r="T102" s="116">
        <v>0.12</v>
      </c>
    </row>
    <row r="103" spans="1:20" ht="14.4" thickBot="1" x14ac:dyDescent="0.35"/>
    <row r="104" spans="1:20" ht="14.4" thickBot="1" x14ac:dyDescent="0.35">
      <c r="A104" s="117" t="s">
        <v>131</v>
      </c>
      <c r="B104" s="118">
        <v>9149.2000000000007</v>
      </c>
      <c r="C104" s="118">
        <f>'B 22'!B103</f>
        <v>9781</v>
      </c>
      <c r="D104" s="122">
        <f>C104-B104</f>
        <v>631.79999999999927</v>
      </c>
    </row>
    <row r="105" spans="1:20" ht="14.4" thickBot="1" x14ac:dyDescent="0.35">
      <c r="A105" s="117" t="s">
        <v>132</v>
      </c>
      <c r="B105" s="118">
        <v>317.10000000000002</v>
      </c>
    </row>
    <row r="106" spans="1:20" ht="14.4" thickBot="1" x14ac:dyDescent="0.35">
      <c r="A106" s="117" t="s">
        <v>133</v>
      </c>
      <c r="B106" s="118">
        <v>95390.1</v>
      </c>
    </row>
    <row r="107" spans="1:20" ht="14.4" thickBot="1" x14ac:dyDescent="0.35">
      <c r="A107" s="117" t="s">
        <v>134</v>
      </c>
      <c r="B107" s="118">
        <v>95390</v>
      </c>
    </row>
    <row r="108" spans="1:20" ht="14.4" thickBot="1" x14ac:dyDescent="0.35">
      <c r="A108" s="117" t="s">
        <v>135</v>
      </c>
      <c r="B108" s="118">
        <v>0.1</v>
      </c>
    </row>
    <row r="109" spans="1:20" ht="14.4" thickBot="1" x14ac:dyDescent="0.35">
      <c r="A109" s="117" t="s">
        <v>136</v>
      </c>
      <c r="B109" s="118"/>
    </row>
    <row r="110" spans="1:20" ht="14.4" thickBot="1" x14ac:dyDescent="0.35">
      <c r="A110" s="117" t="s">
        <v>137</v>
      </c>
      <c r="B110" s="118"/>
    </row>
    <row r="111" spans="1:20" ht="14.4" thickBot="1" x14ac:dyDescent="0.35">
      <c r="A111" s="117" t="s">
        <v>138</v>
      </c>
      <c r="B111" s="118">
        <v>0</v>
      </c>
    </row>
    <row r="113" spans="1:1" x14ac:dyDescent="0.3">
      <c r="A113" s="93" t="s">
        <v>139</v>
      </c>
    </row>
    <row r="115" spans="1:1" x14ac:dyDescent="0.3">
      <c r="A115" s="119" t="s">
        <v>294</v>
      </c>
    </row>
    <row r="116" spans="1:1" x14ac:dyDescent="0.3">
      <c r="A116" s="119" t="s">
        <v>324</v>
      </c>
    </row>
  </sheetData>
  <hyperlinks>
    <hyperlink ref="A113" r:id="rId1" display="https://miau.my-x.hu/myx-free/coco/test/448678920230417141152.html" xr:uid="{00000000-0004-0000-1500-000000000000}"/>
  </hyperlink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115"/>
  <sheetViews>
    <sheetView zoomScale="81" workbookViewId="0"/>
  </sheetViews>
  <sheetFormatPr baseColWidth="10" defaultColWidth="8.88671875" defaultRowHeight="13.8" x14ac:dyDescent="0.3"/>
  <sheetData>
    <row r="1" spans="1:17" ht="18" x14ac:dyDescent="0.3">
      <c r="A1" s="111"/>
    </row>
    <row r="2" spans="1:17" x14ac:dyDescent="0.3">
      <c r="A2" s="112"/>
    </row>
    <row r="5" spans="1:17" ht="15.6" x14ac:dyDescent="0.3">
      <c r="A5" s="113" t="s">
        <v>57</v>
      </c>
      <c r="B5" s="114">
        <v>5038787</v>
      </c>
      <c r="C5" s="113" t="s">
        <v>58</v>
      </c>
      <c r="D5" s="114">
        <v>22</v>
      </c>
      <c r="E5" s="113" t="s">
        <v>59</v>
      </c>
      <c r="F5" s="114">
        <v>15</v>
      </c>
      <c r="G5" s="113" t="s">
        <v>60</v>
      </c>
      <c r="H5" s="114">
        <v>22</v>
      </c>
      <c r="I5" s="113" t="s">
        <v>61</v>
      </c>
      <c r="J5" s="114">
        <v>0</v>
      </c>
      <c r="K5" s="113" t="s">
        <v>62</v>
      </c>
      <c r="L5" s="114" t="s">
        <v>329</v>
      </c>
    </row>
    <row r="6" spans="1:17" ht="18.600000000000001" thickBot="1" x14ac:dyDescent="0.35">
      <c r="A6" s="111"/>
    </row>
    <row r="7" spans="1:17" ht="14.4" thickBot="1" x14ac:dyDescent="0.35">
      <c r="A7" s="115" t="s">
        <v>63</v>
      </c>
      <c r="B7" s="115" t="s">
        <v>64</v>
      </c>
      <c r="C7" s="115" t="s">
        <v>65</v>
      </c>
      <c r="D7" s="115" t="s">
        <v>66</v>
      </c>
      <c r="E7" s="115" t="s">
        <v>67</v>
      </c>
      <c r="F7" s="115" t="s">
        <v>68</v>
      </c>
      <c r="G7" s="115" t="s">
        <v>69</v>
      </c>
      <c r="H7" s="115" t="s">
        <v>70</v>
      </c>
      <c r="I7" s="115" t="s">
        <v>71</v>
      </c>
      <c r="J7" s="115" t="s">
        <v>72</v>
      </c>
      <c r="K7" s="115" t="s">
        <v>73</v>
      </c>
      <c r="L7" s="115" t="s">
        <v>74</v>
      </c>
      <c r="M7" s="115" t="s">
        <v>75</v>
      </c>
      <c r="N7" s="115" t="s">
        <v>76</v>
      </c>
      <c r="O7" s="115" t="s">
        <v>77</v>
      </c>
      <c r="P7" s="115" t="s">
        <v>78</v>
      </c>
      <c r="Q7" s="116">
        <v>2770</v>
      </c>
    </row>
    <row r="8" spans="1:17" ht="14.4" thickBot="1" x14ac:dyDescent="0.35">
      <c r="A8" s="115" t="s">
        <v>79</v>
      </c>
      <c r="B8" s="116">
        <v>17</v>
      </c>
      <c r="C8" s="116">
        <v>15</v>
      </c>
      <c r="D8" s="116">
        <v>20</v>
      </c>
      <c r="E8" s="116">
        <v>5</v>
      </c>
      <c r="F8" s="116">
        <v>6</v>
      </c>
      <c r="G8" s="116">
        <v>21</v>
      </c>
      <c r="H8" s="116">
        <v>11</v>
      </c>
      <c r="I8" s="116">
        <v>9</v>
      </c>
      <c r="J8" s="116">
        <v>19</v>
      </c>
      <c r="K8" s="116">
        <v>19</v>
      </c>
      <c r="L8" s="116">
        <v>19</v>
      </c>
      <c r="M8" s="116">
        <v>21</v>
      </c>
      <c r="N8" s="116">
        <v>22</v>
      </c>
      <c r="O8" s="116">
        <v>22</v>
      </c>
      <c r="P8" s="116">
        <v>18</v>
      </c>
      <c r="Q8" s="116">
        <v>3530</v>
      </c>
    </row>
    <row r="9" spans="1:17" ht="14.4" thickBot="1" x14ac:dyDescent="0.35">
      <c r="A9" s="115" t="s">
        <v>80</v>
      </c>
      <c r="B9" s="116">
        <v>21</v>
      </c>
      <c r="C9" s="116">
        <v>18</v>
      </c>
      <c r="D9" s="116">
        <v>12</v>
      </c>
      <c r="E9" s="116">
        <v>19</v>
      </c>
      <c r="F9" s="116">
        <v>18</v>
      </c>
      <c r="G9" s="116">
        <v>11</v>
      </c>
      <c r="H9" s="116">
        <v>17</v>
      </c>
      <c r="I9" s="116">
        <v>19</v>
      </c>
      <c r="J9" s="116">
        <v>13</v>
      </c>
      <c r="K9" s="116">
        <v>14</v>
      </c>
      <c r="L9" s="116">
        <v>14</v>
      </c>
      <c r="M9" s="116">
        <v>15</v>
      </c>
      <c r="N9" s="116">
        <v>19</v>
      </c>
      <c r="O9" s="116">
        <v>20</v>
      </c>
      <c r="P9" s="116">
        <v>13</v>
      </c>
      <c r="Q9" s="116">
        <v>2820</v>
      </c>
    </row>
    <row r="10" spans="1:17" ht="14.4" thickBot="1" x14ac:dyDescent="0.35">
      <c r="A10" s="115" t="s">
        <v>81</v>
      </c>
      <c r="B10" s="116">
        <v>22</v>
      </c>
      <c r="C10" s="116">
        <v>19</v>
      </c>
      <c r="D10" s="116">
        <v>7</v>
      </c>
      <c r="E10" s="116">
        <v>9</v>
      </c>
      <c r="F10" s="116">
        <v>8</v>
      </c>
      <c r="G10" s="116">
        <v>17</v>
      </c>
      <c r="H10" s="116">
        <v>9</v>
      </c>
      <c r="I10" s="116">
        <v>16</v>
      </c>
      <c r="J10" s="116">
        <v>21</v>
      </c>
      <c r="K10" s="116">
        <v>18</v>
      </c>
      <c r="L10" s="116">
        <v>20</v>
      </c>
      <c r="M10" s="116">
        <v>18</v>
      </c>
      <c r="N10" s="116">
        <v>16</v>
      </c>
      <c r="O10" s="116">
        <v>21</v>
      </c>
      <c r="P10" s="116">
        <v>21</v>
      </c>
      <c r="Q10" s="116">
        <v>2380</v>
      </c>
    </row>
    <row r="11" spans="1:17" ht="14.4" thickBot="1" x14ac:dyDescent="0.35">
      <c r="A11" s="115" t="s">
        <v>82</v>
      </c>
      <c r="B11" s="116">
        <v>20</v>
      </c>
      <c r="C11" s="116">
        <v>16</v>
      </c>
      <c r="D11" s="116">
        <v>22</v>
      </c>
      <c r="E11" s="116">
        <v>14</v>
      </c>
      <c r="F11" s="116">
        <v>18</v>
      </c>
      <c r="G11" s="116">
        <v>20</v>
      </c>
      <c r="H11" s="116">
        <v>22</v>
      </c>
      <c r="I11" s="116">
        <v>1</v>
      </c>
      <c r="J11" s="116">
        <v>22</v>
      </c>
      <c r="K11" s="116">
        <v>21</v>
      </c>
      <c r="L11" s="116">
        <v>22</v>
      </c>
      <c r="M11" s="116">
        <v>22</v>
      </c>
      <c r="N11" s="116">
        <v>15</v>
      </c>
      <c r="O11" s="116">
        <v>19</v>
      </c>
      <c r="P11" s="116">
        <v>14</v>
      </c>
      <c r="Q11" s="116">
        <v>4270</v>
      </c>
    </row>
    <row r="12" spans="1:17" ht="14.4" thickBot="1" x14ac:dyDescent="0.35">
      <c r="A12" s="115" t="s">
        <v>83</v>
      </c>
      <c r="B12" s="116">
        <v>19</v>
      </c>
      <c r="C12" s="116">
        <v>21</v>
      </c>
      <c r="D12" s="116">
        <v>6</v>
      </c>
      <c r="E12" s="116">
        <v>17</v>
      </c>
      <c r="F12" s="116">
        <v>20</v>
      </c>
      <c r="G12" s="116">
        <v>5</v>
      </c>
      <c r="H12" s="116">
        <v>15</v>
      </c>
      <c r="I12" s="116">
        <v>21</v>
      </c>
      <c r="J12" s="116">
        <v>7</v>
      </c>
      <c r="K12" s="116">
        <v>8</v>
      </c>
      <c r="L12" s="116">
        <v>10</v>
      </c>
      <c r="M12" s="116">
        <v>2</v>
      </c>
      <c r="N12" s="116">
        <v>14</v>
      </c>
      <c r="O12" s="116">
        <v>18</v>
      </c>
      <c r="P12" s="116">
        <v>1</v>
      </c>
      <c r="Q12" s="116">
        <v>3750</v>
      </c>
    </row>
    <row r="13" spans="1:17" ht="14.4" thickBot="1" x14ac:dyDescent="0.35">
      <c r="A13" s="115" t="s">
        <v>84</v>
      </c>
      <c r="B13" s="116">
        <v>14</v>
      </c>
      <c r="C13" s="116">
        <v>22</v>
      </c>
      <c r="D13" s="116">
        <v>8</v>
      </c>
      <c r="E13" s="116">
        <v>15</v>
      </c>
      <c r="F13" s="116">
        <v>22</v>
      </c>
      <c r="G13" s="116">
        <v>3</v>
      </c>
      <c r="H13" s="116">
        <v>21</v>
      </c>
      <c r="I13" s="116">
        <v>22</v>
      </c>
      <c r="J13" s="116">
        <v>12</v>
      </c>
      <c r="K13" s="116">
        <v>6</v>
      </c>
      <c r="L13" s="116">
        <v>12</v>
      </c>
      <c r="M13" s="116">
        <v>14</v>
      </c>
      <c r="N13" s="116">
        <v>19</v>
      </c>
      <c r="O13" s="116">
        <v>17</v>
      </c>
      <c r="P13" s="116">
        <v>17</v>
      </c>
      <c r="Q13" s="116">
        <v>3670</v>
      </c>
    </row>
    <row r="14" spans="1:17" ht="14.4" thickBot="1" x14ac:dyDescent="0.35">
      <c r="A14" s="115" t="s">
        <v>85</v>
      </c>
      <c r="B14" s="116">
        <v>11</v>
      </c>
      <c r="C14" s="116">
        <v>20</v>
      </c>
      <c r="D14" s="116">
        <v>14</v>
      </c>
      <c r="E14" s="116">
        <v>11</v>
      </c>
      <c r="F14" s="116">
        <v>17</v>
      </c>
      <c r="G14" s="116">
        <v>15</v>
      </c>
      <c r="H14" s="116">
        <v>16</v>
      </c>
      <c r="I14" s="116">
        <v>12</v>
      </c>
      <c r="J14" s="116">
        <v>15</v>
      </c>
      <c r="K14" s="116">
        <v>9</v>
      </c>
      <c r="L14" s="116">
        <v>13</v>
      </c>
      <c r="M14" s="116">
        <v>12</v>
      </c>
      <c r="N14" s="116">
        <v>12</v>
      </c>
      <c r="O14" s="116">
        <v>16</v>
      </c>
      <c r="P14" s="116">
        <v>7</v>
      </c>
      <c r="Q14" s="116">
        <v>3170</v>
      </c>
    </row>
    <row r="15" spans="1:17" ht="14.4" thickBot="1" x14ac:dyDescent="0.35">
      <c r="A15" s="115" t="s">
        <v>86</v>
      </c>
      <c r="B15" s="116">
        <v>15</v>
      </c>
      <c r="C15" s="116">
        <v>10</v>
      </c>
      <c r="D15" s="116">
        <v>10</v>
      </c>
      <c r="E15" s="116">
        <v>5</v>
      </c>
      <c r="F15" s="116">
        <v>4</v>
      </c>
      <c r="G15" s="116">
        <v>8</v>
      </c>
      <c r="H15" s="116">
        <v>2</v>
      </c>
      <c r="I15" s="116">
        <v>7</v>
      </c>
      <c r="J15" s="116">
        <v>20</v>
      </c>
      <c r="K15" s="116">
        <v>22</v>
      </c>
      <c r="L15" s="116">
        <v>18</v>
      </c>
      <c r="M15" s="116">
        <v>20</v>
      </c>
      <c r="N15" s="116">
        <v>10</v>
      </c>
      <c r="O15" s="116">
        <v>14</v>
      </c>
      <c r="P15" s="116">
        <v>9</v>
      </c>
      <c r="Q15" s="116">
        <v>4450</v>
      </c>
    </row>
    <row r="16" spans="1:17" ht="14.4" thickBot="1" x14ac:dyDescent="0.35">
      <c r="A16" s="115" t="s">
        <v>87</v>
      </c>
      <c r="B16" s="116">
        <v>18</v>
      </c>
      <c r="C16" s="116">
        <v>13</v>
      </c>
      <c r="D16" s="116">
        <v>9</v>
      </c>
      <c r="E16" s="116">
        <v>19</v>
      </c>
      <c r="F16" s="116">
        <v>8</v>
      </c>
      <c r="G16" s="116">
        <v>14</v>
      </c>
      <c r="H16" s="116">
        <v>3</v>
      </c>
      <c r="I16" s="116">
        <v>15</v>
      </c>
      <c r="J16" s="116">
        <v>9</v>
      </c>
      <c r="K16" s="116">
        <v>7</v>
      </c>
      <c r="L16" s="116">
        <v>11</v>
      </c>
      <c r="M16" s="116">
        <v>5</v>
      </c>
      <c r="N16" s="116">
        <v>16</v>
      </c>
      <c r="O16" s="116">
        <v>8</v>
      </c>
      <c r="P16" s="116">
        <v>3</v>
      </c>
      <c r="Q16" s="116">
        <v>3320</v>
      </c>
    </row>
    <row r="17" spans="1:17" ht="14.4" thickBot="1" x14ac:dyDescent="0.35">
      <c r="A17" s="115" t="s">
        <v>88</v>
      </c>
      <c r="B17" s="116">
        <v>15</v>
      </c>
      <c r="C17" s="116">
        <v>17</v>
      </c>
      <c r="D17" s="116">
        <v>3</v>
      </c>
      <c r="E17" s="116">
        <v>15</v>
      </c>
      <c r="F17" s="116">
        <v>10</v>
      </c>
      <c r="G17" s="116">
        <v>10</v>
      </c>
      <c r="H17" s="116">
        <v>6</v>
      </c>
      <c r="I17" s="116">
        <v>14</v>
      </c>
      <c r="J17" s="116">
        <v>16</v>
      </c>
      <c r="K17" s="116">
        <v>13</v>
      </c>
      <c r="L17" s="116">
        <v>21</v>
      </c>
      <c r="M17" s="116">
        <v>19</v>
      </c>
      <c r="N17" s="116">
        <v>21</v>
      </c>
      <c r="O17" s="116">
        <v>13</v>
      </c>
      <c r="P17" s="116">
        <v>22</v>
      </c>
      <c r="Q17" s="116">
        <v>3360</v>
      </c>
    </row>
    <row r="18" spans="1:17" ht="14.4" thickBot="1" x14ac:dyDescent="0.35">
      <c r="A18" s="115" t="s">
        <v>89</v>
      </c>
      <c r="B18" s="116">
        <v>9</v>
      </c>
      <c r="C18" s="116">
        <v>14</v>
      </c>
      <c r="D18" s="116">
        <v>1</v>
      </c>
      <c r="E18" s="116">
        <v>8</v>
      </c>
      <c r="F18" s="116">
        <v>20</v>
      </c>
      <c r="G18" s="116">
        <v>1</v>
      </c>
      <c r="H18" s="116">
        <v>17</v>
      </c>
      <c r="I18" s="116">
        <v>17</v>
      </c>
      <c r="J18" s="116">
        <v>18</v>
      </c>
      <c r="K18" s="116">
        <v>12</v>
      </c>
      <c r="L18" s="116">
        <v>17</v>
      </c>
      <c r="M18" s="116">
        <v>17</v>
      </c>
      <c r="N18" s="116">
        <v>18</v>
      </c>
      <c r="O18" s="116">
        <v>11</v>
      </c>
      <c r="P18" s="116">
        <v>4</v>
      </c>
      <c r="Q18" s="116">
        <v>3780</v>
      </c>
    </row>
    <row r="19" spans="1:17" ht="14.4" thickBot="1" x14ac:dyDescent="0.35">
      <c r="A19" s="115" t="s">
        <v>90</v>
      </c>
      <c r="B19" s="116">
        <v>3</v>
      </c>
      <c r="C19" s="116">
        <v>3</v>
      </c>
      <c r="D19" s="116">
        <v>21</v>
      </c>
      <c r="E19" s="116">
        <v>11</v>
      </c>
      <c r="F19" s="116">
        <v>16</v>
      </c>
      <c r="G19" s="116">
        <v>22</v>
      </c>
      <c r="H19" s="116">
        <v>20</v>
      </c>
      <c r="I19" s="116">
        <v>11</v>
      </c>
      <c r="J19" s="116">
        <v>14</v>
      </c>
      <c r="K19" s="116">
        <v>11</v>
      </c>
      <c r="L19" s="116">
        <v>15</v>
      </c>
      <c r="M19" s="116">
        <v>16</v>
      </c>
      <c r="N19" s="116">
        <v>13</v>
      </c>
      <c r="O19" s="116">
        <v>9</v>
      </c>
      <c r="P19" s="116">
        <v>2</v>
      </c>
      <c r="Q19" s="116">
        <v>3620</v>
      </c>
    </row>
    <row r="20" spans="1:17" ht="14.4" thickBot="1" x14ac:dyDescent="0.35">
      <c r="A20" s="115" t="s">
        <v>91</v>
      </c>
      <c r="B20" s="116">
        <v>8</v>
      </c>
      <c r="C20" s="116">
        <v>2</v>
      </c>
      <c r="D20" s="116">
        <v>18</v>
      </c>
      <c r="E20" s="116">
        <v>2</v>
      </c>
      <c r="F20" s="116">
        <v>10</v>
      </c>
      <c r="G20" s="116">
        <v>19</v>
      </c>
      <c r="H20" s="116">
        <v>14</v>
      </c>
      <c r="I20" s="116">
        <v>1</v>
      </c>
      <c r="J20" s="116">
        <v>17</v>
      </c>
      <c r="K20" s="116">
        <v>20</v>
      </c>
      <c r="L20" s="116">
        <v>16</v>
      </c>
      <c r="M20" s="116">
        <v>10</v>
      </c>
      <c r="N20" s="116">
        <v>11</v>
      </c>
      <c r="O20" s="116">
        <v>6</v>
      </c>
      <c r="P20" s="116">
        <v>20</v>
      </c>
      <c r="Q20" s="116">
        <v>4050</v>
      </c>
    </row>
    <row r="21" spans="1:17" ht="14.4" thickBot="1" x14ac:dyDescent="0.35">
      <c r="A21" s="115" t="s">
        <v>92</v>
      </c>
      <c r="B21" s="116">
        <v>5</v>
      </c>
      <c r="C21" s="116">
        <v>4</v>
      </c>
      <c r="D21" s="116">
        <v>4</v>
      </c>
      <c r="E21" s="116">
        <v>4</v>
      </c>
      <c r="F21" s="116">
        <v>13</v>
      </c>
      <c r="G21" s="116">
        <v>6</v>
      </c>
      <c r="H21" s="116">
        <v>13</v>
      </c>
      <c r="I21" s="116">
        <v>10</v>
      </c>
      <c r="J21" s="116">
        <v>11</v>
      </c>
      <c r="K21" s="116">
        <v>17</v>
      </c>
      <c r="L21" s="116">
        <v>7</v>
      </c>
      <c r="M21" s="116">
        <v>11</v>
      </c>
      <c r="N21" s="116">
        <v>9</v>
      </c>
      <c r="O21" s="116">
        <v>12</v>
      </c>
      <c r="P21" s="116">
        <v>5</v>
      </c>
      <c r="Q21" s="116">
        <v>4420</v>
      </c>
    </row>
    <row r="22" spans="1:17" ht="14.4" thickBot="1" x14ac:dyDescent="0.35">
      <c r="A22" s="115" t="s">
        <v>93</v>
      </c>
      <c r="B22" s="116">
        <v>10</v>
      </c>
      <c r="C22" s="116">
        <v>8</v>
      </c>
      <c r="D22" s="116">
        <v>2</v>
      </c>
      <c r="E22" s="116">
        <v>22</v>
      </c>
      <c r="F22" s="116">
        <v>3</v>
      </c>
      <c r="G22" s="116">
        <v>2</v>
      </c>
      <c r="H22" s="116">
        <v>1</v>
      </c>
      <c r="I22" s="116">
        <v>20</v>
      </c>
      <c r="J22" s="116">
        <v>10</v>
      </c>
      <c r="K22" s="116">
        <v>5</v>
      </c>
      <c r="L22" s="116">
        <v>8</v>
      </c>
      <c r="M22" s="116">
        <v>8</v>
      </c>
      <c r="N22" s="116">
        <v>8</v>
      </c>
      <c r="O22" s="116">
        <v>15</v>
      </c>
      <c r="P22" s="116">
        <v>12</v>
      </c>
      <c r="Q22" s="116">
        <v>4760</v>
      </c>
    </row>
    <row r="23" spans="1:17" ht="14.4" thickBot="1" x14ac:dyDescent="0.35">
      <c r="A23" s="115" t="s">
        <v>94</v>
      </c>
      <c r="B23" s="116">
        <v>12</v>
      </c>
      <c r="C23" s="116">
        <v>9</v>
      </c>
      <c r="D23" s="116">
        <v>17</v>
      </c>
      <c r="E23" s="116">
        <v>1</v>
      </c>
      <c r="F23" s="116">
        <v>4</v>
      </c>
      <c r="G23" s="116">
        <v>16</v>
      </c>
      <c r="H23" s="116">
        <v>7</v>
      </c>
      <c r="I23" s="116">
        <v>3</v>
      </c>
      <c r="J23" s="116">
        <v>6</v>
      </c>
      <c r="K23" s="116">
        <v>16</v>
      </c>
      <c r="L23" s="116">
        <v>9</v>
      </c>
      <c r="M23" s="116">
        <v>7</v>
      </c>
      <c r="N23" s="116">
        <v>7</v>
      </c>
      <c r="O23" s="116">
        <v>10</v>
      </c>
      <c r="P23" s="116">
        <v>19</v>
      </c>
      <c r="Q23" s="116">
        <v>5090</v>
      </c>
    </row>
    <row r="24" spans="1:17" ht="14.4" thickBot="1" x14ac:dyDescent="0.35">
      <c r="A24" s="115" t="s">
        <v>95</v>
      </c>
      <c r="B24" s="116">
        <v>13</v>
      </c>
      <c r="C24" s="116">
        <v>11</v>
      </c>
      <c r="D24" s="116">
        <v>10</v>
      </c>
      <c r="E24" s="116">
        <v>17</v>
      </c>
      <c r="F24" s="116">
        <v>13</v>
      </c>
      <c r="G24" s="116">
        <v>4</v>
      </c>
      <c r="H24" s="116">
        <v>8</v>
      </c>
      <c r="I24" s="116">
        <v>18</v>
      </c>
      <c r="J24" s="116">
        <v>4</v>
      </c>
      <c r="K24" s="116">
        <v>1</v>
      </c>
      <c r="L24" s="116">
        <v>6</v>
      </c>
      <c r="M24" s="116">
        <v>6</v>
      </c>
      <c r="N24" s="116">
        <v>6</v>
      </c>
      <c r="O24" s="116">
        <v>7</v>
      </c>
      <c r="P24" s="116">
        <v>8</v>
      </c>
      <c r="Q24" s="116">
        <v>5280</v>
      </c>
    </row>
    <row r="25" spans="1:17" ht="14.4" thickBot="1" x14ac:dyDescent="0.35">
      <c r="A25" s="115" t="s">
        <v>96</v>
      </c>
      <c r="B25" s="116">
        <v>6</v>
      </c>
      <c r="C25" s="116">
        <v>12</v>
      </c>
      <c r="D25" s="116">
        <v>19</v>
      </c>
      <c r="E25" s="116">
        <v>5</v>
      </c>
      <c r="F25" s="116">
        <v>12</v>
      </c>
      <c r="G25" s="116">
        <v>9</v>
      </c>
      <c r="H25" s="116">
        <v>11</v>
      </c>
      <c r="I25" s="116">
        <v>6</v>
      </c>
      <c r="J25" s="116">
        <v>3</v>
      </c>
      <c r="K25" s="116">
        <v>9</v>
      </c>
      <c r="L25" s="116">
        <v>4</v>
      </c>
      <c r="M25" s="116">
        <v>13</v>
      </c>
      <c r="N25" s="116">
        <v>3</v>
      </c>
      <c r="O25" s="116">
        <v>5</v>
      </c>
      <c r="P25" s="116">
        <v>16</v>
      </c>
      <c r="Q25" s="116">
        <v>4690</v>
      </c>
    </row>
    <row r="26" spans="1:17" ht="14.4" thickBot="1" x14ac:dyDescent="0.35">
      <c r="A26" s="115" t="s">
        <v>97</v>
      </c>
      <c r="B26" s="116">
        <v>1</v>
      </c>
      <c r="C26" s="116">
        <v>7</v>
      </c>
      <c r="D26" s="116">
        <v>5</v>
      </c>
      <c r="E26" s="116">
        <v>11</v>
      </c>
      <c r="F26" s="116">
        <v>2</v>
      </c>
      <c r="G26" s="116">
        <v>13</v>
      </c>
      <c r="H26" s="116">
        <v>10</v>
      </c>
      <c r="I26" s="116">
        <v>8</v>
      </c>
      <c r="J26" s="116">
        <v>7</v>
      </c>
      <c r="K26" s="116">
        <v>3</v>
      </c>
      <c r="L26" s="116">
        <v>2</v>
      </c>
      <c r="M26" s="116">
        <v>9</v>
      </c>
      <c r="N26" s="116">
        <v>4</v>
      </c>
      <c r="O26" s="116">
        <v>4</v>
      </c>
      <c r="P26" s="116">
        <v>15</v>
      </c>
      <c r="Q26" s="116">
        <v>5590</v>
      </c>
    </row>
    <row r="27" spans="1:17" ht="14.4" thickBot="1" x14ac:dyDescent="0.35">
      <c r="A27" s="115" t="s">
        <v>98</v>
      </c>
      <c r="B27" s="116">
        <v>2</v>
      </c>
      <c r="C27" s="116">
        <v>6</v>
      </c>
      <c r="D27" s="116">
        <v>12</v>
      </c>
      <c r="E27" s="116">
        <v>9</v>
      </c>
      <c r="F27" s="116">
        <v>1</v>
      </c>
      <c r="G27" s="116">
        <v>7</v>
      </c>
      <c r="H27" s="116">
        <v>3</v>
      </c>
      <c r="I27" s="116">
        <v>4</v>
      </c>
      <c r="J27" s="116">
        <v>5</v>
      </c>
      <c r="K27" s="116">
        <v>4</v>
      </c>
      <c r="L27" s="116">
        <v>1</v>
      </c>
      <c r="M27" s="116">
        <v>1</v>
      </c>
      <c r="N27" s="116">
        <v>5</v>
      </c>
      <c r="O27" s="116">
        <v>3</v>
      </c>
      <c r="P27" s="116">
        <v>11</v>
      </c>
      <c r="Q27" s="116">
        <v>5680</v>
      </c>
    </row>
    <row r="28" spans="1:17" ht="14.4" thickBot="1" x14ac:dyDescent="0.35">
      <c r="A28" s="115" t="s">
        <v>99</v>
      </c>
      <c r="B28" s="116">
        <v>3</v>
      </c>
      <c r="C28" s="116">
        <v>5</v>
      </c>
      <c r="D28" s="116">
        <v>14</v>
      </c>
      <c r="E28" s="116">
        <v>19</v>
      </c>
      <c r="F28" s="116">
        <v>6</v>
      </c>
      <c r="G28" s="116">
        <v>12</v>
      </c>
      <c r="H28" s="116">
        <v>3</v>
      </c>
      <c r="I28" s="116">
        <v>13</v>
      </c>
      <c r="J28" s="116">
        <v>2</v>
      </c>
      <c r="K28" s="116">
        <v>2</v>
      </c>
      <c r="L28" s="116">
        <v>5</v>
      </c>
      <c r="M28" s="116">
        <v>4</v>
      </c>
      <c r="N28" s="116">
        <v>1</v>
      </c>
      <c r="O28" s="116">
        <v>2</v>
      </c>
      <c r="P28" s="116">
        <v>10</v>
      </c>
      <c r="Q28" s="116">
        <v>6370</v>
      </c>
    </row>
    <row r="29" spans="1:17" ht="14.4" thickBot="1" x14ac:dyDescent="0.35">
      <c r="A29" s="115" t="s">
        <v>100</v>
      </c>
      <c r="B29" s="116">
        <v>7</v>
      </c>
      <c r="C29" s="116">
        <v>1</v>
      </c>
      <c r="D29" s="116">
        <v>16</v>
      </c>
      <c r="E29" s="116">
        <v>3</v>
      </c>
      <c r="F29" s="116">
        <v>15</v>
      </c>
      <c r="G29" s="116">
        <v>18</v>
      </c>
      <c r="H29" s="116">
        <v>17</v>
      </c>
      <c r="I29" s="116">
        <v>4</v>
      </c>
      <c r="J29" s="116">
        <v>1</v>
      </c>
      <c r="K29" s="116">
        <v>15</v>
      </c>
      <c r="L29" s="116">
        <v>3</v>
      </c>
      <c r="M29" s="116">
        <v>3</v>
      </c>
      <c r="N29" s="116">
        <v>2</v>
      </c>
      <c r="O29" s="116">
        <v>1</v>
      </c>
      <c r="P29" s="116">
        <v>6</v>
      </c>
    </row>
    <row r="30" spans="1:17" ht="18.600000000000001" thickBot="1" x14ac:dyDescent="0.35">
      <c r="A30" s="111"/>
    </row>
    <row r="31" spans="1:17" ht="14.4" thickBot="1" x14ac:dyDescent="0.35">
      <c r="A31" s="115" t="s">
        <v>101</v>
      </c>
      <c r="B31" s="115" t="s">
        <v>64</v>
      </c>
      <c r="C31" s="115" t="s">
        <v>65</v>
      </c>
      <c r="D31" s="115" t="s">
        <v>66</v>
      </c>
      <c r="E31" s="115" t="s">
        <v>67</v>
      </c>
      <c r="F31" s="115" t="s">
        <v>68</v>
      </c>
      <c r="G31" s="115" t="s">
        <v>69</v>
      </c>
      <c r="H31" s="115" t="s">
        <v>70</v>
      </c>
      <c r="I31" s="115" t="s">
        <v>71</v>
      </c>
      <c r="J31" s="115" t="s">
        <v>72</v>
      </c>
      <c r="K31" s="115" t="s">
        <v>73</v>
      </c>
      <c r="L31" s="115" t="s">
        <v>74</v>
      </c>
      <c r="M31" s="115" t="s">
        <v>75</v>
      </c>
      <c r="N31" s="115" t="s">
        <v>76</v>
      </c>
      <c r="O31" s="115" t="s">
        <v>77</v>
      </c>
      <c r="P31" s="115" t="s">
        <v>78</v>
      </c>
    </row>
    <row r="32" spans="1:17" ht="14.4" thickBot="1" x14ac:dyDescent="0.35">
      <c r="A32" s="115" t="s">
        <v>102</v>
      </c>
      <c r="B32" s="116" t="s">
        <v>103</v>
      </c>
      <c r="C32" s="116" t="s">
        <v>330</v>
      </c>
      <c r="D32" s="116" t="s">
        <v>103</v>
      </c>
      <c r="E32" s="116" t="s">
        <v>331</v>
      </c>
      <c r="F32" s="116" t="s">
        <v>271</v>
      </c>
      <c r="G32" s="116" t="s">
        <v>332</v>
      </c>
      <c r="H32" s="116" t="s">
        <v>333</v>
      </c>
      <c r="I32" s="116" t="s">
        <v>334</v>
      </c>
      <c r="J32" s="116" t="s">
        <v>335</v>
      </c>
      <c r="K32" s="116" t="s">
        <v>336</v>
      </c>
      <c r="L32" s="116" t="s">
        <v>337</v>
      </c>
      <c r="M32" s="116" t="s">
        <v>103</v>
      </c>
      <c r="N32" s="116" t="s">
        <v>338</v>
      </c>
      <c r="O32" s="116" t="s">
        <v>103</v>
      </c>
      <c r="P32" s="116" t="s">
        <v>339</v>
      </c>
    </row>
    <row r="33" spans="1:16" ht="14.4" thickBot="1" x14ac:dyDescent="0.35">
      <c r="A33" s="115" t="s">
        <v>104</v>
      </c>
      <c r="B33" s="116" t="s">
        <v>103</v>
      </c>
      <c r="C33" s="116" t="s">
        <v>330</v>
      </c>
      <c r="D33" s="116" t="s">
        <v>103</v>
      </c>
      <c r="E33" s="116" t="s">
        <v>103</v>
      </c>
      <c r="F33" s="116" t="s">
        <v>103</v>
      </c>
      <c r="G33" s="116" t="s">
        <v>332</v>
      </c>
      <c r="H33" s="116" t="s">
        <v>340</v>
      </c>
      <c r="I33" s="116" t="s">
        <v>334</v>
      </c>
      <c r="J33" s="116" t="s">
        <v>335</v>
      </c>
      <c r="K33" s="116" t="s">
        <v>341</v>
      </c>
      <c r="L33" s="116" t="s">
        <v>337</v>
      </c>
      <c r="M33" s="116" t="s">
        <v>103</v>
      </c>
      <c r="N33" s="116" t="s">
        <v>342</v>
      </c>
      <c r="O33" s="116" t="s">
        <v>103</v>
      </c>
      <c r="P33" s="116" t="s">
        <v>339</v>
      </c>
    </row>
    <row r="34" spans="1:16" ht="14.4" thickBot="1" x14ac:dyDescent="0.35">
      <c r="A34" s="115" t="s">
        <v>105</v>
      </c>
      <c r="B34" s="116" t="s">
        <v>103</v>
      </c>
      <c r="C34" s="116" t="s">
        <v>103</v>
      </c>
      <c r="D34" s="116" t="s">
        <v>103</v>
      </c>
      <c r="E34" s="116" t="s">
        <v>103</v>
      </c>
      <c r="F34" s="116" t="s">
        <v>103</v>
      </c>
      <c r="G34" s="116" t="s">
        <v>332</v>
      </c>
      <c r="H34" s="116" t="s">
        <v>103</v>
      </c>
      <c r="I34" s="116" t="s">
        <v>334</v>
      </c>
      <c r="J34" s="116" t="s">
        <v>335</v>
      </c>
      <c r="K34" s="116" t="s">
        <v>341</v>
      </c>
      <c r="L34" s="116" t="s">
        <v>337</v>
      </c>
      <c r="M34" s="116" t="s">
        <v>103</v>
      </c>
      <c r="N34" s="116" t="s">
        <v>342</v>
      </c>
      <c r="O34" s="116" t="s">
        <v>103</v>
      </c>
      <c r="P34" s="116" t="s">
        <v>339</v>
      </c>
    </row>
    <row r="35" spans="1:16" ht="14.4" thickBot="1" x14ac:dyDescent="0.35">
      <c r="A35" s="115" t="s">
        <v>106</v>
      </c>
      <c r="B35" s="116" t="s">
        <v>103</v>
      </c>
      <c r="C35" s="116" t="s">
        <v>103</v>
      </c>
      <c r="D35" s="116" t="s">
        <v>103</v>
      </c>
      <c r="E35" s="116" t="s">
        <v>103</v>
      </c>
      <c r="F35" s="116" t="s">
        <v>103</v>
      </c>
      <c r="G35" s="116" t="s">
        <v>332</v>
      </c>
      <c r="H35" s="116" t="s">
        <v>103</v>
      </c>
      <c r="I35" s="116" t="s">
        <v>334</v>
      </c>
      <c r="J35" s="116" t="s">
        <v>103</v>
      </c>
      <c r="K35" s="116" t="s">
        <v>341</v>
      </c>
      <c r="L35" s="116" t="s">
        <v>343</v>
      </c>
      <c r="M35" s="116" t="s">
        <v>103</v>
      </c>
      <c r="N35" s="116" t="s">
        <v>342</v>
      </c>
      <c r="O35" s="116" t="s">
        <v>103</v>
      </c>
      <c r="P35" s="116" t="s">
        <v>344</v>
      </c>
    </row>
    <row r="36" spans="1:16" ht="14.4" thickBot="1" x14ac:dyDescent="0.35">
      <c r="A36" s="115" t="s">
        <v>107</v>
      </c>
      <c r="B36" s="116" t="s">
        <v>103</v>
      </c>
      <c r="C36" s="116" t="s">
        <v>103</v>
      </c>
      <c r="D36" s="116" t="s">
        <v>103</v>
      </c>
      <c r="E36" s="116" t="s">
        <v>103</v>
      </c>
      <c r="F36" s="116" t="s">
        <v>103</v>
      </c>
      <c r="G36" s="116" t="s">
        <v>332</v>
      </c>
      <c r="H36" s="116" t="s">
        <v>103</v>
      </c>
      <c r="I36" s="116" t="s">
        <v>334</v>
      </c>
      <c r="J36" s="116" t="s">
        <v>103</v>
      </c>
      <c r="K36" s="116" t="s">
        <v>341</v>
      </c>
      <c r="L36" s="116" t="s">
        <v>343</v>
      </c>
      <c r="M36" s="116" t="s">
        <v>103</v>
      </c>
      <c r="N36" s="116" t="s">
        <v>342</v>
      </c>
      <c r="O36" s="116" t="s">
        <v>103</v>
      </c>
      <c r="P36" s="116" t="s">
        <v>344</v>
      </c>
    </row>
    <row r="37" spans="1:16" ht="14.4" thickBot="1" x14ac:dyDescent="0.35">
      <c r="A37" s="115" t="s">
        <v>108</v>
      </c>
      <c r="B37" s="116" t="s">
        <v>103</v>
      </c>
      <c r="C37" s="116" t="s">
        <v>103</v>
      </c>
      <c r="D37" s="116" t="s">
        <v>103</v>
      </c>
      <c r="E37" s="116" t="s">
        <v>103</v>
      </c>
      <c r="F37" s="116" t="s">
        <v>103</v>
      </c>
      <c r="G37" s="116" t="s">
        <v>332</v>
      </c>
      <c r="H37" s="116" t="s">
        <v>103</v>
      </c>
      <c r="I37" s="116" t="s">
        <v>334</v>
      </c>
      <c r="J37" s="116" t="s">
        <v>103</v>
      </c>
      <c r="K37" s="116" t="s">
        <v>341</v>
      </c>
      <c r="L37" s="116" t="s">
        <v>343</v>
      </c>
      <c r="M37" s="116" t="s">
        <v>103</v>
      </c>
      <c r="N37" s="116" t="s">
        <v>342</v>
      </c>
      <c r="O37" s="116" t="s">
        <v>103</v>
      </c>
      <c r="P37" s="116" t="s">
        <v>344</v>
      </c>
    </row>
    <row r="38" spans="1:16" ht="14.4" thickBot="1" x14ac:dyDescent="0.35">
      <c r="A38" s="115" t="s">
        <v>109</v>
      </c>
      <c r="B38" s="116" t="s">
        <v>103</v>
      </c>
      <c r="C38" s="116" t="s">
        <v>103</v>
      </c>
      <c r="D38" s="116" t="s">
        <v>103</v>
      </c>
      <c r="E38" s="116" t="s">
        <v>103</v>
      </c>
      <c r="F38" s="116" t="s">
        <v>103</v>
      </c>
      <c r="G38" s="116" t="s">
        <v>332</v>
      </c>
      <c r="H38" s="116" t="s">
        <v>103</v>
      </c>
      <c r="I38" s="116" t="s">
        <v>334</v>
      </c>
      <c r="J38" s="116" t="s">
        <v>103</v>
      </c>
      <c r="K38" s="116" t="s">
        <v>341</v>
      </c>
      <c r="L38" s="116" t="s">
        <v>343</v>
      </c>
      <c r="M38" s="116" t="s">
        <v>103</v>
      </c>
      <c r="N38" s="116" t="s">
        <v>342</v>
      </c>
      <c r="O38" s="116" t="s">
        <v>103</v>
      </c>
      <c r="P38" s="116" t="s">
        <v>344</v>
      </c>
    </row>
    <row r="39" spans="1:16" ht="14.4" thickBot="1" x14ac:dyDescent="0.35">
      <c r="A39" s="115" t="s">
        <v>110</v>
      </c>
      <c r="B39" s="116" t="s">
        <v>103</v>
      </c>
      <c r="C39" s="116" t="s">
        <v>103</v>
      </c>
      <c r="D39" s="116" t="s">
        <v>103</v>
      </c>
      <c r="E39" s="116" t="s">
        <v>103</v>
      </c>
      <c r="F39" s="116" t="s">
        <v>103</v>
      </c>
      <c r="G39" s="116" t="s">
        <v>332</v>
      </c>
      <c r="H39" s="116" t="s">
        <v>103</v>
      </c>
      <c r="I39" s="116" t="s">
        <v>334</v>
      </c>
      <c r="J39" s="116" t="s">
        <v>103</v>
      </c>
      <c r="K39" s="116" t="s">
        <v>345</v>
      </c>
      <c r="L39" s="116" t="s">
        <v>343</v>
      </c>
      <c r="M39" s="116" t="s">
        <v>103</v>
      </c>
      <c r="N39" s="116" t="s">
        <v>342</v>
      </c>
      <c r="O39" s="116" t="s">
        <v>103</v>
      </c>
      <c r="P39" s="116" t="s">
        <v>344</v>
      </c>
    </row>
    <row r="40" spans="1:16" ht="14.4" thickBot="1" x14ac:dyDescent="0.35">
      <c r="A40" s="115" t="s">
        <v>111</v>
      </c>
      <c r="B40" s="116" t="s">
        <v>103</v>
      </c>
      <c r="C40" s="116" t="s">
        <v>103</v>
      </c>
      <c r="D40" s="116" t="s">
        <v>103</v>
      </c>
      <c r="E40" s="116" t="s">
        <v>103</v>
      </c>
      <c r="F40" s="116" t="s">
        <v>103</v>
      </c>
      <c r="G40" s="116" t="s">
        <v>332</v>
      </c>
      <c r="H40" s="116" t="s">
        <v>103</v>
      </c>
      <c r="I40" s="116" t="s">
        <v>334</v>
      </c>
      <c r="J40" s="116" t="s">
        <v>103</v>
      </c>
      <c r="K40" s="116" t="s">
        <v>345</v>
      </c>
      <c r="L40" s="116" t="s">
        <v>343</v>
      </c>
      <c r="M40" s="116" t="s">
        <v>103</v>
      </c>
      <c r="N40" s="116" t="s">
        <v>342</v>
      </c>
      <c r="O40" s="116" t="s">
        <v>103</v>
      </c>
      <c r="P40" s="116" t="s">
        <v>344</v>
      </c>
    </row>
    <row r="41" spans="1:16" ht="14.4" thickBot="1" x14ac:dyDescent="0.35">
      <c r="A41" s="115" t="s">
        <v>112</v>
      </c>
      <c r="B41" s="116" t="s">
        <v>103</v>
      </c>
      <c r="C41" s="116" t="s">
        <v>103</v>
      </c>
      <c r="D41" s="116" t="s">
        <v>103</v>
      </c>
      <c r="E41" s="116" t="s">
        <v>103</v>
      </c>
      <c r="F41" s="116" t="s">
        <v>103</v>
      </c>
      <c r="G41" s="116" t="s">
        <v>332</v>
      </c>
      <c r="H41" s="116" t="s">
        <v>103</v>
      </c>
      <c r="I41" s="116" t="s">
        <v>346</v>
      </c>
      <c r="J41" s="116" t="s">
        <v>103</v>
      </c>
      <c r="K41" s="116" t="s">
        <v>345</v>
      </c>
      <c r="L41" s="116" t="s">
        <v>343</v>
      </c>
      <c r="M41" s="116" t="s">
        <v>103</v>
      </c>
      <c r="N41" s="116" t="s">
        <v>342</v>
      </c>
      <c r="O41" s="116" t="s">
        <v>103</v>
      </c>
      <c r="P41" s="116" t="s">
        <v>344</v>
      </c>
    </row>
    <row r="42" spans="1:16" ht="14.4" thickBot="1" x14ac:dyDescent="0.35">
      <c r="A42" s="115" t="s">
        <v>113</v>
      </c>
      <c r="B42" s="116" t="s">
        <v>103</v>
      </c>
      <c r="C42" s="116" t="s">
        <v>103</v>
      </c>
      <c r="D42" s="116" t="s">
        <v>103</v>
      </c>
      <c r="E42" s="116" t="s">
        <v>103</v>
      </c>
      <c r="F42" s="116" t="s">
        <v>103</v>
      </c>
      <c r="G42" s="116" t="s">
        <v>332</v>
      </c>
      <c r="H42" s="116" t="s">
        <v>103</v>
      </c>
      <c r="I42" s="116" t="s">
        <v>346</v>
      </c>
      <c r="J42" s="116" t="s">
        <v>103</v>
      </c>
      <c r="K42" s="116" t="s">
        <v>347</v>
      </c>
      <c r="L42" s="116" t="s">
        <v>343</v>
      </c>
      <c r="M42" s="116" t="s">
        <v>103</v>
      </c>
      <c r="N42" s="116" t="s">
        <v>342</v>
      </c>
      <c r="O42" s="116" t="s">
        <v>103</v>
      </c>
      <c r="P42" s="116" t="s">
        <v>344</v>
      </c>
    </row>
    <row r="43" spans="1:16" ht="14.4" thickBot="1" x14ac:dyDescent="0.35">
      <c r="A43" s="115" t="s">
        <v>114</v>
      </c>
      <c r="B43" s="116" t="s">
        <v>103</v>
      </c>
      <c r="C43" s="116" t="s">
        <v>103</v>
      </c>
      <c r="D43" s="116" t="s">
        <v>103</v>
      </c>
      <c r="E43" s="116" t="s">
        <v>103</v>
      </c>
      <c r="F43" s="116" t="s">
        <v>103</v>
      </c>
      <c r="G43" s="116" t="s">
        <v>103</v>
      </c>
      <c r="H43" s="116" t="s">
        <v>103</v>
      </c>
      <c r="I43" s="116" t="s">
        <v>346</v>
      </c>
      <c r="J43" s="116" t="s">
        <v>103</v>
      </c>
      <c r="K43" s="116" t="s">
        <v>347</v>
      </c>
      <c r="L43" s="116" t="s">
        <v>343</v>
      </c>
      <c r="M43" s="116" t="s">
        <v>103</v>
      </c>
      <c r="N43" s="116" t="s">
        <v>348</v>
      </c>
      <c r="O43" s="116" t="s">
        <v>103</v>
      </c>
      <c r="P43" s="116" t="s">
        <v>344</v>
      </c>
    </row>
    <row r="44" spans="1:16" ht="14.4" thickBot="1" x14ac:dyDescent="0.35">
      <c r="A44" s="115" t="s">
        <v>115</v>
      </c>
      <c r="B44" s="116" t="s">
        <v>103</v>
      </c>
      <c r="C44" s="116" t="s">
        <v>103</v>
      </c>
      <c r="D44" s="116" t="s">
        <v>103</v>
      </c>
      <c r="E44" s="116" t="s">
        <v>103</v>
      </c>
      <c r="F44" s="116" t="s">
        <v>103</v>
      </c>
      <c r="G44" s="116" t="s">
        <v>103</v>
      </c>
      <c r="H44" s="116" t="s">
        <v>103</v>
      </c>
      <c r="I44" s="116" t="s">
        <v>346</v>
      </c>
      <c r="J44" s="116" t="s">
        <v>103</v>
      </c>
      <c r="K44" s="116" t="s">
        <v>347</v>
      </c>
      <c r="L44" s="116" t="s">
        <v>343</v>
      </c>
      <c r="M44" s="116" t="s">
        <v>103</v>
      </c>
      <c r="N44" s="116" t="s">
        <v>348</v>
      </c>
      <c r="O44" s="116" t="s">
        <v>103</v>
      </c>
      <c r="P44" s="116" t="s">
        <v>344</v>
      </c>
    </row>
    <row r="45" spans="1:16" ht="14.4" thickBot="1" x14ac:dyDescent="0.35">
      <c r="A45" s="115" t="s">
        <v>116</v>
      </c>
      <c r="B45" s="116" t="s">
        <v>103</v>
      </c>
      <c r="C45" s="116" t="s">
        <v>103</v>
      </c>
      <c r="D45" s="116" t="s">
        <v>103</v>
      </c>
      <c r="E45" s="116" t="s">
        <v>103</v>
      </c>
      <c r="F45" s="116" t="s">
        <v>103</v>
      </c>
      <c r="G45" s="116" t="s">
        <v>103</v>
      </c>
      <c r="H45" s="116" t="s">
        <v>103</v>
      </c>
      <c r="I45" s="116" t="s">
        <v>346</v>
      </c>
      <c r="J45" s="116" t="s">
        <v>103</v>
      </c>
      <c r="K45" s="116" t="s">
        <v>347</v>
      </c>
      <c r="L45" s="116" t="s">
        <v>343</v>
      </c>
      <c r="M45" s="116" t="s">
        <v>103</v>
      </c>
      <c r="N45" s="116" t="s">
        <v>349</v>
      </c>
      <c r="O45" s="116" t="s">
        <v>103</v>
      </c>
      <c r="P45" s="116" t="s">
        <v>344</v>
      </c>
    </row>
    <row r="46" spans="1:16" ht="14.4" thickBot="1" x14ac:dyDescent="0.35">
      <c r="A46" s="115" t="s">
        <v>117</v>
      </c>
      <c r="B46" s="116" t="s">
        <v>103</v>
      </c>
      <c r="C46" s="116" t="s">
        <v>103</v>
      </c>
      <c r="D46" s="116" t="s">
        <v>103</v>
      </c>
      <c r="E46" s="116" t="s">
        <v>103</v>
      </c>
      <c r="F46" s="116" t="s">
        <v>103</v>
      </c>
      <c r="G46" s="116" t="s">
        <v>103</v>
      </c>
      <c r="H46" s="116" t="s">
        <v>103</v>
      </c>
      <c r="I46" s="116" t="s">
        <v>346</v>
      </c>
      <c r="J46" s="116" t="s">
        <v>103</v>
      </c>
      <c r="K46" s="116" t="s">
        <v>350</v>
      </c>
      <c r="L46" s="116" t="s">
        <v>103</v>
      </c>
      <c r="M46" s="116" t="s">
        <v>103</v>
      </c>
      <c r="N46" s="116" t="s">
        <v>349</v>
      </c>
      <c r="O46" s="116" t="s">
        <v>103</v>
      </c>
      <c r="P46" s="116" t="s">
        <v>103</v>
      </c>
    </row>
    <row r="47" spans="1:16" ht="14.4" thickBot="1" x14ac:dyDescent="0.35">
      <c r="A47" s="115" t="s">
        <v>118</v>
      </c>
      <c r="B47" s="116" t="s">
        <v>103</v>
      </c>
      <c r="C47" s="116" t="s">
        <v>103</v>
      </c>
      <c r="D47" s="116" t="s">
        <v>103</v>
      </c>
      <c r="E47" s="116" t="s">
        <v>103</v>
      </c>
      <c r="F47" s="116" t="s">
        <v>103</v>
      </c>
      <c r="G47" s="116" t="s">
        <v>103</v>
      </c>
      <c r="H47" s="116" t="s">
        <v>103</v>
      </c>
      <c r="I47" s="116" t="s">
        <v>346</v>
      </c>
      <c r="J47" s="116" t="s">
        <v>103</v>
      </c>
      <c r="K47" s="116" t="s">
        <v>350</v>
      </c>
      <c r="L47" s="116" t="s">
        <v>103</v>
      </c>
      <c r="M47" s="116" t="s">
        <v>103</v>
      </c>
      <c r="N47" s="116" t="s">
        <v>349</v>
      </c>
      <c r="O47" s="116" t="s">
        <v>103</v>
      </c>
      <c r="P47" s="116" t="s">
        <v>103</v>
      </c>
    </row>
    <row r="48" spans="1:16" ht="14.4" thickBot="1" x14ac:dyDescent="0.35">
      <c r="A48" s="115" t="s">
        <v>119</v>
      </c>
      <c r="B48" s="116" t="s">
        <v>103</v>
      </c>
      <c r="C48" s="116" t="s">
        <v>103</v>
      </c>
      <c r="D48" s="116" t="s">
        <v>103</v>
      </c>
      <c r="E48" s="116" t="s">
        <v>103</v>
      </c>
      <c r="F48" s="116" t="s">
        <v>103</v>
      </c>
      <c r="G48" s="116" t="s">
        <v>103</v>
      </c>
      <c r="H48" s="116" t="s">
        <v>103</v>
      </c>
      <c r="I48" s="116" t="s">
        <v>103</v>
      </c>
      <c r="J48" s="116" t="s">
        <v>103</v>
      </c>
      <c r="K48" s="116" t="s">
        <v>350</v>
      </c>
      <c r="L48" s="116" t="s">
        <v>103</v>
      </c>
      <c r="M48" s="116" t="s">
        <v>103</v>
      </c>
      <c r="N48" s="116" t="s">
        <v>349</v>
      </c>
      <c r="O48" s="116" t="s">
        <v>103</v>
      </c>
      <c r="P48" s="116" t="s">
        <v>103</v>
      </c>
    </row>
    <row r="49" spans="1:16" ht="14.4" thickBot="1" x14ac:dyDescent="0.35">
      <c r="A49" s="115" t="s">
        <v>120</v>
      </c>
      <c r="B49" s="116" t="s">
        <v>103</v>
      </c>
      <c r="C49" s="116" t="s">
        <v>103</v>
      </c>
      <c r="D49" s="116" t="s">
        <v>103</v>
      </c>
      <c r="E49" s="116" t="s">
        <v>103</v>
      </c>
      <c r="F49" s="116" t="s">
        <v>103</v>
      </c>
      <c r="G49" s="116" t="s">
        <v>103</v>
      </c>
      <c r="H49" s="116" t="s">
        <v>103</v>
      </c>
      <c r="I49" s="116" t="s">
        <v>103</v>
      </c>
      <c r="J49" s="116" t="s">
        <v>103</v>
      </c>
      <c r="K49" s="116" t="s">
        <v>350</v>
      </c>
      <c r="L49" s="116" t="s">
        <v>103</v>
      </c>
      <c r="M49" s="116" t="s">
        <v>103</v>
      </c>
      <c r="N49" s="116" t="s">
        <v>349</v>
      </c>
      <c r="O49" s="116" t="s">
        <v>103</v>
      </c>
      <c r="P49" s="116" t="s">
        <v>103</v>
      </c>
    </row>
    <row r="50" spans="1:16" ht="14.4" thickBot="1" x14ac:dyDescent="0.35">
      <c r="A50" s="115" t="s">
        <v>121</v>
      </c>
      <c r="B50" s="116" t="s">
        <v>103</v>
      </c>
      <c r="C50" s="116" t="s">
        <v>103</v>
      </c>
      <c r="D50" s="116" t="s">
        <v>103</v>
      </c>
      <c r="E50" s="116" t="s">
        <v>103</v>
      </c>
      <c r="F50" s="116" t="s">
        <v>103</v>
      </c>
      <c r="G50" s="116" t="s">
        <v>103</v>
      </c>
      <c r="H50" s="116" t="s">
        <v>103</v>
      </c>
      <c r="I50" s="116" t="s">
        <v>103</v>
      </c>
      <c r="J50" s="116" t="s">
        <v>103</v>
      </c>
      <c r="K50" s="116" t="s">
        <v>350</v>
      </c>
      <c r="L50" s="116" t="s">
        <v>103</v>
      </c>
      <c r="M50" s="116" t="s">
        <v>103</v>
      </c>
      <c r="N50" s="116" t="s">
        <v>349</v>
      </c>
      <c r="O50" s="116" t="s">
        <v>103</v>
      </c>
      <c r="P50" s="116" t="s">
        <v>103</v>
      </c>
    </row>
    <row r="51" spans="1:16" ht="14.4" thickBot="1" x14ac:dyDescent="0.35">
      <c r="A51" s="115" t="s">
        <v>122</v>
      </c>
      <c r="B51" s="116" t="s">
        <v>103</v>
      </c>
      <c r="C51" s="116" t="s">
        <v>103</v>
      </c>
      <c r="D51" s="116" t="s">
        <v>103</v>
      </c>
      <c r="E51" s="116" t="s">
        <v>103</v>
      </c>
      <c r="F51" s="116" t="s">
        <v>103</v>
      </c>
      <c r="G51" s="116" t="s">
        <v>103</v>
      </c>
      <c r="H51" s="116" t="s">
        <v>103</v>
      </c>
      <c r="I51" s="116" t="s">
        <v>103</v>
      </c>
      <c r="J51" s="116" t="s">
        <v>103</v>
      </c>
      <c r="K51" s="116" t="s">
        <v>103</v>
      </c>
      <c r="L51" s="116" t="s">
        <v>103</v>
      </c>
      <c r="M51" s="116" t="s">
        <v>103</v>
      </c>
      <c r="N51" s="116" t="s">
        <v>349</v>
      </c>
      <c r="O51" s="116" t="s">
        <v>103</v>
      </c>
      <c r="P51" s="116" t="s">
        <v>103</v>
      </c>
    </row>
    <row r="52" spans="1:16" ht="14.4" thickBot="1" x14ac:dyDescent="0.35">
      <c r="A52" s="115" t="s">
        <v>123</v>
      </c>
      <c r="B52" s="116" t="s">
        <v>103</v>
      </c>
      <c r="C52" s="116" t="s">
        <v>103</v>
      </c>
      <c r="D52" s="116" t="s">
        <v>103</v>
      </c>
      <c r="E52" s="116" t="s">
        <v>103</v>
      </c>
      <c r="F52" s="116" t="s">
        <v>103</v>
      </c>
      <c r="G52" s="116" t="s">
        <v>103</v>
      </c>
      <c r="H52" s="116" t="s">
        <v>103</v>
      </c>
      <c r="I52" s="116" t="s">
        <v>103</v>
      </c>
      <c r="J52" s="116" t="s">
        <v>103</v>
      </c>
      <c r="K52" s="116" t="s">
        <v>103</v>
      </c>
      <c r="L52" s="116" t="s">
        <v>103</v>
      </c>
      <c r="M52" s="116" t="s">
        <v>103</v>
      </c>
      <c r="N52" s="116" t="s">
        <v>349</v>
      </c>
      <c r="O52" s="116" t="s">
        <v>103</v>
      </c>
      <c r="P52" s="116" t="s">
        <v>103</v>
      </c>
    </row>
    <row r="53" spans="1:16" ht="14.4" thickBot="1" x14ac:dyDescent="0.35">
      <c r="A53" s="115" t="s">
        <v>124</v>
      </c>
      <c r="B53" s="116" t="s">
        <v>103</v>
      </c>
      <c r="C53" s="116" t="s">
        <v>103</v>
      </c>
      <c r="D53" s="116" t="s">
        <v>103</v>
      </c>
      <c r="E53" s="116" t="s">
        <v>103</v>
      </c>
      <c r="F53" s="116" t="s">
        <v>103</v>
      </c>
      <c r="G53" s="116" t="s">
        <v>103</v>
      </c>
      <c r="H53" s="116" t="s">
        <v>103</v>
      </c>
      <c r="I53" s="116" t="s">
        <v>103</v>
      </c>
      <c r="J53" s="116" t="s">
        <v>103</v>
      </c>
      <c r="K53" s="116" t="s">
        <v>103</v>
      </c>
      <c r="L53" s="116" t="s">
        <v>103</v>
      </c>
      <c r="M53" s="116" t="s">
        <v>103</v>
      </c>
      <c r="N53" s="116" t="s">
        <v>103</v>
      </c>
      <c r="O53" s="116" t="s">
        <v>103</v>
      </c>
      <c r="P53" s="116" t="s">
        <v>103</v>
      </c>
    </row>
    <row r="54" spans="1:16" ht="18.600000000000001" thickBot="1" x14ac:dyDescent="0.35">
      <c r="A54" s="111"/>
    </row>
    <row r="55" spans="1:16" ht="14.4" thickBot="1" x14ac:dyDescent="0.35">
      <c r="A55" s="115" t="s">
        <v>125</v>
      </c>
      <c r="B55" s="115" t="s">
        <v>64</v>
      </c>
      <c r="C55" s="115" t="s">
        <v>65</v>
      </c>
      <c r="D55" s="115" t="s">
        <v>66</v>
      </c>
      <c r="E55" s="115" t="s">
        <v>67</v>
      </c>
      <c r="F55" s="115" t="s">
        <v>68</v>
      </c>
      <c r="G55" s="115" t="s">
        <v>69</v>
      </c>
      <c r="H55" s="115" t="s">
        <v>70</v>
      </c>
      <c r="I55" s="115" t="s">
        <v>71</v>
      </c>
      <c r="J55" s="115" t="s">
        <v>72</v>
      </c>
      <c r="K55" s="115" t="s">
        <v>73</v>
      </c>
      <c r="L55" s="115" t="s">
        <v>74</v>
      </c>
      <c r="M55" s="115" t="s">
        <v>75</v>
      </c>
      <c r="N55" s="115" t="s">
        <v>76</v>
      </c>
      <c r="O55" s="115" t="s">
        <v>77</v>
      </c>
      <c r="P55" s="115" t="s">
        <v>78</v>
      </c>
    </row>
    <row r="56" spans="1:16" ht="14.4" thickBot="1" x14ac:dyDescent="0.35">
      <c r="A56" s="115" t="s">
        <v>102</v>
      </c>
      <c r="B56" s="116">
        <v>0</v>
      </c>
      <c r="C56" s="116">
        <v>1388</v>
      </c>
      <c r="D56" s="116">
        <v>0</v>
      </c>
      <c r="E56" s="116">
        <v>733</v>
      </c>
      <c r="F56" s="116">
        <v>52</v>
      </c>
      <c r="G56" s="116">
        <v>489</v>
      </c>
      <c r="H56" s="116">
        <v>99</v>
      </c>
      <c r="I56" s="116">
        <v>1145</v>
      </c>
      <c r="J56" s="116">
        <v>523</v>
      </c>
      <c r="K56" s="116">
        <v>2985</v>
      </c>
      <c r="L56" s="116">
        <v>243</v>
      </c>
      <c r="M56" s="116">
        <v>0</v>
      </c>
      <c r="N56" s="116">
        <v>2093</v>
      </c>
      <c r="O56" s="116">
        <v>0</v>
      </c>
      <c r="P56" s="116">
        <v>870</v>
      </c>
    </row>
    <row r="57" spans="1:16" ht="14.4" thickBot="1" x14ac:dyDescent="0.35">
      <c r="A57" s="115" t="s">
        <v>104</v>
      </c>
      <c r="B57" s="116">
        <v>0</v>
      </c>
      <c r="C57" s="116">
        <v>1388</v>
      </c>
      <c r="D57" s="116">
        <v>0</v>
      </c>
      <c r="E57" s="116">
        <v>0</v>
      </c>
      <c r="F57" s="116">
        <v>0</v>
      </c>
      <c r="G57" s="116">
        <v>489</v>
      </c>
      <c r="H57" s="116">
        <v>90</v>
      </c>
      <c r="I57" s="116">
        <v>1145</v>
      </c>
      <c r="J57" s="116">
        <v>523</v>
      </c>
      <c r="K57" s="116">
        <v>2216</v>
      </c>
      <c r="L57" s="116">
        <v>243</v>
      </c>
      <c r="M57" s="116">
        <v>0</v>
      </c>
      <c r="N57" s="116">
        <v>1087</v>
      </c>
      <c r="O57" s="116">
        <v>0</v>
      </c>
      <c r="P57" s="116">
        <v>870</v>
      </c>
    </row>
    <row r="58" spans="1:16" ht="14.4" thickBot="1" x14ac:dyDescent="0.35">
      <c r="A58" s="115" t="s">
        <v>105</v>
      </c>
      <c r="B58" s="116">
        <v>0</v>
      </c>
      <c r="C58" s="116">
        <v>0</v>
      </c>
      <c r="D58" s="116">
        <v>0</v>
      </c>
      <c r="E58" s="116">
        <v>0</v>
      </c>
      <c r="F58" s="116">
        <v>0</v>
      </c>
      <c r="G58" s="116">
        <v>489</v>
      </c>
      <c r="H58" s="116">
        <v>0</v>
      </c>
      <c r="I58" s="116">
        <v>1145</v>
      </c>
      <c r="J58" s="116">
        <v>523</v>
      </c>
      <c r="K58" s="116">
        <v>2216</v>
      </c>
      <c r="L58" s="116">
        <v>243</v>
      </c>
      <c r="M58" s="116">
        <v>0</v>
      </c>
      <c r="N58" s="116">
        <v>1087</v>
      </c>
      <c r="O58" s="116">
        <v>0</v>
      </c>
      <c r="P58" s="116">
        <v>870</v>
      </c>
    </row>
    <row r="59" spans="1:16" ht="14.4" thickBot="1" x14ac:dyDescent="0.35">
      <c r="A59" s="115" t="s">
        <v>106</v>
      </c>
      <c r="B59" s="116">
        <v>0</v>
      </c>
      <c r="C59" s="116">
        <v>0</v>
      </c>
      <c r="D59" s="116">
        <v>0</v>
      </c>
      <c r="E59" s="116">
        <v>0</v>
      </c>
      <c r="F59" s="116">
        <v>0</v>
      </c>
      <c r="G59" s="116">
        <v>489</v>
      </c>
      <c r="H59" s="116">
        <v>0</v>
      </c>
      <c r="I59" s="116">
        <v>1145</v>
      </c>
      <c r="J59" s="116">
        <v>0</v>
      </c>
      <c r="K59" s="116">
        <v>2216</v>
      </c>
      <c r="L59" s="116">
        <v>170</v>
      </c>
      <c r="M59" s="116">
        <v>0</v>
      </c>
      <c r="N59" s="116">
        <v>1087</v>
      </c>
      <c r="O59" s="116">
        <v>0</v>
      </c>
      <c r="P59" s="116">
        <v>360</v>
      </c>
    </row>
    <row r="60" spans="1:16" ht="14.4" thickBot="1" x14ac:dyDescent="0.35">
      <c r="A60" s="115" t="s">
        <v>107</v>
      </c>
      <c r="B60" s="116">
        <v>0</v>
      </c>
      <c r="C60" s="116">
        <v>0</v>
      </c>
      <c r="D60" s="116">
        <v>0</v>
      </c>
      <c r="E60" s="116">
        <v>0</v>
      </c>
      <c r="F60" s="116">
        <v>0</v>
      </c>
      <c r="G60" s="116">
        <v>489</v>
      </c>
      <c r="H60" s="116">
        <v>0</v>
      </c>
      <c r="I60" s="116">
        <v>1145</v>
      </c>
      <c r="J60" s="116">
        <v>0</v>
      </c>
      <c r="K60" s="116">
        <v>2216</v>
      </c>
      <c r="L60" s="116">
        <v>170</v>
      </c>
      <c r="M60" s="116">
        <v>0</v>
      </c>
      <c r="N60" s="116">
        <v>1087</v>
      </c>
      <c r="O60" s="116">
        <v>0</v>
      </c>
      <c r="P60" s="116">
        <v>360</v>
      </c>
    </row>
    <row r="61" spans="1:16" ht="14.4" thickBot="1" x14ac:dyDescent="0.35">
      <c r="A61" s="115" t="s">
        <v>108</v>
      </c>
      <c r="B61" s="116">
        <v>0</v>
      </c>
      <c r="C61" s="116">
        <v>0</v>
      </c>
      <c r="D61" s="116">
        <v>0</v>
      </c>
      <c r="E61" s="116">
        <v>0</v>
      </c>
      <c r="F61" s="116">
        <v>0</v>
      </c>
      <c r="G61" s="116">
        <v>489</v>
      </c>
      <c r="H61" s="116">
        <v>0</v>
      </c>
      <c r="I61" s="116">
        <v>1145</v>
      </c>
      <c r="J61" s="116">
        <v>0</v>
      </c>
      <c r="K61" s="116">
        <v>2216</v>
      </c>
      <c r="L61" s="116">
        <v>170</v>
      </c>
      <c r="M61" s="116">
        <v>0</v>
      </c>
      <c r="N61" s="116">
        <v>1087</v>
      </c>
      <c r="O61" s="116">
        <v>0</v>
      </c>
      <c r="P61" s="116">
        <v>360</v>
      </c>
    </row>
    <row r="62" spans="1:16" ht="14.4" thickBot="1" x14ac:dyDescent="0.35">
      <c r="A62" s="115" t="s">
        <v>109</v>
      </c>
      <c r="B62" s="116">
        <v>0</v>
      </c>
      <c r="C62" s="116">
        <v>0</v>
      </c>
      <c r="D62" s="116">
        <v>0</v>
      </c>
      <c r="E62" s="116">
        <v>0</v>
      </c>
      <c r="F62" s="116">
        <v>0</v>
      </c>
      <c r="G62" s="116">
        <v>489</v>
      </c>
      <c r="H62" s="116">
        <v>0</v>
      </c>
      <c r="I62" s="116">
        <v>1145</v>
      </c>
      <c r="J62" s="116">
        <v>0</v>
      </c>
      <c r="K62" s="116">
        <v>2216</v>
      </c>
      <c r="L62" s="116">
        <v>170</v>
      </c>
      <c r="M62" s="116">
        <v>0</v>
      </c>
      <c r="N62" s="116">
        <v>1087</v>
      </c>
      <c r="O62" s="116">
        <v>0</v>
      </c>
      <c r="P62" s="116">
        <v>360</v>
      </c>
    </row>
    <row r="63" spans="1:16" ht="14.4" thickBot="1" x14ac:dyDescent="0.35">
      <c r="A63" s="115" t="s">
        <v>110</v>
      </c>
      <c r="B63" s="116">
        <v>0</v>
      </c>
      <c r="C63" s="116">
        <v>0</v>
      </c>
      <c r="D63" s="116">
        <v>0</v>
      </c>
      <c r="E63" s="116">
        <v>0</v>
      </c>
      <c r="F63" s="116">
        <v>0</v>
      </c>
      <c r="G63" s="116">
        <v>489</v>
      </c>
      <c r="H63" s="116">
        <v>0</v>
      </c>
      <c r="I63" s="116">
        <v>1145</v>
      </c>
      <c r="J63" s="116">
        <v>0</v>
      </c>
      <c r="K63" s="116">
        <v>1866</v>
      </c>
      <c r="L63" s="116">
        <v>170</v>
      </c>
      <c r="M63" s="116">
        <v>0</v>
      </c>
      <c r="N63" s="116">
        <v>1087</v>
      </c>
      <c r="O63" s="116">
        <v>0</v>
      </c>
      <c r="P63" s="116">
        <v>360</v>
      </c>
    </row>
    <row r="64" spans="1:16" ht="14.4" thickBot="1" x14ac:dyDescent="0.35">
      <c r="A64" s="115" t="s">
        <v>111</v>
      </c>
      <c r="B64" s="116">
        <v>0</v>
      </c>
      <c r="C64" s="116">
        <v>0</v>
      </c>
      <c r="D64" s="116">
        <v>0</v>
      </c>
      <c r="E64" s="116">
        <v>0</v>
      </c>
      <c r="F64" s="116">
        <v>0</v>
      </c>
      <c r="G64" s="116">
        <v>489</v>
      </c>
      <c r="H64" s="116">
        <v>0</v>
      </c>
      <c r="I64" s="116">
        <v>1145</v>
      </c>
      <c r="J64" s="116">
        <v>0</v>
      </c>
      <c r="K64" s="116">
        <v>1866</v>
      </c>
      <c r="L64" s="116">
        <v>170</v>
      </c>
      <c r="M64" s="116">
        <v>0</v>
      </c>
      <c r="N64" s="116">
        <v>1087</v>
      </c>
      <c r="O64" s="116">
        <v>0</v>
      </c>
      <c r="P64" s="116">
        <v>360</v>
      </c>
    </row>
    <row r="65" spans="1:20" ht="14.4" thickBot="1" x14ac:dyDescent="0.35">
      <c r="A65" s="115" t="s">
        <v>112</v>
      </c>
      <c r="B65" s="116">
        <v>0</v>
      </c>
      <c r="C65" s="116">
        <v>0</v>
      </c>
      <c r="D65" s="116">
        <v>0</v>
      </c>
      <c r="E65" s="116">
        <v>0</v>
      </c>
      <c r="F65" s="116">
        <v>0</v>
      </c>
      <c r="G65" s="116">
        <v>489</v>
      </c>
      <c r="H65" s="116">
        <v>0</v>
      </c>
      <c r="I65" s="116">
        <v>320</v>
      </c>
      <c r="J65" s="116">
        <v>0</v>
      </c>
      <c r="K65" s="116">
        <v>1866</v>
      </c>
      <c r="L65" s="116">
        <v>170</v>
      </c>
      <c r="M65" s="116">
        <v>0</v>
      </c>
      <c r="N65" s="116">
        <v>1087</v>
      </c>
      <c r="O65" s="116">
        <v>0</v>
      </c>
      <c r="P65" s="116">
        <v>360</v>
      </c>
    </row>
    <row r="66" spans="1:20" ht="14.4" thickBot="1" x14ac:dyDescent="0.35">
      <c r="A66" s="115" t="s">
        <v>113</v>
      </c>
      <c r="B66" s="116">
        <v>0</v>
      </c>
      <c r="C66" s="116">
        <v>0</v>
      </c>
      <c r="D66" s="116">
        <v>0</v>
      </c>
      <c r="E66" s="116">
        <v>0</v>
      </c>
      <c r="F66" s="116">
        <v>0</v>
      </c>
      <c r="G66" s="116">
        <v>489</v>
      </c>
      <c r="H66" s="116">
        <v>0</v>
      </c>
      <c r="I66" s="116">
        <v>320</v>
      </c>
      <c r="J66" s="116">
        <v>0</v>
      </c>
      <c r="K66" s="116">
        <v>1636</v>
      </c>
      <c r="L66" s="116">
        <v>170</v>
      </c>
      <c r="M66" s="116">
        <v>0</v>
      </c>
      <c r="N66" s="116">
        <v>1087</v>
      </c>
      <c r="O66" s="116">
        <v>0</v>
      </c>
      <c r="P66" s="116">
        <v>360</v>
      </c>
    </row>
    <row r="67" spans="1:20" ht="14.4" thickBot="1" x14ac:dyDescent="0.35">
      <c r="A67" s="115" t="s">
        <v>114</v>
      </c>
      <c r="B67" s="116">
        <v>0</v>
      </c>
      <c r="C67" s="116">
        <v>0</v>
      </c>
      <c r="D67" s="116">
        <v>0</v>
      </c>
      <c r="E67" s="116">
        <v>0</v>
      </c>
      <c r="F67" s="116">
        <v>0</v>
      </c>
      <c r="G67" s="116">
        <v>0</v>
      </c>
      <c r="H67" s="116">
        <v>0</v>
      </c>
      <c r="I67" s="116">
        <v>320</v>
      </c>
      <c r="J67" s="116">
        <v>0</v>
      </c>
      <c r="K67" s="116">
        <v>1636</v>
      </c>
      <c r="L67" s="116">
        <v>170</v>
      </c>
      <c r="M67" s="116">
        <v>0</v>
      </c>
      <c r="N67" s="116">
        <v>955</v>
      </c>
      <c r="O67" s="116">
        <v>0</v>
      </c>
      <c r="P67" s="116">
        <v>360</v>
      </c>
    </row>
    <row r="68" spans="1:20" ht="14.4" thickBot="1" x14ac:dyDescent="0.35">
      <c r="A68" s="115" t="s">
        <v>115</v>
      </c>
      <c r="B68" s="116">
        <v>0</v>
      </c>
      <c r="C68" s="116">
        <v>0</v>
      </c>
      <c r="D68" s="116">
        <v>0</v>
      </c>
      <c r="E68" s="116">
        <v>0</v>
      </c>
      <c r="F68" s="116">
        <v>0</v>
      </c>
      <c r="G68" s="116">
        <v>0</v>
      </c>
      <c r="H68" s="116">
        <v>0</v>
      </c>
      <c r="I68" s="116">
        <v>320</v>
      </c>
      <c r="J68" s="116">
        <v>0</v>
      </c>
      <c r="K68" s="116">
        <v>1636</v>
      </c>
      <c r="L68" s="116">
        <v>170</v>
      </c>
      <c r="M68" s="116">
        <v>0</v>
      </c>
      <c r="N68" s="116">
        <v>955</v>
      </c>
      <c r="O68" s="116">
        <v>0</v>
      </c>
      <c r="P68" s="116">
        <v>360</v>
      </c>
    </row>
    <row r="69" spans="1:20" ht="14.4" thickBot="1" x14ac:dyDescent="0.35">
      <c r="A69" s="115" t="s">
        <v>116</v>
      </c>
      <c r="B69" s="116">
        <v>0</v>
      </c>
      <c r="C69" s="116">
        <v>0</v>
      </c>
      <c r="D69" s="116">
        <v>0</v>
      </c>
      <c r="E69" s="116">
        <v>0</v>
      </c>
      <c r="F69" s="116">
        <v>0</v>
      </c>
      <c r="G69" s="116">
        <v>0</v>
      </c>
      <c r="H69" s="116">
        <v>0</v>
      </c>
      <c r="I69" s="116">
        <v>320</v>
      </c>
      <c r="J69" s="116">
        <v>0</v>
      </c>
      <c r="K69" s="116">
        <v>1636</v>
      </c>
      <c r="L69" s="116">
        <v>170</v>
      </c>
      <c r="M69" s="116">
        <v>0</v>
      </c>
      <c r="N69" s="116">
        <v>876</v>
      </c>
      <c r="O69" s="116">
        <v>0</v>
      </c>
      <c r="P69" s="116">
        <v>360</v>
      </c>
    </row>
    <row r="70" spans="1:20" ht="14.4" thickBot="1" x14ac:dyDescent="0.35">
      <c r="A70" s="115" t="s">
        <v>117</v>
      </c>
      <c r="B70" s="116">
        <v>0</v>
      </c>
      <c r="C70" s="116">
        <v>0</v>
      </c>
      <c r="D70" s="116">
        <v>0</v>
      </c>
      <c r="E70" s="116">
        <v>0</v>
      </c>
      <c r="F70" s="116">
        <v>0</v>
      </c>
      <c r="G70" s="116">
        <v>0</v>
      </c>
      <c r="H70" s="116">
        <v>0</v>
      </c>
      <c r="I70" s="116">
        <v>320</v>
      </c>
      <c r="J70" s="116">
        <v>0</v>
      </c>
      <c r="K70" s="116">
        <v>1625</v>
      </c>
      <c r="L70" s="116">
        <v>0</v>
      </c>
      <c r="M70" s="116">
        <v>0</v>
      </c>
      <c r="N70" s="116">
        <v>876</v>
      </c>
      <c r="O70" s="116">
        <v>0</v>
      </c>
      <c r="P70" s="116">
        <v>0</v>
      </c>
    </row>
    <row r="71" spans="1:20" ht="14.4" thickBot="1" x14ac:dyDescent="0.35">
      <c r="A71" s="115" t="s">
        <v>118</v>
      </c>
      <c r="B71" s="116">
        <v>0</v>
      </c>
      <c r="C71" s="116">
        <v>0</v>
      </c>
      <c r="D71" s="116">
        <v>0</v>
      </c>
      <c r="E71" s="116">
        <v>0</v>
      </c>
      <c r="F71" s="116">
        <v>0</v>
      </c>
      <c r="G71" s="116">
        <v>0</v>
      </c>
      <c r="H71" s="116">
        <v>0</v>
      </c>
      <c r="I71" s="116">
        <v>320</v>
      </c>
      <c r="J71" s="116">
        <v>0</v>
      </c>
      <c r="K71" s="116">
        <v>1625</v>
      </c>
      <c r="L71" s="116">
        <v>0</v>
      </c>
      <c r="M71" s="116">
        <v>0</v>
      </c>
      <c r="N71" s="116">
        <v>876</v>
      </c>
      <c r="O71" s="116">
        <v>0</v>
      </c>
      <c r="P71" s="116">
        <v>0</v>
      </c>
    </row>
    <row r="72" spans="1:20" ht="14.4" thickBot="1" x14ac:dyDescent="0.35">
      <c r="A72" s="115" t="s">
        <v>119</v>
      </c>
      <c r="B72" s="116">
        <v>0</v>
      </c>
      <c r="C72" s="116">
        <v>0</v>
      </c>
      <c r="D72" s="116">
        <v>0</v>
      </c>
      <c r="E72" s="116">
        <v>0</v>
      </c>
      <c r="F72" s="116">
        <v>0</v>
      </c>
      <c r="G72" s="116">
        <v>0</v>
      </c>
      <c r="H72" s="116">
        <v>0</v>
      </c>
      <c r="I72" s="116">
        <v>0</v>
      </c>
      <c r="J72" s="116">
        <v>0</v>
      </c>
      <c r="K72" s="116">
        <v>1625</v>
      </c>
      <c r="L72" s="116">
        <v>0</v>
      </c>
      <c r="M72" s="116">
        <v>0</v>
      </c>
      <c r="N72" s="116">
        <v>876</v>
      </c>
      <c r="O72" s="116">
        <v>0</v>
      </c>
      <c r="P72" s="116">
        <v>0</v>
      </c>
    </row>
    <row r="73" spans="1:20" ht="14.4" thickBot="1" x14ac:dyDescent="0.35">
      <c r="A73" s="115" t="s">
        <v>120</v>
      </c>
      <c r="B73" s="116">
        <v>0</v>
      </c>
      <c r="C73" s="116">
        <v>0</v>
      </c>
      <c r="D73" s="116">
        <v>0</v>
      </c>
      <c r="E73" s="116">
        <v>0</v>
      </c>
      <c r="F73" s="116">
        <v>0</v>
      </c>
      <c r="G73" s="116">
        <v>0</v>
      </c>
      <c r="H73" s="116">
        <v>0</v>
      </c>
      <c r="I73" s="116">
        <v>0</v>
      </c>
      <c r="J73" s="116">
        <v>0</v>
      </c>
      <c r="K73" s="116">
        <v>1625</v>
      </c>
      <c r="L73" s="116">
        <v>0</v>
      </c>
      <c r="M73" s="116">
        <v>0</v>
      </c>
      <c r="N73" s="116">
        <v>876</v>
      </c>
      <c r="O73" s="116">
        <v>0</v>
      </c>
      <c r="P73" s="116">
        <v>0</v>
      </c>
    </row>
    <row r="74" spans="1:20" ht="14.4" thickBot="1" x14ac:dyDescent="0.35">
      <c r="A74" s="115" t="s">
        <v>121</v>
      </c>
      <c r="B74" s="116">
        <v>0</v>
      </c>
      <c r="C74" s="116">
        <v>0</v>
      </c>
      <c r="D74" s="116">
        <v>0</v>
      </c>
      <c r="E74" s="116">
        <v>0</v>
      </c>
      <c r="F74" s="116">
        <v>0</v>
      </c>
      <c r="G74" s="116">
        <v>0</v>
      </c>
      <c r="H74" s="116">
        <v>0</v>
      </c>
      <c r="I74" s="116">
        <v>0</v>
      </c>
      <c r="J74" s="116">
        <v>0</v>
      </c>
      <c r="K74" s="116">
        <v>1625</v>
      </c>
      <c r="L74" s="116">
        <v>0</v>
      </c>
      <c r="M74" s="116">
        <v>0</v>
      </c>
      <c r="N74" s="116">
        <v>876</v>
      </c>
      <c r="O74" s="116">
        <v>0</v>
      </c>
      <c r="P74" s="116">
        <v>0</v>
      </c>
    </row>
    <row r="75" spans="1:20" ht="14.4" thickBot="1" x14ac:dyDescent="0.35">
      <c r="A75" s="115" t="s">
        <v>122</v>
      </c>
      <c r="B75" s="116">
        <v>0</v>
      </c>
      <c r="C75" s="116">
        <v>0</v>
      </c>
      <c r="D75" s="116">
        <v>0</v>
      </c>
      <c r="E75" s="116">
        <v>0</v>
      </c>
      <c r="F75" s="116">
        <v>0</v>
      </c>
      <c r="G75" s="116">
        <v>0</v>
      </c>
      <c r="H75" s="116">
        <v>0</v>
      </c>
      <c r="I75" s="116">
        <v>0</v>
      </c>
      <c r="J75" s="116">
        <v>0</v>
      </c>
      <c r="K75" s="116">
        <v>0</v>
      </c>
      <c r="L75" s="116">
        <v>0</v>
      </c>
      <c r="M75" s="116">
        <v>0</v>
      </c>
      <c r="N75" s="116">
        <v>876</v>
      </c>
      <c r="O75" s="116">
        <v>0</v>
      </c>
      <c r="P75" s="116">
        <v>0</v>
      </c>
    </row>
    <row r="76" spans="1:20" ht="14.4" thickBot="1" x14ac:dyDescent="0.35">
      <c r="A76" s="115" t="s">
        <v>123</v>
      </c>
      <c r="B76" s="116">
        <v>0</v>
      </c>
      <c r="C76" s="116">
        <v>0</v>
      </c>
      <c r="D76" s="116">
        <v>0</v>
      </c>
      <c r="E76" s="116">
        <v>0</v>
      </c>
      <c r="F76" s="116">
        <v>0</v>
      </c>
      <c r="G76" s="116">
        <v>0</v>
      </c>
      <c r="H76" s="116">
        <v>0</v>
      </c>
      <c r="I76" s="116">
        <v>0</v>
      </c>
      <c r="J76" s="116">
        <v>0</v>
      </c>
      <c r="K76" s="116">
        <v>0</v>
      </c>
      <c r="L76" s="116">
        <v>0</v>
      </c>
      <c r="M76" s="116">
        <v>0</v>
      </c>
      <c r="N76" s="116">
        <v>876</v>
      </c>
      <c r="O76" s="116">
        <v>0</v>
      </c>
      <c r="P76" s="116">
        <v>0</v>
      </c>
    </row>
    <row r="77" spans="1:20" ht="14.4" thickBot="1" x14ac:dyDescent="0.35">
      <c r="A77" s="115" t="s">
        <v>124</v>
      </c>
      <c r="B77" s="116">
        <v>0</v>
      </c>
      <c r="C77" s="116">
        <v>0</v>
      </c>
      <c r="D77" s="116">
        <v>0</v>
      </c>
      <c r="E77" s="116">
        <v>0</v>
      </c>
      <c r="F77" s="116">
        <v>0</v>
      </c>
      <c r="G77" s="116">
        <v>0</v>
      </c>
      <c r="H77" s="116">
        <v>0</v>
      </c>
      <c r="I77" s="116">
        <v>0</v>
      </c>
      <c r="J77" s="116">
        <v>0</v>
      </c>
      <c r="K77" s="116">
        <v>0</v>
      </c>
      <c r="L77" s="116">
        <v>0</v>
      </c>
      <c r="M77" s="116">
        <v>0</v>
      </c>
      <c r="N77" s="116">
        <v>0</v>
      </c>
      <c r="O77" s="116">
        <v>0</v>
      </c>
      <c r="P77" s="116">
        <v>0</v>
      </c>
    </row>
    <row r="78" spans="1:20" ht="18.600000000000001" thickBot="1" x14ac:dyDescent="0.35">
      <c r="A78" s="111"/>
    </row>
    <row r="79" spans="1:20" ht="14.4" thickBot="1" x14ac:dyDescent="0.35">
      <c r="A79" s="115" t="s">
        <v>126</v>
      </c>
      <c r="B79" s="115" t="s">
        <v>64</v>
      </c>
      <c r="C79" s="115" t="s">
        <v>65</v>
      </c>
      <c r="D79" s="115" t="s">
        <v>66</v>
      </c>
      <c r="E79" s="115" t="s">
        <v>67</v>
      </c>
      <c r="F79" s="115" t="s">
        <v>68</v>
      </c>
      <c r="G79" s="115" t="s">
        <v>69</v>
      </c>
      <c r="H79" s="115" t="s">
        <v>70</v>
      </c>
      <c r="I79" s="115" t="s">
        <v>71</v>
      </c>
      <c r="J79" s="115" t="s">
        <v>72</v>
      </c>
      <c r="K79" s="115" t="s">
        <v>73</v>
      </c>
      <c r="L79" s="115" t="s">
        <v>74</v>
      </c>
      <c r="M79" s="115" t="s">
        <v>75</v>
      </c>
      <c r="N79" s="115" t="s">
        <v>76</v>
      </c>
      <c r="O79" s="115" t="s">
        <v>77</v>
      </c>
      <c r="P79" s="115" t="s">
        <v>78</v>
      </c>
      <c r="Q79" s="115" t="s">
        <v>127</v>
      </c>
      <c r="R79" s="115" t="s">
        <v>128</v>
      </c>
      <c r="S79" s="115" t="s">
        <v>129</v>
      </c>
      <c r="T79" s="115" t="s">
        <v>130</v>
      </c>
    </row>
    <row r="80" spans="1:20" ht="14.4" thickBot="1" x14ac:dyDescent="0.35">
      <c r="A80" s="115" t="s">
        <v>79</v>
      </c>
      <c r="B80" s="116">
        <v>0</v>
      </c>
      <c r="C80" s="116">
        <v>0</v>
      </c>
      <c r="D80" s="116">
        <v>0</v>
      </c>
      <c r="E80" s="116">
        <v>0</v>
      </c>
      <c r="F80" s="116">
        <v>0</v>
      </c>
      <c r="G80" s="116">
        <v>0</v>
      </c>
      <c r="H80" s="116">
        <v>0</v>
      </c>
      <c r="I80" s="116">
        <v>1145</v>
      </c>
      <c r="J80" s="116">
        <v>0</v>
      </c>
      <c r="K80" s="116">
        <v>1625</v>
      </c>
      <c r="L80" s="116">
        <v>0</v>
      </c>
      <c r="M80" s="116">
        <v>0</v>
      </c>
      <c r="N80" s="116">
        <v>0</v>
      </c>
      <c r="O80" s="116">
        <v>0</v>
      </c>
      <c r="P80" s="116">
        <v>0</v>
      </c>
      <c r="Q80" s="116">
        <v>2770</v>
      </c>
      <c r="R80" s="116">
        <v>2770</v>
      </c>
      <c r="S80" s="116">
        <v>0</v>
      </c>
      <c r="T80" s="116">
        <v>0</v>
      </c>
    </row>
    <row r="81" spans="1:20" ht="14.4" thickBot="1" x14ac:dyDescent="0.35">
      <c r="A81" s="115" t="s">
        <v>80</v>
      </c>
      <c r="B81" s="116">
        <v>0</v>
      </c>
      <c r="C81" s="116">
        <v>0</v>
      </c>
      <c r="D81" s="116">
        <v>0</v>
      </c>
      <c r="E81" s="116">
        <v>0</v>
      </c>
      <c r="F81" s="116">
        <v>0</v>
      </c>
      <c r="G81" s="116">
        <v>489</v>
      </c>
      <c r="H81" s="116">
        <v>0</v>
      </c>
      <c r="I81" s="116">
        <v>0</v>
      </c>
      <c r="J81" s="116">
        <v>0</v>
      </c>
      <c r="K81" s="116">
        <v>1636</v>
      </c>
      <c r="L81" s="116">
        <v>170</v>
      </c>
      <c r="M81" s="116">
        <v>0</v>
      </c>
      <c r="N81" s="116">
        <v>876</v>
      </c>
      <c r="O81" s="116">
        <v>0</v>
      </c>
      <c r="P81" s="116">
        <v>360</v>
      </c>
      <c r="Q81" s="116">
        <v>3531</v>
      </c>
      <c r="R81" s="116">
        <v>3530</v>
      </c>
      <c r="S81" s="116">
        <v>-1</v>
      </c>
      <c r="T81" s="116">
        <v>-0.03</v>
      </c>
    </row>
    <row r="82" spans="1:20" ht="14.4" thickBot="1" x14ac:dyDescent="0.35">
      <c r="A82" s="115" t="s">
        <v>81</v>
      </c>
      <c r="B82" s="116">
        <v>0</v>
      </c>
      <c r="C82" s="116">
        <v>0</v>
      </c>
      <c r="D82" s="116">
        <v>0</v>
      </c>
      <c r="E82" s="116">
        <v>0</v>
      </c>
      <c r="F82" s="116">
        <v>0</v>
      </c>
      <c r="G82" s="116">
        <v>0</v>
      </c>
      <c r="H82" s="116">
        <v>0</v>
      </c>
      <c r="I82" s="116">
        <v>320</v>
      </c>
      <c r="J82" s="116">
        <v>0</v>
      </c>
      <c r="K82" s="116">
        <v>1625</v>
      </c>
      <c r="L82" s="116">
        <v>0</v>
      </c>
      <c r="M82" s="116">
        <v>0</v>
      </c>
      <c r="N82" s="116">
        <v>876</v>
      </c>
      <c r="O82" s="116">
        <v>0</v>
      </c>
      <c r="P82" s="116">
        <v>0</v>
      </c>
      <c r="Q82" s="116">
        <v>2821</v>
      </c>
      <c r="R82" s="116">
        <v>2820</v>
      </c>
      <c r="S82" s="116">
        <v>-1</v>
      </c>
      <c r="T82" s="116">
        <v>-0.04</v>
      </c>
    </row>
    <row r="83" spans="1:20" ht="14.4" thickBot="1" x14ac:dyDescent="0.35">
      <c r="A83" s="115" t="s">
        <v>82</v>
      </c>
      <c r="B83" s="116">
        <v>0</v>
      </c>
      <c r="C83" s="116">
        <v>0</v>
      </c>
      <c r="D83" s="116">
        <v>0</v>
      </c>
      <c r="E83" s="116">
        <v>0</v>
      </c>
      <c r="F83" s="116">
        <v>0</v>
      </c>
      <c r="G83" s="116">
        <v>0</v>
      </c>
      <c r="H83" s="116">
        <v>0</v>
      </c>
      <c r="I83" s="116">
        <v>1145</v>
      </c>
      <c r="J83" s="116">
        <v>0</v>
      </c>
      <c r="K83" s="116">
        <v>0</v>
      </c>
      <c r="L83" s="116">
        <v>0</v>
      </c>
      <c r="M83" s="116">
        <v>0</v>
      </c>
      <c r="N83" s="116">
        <v>876</v>
      </c>
      <c r="O83" s="116">
        <v>0</v>
      </c>
      <c r="P83" s="116">
        <v>360</v>
      </c>
      <c r="Q83" s="116">
        <v>2381</v>
      </c>
      <c r="R83" s="116">
        <v>2380</v>
      </c>
      <c r="S83" s="116">
        <v>-1</v>
      </c>
      <c r="T83" s="116">
        <v>-0.04</v>
      </c>
    </row>
    <row r="84" spans="1:20" ht="14.4" thickBot="1" x14ac:dyDescent="0.35">
      <c r="A84" s="115" t="s">
        <v>83</v>
      </c>
      <c r="B84" s="116">
        <v>0</v>
      </c>
      <c r="C84" s="116">
        <v>0</v>
      </c>
      <c r="D84" s="116">
        <v>0</v>
      </c>
      <c r="E84" s="116">
        <v>0</v>
      </c>
      <c r="F84" s="116">
        <v>0</v>
      </c>
      <c r="G84" s="116">
        <v>489</v>
      </c>
      <c r="H84" s="116">
        <v>0</v>
      </c>
      <c r="I84" s="116">
        <v>0</v>
      </c>
      <c r="J84" s="116">
        <v>0</v>
      </c>
      <c r="K84" s="116">
        <v>1866</v>
      </c>
      <c r="L84" s="116">
        <v>170</v>
      </c>
      <c r="M84" s="116">
        <v>0</v>
      </c>
      <c r="N84" s="116">
        <v>876</v>
      </c>
      <c r="O84" s="116">
        <v>0</v>
      </c>
      <c r="P84" s="116">
        <v>870</v>
      </c>
      <c r="Q84" s="116">
        <v>4271</v>
      </c>
      <c r="R84" s="116">
        <v>4270</v>
      </c>
      <c r="S84" s="116">
        <v>-1</v>
      </c>
      <c r="T84" s="116">
        <v>-0.02</v>
      </c>
    </row>
    <row r="85" spans="1:20" ht="14.4" thickBot="1" x14ac:dyDescent="0.35">
      <c r="A85" s="115" t="s">
        <v>84</v>
      </c>
      <c r="B85" s="116">
        <v>0</v>
      </c>
      <c r="C85" s="116">
        <v>0</v>
      </c>
      <c r="D85" s="116">
        <v>0</v>
      </c>
      <c r="E85" s="116">
        <v>0</v>
      </c>
      <c r="F85" s="116">
        <v>0</v>
      </c>
      <c r="G85" s="116">
        <v>489</v>
      </c>
      <c r="H85" s="116">
        <v>0</v>
      </c>
      <c r="I85" s="116">
        <v>0</v>
      </c>
      <c r="J85" s="116">
        <v>0</v>
      </c>
      <c r="K85" s="116">
        <v>2216</v>
      </c>
      <c r="L85" s="116">
        <v>170</v>
      </c>
      <c r="M85" s="116">
        <v>0</v>
      </c>
      <c r="N85" s="116">
        <v>876</v>
      </c>
      <c r="O85" s="116">
        <v>0</v>
      </c>
      <c r="P85" s="116">
        <v>0</v>
      </c>
      <c r="Q85" s="116">
        <v>3751</v>
      </c>
      <c r="R85" s="116">
        <v>3750</v>
      </c>
      <c r="S85" s="116">
        <v>-1</v>
      </c>
      <c r="T85" s="116">
        <v>-0.03</v>
      </c>
    </row>
    <row r="86" spans="1:20" ht="14.4" thickBot="1" x14ac:dyDescent="0.35">
      <c r="A86" s="115" t="s">
        <v>85</v>
      </c>
      <c r="B86" s="116">
        <v>0</v>
      </c>
      <c r="C86" s="116">
        <v>0</v>
      </c>
      <c r="D86" s="116">
        <v>0</v>
      </c>
      <c r="E86" s="116">
        <v>0</v>
      </c>
      <c r="F86" s="116">
        <v>0</v>
      </c>
      <c r="G86" s="116">
        <v>0</v>
      </c>
      <c r="H86" s="116">
        <v>0</v>
      </c>
      <c r="I86" s="116">
        <v>320</v>
      </c>
      <c r="J86" s="116">
        <v>0</v>
      </c>
      <c r="K86" s="116">
        <v>1866</v>
      </c>
      <c r="L86" s="116">
        <v>170</v>
      </c>
      <c r="M86" s="116">
        <v>0</v>
      </c>
      <c r="N86" s="116">
        <v>955</v>
      </c>
      <c r="O86" s="116">
        <v>0</v>
      </c>
      <c r="P86" s="116">
        <v>360</v>
      </c>
      <c r="Q86" s="116">
        <v>3671</v>
      </c>
      <c r="R86" s="116">
        <v>3670</v>
      </c>
      <c r="S86" s="116">
        <v>-1</v>
      </c>
      <c r="T86" s="116">
        <v>-0.03</v>
      </c>
    </row>
    <row r="87" spans="1:20" ht="14.4" thickBot="1" x14ac:dyDescent="0.35">
      <c r="A87" s="115" t="s">
        <v>86</v>
      </c>
      <c r="B87" s="116">
        <v>0</v>
      </c>
      <c r="C87" s="116">
        <v>0</v>
      </c>
      <c r="D87" s="116">
        <v>0</v>
      </c>
      <c r="E87" s="116">
        <v>0</v>
      </c>
      <c r="F87" s="116">
        <v>0</v>
      </c>
      <c r="G87" s="116">
        <v>489</v>
      </c>
      <c r="H87" s="116">
        <v>90</v>
      </c>
      <c r="I87" s="116">
        <v>1145</v>
      </c>
      <c r="J87" s="116">
        <v>0</v>
      </c>
      <c r="K87" s="116">
        <v>0</v>
      </c>
      <c r="L87" s="116">
        <v>0</v>
      </c>
      <c r="M87" s="116">
        <v>0</v>
      </c>
      <c r="N87" s="116">
        <v>1087</v>
      </c>
      <c r="O87" s="116">
        <v>0</v>
      </c>
      <c r="P87" s="116">
        <v>360</v>
      </c>
      <c r="Q87" s="116">
        <v>3171</v>
      </c>
      <c r="R87" s="116">
        <v>3170</v>
      </c>
      <c r="S87" s="116">
        <v>-1</v>
      </c>
      <c r="T87" s="116">
        <v>-0.03</v>
      </c>
    </row>
    <row r="88" spans="1:20" ht="14.4" thickBot="1" x14ac:dyDescent="0.35">
      <c r="A88" s="115" t="s">
        <v>87</v>
      </c>
      <c r="B88" s="116">
        <v>0</v>
      </c>
      <c r="C88" s="116">
        <v>0</v>
      </c>
      <c r="D88" s="116">
        <v>0</v>
      </c>
      <c r="E88" s="116">
        <v>0</v>
      </c>
      <c r="F88" s="116">
        <v>0</v>
      </c>
      <c r="G88" s="116">
        <v>0</v>
      </c>
      <c r="H88" s="116">
        <v>0</v>
      </c>
      <c r="I88" s="116">
        <v>320</v>
      </c>
      <c r="J88" s="116">
        <v>0</v>
      </c>
      <c r="K88" s="116">
        <v>2216</v>
      </c>
      <c r="L88" s="116">
        <v>170</v>
      </c>
      <c r="M88" s="116">
        <v>0</v>
      </c>
      <c r="N88" s="116">
        <v>876</v>
      </c>
      <c r="O88" s="116">
        <v>0</v>
      </c>
      <c r="P88" s="116">
        <v>870</v>
      </c>
      <c r="Q88" s="116">
        <v>4452</v>
      </c>
      <c r="R88" s="116">
        <v>4450</v>
      </c>
      <c r="S88" s="116">
        <v>-2</v>
      </c>
      <c r="T88" s="116">
        <v>-0.04</v>
      </c>
    </row>
    <row r="89" spans="1:20" ht="14.4" thickBot="1" x14ac:dyDescent="0.35">
      <c r="A89" s="115" t="s">
        <v>88</v>
      </c>
      <c r="B89" s="116">
        <v>0</v>
      </c>
      <c r="C89" s="116">
        <v>0</v>
      </c>
      <c r="D89" s="116">
        <v>0</v>
      </c>
      <c r="E89" s="116">
        <v>0</v>
      </c>
      <c r="F89" s="116">
        <v>0</v>
      </c>
      <c r="G89" s="116">
        <v>489</v>
      </c>
      <c r="H89" s="116">
        <v>0</v>
      </c>
      <c r="I89" s="116">
        <v>320</v>
      </c>
      <c r="J89" s="116">
        <v>0</v>
      </c>
      <c r="K89" s="116">
        <v>1636</v>
      </c>
      <c r="L89" s="116">
        <v>0</v>
      </c>
      <c r="M89" s="116">
        <v>0</v>
      </c>
      <c r="N89" s="116">
        <v>876</v>
      </c>
      <c r="O89" s="116">
        <v>0</v>
      </c>
      <c r="P89" s="116">
        <v>0</v>
      </c>
      <c r="Q89" s="116">
        <v>3321</v>
      </c>
      <c r="R89" s="116">
        <v>3320</v>
      </c>
      <c r="S89" s="116">
        <v>-1</v>
      </c>
      <c r="T89" s="116">
        <v>-0.03</v>
      </c>
    </row>
    <row r="90" spans="1:20" ht="14.4" thickBot="1" x14ac:dyDescent="0.35">
      <c r="A90" s="115" t="s">
        <v>89</v>
      </c>
      <c r="B90" s="116">
        <v>0</v>
      </c>
      <c r="C90" s="116">
        <v>0</v>
      </c>
      <c r="D90" s="116">
        <v>0</v>
      </c>
      <c r="E90" s="116">
        <v>0</v>
      </c>
      <c r="F90" s="116">
        <v>0</v>
      </c>
      <c r="G90" s="116">
        <v>489</v>
      </c>
      <c r="H90" s="116">
        <v>0</v>
      </c>
      <c r="I90" s="116">
        <v>0</v>
      </c>
      <c r="J90" s="116">
        <v>0</v>
      </c>
      <c r="K90" s="116">
        <v>1636</v>
      </c>
      <c r="L90" s="116">
        <v>0</v>
      </c>
      <c r="M90" s="116">
        <v>0</v>
      </c>
      <c r="N90" s="116">
        <v>876</v>
      </c>
      <c r="O90" s="116">
        <v>0</v>
      </c>
      <c r="P90" s="116">
        <v>360</v>
      </c>
      <c r="Q90" s="116">
        <v>3361</v>
      </c>
      <c r="R90" s="116">
        <v>3360</v>
      </c>
      <c r="S90" s="116">
        <v>-1</v>
      </c>
      <c r="T90" s="116">
        <v>-0.03</v>
      </c>
    </row>
    <row r="91" spans="1:20" ht="14.4" thickBot="1" x14ac:dyDescent="0.35">
      <c r="A91" s="115" t="s">
        <v>90</v>
      </c>
      <c r="B91" s="116">
        <v>0</v>
      </c>
      <c r="C91" s="116">
        <v>0</v>
      </c>
      <c r="D91" s="116">
        <v>0</v>
      </c>
      <c r="E91" s="116">
        <v>0</v>
      </c>
      <c r="F91" s="116">
        <v>0</v>
      </c>
      <c r="G91" s="116">
        <v>0</v>
      </c>
      <c r="H91" s="116">
        <v>0</v>
      </c>
      <c r="I91" s="116">
        <v>320</v>
      </c>
      <c r="J91" s="116">
        <v>0</v>
      </c>
      <c r="K91" s="116">
        <v>1636</v>
      </c>
      <c r="L91" s="116">
        <v>0</v>
      </c>
      <c r="M91" s="116">
        <v>0</v>
      </c>
      <c r="N91" s="116">
        <v>955</v>
      </c>
      <c r="O91" s="116">
        <v>0</v>
      </c>
      <c r="P91" s="116">
        <v>870</v>
      </c>
      <c r="Q91" s="116">
        <v>3781</v>
      </c>
      <c r="R91" s="116">
        <v>3780</v>
      </c>
      <c r="S91" s="116">
        <v>-1</v>
      </c>
      <c r="T91" s="116">
        <v>-0.03</v>
      </c>
    </row>
    <row r="92" spans="1:20" ht="14.4" thickBot="1" x14ac:dyDescent="0.35">
      <c r="A92" s="115" t="s">
        <v>91</v>
      </c>
      <c r="B92" s="116">
        <v>0</v>
      </c>
      <c r="C92" s="116">
        <v>1388</v>
      </c>
      <c r="D92" s="116">
        <v>0</v>
      </c>
      <c r="E92" s="116">
        <v>0</v>
      </c>
      <c r="F92" s="116">
        <v>0</v>
      </c>
      <c r="G92" s="116">
        <v>0</v>
      </c>
      <c r="H92" s="116">
        <v>0</v>
      </c>
      <c r="I92" s="116">
        <v>1145</v>
      </c>
      <c r="J92" s="116">
        <v>0</v>
      </c>
      <c r="K92" s="116">
        <v>0</v>
      </c>
      <c r="L92" s="116">
        <v>0</v>
      </c>
      <c r="M92" s="116">
        <v>0</v>
      </c>
      <c r="N92" s="116">
        <v>1087</v>
      </c>
      <c r="O92" s="116">
        <v>0</v>
      </c>
      <c r="P92" s="116">
        <v>0</v>
      </c>
      <c r="Q92" s="116">
        <v>3620</v>
      </c>
      <c r="R92" s="116">
        <v>3620</v>
      </c>
      <c r="S92" s="116">
        <v>0</v>
      </c>
      <c r="T92" s="116">
        <v>0</v>
      </c>
    </row>
    <row r="93" spans="1:20" ht="14.4" thickBot="1" x14ac:dyDescent="0.35">
      <c r="A93" s="115" t="s">
        <v>92</v>
      </c>
      <c r="B93" s="116">
        <v>0</v>
      </c>
      <c r="C93" s="116">
        <v>0</v>
      </c>
      <c r="D93" s="116">
        <v>0</v>
      </c>
      <c r="E93" s="116">
        <v>0</v>
      </c>
      <c r="F93" s="116">
        <v>0</v>
      </c>
      <c r="G93" s="116">
        <v>489</v>
      </c>
      <c r="H93" s="116">
        <v>0</v>
      </c>
      <c r="I93" s="116">
        <v>320</v>
      </c>
      <c r="J93" s="116">
        <v>0</v>
      </c>
      <c r="K93" s="116">
        <v>1625</v>
      </c>
      <c r="L93" s="116">
        <v>170</v>
      </c>
      <c r="M93" s="116">
        <v>0</v>
      </c>
      <c r="N93" s="116">
        <v>1087</v>
      </c>
      <c r="O93" s="116">
        <v>0</v>
      </c>
      <c r="P93" s="116">
        <v>360</v>
      </c>
      <c r="Q93" s="116">
        <v>4051</v>
      </c>
      <c r="R93" s="116">
        <v>4050</v>
      </c>
      <c r="S93" s="116">
        <v>-1</v>
      </c>
      <c r="T93" s="116">
        <v>-0.02</v>
      </c>
    </row>
    <row r="94" spans="1:20" ht="14.4" thickBot="1" x14ac:dyDescent="0.35">
      <c r="A94" s="115" t="s">
        <v>93</v>
      </c>
      <c r="B94" s="116">
        <v>0</v>
      </c>
      <c r="C94" s="116">
        <v>0</v>
      </c>
      <c r="D94" s="116">
        <v>0</v>
      </c>
      <c r="E94" s="116">
        <v>0</v>
      </c>
      <c r="F94" s="116">
        <v>0</v>
      </c>
      <c r="G94" s="116">
        <v>489</v>
      </c>
      <c r="H94" s="116">
        <v>99</v>
      </c>
      <c r="I94" s="116">
        <v>0</v>
      </c>
      <c r="J94" s="116">
        <v>0</v>
      </c>
      <c r="K94" s="116">
        <v>2216</v>
      </c>
      <c r="L94" s="116">
        <v>170</v>
      </c>
      <c r="M94" s="116">
        <v>0</v>
      </c>
      <c r="N94" s="116">
        <v>1087</v>
      </c>
      <c r="O94" s="116">
        <v>0</v>
      </c>
      <c r="P94" s="116">
        <v>360</v>
      </c>
      <c r="Q94" s="116">
        <v>4421</v>
      </c>
      <c r="R94" s="116">
        <v>4420</v>
      </c>
      <c r="S94" s="116">
        <v>-1</v>
      </c>
      <c r="T94" s="116">
        <v>-0.02</v>
      </c>
    </row>
    <row r="95" spans="1:20" ht="14.4" thickBot="1" x14ac:dyDescent="0.35">
      <c r="A95" s="115" t="s">
        <v>94</v>
      </c>
      <c r="B95" s="116">
        <v>0</v>
      </c>
      <c r="C95" s="116">
        <v>0</v>
      </c>
      <c r="D95" s="116">
        <v>0</v>
      </c>
      <c r="E95" s="116">
        <v>733</v>
      </c>
      <c r="F95" s="116">
        <v>0</v>
      </c>
      <c r="G95" s="116">
        <v>0</v>
      </c>
      <c r="H95" s="116">
        <v>0</v>
      </c>
      <c r="I95" s="116">
        <v>1145</v>
      </c>
      <c r="J95" s="116">
        <v>0</v>
      </c>
      <c r="K95" s="116">
        <v>1625</v>
      </c>
      <c r="L95" s="116">
        <v>170</v>
      </c>
      <c r="M95" s="116">
        <v>0</v>
      </c>
      <c r="N95" s="116">
        <v>1087</v>
      </c>
      <c r="O95" s="116">
        <v>0</v>
      </c>
      <c r="P95" s="116">
        <v>0</v>
      </c>
      <c r="Q95" s="116">
        <v>4760</v>
      </c>
      <c r="R95" s="116">
        <v>4760</v>
      </c>
      <c r="S95" s="116">
        <v>0</v>
      </c>
      <c r="T95" s="116">
        <v>0</v>
      </c>
    </row>
    <row r="96" spans="1:20" ht="14.4" thickBot="1" x14ac:dyDescent="0.35">
      <c r="A96" s="115" t="s">
        <v>95</v>
      </c>
      <c r="B96" s="116">
        <v>0</v>
      </c>
      <c r="C96" s="116">
        <v>0</v>
      </c>
      <c r="D96" s="116">
        <v>0</v>
      </c>
      <c r="E96" s="116">
        <v>0</v>
      </c>
      <c r="F96" s="116">
        <v>0</v>
      </c>
      <c r="G96" s="116">
        <v>489</v>
      </c>
      <c r="H96" s="116">
        <v>0</v>
      </c>
      <c r="I96" s="116">
        <v>0</v>
      </c>
      <c r="J96" s="116">
        <v>0</v>
      </c>
      <c r="K96" s="116">
        <v>2985</v>
      </c>
      <c r="L96" s="116">
        <v>170</v>
      </c>
      <c r="M96" s="116">
        <v>0</v>
      </c>
      <c r="N96" s="116">
        <v>1087</v>
      </c>
      <c r="O96" s="116">
        <v>0</v>
      </c>
      <c r="P96" s="116">
        <v>360</v>
      </c>
      <c r="Q96" s="116">
        <v>5091</v>
      </c>
      <c r="R96" s="116">
        <v>5090</v>
      </c>
      <c r="S96" s="116">
        <v>-1</v>
      </c>
      <c r="T96" s="116">
        <v>-0.02</v>
      </c>
    </row>
    <row r="97" spans="1:20" ht="14.4" thickBot="1" x14ac:dyDescent="0.35">
      <c r="A97" s="115" t="s">
        <v>96</v>
      </c>
      <c r="B97" s="116">
        <v>0</v>
      </c>
      <c r="C97" s="116">
        <v>0</v>
      </c>
      <c r="D97" s="116">
        <v>0</v>
      </c>
      <c r="E97" s="116">
        <v>0</v>
      </c>
      <c r="F97" s="116">
        <v>0</v>
      </c>
      <c r="G97" s="116">
        <v>489</v>
      </c>
      <c r="H97" s="116">
        <v>0</v>
      </c>
      <c r="I97" s="116">
        <v>1145</v>
      </c>
      <c r="J97" s="116">
        <v>523</v>
      </c>
      <c r="K97" s="116">
        <v>1866</v>
      </c>
      <c r="L97" s="116">
        <v>170</v>
      </c>
      <c r="M97" s="116">
        <v>0</v>
      </c>
      <c r="N97" s="116">
        <v>1087</v>
      </c>
      <c r="O97" s="116">
        <v>0</v>
      </c>
      <c r="P97" s="116">
        <v>0</v>
      </c>
      <c r="Q97" s="116">
        <v>5280</v>
      </c>
      <c r="R97" s="116">
        <v>5280</v>
      </c>
      <c r="S97" s="116">
        <v>0</v>
      </c>
      <c r="T97" s="116">
        <v>0</v>
      </c>
    </row>
    <row r="98" spans="1:20" ht="14.4" thickBot="1" x14ac:dyDescent="0.35">
      <c r="A98" s="115" t="s">
        <v>97</v>
      </c>
      <c r="B98" s="116">
        <v>0</v>
      </c>
      <c r="C98" s="116">
        <v>0</v>
      </c>
      <c r="D98" s="116">
        <v>0</v>
      </c>
      <c r="E98" s="116">
        <v>0</v>
      </c>
      <c r="F98" s="116">
        <v>0</v>
      </c>
      <c r="G98" s="116">
        <v>0</v>
      </c>
      <c r="H98" s="116">
        <v>0</v>
      </c>
      <c r="I98" s="116">
        <v>1145</v>
      </c>
      <c r="J98" s="116">
        <v>0</v>
      </c>
      <c r="K98" s="116">
        <v>2216</v>
      </c>
      <c r="L98" s="116">
        <v>243</v>
      </c>
      <c r="M98" s="116">
        <v>0</v>
      </c>
      <c r="N98" s="116">
        <v>1087</v>
      </c>
      <c r="O98" s="116">
        <v>0</v>
      </c>
      <c r="P98" s="116">
        <v>0</v>
      </c>
      <c r="Q98" s="116">
        <v>4691</v>
      </c>
      <c r="R98" s="116">
        <v>4690</v>
      </c>
      <c r="S98" s="116">
        <v>-1</v>
      </c>
      <c r="T98" s="116">
        <v>-0.02</v>
      </c>
    </row>
    <row r="99" spans="1:20" ht="14.4" thickBot="1" x14ac:dyDescent="0.35">
      <c r="A99" s="115" t="s">
        <v>98</v>
      </c>
      <c r="B99" s="116">
        <v>0</v>
      </c>
      <c r="C99" s="116">
        <v>0</v>
      </c>
      <c r="D99" s="116">
        <v>0</v>
      </c>
      <c r="E99" s="116">
        <v>0</v>
      </c>
      <c r="F99" s="116">
        <v>52</v>
      </c>
      <c r="G99" s="116">
        <v>489</v>
      </c>
      <c r="H99" s="116">
        <v>0</v>
      </c>
      <c r="I99" s="116">
        <v>1145</v>
      </c>
      <c r="J99" s="116">
        <v>0</v>
      </c>
      <c r="K99" s="116">
        <v>2216</v>
      </c>
      <c r="L99" s="116">
        <v>243</v>
      </c>
      <c r="M99" s="116">
        <v>0</v>
      </c>
      <c r="N99" s="116">
        <v>1087</v>
      </c>
      <c r="O99" s="116">
        <v>0</v>
      </c>
      <c r="P99" s="116">
        <v>360</v>
      </c>
      <c r="Q99" s="116">
        <v>5592</v>
      </c>
      <c r="R99" s="116">
        <v>5590</v>
      </c>
      <c r="S99" s="116">
        <v>-2</v>
      </c>
      <c r="T99" s="116">
        <v>-0.04</v>
      </c>
    </row>
    <row r="100" spans="1:20" ht="14.4" thickBot="1" x14ac:dyDescent="0.35">
      <c r="A100" s="115" t="s">
        <v>99</v>
      </c>
      <c r="B100" s="116">
        <v>0</v>
      </c>
      <c r="C100" s="116">
        <v>0</v>
      </c>
      <c r="D100" s="116">
        <v>0</v>
      </c>
      <c r="E100" s="116">
        <v>0</v>
      </c>
      <c r="F100" s="116">
        <v>0</v>
      </c>
      <c r="G100" s="116">
        <v>0</v>
      </c>
      <c r="H100" s="116">
        <v>0</v>
      </c>
      <c r="I100" s="116">
        <v>320</v>
      </c>
      <c r="J100" s="116">
        <v>523</v>
      </c>
      <c r="K100" s="116">
        <v>2216</v>
      </c>
      <c r="L100" s="116">
        <v>170</v>
      </c>
      <c r="M100" s="116">
        <v>0</v>
      </c>
      <c r="N100" s="116">
        <v>2093</v>
      </c>
      <c r="O100" s="116">
        <v>0</v>
      </c>
      <c r="P100" s="116">
        <v>360</v>
      </c>
      <c r="Q100" s="116">
        <v>5682</v>
      </c>
      <c r="R100" s="116">
        <v>5680</v>
      </c>
      <c r="S100" s="116">
        <v>-2</v>
      </c>
      <c r="T100" s="116">
        <v>-0.04</v>
      </c>
    </row>
    <row r="101" spans="1:20" ht="14.4" thickBot="1" x14ac:dyDescent="0.35">
      <c r="A101" s="115" t="s">
        <v>100</v>
      </c>
      <c r="B101" s="116">
        <v>0</v>
      </c>
      <c r="C101" s="116">
        <v>1388</v>
      </c>
      <c r="D101" s="116">
        <v>0</v>
      </c>
      <c r="E101" s="116">
        <v>0</v>
      </c>
      <c r="F101" s="116">
        <v>0</v>
      </c>
      <c r="G101" s="116">
        <v>0</v>
      </c>
      <c r="H101" s="116">
        <v>0</v>
      </c>
      <c r="I101" s="116">
        <v>1145</v>
      </c>
      <c r="J101" s="116">
        <v>523</v>
      </c>
      <c r="K101" s="116">
        <v>1625</v>
      </c>
      <c r="L101" s="116">
        <v>243</v>
      </c>
      <c r="M101" s="116">
        <v>0</v>
      </c>
      <c r="N101" s="116">
        <v>1087</v>
      </c>
      <c r="O101" s="116">
        <v>0</v>
      </c>
      <c r="P101" s="116">
        <v>360</v>
      </c>
      <c r="Q101" s="116">
        <v>6371</v>
      </c>
      <c r="R101" s="116">
        <v>6370</v>
      </c>
      <c r="S101" s="116">
        <v>-1</v>
      </c>
      <c r="T101" s="116">
        <v>-0.02</v>
      </c>
    </row>
    <row r="102" spans="1:20" ht="14.4" thickBot="1" x14ac:dyDescent="0.35"/>
    <row r="103" spans="1:20" ht="14.4" thickBot="1" x14ac:dyDescent="0.35">
      <c r="A103" s="117" t="s">
        <v>131</v>
      </c>
      <c r="B103" s="118">
        <v>10620</v>
      </c>
    </row>
    <row r="104" spans="1:20" ht="14.4" thickBot="1" x14ac:dyDescent="0.35">
      <c r="A104" s="117" t="s">
        <v>132</v>
      </c>
      <c r="B104" s="118">
        <v>0</v>
      </c>
    </row>
    <row r="105" spans="1:20" ht="14.4" thickBot="1" x14ac:dyDescent="0.35">
      <c r="A105" s="117" t="s">
        <v>133</v>
      </c>
      <c r="B105" s="118">
        <v>90841</v>
      </c>
    </row>
    <row r="106" spans="1:20" ht="14.4" thickBot="1" x14ac:dyDescent="0.35">
      <c r="A106" s="117" t="s">
        <v>134</v>
      </c>
      <c r="B106" s="118">
        <v>90820</v>
      </c>
    </row>
    <row r="107" spans="1:20" ht="14.4" thickBot="1" x14ac:dyDescent="0.35">
      <c r="A107" s="117" t="s">
        <v>135</v>
      </c>
      <c r="B107" s="118">
        <v>21</v>
      </c>
    </row>
    <row r="108" spans="1:20" ht="14.4" thickBot="1" x14ac:dyDescent="0.35">
      <c r="A108" s="117" t="s">
        <v>136</v>
      </c>
      <c r="B108" s="118"/>
    </row>
    <row r="109" spans="1:20" ht="14.4" thickBot="1" x14ac:dyDescent="0.35">
      <c r="A109" s="117" t="s">
        <v>137</v>
      </c>
      <c r="B109" s="118"/>
    </row>
    <row r="110" spans="1:20" ht="14.4" thickBot="1" x14ac:dyDescent="0.35">
      <c r="A110" s="117" t="s">
        <v>138</v>
      </c>
      <c r="B110" s="118">
        <v>0</v>
      </c>
    </row>
    <row r="112" spans="1:20" x14ac:dyDescent="0.3">
      <c r="A112" s="93" t="s">
        <v>139</v>
      </c>
    </row>
    <row r="114" spans="1:1" x14ac:dyDescent="0.3">
      <c r="A114" s="119" t="s">
        <v>294</v>
      </c>
    </row>
    <row r="115" spans="1:1" x14ac:dyDescent="0.3">
      <c r="A115" s="119" t="s">
        <v>351</v>
      </c>
    </row>
  </sheetData>
  <hyperlinks>
    <hyperlink ref="A112" r:id="rId1" display="https://miau.my-x.hu/myx-free/coco/test/503878720230417145406.html" xr:uid="{00000000-0004-0000-1600-000000000000}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T116"/>
  <sheetViews>
    <sheetView zoomScale="63" workbookViewId="0"/>
  </sheetViews>
  <sheetFormatPr baseColWidth="10" defaultColWidth="8.88671875" defaultRowHeight="13.8" x14ac:dyDescent="0.3"/>
  <cols>
    <col min="18" max="18" width="13" bestFit="1" customWidth="1"/>
  </cols>
  <sheetData>
    <row r="1" spans="1:17" ht="18" x14ac:dyDescent="0.3">
      <c r="A1" s="111"/>
    </row>
    <row r="2" spans="1:17" x14ac:dyDescent="0.3">
      <c r="A2" s="112"/>
    </row>
    <row r="5" spans="1:17" ht="15.6" x14ac:dyDescent="0.3">
      <c r="A5" s="113" t="s">
        <v>57</v>
      </c>
      <c r="B5" s="114">
        <v>4279740</v>
      </c>
      <c r="C5" s="113" t="s">
        <v>58</v>
      </c>
      <c r="D5" s="114">
        <v>21</v>
      </c>
      <c r="E5" s="113" t="s">
        <v>59</v>
      </c>
      <c r="F5" s="114">
        <v>15</v>
      </c>
      <c r="G5" s="113" t="s">
        <v>60</v>
      </c>
      <c r="H5" s="114">
        <v>22</v>
      </c>
      <c r="I5" s="113" t="s">
        <v>61</v>
      </c>
      <c r="J5" s="114">
        <v>0</v>
      </c>
      <c r="K5" s="113" t="s">
        <v>62</v>
      </c>
      <c r="L5" s="114" t="s">
        <v>352</v>
      </c>
    </row>
    <row r="6" spans="1:17" ht="18.600000000000001" thickBot="1" x14ac:dyDescent="0.35">
      <c r="A6" s="111"/>
    </row>
    <row r="7" spans="1:17" ht="14.4" thickBot="1" x14ac:dyDescent="0.35">
      <c r="A7" s="115" t="s">
        <v>63</v>
      </c>
      <c r="B7" s="115" t="s">
        <v>64</v>
      </c>
      <c r="C7" s="115" t="s">
        <v>65</v>
      </c>
      <c r="D7" s="115" t="s">
        <v>66</v>
      </c>
      <c r="E7" s="115" t="s">
        <v>67</v>
      </c>
      <c r="F7" s="115" t="s">
        <v>68</v>
      </c>
      <c r="G7" s="115" t="s">
        <v>69</v>
      </c>
      <c r="H7" s="115" t="s">
        <v>70</v>
      </c>
      <c r="I7" s="115" t="s">
        <v>71</v>
      </c>
      <c r="J7" s="115" t="s">
        <v>72</v>
      </c>
      <c r="K7" s="115" t="s">
        <v>73</v>
      </c>
      <c r="L7" s="115" t="s">
        <v>74</v>
      </c>
      <c r="M7" s="115" t="s">
        <v>75</v>
      </c>
      <c r="N7" s="115" t="s">
        <v>76</v>
      </c>
      <c r="O7" s="115" t="s">
        <v>77</v>
      </c>
      <c r="P7" s="115" t="s">
        <v>78</v>
      </c>
      <c r="Q7" s="115" t="s">
        <v>140</v>
      </c>
    </row>
    <row r="8" spans="1:17" ht="14.4" thickBot="1" x14ac:dyDescent="0.35">
      <c r="A8" s="115" t="s">
        <v>79</v>
      </c>
      <c r="B8" s="116">
        <v>17</v>
      </c>
      <c r="C8" s="116">
        <v>15</v>
      </c>
      <c r="D8" s="116">
        <v>20</v>
      </c>
      <c r="E8" s="116">
        <v>5</v>
      </c>
      <c r="F8" s="116">
        <v>6</v>
      </c>
      <c r="G8" s="116">
        <v>21</v>
      </c>
      <c r="H8" s="116">
        <v>11</v>
      </c>
      <c r="I8" s="116">
        <v>9</v>
      </c>
      <c r="J8" s="116">
        <v>19</v>
      </c>
      <c r="K8" s="116">
        <v>19</v>
      </c>
      <c r="L8" s="116">
        <v>19</v>
      </c>
      <c r="M8" s="116">
        <v>21</v>
      </c>
      <c r="N8" s="116">
        <v>22</v>
      </c>
      <c r="O8" s="116">
        <v>22</v>
      </c>
      <c r="P8" s="116">
        <v>18</v>
      </c>
      <c r="Q8" s="116">
        <v>3530</v>
      </c>
    </row>
    <row r="9" spans="1:17" ht="14.4" thickBot="1" x14ac:dyDescent="0.35">
      <c r="A9" s="115" t="s">
        <v>80</v>
      </c>
      <c r="B9" s="116">
        <v>21</v>
      </c>
      <c r="C9" s="116">
        <v>18</v>
      </c>
      <c r="D9" s="116">
        <v>12</v>
      </c>
      <c r="E9" s="116">
        <v>19</v>
      </c>
      <c r="F9" s="116">
        <v>18</v>
      </c>
      <c r="G9" s="116">
        <v>11</v>
      </c>
      <c r="H9" s="116">
        <v>17</v>
      </c>
      <c r="I9" s="116">
        <v>19</v>
      </c>
      <c r="J9" s="116">
        <v>13</v>
      </c>
      <c r="K9" s="116">
        <v>14</v>
      </c>
      <c r="L9" s="116">
        <v>14</v>
      </c>
      <c r="M9" s="116">
        <v>15</v>
      </c>
      <c r="N9" s="116">
        <v>19</v>
      </c>
      <c r="O9" s="116">
        <v>20</v>
      </c>
      <c r="P9" s="116">
        <v>13</v>
      </c>
      <c r="Q9" s="116">
        <v>2820</v>
      </c>
    </row>
    <row r="10" spans="1:17" ht="14.4" thickBot="1" x14ac:dyDescent="0.35">
      <c r="A10" s="115" t="s">
        <v>81</v>
      </c>
      <c r="B10" s="116">
        <v>22</v>
      </c>
      <c r="C10" s="116">
        <v>19</v>
      </c>
      <c r="D10" s="116">
        <v>7</v>
      </c>
      <c r="E10" s="116">
        <v>9</v>
      </c>
      <c r="F10" s="116">
        <v>8</v>
      </c>
      <c r="G10" s="116">
        <v>17</v>
      </c>
      <c r="H10" s="116">
        <v>9</v>
      </c>
      <c r="I10" s="116">
        <v>16</v>
      </c>
      <c r="J10" s="116">
        <v>21</v>
      </c>
      <c r="K10" s="116">
        <v>18</v>
      </c>
      <c r="L10" s="116">
        <v>20</v>
      </c>
      <c r="M10" s="116">
        <v>18</v>
      </c>
      <c r="N10" s="116">
        <v>16</v>
      </c>
      <c r="O10" s="116">
        <v>21</v>
      </c>
      <c r="P10" s="116">
        <v>21</v>
      </c>
      <c r="Q10" s="116">
        <v>2380</v>
      </c>
    </row>
    <row r="11" spans="1:17" ht="14.4" thickBot="1" x14ac:dyDescent="0.35">
      <c r="A11" s="115" t="s">
        <v>82</v>
      </c>
      <c r="B11" s="116">
        <v>20</v>
      </c>
      <c r="C11" s="116">
        <v>16</v>
      </c>
      <c r="D11" s="116">
        <v>22</v>
      </c>
      <c r="E11" s="116">
        <v>14</v>
      </c>
      <c r="F11" s="116">
        <v>18</v>
      </c>
      <c r="G11" s="116">
        <v>20</v>
      </c>
      <c r="H11" s="116">
        <v>22</v>
      </c>
      <c r="I11" s="116">
        <v>1</v>
      </c>
      <c r="J11" s="116">
        <v>22</v>
      </c>
      <c r="K11" s="116">
        <v>21</v>
      </c>
      <c r="L11" s="116">
        <v>22</v>
      </c>
      <c r="M11" s="116">
        <v>22</v>
      </c>
      <c r="N11" s="116">
        <v>15</v>
      </c>
      <c r="O11" s="116">
        <v>19</v>
      </c>
      <c r="P11" s="116">
        <v>14</v>
      </c>
      <c r="Q11" s="116">
        <v>4270</v>
      </c>
    </row>
    <row r="12" spans="1:17" ht="14.4" thickBot="1" x14ac:dyDescent="0.35">
      <c r="A12" s="115" t="s">
        <v>83</v>
      </c>
      <c r="B12" s="116">
        <v>19</v>
      </c>
      <c r="C12" s="116">
        <v>21</v>
      </c>
      <c r="D12" s="116">
        <v>6</v>
      </c>
      <c r="E12" s="116">
        <v>17</v>
      </c>
      <c r="F12" s="116">
        <v>20</v>
      </c>
      <c r="G12" s="116">
        <v>5</v>
      </c>
      <c r="H12" s="116">
        <v>15</v>
      </c>
      <c r="I12" s="116">
        <v>21</v>
      </c>
      <c r="J12" s="116">
        <v>7</v>
      </c>
      <c r="K12" s="116">
        <v>8</v>
      </c>
      <c r="L12" s="116">
        <v>10</v>
      </c>
      <c r="M12" s="116">
        <v>2</v>
      </c>
      <c r="N12" s="116">
        <v>14</v>
      </c>
      <c r="O12" s="116">
        <v>18</v>
      </c>
      <c r="P12" s="116">
        <v>1</v>
      </c>
      <c r="Q12" s="116">
        <v>3750</v>
      </c>
    </row>
    <row r="13" spans="1:17" ht="14.4" thickBot="1" x14ac:dyDescent="0.35">
      <c r="A13" s="115" t="s">
        <v>84</v>
      </c>
      <c r="B13" s="116">
        <v>14</v>
      </c>
      <c r="C13" s="116">
        <v>22</v>
      </c>
      <c r="D13" s="116">
        <v>8</v>
      </c>
      <c r="E13" s="116">
        <v>15</v>
      </c>
      <c r="F13" s="116">
        <v>22</v>
      </c>
      <c r="G13" s="116">
        <v>3</v>
      </c>
      <c r="H13" s="116">
        <v>21</v>
      </c>
      <c r="I13" s="116">
        <v>22</v>
      </c>
      <c r="J13" s="116">
        <v>12</v>
      </c>
      <c r="K13" s="116">
        <v>6</v>
      </c>
      <c r="L13" s="116">
        <v>12</v>
      </c>
      <c r="M13" s="116">
        <v>14</v>
      </c>
      <c r="N13" s="116">
        <v>19</v>
      </c>
      <c r="O13" s="116">
        <v>17</v>
      </c>
      <c r="P13" s="116">
        <v>17</v>
      </c>
      <c r="Q13" s="116">
        <v>3670</v>
      </c>
    </row>
    <row r="14" spans="1:17" ht="14.4" thickBot="1" x14ac:dyDescent="0.35">
      <c r="A14" s="115" t="s">
        <v>85</v>
      </c>
      <c r="B14" s="116">
        <v>11</v>
      </c>
      <c r="C14" s="116">
        <v>20</v>
      </c>
      <c r="D14" s="116">
        <v>14</v>
      </c>
      <c r="E14" s="116">
        <v>11</v>
      </c>
      <c r="F14" s="116">
        <v>17</v>
      </c>
      <c r="G14" s="116">
        <v>15</v>
      </c>
      <c r="H14" s="116">
        <v>16</v>
      </c>
      <c r="I14" s="116">
        <v>12</v>
      </c>
      <c r="J14" s="116">
        <v>15</v>
      </c>
      <c r="K14" s="116">
        <v>9</v>
      </c>
      <c r="L14" s="116">
        <v>13</v>
      </c>
      <c r="M14" s="116">
        <v>12</v>
      </c>
      <c r="N14" s="116">
        <v>12</v>
      </c>
      <c r="O14" s="116">
        <v>16</v>
      </c>
      <c r="P14" s="116">
        <v>7</v>
      </c>
      <c r="Q14" s="116">
        <v>3170</v>
      </c>
    </row>
    <row r="15" spans="1:17" ht="14.4" thickBot="1" x14ac:dyDescent="0.35">
      <c r="A15" s="115" t="s">
        <v>86</v>
      </c>
      <c r="B15" s="116">
        <v>15</v>
      </c>
      <c r="C15" s="116">
        <v>10</v>
      </c>
      <c r="D15" s="116">
        <v>10</v>
      </c>
      <c r="E15" s="116">
        <v>5</v>
      </c>
      <c r="F15" s="116">
        <v>4</v>
      </c>
      <c r="G15" s="116">
        <v>8</v>
      </c>
      <c r="H15" s="116">
        <v>2</v>
      </c>
      <c r="I15" s="116">
        <v>7</v>
      </c>
      <c r="J15" s="116">
        <v>20</v>
      </c>
      <c r="K15" s="116">
        <v>22</v>
      </c>
      <c r="L15" s="116">
        <v>18</v>
      </c>
      <c r="M15" s="116">
        <v>20</v>
      </c>
      <c r="N15" s="116">
        <v>10</v>
      </c>
      <c r="O15" s="116">
        <v>14</v>
      </c>
      <c r="P15" s="116">
        <v>9</v>
      </c>
      <c r="Q15" s="116">
        <v>4450</v>
      </c>
    </row>
    <row r="16" spans="1:17" ht="14.4" thickBot="1" x14ac:dyDescent="0.35">
      <c r="A16" s="115" t="s">
        <v>87</v>
      </c>
      <c r="B16" s="116">
        <v>18</v>
      </c>
      <c r="C16" s="116">
        <v>13</v>
      </c>
      <c r="D16" s="116">
        <v>9</v>
      </c>
      <c r="E16" s="116">
        <v>19</v>
      </c>
      <c r="F16" s="116">
        <v>8</v>
      </c>
      <c r="G16" s="116">
        <v>14</v>
      </c>
      <c r="H16" s="116">
        <v>3</v>
      </c>
      <c r="I16" s="116">
        <v>15</v>
      </c>
      <c r="J16" s="116">
        <v>9</v>
      </c>
      <c r="K16" s="116">
        <v>7</v>
      </c>
      <c r="L16" s="116">
        <v>11</v>
      </c>
      <c r="M16" s="116">
        <v>5</v>
      </c>
      <c r="N16" s="116">
        <v>16</v>
      </c>
      <c r="O16" s="116">
        <v>8</v>
      </c>
      <c r="P16" s="116">
        <v>3</v>
      </c>
      <c r="Q16" s="116">
        <v>3320</v>
      </c>
    </row>
    <row r="17" spans="1:17" ht="14.4" thickBot="1" x14ac:dyDescent="0.35">
      <c r="A17" s="115" t="s">
        <v>88</v>
      </c>
      <c r="B17" s="116">
        <v>15</v>
      </c>
      <c r="C17" s="116">
        <v>17</v>
      </c>
      <c r="D17" s="116">
        <v>3</v>
      </c>
      <c r="E17" s="116">
        <v>15</v>
      </c>
      <c r="F17" s="116">
        <v>10</v>
      </c>
      <c r="G17" s="116">
        <v>10</v>
      </c>
      <c r="H17" s="116">
        <v>6</v>
      </c>
      <c r="I17" s="116">
        <v>14</v>
      </c>
      <c r="J17" s="116">
        <v>16</v>
      </c>
      <c r="K17" s="116">
        <v>13</v>
      </c>
      <c r="L17" s="116">
        <v>21</v>
      </c>
      <c r="M17" s="116">
        <v>19</v>
      </c>
      <c r="N17" s="116">
        <v>21</v>
      </c>
      <c r="O17" s="116">
        <v>13</v>
      </c>
      <c r="P17" s="116">
        <v>22</v>
      </c>
      <c r="Q17" s="116">
        <v>3360</v>
      </c>
    </row>
    <row r="18" spans="1:17" ht="14.4" thickBot="1" x14ac:dyDescent="0.35">
      <c r="A18" s="115" t="s">
        <v>89</v>
      </c>
      <c r="B18" s="116">
        <v>9</v>
      </c>
      <c r="C18" s="116">
        <v>14</v>
      </c>
      <c r="D18" s="116">
        <v>1</v>
      </c>
      <c r="E18" s="116">
        <v>8</v>
      </c>
      <c r="F18" s="116">
        <v>20</v>
      </c>
      <c r="G18" s="116">
        <v>1</v>
      </c>
      <c r="H18" s="116">
        <v>17</v>
      </c>
      <c r="I18" s="116">
        <v>17</v>
      </c>
      <c r="J18" s="116">
        <v>18</v>
      </c>
      <c r="K18" s="116">
        <v>12</v>
      </c>
      <c r="L18" s="116">
        <v>17</v>
      </c>
      <c r="M18" s="116">
        <v>17</v>
      </c>
      <c r="N18" s="116">
        <v>18</v>
      </c>
      <c r="O18" s="116">
        <v>11</v>
      </c>
      <c r="P18" s="116">
        <v>4</v>
      </c>
      <c r="Q18" s="116">
        <v>3780</v>
      </c>
    </row>
    <row r="19" spans="1:17" ht="14.4" thickBot="1" x14ac:dyDescent="0.35">
      <c r="A19" s="115" t="s">
        <v>90</v>
      </c>
      <c r="B19" s="116">
        <v>3</v>
      </c>
      <c r="C19" s="116">
        <v>3</v>
      </c>
      <c r="D19" s="116">
        <v>21</v>
      </c>
      <c r="E19" s="116">
        <v>11</v>
      </c>
      <c r="F19" s="116">
        <v>16</v>
      </c>
      <c r="G19" s="116">
        <v>22</v>
      </c>
      <c r="H19" s="116">
        <v>20</v>
      </c>
      <c r="I19" s="116">
        <v>11</v>
      </c>
      <c r="J19" s="116">
        <v>14</v>
      </c>
      <c r="K19" s="116">
        <v>11</v>
      </c>
      <c r="L19" s="116">
        <v>15</v>
      </c>
      <c r="M19" s="116">
        <v>16</v>
      </c>
      <c r="N19" s="116">
        <v>13</v>
      </c>
      <c r="O19" s="116">
        <v>9</v>
      </c>
      <c r="P19" s="116">
        <v>2</v>
      </c>
      <c r="Q19" s="116">
        <v>3620</v>
      </c>
    </row>
    <row r="20" spans="1:17" ht="14.4" thickBot="1" x14ac:dyDescent="0.35">
      <c r="A20" s="115" t="s">
        <v>91</v>
      </c>
      <c r="B20" s="116">
        <v>8</v>
      </c>
      <c r="C20" s="116">
        <v>2</v>
      </c>
      <c r="D20" s="116">
        <v>18</v>
      </c>
      <c r="E20" s="116">
        <v>2</v>
      </c>
      <c r="F20" s="116">
        <v>10</v>
      </c>
      <c r="G20" s="116">
        <v>19</v>
      </c>
      <c r="H20" s="116">
        <v>14</v>
      </c>
      <c r="I20" s="116">
        <v>1</v>
      </c>
      <c r="J20" s="116">
        <v>17</v>
      </c>
      <c r="K20" s="116">
        <v>20</v>
      </c>
      <c r="L20" s="116">
        <v>16</v>
      </c>
      <c r="M20" s="116">
        <v>10</v>
      </c>
      <c r="N20" s="116">
        <v>11</v>
      </c>
      <c r="O20" s="116">
        <v>6</v>
      </c>
      <c r="P20" s="116">
        <v>20</v>
      </c>
      <c r="Q20" s="116">
        <v>4050</v>
      </c>
    </row>
    <row r="21" spans="1:17" ht="14.4" thickBot="1" x14ac:dyDescent="0.35">
      <c r="A21" s="115" t="s">
        <v>92</v>
      </c>
      <c r="B21" s="116">
        <v>5</v>
      </c>
      <c r="C21" s="116">
        <v>4</v>
      </c>
      <c r="D21" s="116">
        <v>4</v>
      </c>
      <c r="E21" s="116">
        <v>4</v>
      </c>
      <c r="F21" s="116">
        <v>13</v>
      </c>
      <c r="G21" s="116">
        <v>6</v>
      </c>
      <c r="H21" s="116">
        <v>13</v>
      </c>
      <c r="I21" s="116">
        <v>10</v>
      </c>
      <c r="J21" s="116">
        <v>11</v>
      </c>
      <c r="K21" s="116">
        <v>17</v>
      </c>
      <c r="L21" s="116">
        <v>7</v>
      </c>
      <c r="M21" s="116">
        <v>11</v>
      </c>
      <c r="N21" s="116">
        <v>9</v>
      </c>
      <c r="O21" s="116">
        <v>12</v>
      </c>
      <c r="P21" s="116">
        <v>5</v>
      </c>
      <c r="Q21" s="116">
        <v>4420</v>
      </c>
    </row>
    <row r="22" spans="1:17" ht="14.4" thickBot="1" x14ac:dyDescent="0.35">
      <c r="A22" s="115" t="s">
        <v>93</v>
      </c>
      <c r="B22" s="116">
        <v>10</v>
      </c>
      <c r="C22" s="116">
        <v>8</v>
      </c>
      <c r="D22" s="116">
        <v>2</v>
      </c>
      <c r="E22" s="116">
        <v>22</v>
      </c>
      <c r="F22" s="116">
        <v>3</v>
      </c>
      <c r="G22" s="116">
        <v>2</v>
      </c>
      <c r="H22" s="116">
        <v>1</v>
      </c>
      <c r="I22" s="116">
        <v>20</v>
      </c>
      <c r="J22" s="116">
        <v>10</v>
      </c>
      <c r="K22" s="116">
        <v>5</v>
      </c>
      <c r="L22" s="116">
        <v>8</v>
      </c>
      <c r="M22" s="116">
        <v>8</v>
      </c>
      <c r="N22" s="116">
        <v>8</v>
      </c>
      <c r="O22" s="116">
        <v>15</v>
      </c>
      <c r="P22" s="116">
        <v>12</v>
      </c>
      <c r="Q22" s="116">
        <v>4760</v>
      </c>
    </row>
    <row r="23" spans="1:17" ht="14.4" thickBot="1" x14ac:dyDescent="0.35">
      <c r="A23" s="115" t="s">
        <v>94</v>
      </c>
      <c r="B23" s="116">
        <v>12</v>
      </c>
      <c r="C23" s="116">
        <v>9</v>
      </c>
      <c r="D23" s="116">
        <v>17</v>
      </c>
      <c r="E23" s="116">
        <v>1</v>
      </c>
      <c r="F23" s="116">
        <v>4</v>
      </c>
      <c r="G23" s="116">
        <v>16</v>
      </c>
      <c r="H23" s="116">
        <v>7</v>
      </c>
      <c r="I23" s="116">
        <v>3</v>
      </c>
      <c r="J23" s="116">
        <v>6</v>
      </c>
      <c r="K23" s="116">
        <v>16</v>
      </c>
      <c r="L23" s="116">
        <v>9</v>
      </c>
      <c r="M23" s="116">
        <v>7</v>
      </c>
      <c r="N23" s="116">
        <v>7</v>
      </c>
      <c r="O23" s="116">
        <v>10</v>
      </c>
      <c r="P23" s="116">
        <v>19</v>
      </c>
      <c r="Q23" s="116">
        <v>5090</v>
      </c>
    </row>
    <row r="24" spans="1:17" ht="14.4" thickBot="1" x14ac:dyDescent="0.35">
      <c r="A24" s="115" t="s">
        <v>95</v>
      </c>
      <c r="B24" s="116">
        <v>13</v>
      </c>
      <c r="C24" s="116">
        <v>11</v>
      </c>
      <c r="D24" s="116">
        <v>10</v>
      </c>
      <c r="E24" s="116">
        <v>17</v>
      </c>
      <c r="F24" s="116">
        <v>13</v>
      </c>
      <c r="G24" s="116">
        <v>4</v>
      </c>
      <c r="H24" s="116">
        <v>8</v>
      </c>
      <c r="I24" s="116">
        <v>18</v>
      </c>
      <c r="J24" s="116">
        <v>4</v>
      </c>
      <c r="K24" s="116">
        <v>1</v>
      </c>
      <c r="L24" s="116">
        <v>6</v>
      </c>
      <c r="M24" s="116">
        <v>6</v>
      </c>
      <c r="N24" s="116">
        <v>6</v>
      </c>
      <c r="O24" s="116">
        <v>7</v>
      </c>
      <c r="P24" s="116">
        <v>8</v>
      </c>
      <c r="Q24" s="116">
        <v>5280</v>
      </c>
    </row>
    <row r="25" spans="1:17" ht="14.4" thickBot="1" x14ac:dyDescent="0.35">
      <c r="A25" s="115" t="s">
        <v>96</v>
      </c>
      <c r="B25" s="116">
        <v>6</v>
      </c>
      <c r="C25" s="116">
        <v>12</v>
      </c>
      <c r="D25" s="116">
        <v>19</v>
      </c>
      <c r="E25" s="116">
        <v>5</v>
      </c>
      <c r="F25" s="116">
        <v>12</v>
      </c>
      <c r="G25" s="116">
        <v>9</v>
      </c>
      <c r="H25" s="116">
        <v>11</v>
      </c>
      <c r="I25" s="116">
        <v>6</v>
      </c>
      <c r="J25" s="116">
        <v>3</v>
      </c>
      <c r="K25" s="116">
        <v>9</v>
      </c>
      <c r="L25" s="116">
        <v>4</v>
      </c>
      <c r="M25" s="116">
        <v>13</v>
      </c>
      <c r="N25" s="116">
        <v>3</v>
      </c>
      <c r="O25" s="116">
        <v>5</v>
      </c>
      <c r="P25" s="116">
        <v>16</v>
      </c>
      <c r="Q25" s="116">
        <v>4690</v>
      </c>
    </row>
    <row r="26" spans="1:17" ht="14.4" thickBot="1" x14ac:dyDescent="0.35">
      <c r="A26" s="115" t="s">
        <v>97</v>
      </c>
      <c r="B26" s="116">
        <v>1</v>
      </c>
      <c r="C26" s="116">
        <v>7</v>
      </c>
      <c r="D26" s="116">
        <v>5</v>
      </c>
      <c r="E26" s="116">
        <v>11</v>
      </c>
      <c r="F26" s="116">
        <v>2</v>
      </c>
      <c r="G26" s="116">
        <v>13</v>
      </c>
      <c r="H26" s="116">
        <v>10</v>
      </c>
      <c r="I26" s="116">
        <v>8</v>
      </c>
      <c r="J26" s="116">
        <v>7</v>
      </c>
      <c r="K26" s="116">
        <v>3</v>
      </c>
      <c r="L26" s="116">
        <v>2</v>
      </c>
      <c r="M26" s="116">
        <v>9</v>
      </c>
      <c r="N26" s="116">
        <v>4</v>
      </c>
      <c r="O26" s="116">
        <v>4</v>
      </c>
      <c r="P26" s="116">
        <v>15</v>
      </c>
      <c r="Q26" s="116">
        <v>5590</v>
      </c>
    </row>
    <row r="27" spans="1:17" ht="14.4" thickBot="1" x14ac:dyDescent="0.35">
      <c r="A27" s="115" t="s">
        <v>98</v>
      </c>
      <c r="B27" s="116">
        <v>2</v>
      </c>
      <c r="C27" s="116">
        <v>6</v>
      </c>
      <c r="D27" s="116">
        <v>12</v>
      </c>
      <c r="E27" s="116">
        <v>9</v>
      </c>
      <c r="F27" s="116">
        <v>1</v>
      </c>
      <c r="G27" s="116">
        <v>7</v>
      </c>
      <c r="H27" s="116">
        <v>3</v>
      </c>
      <c r="I27" s="116">
        <v>4</v>
      </c>
      <c r="J27" s="116">
        <v>5</v>
      </c>
      <c r="K27" s="116">
        <v>4</v>
      </c>
      <c r="L27" s="116">
        <v>1</v>
      </c>
      <c r="M27" s="116">
        <v>1</v>
      </c>
      <c r="N27" s="116">
        <v>5</v>
      </c>
      <c r="O27" s="116">
        <v>3</v>
      </c>
      <c r="P27" s="116">
        <v>11</v>
      </c>
      <c r="Q27" s="116">
        <v>5680</v>
      </c>
    </row>
    <row r="28" spans="1:17" ht="14.4" thickBot="1" x14ac:dyDescent="0.35">
      <c r="A28" s="115" t="s">
        <v>99</v>
      </c>
      <c r="B28" s="116">
        <v>3</v>
      </c>
      <c r="C28" s="116">
        <v>5</v>
      </c>
      <c r="D28" s="116">
        <v>14</v>
      </c>
      <c r="E28" s="116">
        <v>19</v>
      </c>
      <c r="F28" s="116">
        <v>6</v>
      </c>
      <c r="G28" s="116">
        <v>12</v>
      </c>
      <c r="H28" s="116">
        <v>3</v>
      </c>
      <c r="I28" s="116">
        <v>13</v>
      </c>
      <c r="J28" s="116">
        <v>2</v>
      </c>
      <c r="K28" s="116">
        <v>2</v>
      </c>
      <c r="L28" s="116">
        <v>5</v>
      </c>
      <c r="M28" s="116">
        <v>4</v>
      </c>
      <c r="N28" s="116">
        <v>1</v>
      </c>
      <c r="O28" s="116">
        <v>2</v>
      </c>
      <c r="P28" s="116">
        <v>10</v>
      </c>
      <c r="Q28" s="116">
        <v>6370</v>
      </c>
    </row>
    <row r="29" spans="1:17" ht="18.600000000000001" thickBot="1" x14ac:dyDescent="0.35">
      <c r="A29" s="111"/>
    </row>
    <row r="30" spans="1:17" ht="14.4" thickBot="1" x14ac:dyDescent="0.35">
      <c r="A30" s="115" t="s">
        <v>101</v>
      </c>
      <c r="B30" s="115" t="s">
        <v>64</v>
      </c>
      <c r="C30" s="115" t="s">
        <v>65</v>
      </c>
      <c r="D30" s="115" t="s">
        <v>66</v>
      </c>
      <c r="E30" s="115" t="s">
        <v>67</v>
      </c>
      <c r="F30" s="115" t="s">
        <v>68</v>
      </c>
      <c r="G30" s="115" t="s">
        <v>69</v>
      </c>
      <c r="H30" s="115" t="s">
        <v>70</v>
      </c>
      <c r="I30" s="115" t="s">
        <v>71</v>
      </c>
      <c r="J30" s="115" t="s">
        <v>72</v>
      </c>
      <c r="K30" s="115" t="s">
        <v>73</v>
      </c>
      <c r="L30" s="115" t="s">
        <v>74</v>
      </c>
      <c r="M30" s="115" t="s">
        <v>75</v>
      </c>
      <c r="N30" s="115" t="s">
        <v>76</v>
      </c>
      <c r="O30" s="115" t="s">
        <v>77</v>
      </c>
      <c r="P30" s="115" t="s">
        <v>78</v>
      </c>
    </row>
    <row r="31" spans="1:17" ht="14.4" thickBot="1" x14ac:dyDescent="0.35">
      <c r="A31" s="115" t="s">
        <v>102</v>
      </c>
      <c r="B31" s="116" t="s">
        <v>353</v>
      </c>
      <c r="C31" s="116" t="s">
        <v>354</v>
      </c>
      <c r="D31" s="116" t="s">
        <v>355</v>
      </c>
      <c r="E31" s="116" t="s">
        <v>356</v>
      </c>
      <c r="F31" s="116" t="s">
        <v>357</v>
      </c>
      <c r="G31" s="116" t="s">
        <v>358</v>
      </c>
      <c r="H31" s="116" t="s">
        <v>103</v>
      </c>
      <c r="I31" s="116" t="s">
        <v>359</v>
      </c>
      <c r="J31" s="116" t="s">
        <v>360</v>
      </c>
      <c r="K31" s="116" t="s">
        <v>361</v>
      </c>
      <c r="L31" s="116" t="s">
        <v>103</v>
      </c>
      <c r="M31" s="116" t="s">
        <v>362</v>
      </c>
      <c r="N31" s="116" t="s">
        <v>363</v>
      </c>
      <c r="O31" s="116" t="s">
        <v>103</v>
      </c>
      <c r="P31" s="116" t="s">
        <v>364</v>
      </c>
    </row>
    <row r="32" spans="1:17" ht="14.4" thickBot="1" x14ac:dyDescent="0.35">
      <c r="A32" s="115" t="s">
        <v>104</v>
      </c>
      <c r="B32" s="116" t="s">
        <v>103</v>
      </c>
      <c r="C32" s="116" t="s">
        <v>354</v>
      </c>
      <c r="D32" s="116" t="s">
        <v>355</v>
      </c>
      <c r="E32" s="116" t="s">
        <v>365</v>
      </c>
      <c r="F32" s="116" t="s">
        <v>357</v>
      </c>
      <c r="G32" s="116" t="s">
        <v>358</v>
      </c>
      <c r="H32" s="116" t="s">
        <v>103</v>
      </c>
      <c r="I32" s="116" t="s">
        <v>366</v>
      </c>
      <c r="J32" s="116" t="s">
        <v>360</v>
      </c>
      <c r="K32" s="116" t="s">
        <v>367</v>
      </c>
      <c r="L32" s="116" t="s">
        <v>103</v>
      </c>
      <c r="M32" s="116" t="s">
        <v>362</v>
      </c>
      <c r="N32" s="116" t="s">
        <v>103</v>
      </c>
      <c r="O32" s="116" t="s">
        <v>103</v>
      </c>
      <c r="P32" s="116" t="s">
        <v>364</v>
      </c>
    </row>
    <row r="33" spans="1:16" ht="14.4" thickBot="1" x14ac:dyDescent="0.35">
      <c r="A33" s="115" t="s">
        <v>105</v>
      </c>
      <c r="B33" s="116" t="s">
        <v>103</v>
      </c>
      <c r="C33" s="116" t="s">
        <v>354</v>
      </c>
      <c r="D33" s="116" t="s">
        <v>355</v>
      </c>
      <c r="E33" s="116" t="s">
        <v>365</v>
      </c>
      <c r="F33" s="116" t="s">
        <v>357</v>
      </c>
      <c r="G33" s="116" t="s">
        <v>358</v>
      </c>
      <c r="H33" s="116" t="s">
        <v>103</v>
      </c>
      <c r="I33" s="116" t="s">
        <v>366</v>
      </c>
      <c r="J33" s="116" t="s">
        <v>360</v>
      </c>
      <c r="K33" s="116" t="s">
        <v>367</v>
      </c>
      <c r="L33" s="116" t="s">
        <v>103</v>
      </c>
      <c r="M33" s="116" t="s">
        <v>362</v>
      </c>
      <c r="N33" s="116" t="s">
        <v>103</v>
      </c>
      <c r="O33" s="116" t="s">
        <v>103</v>
      </c>
      <c r="P33" s="116" t="s">
        <v>368</v>
      </c>
    </row>
    <row r="34" spans="1:16" ht="14.4" thickBot="1" x14ac:dyDescent="0.35">
      <c r="A34" s="115" t="s">
        <v>106</v>
      </c>
      <c r="B34" s="116" t="s">
        <v>103</v>
      </c>
      <c r="C34" s="116" t="s">
        <v>354</v>
      </c>
      <c r="D34" s="116" t="s">
        <v>355</v>
      </c>
      <c r="E34" s="116" t="s">
        <v>365</v>
      </c>
      <c r="F34" s="116" t="s">
        <v>357</v>
      </c>
      <c r="G34" s="116" t="s">
        <v>358</v>
      </c>
      <c r="H34" s="116" t="s">
        <v>103</v>
      </c>
      <c r="I34" s="116" t="s">
        <v>366</v>
      </c>
      <c r="J34" s="116" t="s">
        <v>369</v>
      </c>
      <c r="K34" s="116" t="s">
        <v>367</v>
      </c>
      <c r="L34" s="116" t="s">
        <v>103</v>
      </c>
      <c r="M34" s="116" t="s">
        <v>362</v>
      </c>
      <c r="N34" s="116" t="s">
        <v>103</v>
      </c>
      <c r="O34" s="116" t="s">
        <v>103</v>
      </c>
      <c r="P34" s="116" t="s">
        <v>368</v>
      </c>
    </row>
    <row r="35" spans="1:16" ht="14.4" thickBot="1" x14ac:dyDescent="0.35">
      <c r="A35" s="115" t="s">
        <v>107</v>
      </c>
      <c r="B35" s="116" t="s">
        <v>103</v>
      </c>
      <c r="C35" s="116" t="s">
        <v>354</v>
      </c>
      <c r="D35" s="116" t="s">
        <v>355</v>
      </c>
      <c r="E35" s="116" t="s">
        <v>365</v>
      </c>
      <c r="F35" s="116" t="s">
        <v>357</v>
      </c>
      <c r="G35" s="116" t="s">
        <v>358</v>
      </c>
      <c r="H35" s="116" t="s">
        <v>103</v>
      </c>
      <c r="I35" s="116" t="s">
        <v>366</v>
      </c>
      <c r="J35" s="116" t="s">
        <v>369</v>
      </c>
      <c r="K35" s="116" t="s">
        <v>370</v>
      </c>
      <c r="L35" s="116" t="s">
        <v>103</v>
      </c>
      <c r="M35" s="116" t="s">
        <v>362</v>
      </c>
      <c r="N35" s="116" t="s">
        <v>103</v>
      </c>
      <c r="O35" s="116" t="s">
        <v>103</v>
      </c>
      <c r="P35" s="116" t="s">
        <v>368</v>
      </c>
    </row>
    <row r="36" spans="1:16" ht="14.4" thickBot="1" x14ac:dyDescent="0.35">
      <c r="A36" s="115" t="s">
        <v>108</v>
      </c>
      <c r="B36" s="116" t="s">
        <v>103</v>
      </c>
      <c r="C36" s="116" t="s">
        <v>354</v>
      </c>
      <c r="D36" s="116" t="s">
        <v>355</v>
      </c>
      <c r="E36" s="116" t="s">
        <v>365</v>
      </c>
      <c r="F36" s="116" t="s">
        <v>357</v>
      </c>
      <c r="G36" s="116" t="s">
        <v>371</v>
      </c>
      <c r="H36" s="116" t="s">
        <v>103</v>
      </c>
      <c r="I36" s="116" t="s">
        <v>366</v>
      </c>
      <c r="J36" s="116" t="s">
        <v>369</v>
      </c>
      <c r="K36" s="116" t="s">
        <v>370</v>
      </c>
      <c r="L36" s="116" t="s">
        <v>103</v>
      </c>
      <c r="M36" s="116" t="s">
        <v>103</v>
      </c>
      <c r="N36" s="116" t="s">
        <v>103</v>
      </c>
      <c r="O36" s="116" t="s">
        <v>103</v>
      </c>
      <c r="P36" s="116" t="s">
        <v>368</v>
      </c>
    </row>
    <row r="37" spans="1:16" ht="14.4" thickBot="1" x14ac:dyDescent="0.35">
      <c r="A37" s="115" t="s">
        <v>109</v>
      </c>
      <c r="B37" s="116" t="s">
        <v>103</v>
      </c>
      <c r="C37" s="116" t="s">
        <v>354</v>
      </c>
      <c r="D37" s="116" t="s">
        <v>355</v>
      </c>
      <c r="E37" s="116" t="s">
        <v>365</v>
      </c>
      <c r="F37" s="116" t="s">
        <v>103</v>
      </c>
      <c r="G37" s="116" t="s">
        <v>371</v>
      </c>
      <c r="H37" s="116" t="s">
        <v>103</v>
      </c>
      <c r="I37" s="116" t="s">
        <v>366</v>
      </c>
      <c r="J37" s="116" t="s">
        <v>369</v>
      </c>
      <c r="K37" s="116" t="s">
        <v>370</v>
      </c>
      <c r="L37" s="116" t="s">
        <v>103</v>
      </c>
      <c r="M37" s="116" t="s">
        <v>103</v>
      </c>
      <c r="N37" s="116" t="s">
        <v>103</v>
      </c>
      <c r="O37" s="116" t="s">
        <v>103</v>
      </c>
      <c r="P37" s="116" t="s">
        <v>368</v>
      </c>
    </row>
    <row r="38" spans="1:16" ht="14.4" thickBot="1" x14ac:dyDescent="0.35">
      <c r="A38" s="115" t="s">
        <v>110</v>
      </c>
      <c r="B38" s="116" t="s">
        <v>103</v>
      </c>
      <c r="C38" s="116" t="s">
        <v>354</v>
      </c>
      <c r="D38" s="116" t="s">
        <v>103</v>
      </c>
      <c r="E38" s="116" t="s">
        <v>365</v>
      </c>
      <c r="F38" s="116" t="s">
        <v>103</v>
      </c>
      <c r="G38" s="116" t="s">
        <v>371</v>
      </c>
      <c r="H38" s="116" t="s">
        <v>103</v>
      </c>
      <c r="I38" s="116" t="s">
        <v>366</v>
      </c>
      <c r="J38" s="116" t="s">
        <v>369</v>
      </c>
      <c r="K38" s="116" t="s">
        <v>103</v>
      </c>
      <c r="L38" s="116" t="s">
        <v>103</v>
      </c>
      <c r="M38" s="116" t="s">
        <v>103</v>
      </c>
      <c r="N38" s="116" t="s">
        <v>103</v>
      </c>
      <c r="O38" s="116" t="s">
        <v>103</v>
      </c>
      <c r="P38" s="116" t="s">
        <v>368</v>
      </c>
    </row>
    <row r="39" spans="1:16" ht="14.4" thickBot="1" x14ac:dyDescent="0.35">
      <c r="A39" s="115" t="s">
        <v>111</v>
      </c>
      <c r="B39" s="116" t="s">
        <v>103</v>
      </c>
      <c r="C39" s="116" t="s">
        <v>354</v>
      </c>
      <c r="D39" s="116" t="s">
        <v>103</v>
      </c>
      <c r="E39" s="116" t="s">
        <v>365</v>
      </c>
      <c r="F39" s="116" t="s">
        <v>103</v>
      </c>
      <c r="G39" s="116" t="s">
        <v>371</v>
      </c>
      <c r="H39" s="116" t="s">
        <v>103</v>
      </c>
      <c r="I39" s="116" t="s">
        <v>366</v>
      </c>
      <c r="J39" s="116" t="s">
        <v>369</v>
      </c>
      <c r="K39" s="116" t="s">
        <v>103</v>
      </c>
      <c r="L39" s="116" t="s">
        <v>103</v>
      </c>
      <c r="M39" s="116" t="s">
        <v>103</v>
      </c>
      <c r="N39" s="116" t="s">
        <v>103</v>
      </c>
      <c r="O39" s="116" t="s">
        <v>103</v>
      </c>
      <c r="P39" s="116" t="s">
        <v>368</v>
      </c>
    </row>
    <row r="40" spans="1:16" ht="14.4" thickBot="1" x14ac:dyDescent="0.35">
      <c r="A40" s="115" t="s">
        <v>112</v>
      </c>
      <c r="B40" s="116" t="s">
        <v>103</v>
      </c>
      <c r="C40" s="116" t="s">
        <v>354</v>
      </c>
      <c r="D40" s="116" t="s">
        <v>103</v>
      </c>
      <c r="E40" s="116" t="s">
        <v>365</v>
      </c>
      <c r="F40" s="116" t="s">
        <v>103</v>
      </c>
      <c r="G40" s="116" t="s">
        <v>371</v>
      </c>
      <c r="H40" s="116" t="s">
        <v>103</v>
      </c>
      <c r="I40" s="116" t="s">
        <v>366</v>
      </c>
      <c r="J40" s="116" t="s">
        <v>369</v>
      </c>
      <c r="K40" s="116" t="s">
        <v>103</v>
      </c>
      <c r="L40" s="116" t="s">
        <v>103</v>
      </c>
      <c r="M40" s="116" t="s">
        <v>103</v>
      </c>
      <c r="N40" s="116" t="s">
        <v>103</v>
      </c>
      <c r="O40" s="116" t="s">
        <v>103</v>
      </c>
      <c r="P40" s="116" t="s">
        <v>368</v>
      </c>
    </row>
    <row r="41" spans="1:16" ht="14.4" thickBot="1" x14ac:dyDescent="0.35">
      <c r="A41" s="115" t="s">
        <v>113</v>
      </c>
      <c r="B41" s="116" t="s">
        <v>103</v>
      </c>
      <c r="C41" s="116" t="s">
        <v>354</v>
      </c>
      <c r="D41" s="116" t="s">
        <v>103</v>
      </c>
      <c r="E41" s="116" t="s">
        <v>365</v>
      </c>
      <c r="F41" s="116" t="s">
        <v>103</v>
      </c>
      <c r="G41" s="116" t="s">
        <v>371</v>
      </c>
      <c r="H41" s="116" t="s">
        <v>103</v>
      </c>
      <c r="I41" s="116" t="s">
        <v>366</v>
      </c>
      <c r="J41" s="116" t="s">
        <v>369</v>
      </c>
      <c r="K41" s="116" t="s">
        <v>103</v>
      </c>
      <c r="L41" s="116" t="s">
        <v>103</v>
      </c>
      <c r="M41" s="116" t="s">
        <v>103</v>
      </c>
      <c r="N41" s="116" t="s">
        <v>103</v>
      </c>
      <c r="O41" s="116" t="s">
        <v>103</v>
      </c>
      <c r="P41" s="116" t="s">
        <v>368</v>
      </c>
    </row>
    <row r="42" spans="1:16" ht="14.4" thickBot="1" x14ac:dyDescent="0.35">
      <c r="A42" s="115" t="s">
        <v>114</v>
      </c>
      <c r="B42" s="116" t="s">
        <v>103</v>
      </c>
      <c r="C42" s="116" t="s">
        <v>354</v>
      </c>
      <c r="D42" s="116" t="s">
        <v>103</v>
      </c>
      <c r="E42" s="116" t="s">
        <v>365</v>
      </c>
      <c r="F42" s="116" t="s">
        <v>103</v>
      </c>
      <c r="G42" s="116" t="s">
        <v>372</v>
      </c>
      <c r="H42" s="116" t="s">
        <v>103</v>
      </c>
      <c r="I42" s="116" t="s">
        <v>366</v>
      </c>
      <c r="J42" s="116" t="s">
        <v>369</v>
      </c>
      <c r="K42" s="116" t="s">
        <v>103</v>
      </c>
      <c r="L42" s="116" t="s">
        <v>103</v>
      </c>
      <c r="M42" s="116" t="s">
        <v>103</v>
      </c>
      <c r="N42" s="116" t="s">
        <v>103</v>
      </c>
      <c r="O42" s="116" t="s">
        <v>103</v>
      </c>
      <c r="P42" s="116" t="s">
        <v>368</v>
      </c>
    </row>
    <row r="43" spans="1:16" ht="14.4" thickBot="1" x14ac:dyDescent="0.35">
      <c r="A43" s="115" t="s">
        <v>115</v>
      </c>
      <c r="B43" s="116" t="s">
        <v>103</v>
      </c>
      <c r="C43" s="116" t="s">
        <v>354</v>
      </c>
      <c r="D43" s="116" t="s">
        <v>103</v>
      </c>
      <c r="E43" s="116" t="s">
        <v>365</v>
      </c>
      <c r="F43" s="116" t="s">
        <v>103</v>
      </c>
      <c r="G43" s="116" t="s">
        <v>372</v>
      </c>
      <c r="H43" s="116" t="s">
        <v>103</v>
      </c>
      <c r="I43" s="116" t="s">
        <v>366</v>
      </c>
      <c r="J43" s="116" t="s">
        <v>369</v>
      </c>
      <c r="K43" s="116" t="s">
        <v>103</v>
      </c>
      <c r="L43" s="116" t="s">
        <v>103</v>
      </c>
      <c r="M43" s="116" t="s">
        <v>103</v>
      </c>
      <c r="N43" s="116" t="s">
        <v>103</v>
      </c>
      <c r="O43" s="116" t="s">
        <v>103</v>
      </c>
      <c r="P43" s="116" t="s">
        <v>368</v>
      </c>
    </row>
    <row r="44" spans="1:16" ht="14.4" thickBot="1" x14ac:dyDescent="0.35">
      <c r="A44" s="115" t="s">
        <v>116</v>
      </c>
      <c r="B44" s="116" t="s">
        <v>103</v>
      </c>
      <c r="C44" s="116" t="s">
        <v>354</v>
      </c>
      <c r="D44" s="116" t="s">
        <v>103</v>
      </c>
      <c r="E44" s="116" t="s">
        <v>365</v>
      </c>
      <c r="F44" s="116" t="s">
        <v>103</v>
      </c>
      <c r="G44" s="116" t="s">
        <v>372</v>
      </c>
      <c r="H44" s="116" t="s">
        <v>103</v>
      </c>
      <c r="I44" s="116" t="s">
        <v>366</v>
      </c>
      <c r="J44" s="116" t="s">
        <v>369</v>
      </c>
      <c r="K44" s="116" t="s">
        <v>103</v>
      </c>
      <c r="L44" s="116" t="s">
        <v>103</v>
      </c>
      <c r="M44" s="116" t="s">
        <v>103</v>
      </c>
      <c r="N44" s="116" t="s">
        <v>103</v>
      </c>
      <c r="O44" s="116" t="s">
        <v>103</v>
      </c>
      <c r="P44" s="116" t="s">
        <v>368</v>
      </c>
    </row>
    <row r="45" spans="1:16" ht="14.4" thickBot="1" x14ac:dyDescent="0.35">
      <c r="A45" s="115" t="s">
        <v>117</v>
      </c>
      <c r="B45" s="116" t="s">
        <v>103</v>
      </c>
      <c r="C45" s="116" t="s">
        <v>354</v>
      </c>
      <c r="D45" s="116" t="s">
        <v>103</v>
      </c>
      <c r="E45" s="116" t="s">
        <v>365</v>
      </c>
      <c r="F45" s="116" t="s">
        <v>103</v>
      </c>
      <c r="G45" s="116" t="s">
        <v>372</v>
      </c>
      <c r="H45" s="116" t="s">
        <v>103</v>
      </c>
      <c r="I45" s="116" t="s">
        <v>103</v>
      </c>
      <c r="J45" s="116" t="s">
        <v>369</v>
      </c>
      <c r="K45" s="116" t="s">
        <v>103</v>
      </c>
      <c r="L45" s="116" t="s">
        <v>103</v>
      </c>
      <c r="M45" s="116" t="s">
        <v>103</v>
      </c>
      <c r="N45" s="116" t="s">
        <v>103</v>
      </c>
      <c r="O45" s="116" t="s">
        <v>103</v>
      </c>
      <c r="P45" s="116" t="s">
        <v>368</v>
      </c>
    </row>
    <row r="46" spans="1:16" ht="14.4" thickBot="1" x14ac:dyDescent="0.35">
      <c r="A46" s="115" t="s">
        <v>118</v>
      </c>
      <c r="B46" s="116" t="s">
        <v>103</v>
      </c>
      <c r="C46" s="116" t="s">
        <v>354</v>
      </c>
      <c r="D46" s="116" t="s">
        <v>103</v>
      </c>
      <c r="E46" s="116" t="s">
        <v>365</v>
      </c>
      <c r="F46" s="116" t="s">
        <v>103</v>
      </c>
      <c r="G46" s="116" t="s">
        <v>372</v>
      </c>
      <c r="H46" s="116" t="s">
        <v>103</v>
      </c>
      <c r="I46" s="116" t="s">
        <v>103</v>
      </c>
      <c r="J46" s="116" t="s">
        <v>369</v>
      </c>
      <c r="K46" s="116" t="s">
        <v>103</v>
      </c>
      <c r="L46" s="116" t="s">
        <v>103</v>
      </c>
      <c r="M46" s="116" t="s">
        <v>103</v>
      </c>
      <c r="N46" s="116" t="s">
        <v>103</v>
      </c>
      <c r="O46" s="116" t="s">
        <v>103</v>
      </c>
      <c r="P46" s="116" t="s">
        <v>368</v>
      </c>
    </row>
    <row r="47" spans="1:16" ht="14.4" thickBot="1" x14ac:dyDescent="0.35">
      <c r="A47" s="115" t="s">
        <v>119</v>
      </c>
      <c r="B47" s="116" t="s">
        <v>103</v>
      </c>
      <c r="C47" s="116" t="s">
        <v>354</v>
      </c>
      <c r="D47" s="116" t="s">
        <v>103</v>
      </c>
      <c r="E47" s="116" t="s">
        <v>365</v>
      </c>
      <c r="F47" s="116" t="s">
        <v>103</v>
      </c>
      <c r="G47" s="116" t="s">
        <v>372</v>
      </c>
      <c r="H47" s="116" t="s">
        <v>103</v>
      </c>
      <c r="I47" s="116" t="s">
        <v>103</v>
      </c>
      <c r="J47" s="116" t="s">
        <v>103</v>
      </c>
      <c r="K47" s="116" t="s">
        <v>103</v>
      </c>
      <c r="L47" s="116" t="s">
        <v>103</v>
      </c>
      <c r="M47" s="116" t="s">
        <v>103</v>
      </c>
      <c r="N47" s="116" t="s">
        <v>103</v>
      </c>
      <c r="O47" s="116" t="s">
        <v>103</v>
      </c>
      <c r="P47" s="116" t="s">
        <v>368</v>
      </c>
    </row>
    <row r="48" spans="1:16" ht="14.4" thickBot="1" x14ac:dyDescent="0.35">
      <c r="A48" s="115" t="s">
        <v>120</v>
      </c>
      <c r="B48" s="116" t="s">
        <v>103</v>
      </c>
      <c r="C48" s="116" t="s">
        <v>354</v>
      </c>
      <c r="D48" s="116" t="s">
        <v>103</v>
      </c>
      <c r="E48" s="116" t="s">
        <v>365</v>
      </c>
      <c r="F48" s="116" t="s">
        <v>103</v>
      </c>
      <c r="G48" s="116" t="s">
        <v>372</v>
      </c>
      <c r="H48" s="116" t="s">
        <v>103</v>
      </c>
      <c r="I48" s="116" t="s">
        <v>103</v>
      </c>
      <c r="J48" s="116" t="s">
        <v>103</v>
      </c>
      <c r="K48" s="116" t="s">
        <v>103</v>
      </c>
      <c r="L48" s="116" t="s">
        <v>103</v>
      </c>
      <c r="M48" s="116" t="s">
        <v>103</v>
      </c>
      <c r="N48" s="116" t="s">
        <v>103</v>
      </c>
      <c r="O48" s="116" t="s">
        <v>103</v>
      </c>
      <c r="P48" s="116" t="s">
        <v>368</v>
      </c>
    </row>
    <row r="49" spans="1:17" ht="14.4" thickBot="1" x14ac:dyDescent="0.35">
      <c r="A49" s="115" t="s">
        <v>121</v>
      </c>
      <c r="B49" s="116" t="s">
        <v>103</v>
      </c>
      <c r="C49" s="116" t="s">
        <v>354</v>
      </c>
      <c r="D49" s="116" t="s">
        <v>103</v>
      </c>
      <c r="E49" s="116" t="s">
        <v>365</v>
      </c>
      <c r="F49" s="116" t="s">
        <v>103</v>
      </c>
      <c r="G49" s="116" t="s">
        <v>372</v>
      </c>
      <c r="H49" s="116" t="s">
        <v>103</v>
      </c>
      <c r="I49" s="116" t="s">
        <v>103</v>
      </c>
      <c r="J49" s="116" t="s">
        <v>103</v>
      </c>
      <c r="K49" s="116" t="s">
        <v>103</v>
      </c>
      <c r="L49" s="116" t="s">
        <v>103</v>
      </c>
      <c r="M49" s="116" t="s">
        <v>103</v>
      </c>
      <c r="N49" s="116" t="s">
        <v>103</v>
      </c>
      <c r="O49" s="116" t="s">
        <v>103</v>
      </c>
      <c r="P49" s="116" t="s">
        <v>373</v>
      </c>
    </row>
    <row r="50" spans="1:17" ht="14.4" thickBot="1" x14ac:dyDescent="0.35">
      <c r="A50" s="115" t="s">
        <v>122</v>
      </c>
      <c r="B50" s="116" t="s">
        <v>103</v>
      </c>
      <c r="C50" s="116" t="s">
        <v>103</v>
      </c>
      <c r="D50" s="116" t="s">
        <v>103</v>
      </c>
      <c r="E50" s="116" t="s">
        <v>103</v>
      </c>
      <c r="F50" s="116" t="s">
        <v>103</v>
      </c>
      <c r="G50" s="116" t="s">
        <v>372</v>
      </c>
      <c r="H50" s="116" t="s">
        <v>103</v>
      </c>
      <c r="I50" s="116" t="s">
        <v>103</v>
      </c>
      <c r="J50" s="116" t="s">
        <v>103</v>
      </c>
      <c r="K50" s="116" t="s">
        <v>103</v>
      </c>
      <c r="L50" s="116" t="s">
        <v>103</v>
      </c>
      <c r="M50" s="116" t="s">
        <v>103</v>
      </c>
      <c r="N50" s="116" t="s">
        <v>103</v>
      </c>
      <c r="O50" s="116" t="s">
        <v>103</v>
      </c>
      <c r="P50" s="116" t="s">
        <v>373</v>
      </c>
    </row>
    <row r="51" spans="1:17" ht="14.4" thickBot="1" x14ac:dyDescent="0.35">
      <c r="A51" s="115" t="s">
        <v>123</v>
      </c>
      <c r="B51" s="116" t="s">
        <v>103</v>
      </c>
      <c r="C51" s="116" t="s">
        <v>103</v>
      </c>
      <c r="D51" s="116" t="s">
        <v>103</v>
      </c>
      <c r="E51" s="116" t="s">
        <v>103</v>
      </c>
      <c r="F51" s="116" t="s">
        <v>103</v>
      </c>
      <c r="G51" s="116" t="s">
        <v>103</v>
      </c>
      <c r="H51" s="116" t="s">
        <v>103</v>
      </c>
      <c r="I51" s="116" t="s">
        <v>103</v>
      </c>
      <c r="J51" s="116" t="s">
        <v>103</v>
      </c>
      <c r="K51" s="116" t="s">
        <v>103</v>
      </c>
      <c r="L51" s="116" t="s">
        <v>103</v>
      </c>
      <c r="M51" s="116" t="s">
        <v>103</v>
      </c>
      <c r="N51" s="116" t="s">
        <v>103</v>
      </c>
      <c r="O51" s="116" t="s">
        <v>103</v>
      </c>
      <c r="P51" s="116" t="s">
        <v>373</v>
      </c>
    </row>
    <row r="52" spans="1:17" ht="14.4" thickBot="1" x14ac:dyDescent="0.35">
      <c r="A52" s="115" t="s">
        <v>124</v>
      </c>
      <c r="B52" s="116" t="s">
        <v>103</v>
      </c>
      <c r="C52" s="116" t="s">
        <v>103</v>
      </c>
      <c r="D52" s="116" t="s">
        <v>103</v>
      </c>
      <c r="E52" s="116" t="s">
        <v>103</v>
      </c>
      <c r="F52" s="116" t="s">
        <v>103</v>
      </c>
      <c r="G52" s="116" t="s">
        <v>103</v>
      </c>
      <c r="H52" s="116" t="s">
        <v>103</v>
      </c>
      <c r="I52" s="116" t="s">
        <v>103</v>
      </c>
      <c r="J52" s="116" t="s">
        <v>103</v>
      </c>
      <c r="K52" s="116" t="s">
        <v>103</v>
      </c>
      <c r="L52" s="116" t="s">
        <v>103</v>
      </c>
      <c r="M52" s="116" t="s">
        <v>103</v>
      </c>
      <c r="N52" s="116" t="s">
        <v>103</v>
      </c>
      <c r="O52" s="116" t="s">
        <v>103</v>
      </c>
      <c r="P52" s="116" t="s">
        <v>103</v>
      </c>
    </row>
    <row r="53" spans="1:17" ht="14.4" thickBot="1" x14ac:dyDescent="0.35">
      <c r="A53" s="120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</row>
    <row r="54" spans="1:17" ht="14.4" thickBot="1" x14ac:dyDescent="0.35">
      <c r="A54" s="120"/>
      <c r="B54" s="116">
        <f>VLOOKUP(B55,$A$57:$P$78,B79,0)</f>
        <v>0</v>
      </c>
      <c r="C54" s="116">
        <f t="shared" ref="C54:P54" si="0">VLOOKUP(C55,$A$57:$P$78,C79,0)</f>
        <v>643</v>
      </c>
      <c r="D54" s="116">
        <f t="shared" si="0"/>
        <v>0</v>
      </c>
      <c r="E54" s="116">
        <f t="shared" si="0"/>
        <v>0</v>
      </c>
      <c r="F54" s="116">
        <f t="shared" si="0"/>
        <v>0</v>
      </c>
      <c r="G54" s="116">
        <f t="shared" si="0"/>
        <v>544</v>
      </c>
      <c r="H54" s="116">
        <f t="shared" si="0"/>
        <v>0</v>
      </c>
      <c r="I54" s="116">
        <f t="shared" si="0"/>
        <v>0</v>
      </c>
      <c r="J54" s="116">
        <f t="shared" si="0"/>
        <v>577</v>
      </c>
      <c r="K54" s="116">
        <f t="shared" si="0"/>
        <v>1656</v>
      </c>
      <c r="L54" s="116">
        <f t="shared" si="0"/>
        <v>0</v>
      </c>
      <c r="M54" s="116">
        <f t="shared" si="0"/>
        <v>187</v>
      </c>
      <c r="N54" s="116">
        <f t="shared" si="0"/>
        <v>0</v>
      </c>
      <c r="O54" s="116">
        <f t="shared" si="0"/>
        <v>0</v>
      </c>
      <c r="P54" s="116">
        <f t="shared" si="0"/>
        <v>1060</v>
      </c>
      <c r="Q54" s="125">
        <f>SUM(B54:P54)</f>
        <v>4667</v>
      </c>
    </row>
    <row r="55" spans="1:17" ht="18.600000000000001" thickBot="1" x14ac:dyDescent="0.35">
      <c r="A55" s="111"/>
      <c r="B55" s="116">
        <f>'K 22'!B29</f>
        <v>6</v>
      </c>
      <c r="C55" s="116">
        <f>'K 22'!C29</f>
        <v>1</v>
      </c>
      <c r="D55" s="116">
        <f>'K 22'!D29</f>
        <v>16</v>
      </c>
      <c r="E55" s="116">
        <f>'K 22'!E29</f>
        <v>20</v>
      </c>
      <c r="F55" s="116">
        <f>'K 22'!F29</f>
        <v>15</v>
      </c>
      <c r="G55" s="116">
        <f>'K 22'!G29</f>
        <v>18</v>
      </c>
      <c r="H55" s="116">
        <f>'K 22'!H29</f>
        <v>17</v>
      </c>
      <c r="I55" s="116">
        <f>'K 22'!I29</f>
        <v>18</v>
      </c>
      <c r="J55" s="116">
        <f>'K 22'!J29</f>
        <v>1</v>
      </c>
      <c r="K55" s="116">
        <f>'K 22'!K29</f>
        <v>1</v>
      </c>
      <c r="L55" s="116">
        <f>'K 22'!L29</f>
        <v>3</v>
      </c>
      <c r="M55" s="116">
        <f>'K 22'!M29</f>
        <v>3</v>
      </c>
      <c r="N55" s="116">
        <f>'K 22'!N29</f>
        <v>2</v>
      </c>
      <c r="O55" s="116">
        <f>'K 22'!O29</f>
        <v>1</v>
      </c>
      <c r="P55" s="116">
        <f>'K 22'!P29</f>
        <v>6</v>
      </c>
    </row>
    <row r="56" spans="1:17" ht="45.45" customHeight="1" thickBot="1" x14ac:dyDescent="0.35">
      <c r="A56" s="115" t="s">
        <v>125</v>
      </c>
      <c r="B56" s="115" t="str">
        <f>Árpa!B59</f>
        <v>Árpával betakarított terület</v>
      </c>
      <c r="C56" s="115" t="str">
        <f>Árpa!C59</f>
        <v>Árpa felvásárlási átlagára (Ft/tonna)</v>
      </c>
      <c r="D56" s="115" t="str">
        <f>Árpa!D59</f>
        <v>Csapadékos napok száma</v>
      </c>
      <c r="E56" s="115" t="str">
        <f>Árpa!E59</f>
        <v>Hőhullámmal érintett napok száma</v>
      </c>
      <c r="F56" s="115" t="str">
        <f>Árpa!F59</f>
        <v>Átlagos középhőmérséklet, °C</v>
      </c>
      <c r="G56" s="115" t="str">
        <f>Árpa!G59</f>
        <v>Lehullott csapadékösszeg, mm</v>
      </c>
      <c r="H56" s="115" t="str">
        <f>Árpa!H59</f>
        <v>Fagyos napok száma</v>
      </c>
      <c r="I56" s="115" t="str">
        <f>Árpa!I59</f>
        <v>Hőségnapok száma</v>
      </c>
      <c r="J56" s="115" t="str">
        <f>Árpa!J59</f>
        <v>búza termésátlaga</v>
      </c>
      <c r="K56" s="115" t="str">
        <f>Árpa!K59</f>
        <v>kukorica termésátlaga</v>
      </c>
      <c r="L56" s="115" t="str">
        <f>Árpa!L59</f>
        <v>rozs termésátlaga</v>
      </c>
      <c r="M56" s="115" t="str">
        <f>Árpa!M59</f>
        <v>zab termésátlaga</v>
      </c>
      <c r="N56" s="115" t="str">
        <f>Árpa!N59</f>
        <v>egy hektár mezőgazdasági területre jutó műtrágya mennyisége</v>
      </c>
      <c r="O56" s="115" t="str">
        <f>Árpa!O59</f>
        <v>Összesen Éves munkaerő-egység (ÉME)</v>
      </c>
      <c r="P56" s="115" t="str">
        <f>Árpa!P59</f>
        <v>A munkaerő-egységre jutó reáljövedelem változása, 
előző év=100,0%</v>
      </c>
    </row>
    <row r="57" spans="1:17" ht="14.4" thickBot="1" x14ac:dyDescent="0.35">
      <c r="A57" s="115">
        <v>1</v>
      </c>
      <c r="B57" s="116">
        <v>241</v>
      </c>
      <c r="C57" s="116">
        <v>643</v>
      </c>
      <c r="D57" s="116">
        <v>231</v>
      </c>
      <c r="E57" s="116">
        <v>1281</v>
      </c>
      <c r="F57" s="116">
        <v>337</v>
      </c>
      <c r="G57" s="116">
        <v>1724</v>
      </c>
      <c r="H57" s="116">
        <v>0</v>
      </c>
      <c r="I57" s="116">
        <v>1901</v>
      </c>
      <c r="J57" s="116">
        <v>577</v>
      </c>
      <c r="K57" s="116">
        <v>1656</v>
      </c>
      <c r="L57" s="116">
        <v>0</v>
      </c>
      <c r="M57" s="116">
        <v>187</v>
      </c>
      <c r="N57" s="116">
        <v>564</v>
      </c>
      <c r="O57" s="116">
        <v>0</v>
      </c>
      <c r="P57" s="116">
        <v>1411</v>
      </c>
    </row>
    <row r="58" spans="1:17" ht="14.4" thickBot="1" x14ac:dyDescent="0.35">
      <c r="A58" s="115">
        <v>2</v>
      </c>
      <c r="B58" s="116">
        <v>0</v>
      </c>
      <c r="C58" s="116">
        <v>643</v>
      </c>
      <c r="D58" s="116">
        <v>231</v>
      </c>
      <c r="E58" s="116">
        <v>121</v>
      </c>
      <c r="F58" s="116">
        <v>337</v>
      </c>
      <c r="G58" s="116">
        <v>1724</v>
      </c>
      <c r="H58" s="116">
        <v>0</v>
      </c>
      <c r="I58" s="116">
        <v>1369</v>
      </c>
      <c r="J58" s="116">
        <v>577</v>
      </c>
      <c r="K58" s="116">
        <v>968</v>
      </c>
      <c r="L58" s="116">
        <v>0</v>
      </c>
      <c r="M58" s="116">
        <v>187</v>
      </c>
      <c r="N58" s="116">
        <v>0</v>
      </c>
      <c r="O58" s="116">
        <v>0</v>
      </c>
      <c r="P58" s="116">
        <v>1411</v>
      </c>
    </row>
    <row r="59" spans="1:17" ht="14.4" thickBot="1" x14ac:dyDescent="0.35">
      <c r="A59" s="115">
        <v>3</v>
      </c>
      <c r="B59" s="116">
        <v>0</v>
      </c>
      <c r="C59" s="116">
        <v>643</v>
      </c>
      <c r="D59" s="116">
        <v>231</v>
      </c>
      <c r="E59" s="116">
        <v>121</v>
      </c>
      <c r="F59" s="116">
        <v>337</v>
      </c>
      <c r="G59" s="116">
        <v>1724</v>
      </c>
      <c r="H59" s="116">
        <v>0</v>
      </c>
      <c r="I59" s="116">
        <v>1369</v>
      </c>
      <c r="J59" s="116">
        <v>577</v>
      </c>
      <c r="K59" s="116">
        <v>968</v>
      </c>
      <c r="L59" s="116">
        <v>0</v>
      </c>
      <c r="M59" s="116">
        <v>187</v>
      </c>
      <c r="N59" s="116">
        <v>0</v>
      </c>
      <c r="O59" s="116">
        <v>0</v>
      </c>
      <c r="P59" s="116">
        <v>1060</v>
      </c>
    </row>
    <row r="60" spans="1:17" ht="14.4" thickBot="1" x14ac:dyDescent="0.35">
      <c r="A60" s="115">
        <v>4</v>
      </c>
      <c r="B60" s="116">
        <v>0</v>
      </c>
      <c r="C60" s="116">
        <v>643</v>
      </c>
      <c r="D60" s="116">
        <v>231</v>
      </c>
      <c r="E60" s="116">
        <v>121</v>
      </c>
      <c r="F60" s="116">
        <v>337</v>
      </c>
      <c r="G60" s="116">
        <v>1724</v>
      </c>
      <c r="H60" s="116">
        <v>0</v>
      </c>
      <c r="I60" s="116">
        <v>1369</v>
      </c>
      <c r="J60" s="116">
        <v>76</v>
      </c>
      <c r="K60" s="116">
        <v>968</v>
      </c>
      <c r="L60" s="116">
        <v>0</v>
      </c>
      <c r="M60" s="116">
        <v>187</v>
      </c>
      <c r="N60" s="116">
        <v>0</v>
      </c>
      <c r="O60" s="116">
        <v>0</v>
      </c>
      <c r="P60" s="116">
        <v>1060</v>
      </c>
    </row>
    <row r="61" spans="1:17" ht="14.4" thickBot="1" x14ac:dyDescent="0.35">
      <c r="A61" s="115">
        <v>5</v>
      </c>
      <c r="B61" s="116">
        <v>0</v>
      </c>
      <c r="C61" s="116">
        <v>643</v>
      </c>
      <c r="D61" s="116">
        <v>231</v>
      </c>
      <c r="E61" s="116">
        <v>121</v>
      </c>
      <c r="F61" s="116">
        <v>337</v>
      </c>
      <c r="G61" s="116">
        <v>1724</v>
      </c>
      <c r="H61" s="116">
        <v>0</v>
      </c>
      <c r="I61" s="116">
        <v>1369</v>
      </c>
      <c r="J61" s="116">
        <v>76</v>
      </c>
      <c r="K61" s="116">
        <v>689</v>
      </c>
      <c r="L61" s="116">
        <v>0</v>
      </c>
      <c r="M61" s="116">
        <v>187</v>
      </c>
      <c r="N61" s="116">
        <v>0</v>
      </c>
      <c r="O61" s="116">
        <v>0</v>
      </c>
      <c r="P61" s="116">
        <v>1060</v>
      </c>
    </row>
    <row r="62" spans="1:17" ht="14.4" thickBot="1" x14ac:dyDescent="0.35">
      <c r="A62" s="115">
        <v>6</v>
      </c>
      <c r="B62" s="116">
        <v>0</v>
      </c>
      <c r="C62" s="116">
        <v>643</v>
      </c>
      <c r="D62" s="116">
        <v>231</v>
      </c>
      <c r="E62" s="116">
        <v>121</v>
      </c>
      <c r="F62" s="116">
        <v>337</v>
      </c>
      <c r="G62" s="116">
        <v>920</v>
      </c>
      <c r="H62" s="116">
        <v>0</v>
      </c>
      <c r="I62" s="116">
        <v>1369</v>
      </c>
      <c r="J62" s="116">
        <v>76</v>
      </c>
      <c r="K62" s="116">
        <v>689</v>
      </c>
      <c r="L62" s="116">
        <v>0</v>
      </c>
      <c r="M62" s="116">
        <v>0</v>
      </c>
      <c r="N62" s="116">
        <v>0</v>
      </c>
      <c r="O62" s="116">
        <v>0</v>
      </c>
      <c r="P62" s="116">
        <v>1060</v>
      </c>
    </row>
    <row r="63" spans="1:17" ht="14.4" thickBot="1" x14ac:dyDescent="0.35">
      <c r="A63" s="115">
        <v>7</v>
      </c>
      <c r="B63" s="116">
        <v>0</v>
      </c>
      <c r="C63" s="116">
        <v>643</v>
      </c>
      <c r="D63" s="116">
        <v>231</v>
      </c>
      <c r="E63" s="116">
        <v>121</v>
      </c>
      <c r="F63" s="116">
        <v>0</v>
      </c>
      <c r="G63" s="116">
        <v>920</v>
      </c>
      <c r="H63" s="116">
        <v>0</v>
      </c>
      <c r="I63" s="116">
        <v>1369</v>
      </c>
      <c r="J63" s="116">
        <v>76</v>
      </c>
      <c r="K63" s="116">
        <v>689</v>
      </c>
      <c r="L63" s="116">
        <v>0</v>
      </c>
      <c r="M63" s="116">
        <v>0</v>
      </c>
      <c r="N63" s="116">
        <v>0</v>
      </c>
      <c r="O63" s="116">
        <v>0</v>
      </c>
      <c r="P63" s="116">
        <v>1060</v>
      </c>
    </row>
    <row r="64" spans="1:17" ht="14.4" thickBot="1" x14ac:dyDescent="0.35">
      <c r="A64" s="115">
        <v>8</v>
      </c>
      <c r="B64" s="116">
        <v>0</v>
      </c>
      <c r="C64" s="116">
        <v>643</v>
      </c>
      <c r="D64" s="116">
        <v>0</v>
      </c>
      <c r="E64" s="116">
        <v>121</v>
      </c>
      <c r="F64" s="116">
        <v>0</v>
      </c>
      <c r="G64" s="116">
        <v>920</v>
      </c>
      <c r="H64" s="116">
        <v>0</v>
      </c>
      <c r="I64" s="116">
        <v>1369</v>
      </c>
      <c r="J64" s="116">
        <v>76</v>
      </c>
      <c r="K64" s="116">
        <v>0</v>
      </c>
      <c r="L64" s="116">
        <v>0</v>
      </c>
      <c r="M64" s="116">
        <v>0</v>
      </c>
      <c r="N64" s="116">
        <v>0</v>
      </c>
      <c r="O64" s="116">
        <v>0</v>
      </c>
      <c r="P64" s="116">
        <v>1060</v>
      </c>
    </row>
    <row r="65" spans="1:18" ht="14.4" thickBot="1" x14ac:dyDescent="0.35">
      <c r="A65" s="115">
        <v>9</v>
      </c>
      <c r="B65" s="116">
        <v>0</v>
      </c>
      <c r="C65" s="116">
        <v>643</v>
      </c>
      <c r="D65" s="116">
        <v>0</v>
      </c>
      <c r="E65" s="116">
        <v>121</v>
      </c>
      <c r="F65" s="116">
        <v>0</v>
      </c>
      <c r="G65" s="116">
        <v>920</v>
      </c>
      <c r="H65" s="116">
        <v>0</v>
      </c>
      <c r="I65" s="116">
        <v>1369</v>
      </c>
      <c r="J65" s="116">
        <v>76</v>
      </c>
      <c r="K65" s="116">
        <v>0</v>
      </c>
      <c r="L65" s="116">
        <v>0</v>
      </c>
      <c r="M65" s="116">
        <v>0</v>
      </c>
      <c r="N65" s="116">
        <v>0</v>
      </c>
      <c r="O65" s="116">
        <v>0</v>
      </c>
      <c r="P65" s="116">
        <v>1060</v>
      </c>
    </row>
    <row r="66" spans="1:18" ht="14.4" thickBot="1" x14ac:dyDescent="0.35">
      <c r="A66" s="115">
        <v>10</v>
      </c>
      <c r="B66" s="116">
        <v>0</v>
      </c>
      <c r="C66" s="116">
        <v>643</v>
      </c>
      <c r="D66" s="116">
        <v>0</v>
      </c>
      <c r="E66" s="116">
        <v>121</v>
      </c>
      <c r="F66" s="116">
        <v>0</v>
      </c>
      <c r="G66" s="116">
        <v>920</v>
      </c>
      <c r="H66" s="116">
        <v>0</v>
      </c>
      <c r="I66" s="116">
        <v>1369</v>
      </c>
      <c r="J66" s="116">
        <v>76</v>
      </c>
      <c r="K66" s="116">
        <v>0</v>
      </c>
      <c r="L66" s="116">
        <v>0</v>
      </c>
      <c r="M66" s="116">
        <v>0</v>
      </c>
      <c r="N66" s="116">
        <v>0</v>
      </c>
      <c r="O66" s="116">
        <v>0</v>
      </c>
      <c r="P66" s="116">
        <v>1060</v>
      </c>
    </row>
    <row r="67" spans="1:18" ht="14.4" thickBot="1" x14ac:dyDescent="0.35">
      <c r="A67" s="115">
        <v>11</v>
      </c>
      <c r="B67" s="116">
        <v>0</v>
      </c>
      <c r="C67" s="116">
        <v>643</v>
      </c>
      <c r="D67" s="116">
        <v>0</v>
      </c>
      <c r="E67" s="116">
        <v>121</v>
      </c>
      <c r="F67" s="116">
        <v>0</v>
      </c>
      <c r="G67" s="116">
        <v>920</v>
      </c>
      <c r="H67" s="116">
        <v>0</v>
      </c>
      <c r="I67" s="116">
        <v>1369</v>
      </c>
      <c r="J67" s="116">
        <v>76</v>
      </c>
      <c r="K67" s="116">
        <v>0</v>
      </c>
      <c r="L67" s="116">
        <v>0</v>
      </c>
      <c r="M67" s="116">
        <v>0</v>
      </c>
      <c r="N67" s="116">
        <v>0</v>
      </c>
      <c r="O67" s="116">
        <v>0</v>
      </c>
      <c r="P67" s="116">
        <v>1060</v>
      </c>
    </row>
    <row r="68" spans="1:18" ht="14.4" thickBot="1" x14ac:dyDescent="0.35">
      <c r="A68" s="115">
        <v>12</v>
      </c>
      <c r="B68" s="116">
        <v>0</v>
      </c>
      <c r="C68" s="116">
        <v>643</v>
      </c>
      <c r="D68" s="116">
        <v>0</v>
      </c>
      <c r="E68" s="116">
        <v>121</v>
      </c>
      <c r="F68" s="116">
        <v>0</v>
      </c>
      <c r="G68" s="116">
        <v>544</v>
      </c>
      <c r="H68" s="116">
        <v>0</v>
      </c>
      <c r="I68" s="116">
        <v>1369</v>
      </c>
      <c r="J68" s="116">
        <v>76</v>
      </c>
      <c r="K68" s="116">
        <v>0</v>
      </c>
      <c r="L68" s="116">
        <v>0</v>
      </c>
      <c r="M68" s="116">
        <v>0</v>
      </c>
      <c r="N68" s="116">
        <v>0</v>
      </c>
      <c r="O68" s="116">
        <v>0</v>
      </c>
      <c r="P68" s="116">
        <v>1060</v>
      </c>
    </row>
    <row r="69" spans="1:18" ht="14.4" thickBot="1" x14ac:dyDescent="0.35">
      <c r="A69" s="115">
        <v>13</v>
      </c>
      <c r="B69" s="116">
        <v>0</v>
      </c>
      <c r="C69" s="116">
        <v>643</v>
      </c>
      <c r="D69" s="116">
        <v>0</v>
      </c>
      <c r="E69" s="116">
        <v>121</v>
      </c>
      <c r="F69" s="116">
        <v>0</v>
      </c>
      <c r="G69" s="116">
        <v>544</v>
      </c>
      <c r="H69" s="116">
        <v>0</v>
      </c>
      <c r="I69" s="116">
        <v>1369</v>
      </c>
      <c r="J69" s="116">
        <v>76</v>
      </c>
      <c r="K69" s="116">
        <v>0</v>
      </c>
      <c r="L69" s="116">
        <v>0</v>
      </c>
      <c r="M69" s="116">
        <v>0</v>
      </c>
      <c r="N69" s="116">
        <v>0</v>
      </c>
      <c r="O69" s="116">
        <v>0</v>
      </c>
      <c r="P69" s="116">
        <v>1060</v>
      </c>
    </row>
    <row r="70" spans="1:18" ht="14.4" thickBot="1" x14ac:dyDescent="0.35">
      <c r="A70" s="115">
        <v>14</v>
      </c>
      <c r="B70" s="116">
        <v>0</v>
      </c>
      <c r="C70" s="116">
        <v>643</v>
      </c>
      <c r="D70" s="116">
        <v>0</v>
      </c>
      <c r="E70" s="116">
        <v>121</v>
      </c>
      <c r="F70" s="116">
        <v>0</v>
      </c>
      <c r="G70" s="116">
        <v>544</v>
      </c>
      <c r="H70" s="116">
        <v>0</v>
      </c>
      <c r="I70" s="116">
        <v>1369</v>
      </c>
      <c r="J70" s="116">
        <v>76</v>
      </c>
      <c r="K70" s="116">
        <v>0</v>
      </c>
      <c r="L70" s="116">
        <v>0</v>
      </c>
      <c r="M70" s="116">
        <v>0</v>
      </c>
      <c r="N70" s="116">
        <v>0</v>
      </c>
      <c r="O70" s="116">
        <v>0</v>
      </c>
      <c r="P70" s="116">
        <v>1060</v>
      </c>
    </row>
    <row r="71" spans="1:18" ht="14.4" thickBot="1" x14ac:dyDescent="0.35">
      <c r="A71" s="115">
        <v>15</v>
      </c>
      <c r="B71" s="116">
        <v>0</v>
      </c>
      <c r="C71" s="116">
        <v>643</v>
      </c>
      <c r="D71" s="116">
        <v>0</v>
      </c>
      <c r="E71" s="116">
        <v>121</v>
      </c>
      <c r="F71" s="116">
        <v>0</v>
      </c>
      <c r="G71" s="116">
        <v>544</v>
      </c>
      <c r="H71" s="116">
        <v>0</v>
      </c>
      <c r="I71" s="116">
        <v>0</v>
      </c>
      <c r="J71" s="116">
        <v>76</v>
      </c>
      <c r="K71" s="116">
        <v>0</v>
      </c>
      <c r="L71" s="116">
        <v>0</v>
      </c>
      <c r="M71" s="116">
        <v>0</v>
      </c>
      <c r="N71" s="116">
        <v>0</v>
      </c>
      <c r="O71" s="116">
        <v>0</v>
      </c>
      <c r="P71" s="116">
        <v>1060</v>
      </c>
    </row>
    <row r="72" spans="1:18" ht="14.4" thickBot="1" x14ac:dyDescent="0.35">
      <c r="A72" s="115">
        <v>16</v>
      </c>
      <c r="B72" s="116">
        <v>0</v>
      </c>
      <c r="C72" s="116">
        <v>643</v>
      </c>
      <c r="D72" s="116">
        <v>0</v>
      </c>
      <c r="E72" s="116">
        <v>121</v>
      </c>
      <c r="F72" s="116">
        <v>0</v>
      </c>
      <c r="G72" s="116">
        <v>544</v>
      </c>
      <c r="H72" s="116">
        <v>0</v>
      </c>
      <c r="I72" s="116">
        <v>0</v>
      </c>
      <c r="J72" s="116">
        <v>76</v>
      </c>
      <c r="K72" s="116">
        <v>0</v>
      </c>
      <c r="L72" s="116">
        <v>0</v>
      </c>
      <c r="M72" s="116">
        <v>0</v>
      </c>
      <c r="N72" s="116">
        <v>0</v>
      </c>
      <c r="O72" s="116">
        <v>0</v>
      </c>
      <c r="P72" s="116">
        <v>1060</v>
      </c>
    </row>
    <row r="73" spans="1:18" ht="14.4" thickBot="1" x14ac:dyDescent="0.35">
      <c r="A73" s="115">
        <v>17</v>
      </c>
      <c r="B73" s="116">
        <v>0</v>
      </c>
      <c r="C73" s="116">
        <v>643</v>
      </c>
      <c r="D73" s="116">
        <v>0</v>
      </c>
      <c r="E73" s="116">
        <v>121</v>
      </c>
      <c r="F73" s="116">
        <v>0</v>
      </c>
      <c r="G73" s="116">
        <v>544</v>
      </c>
      <c r="H73" s="116">
        <v>0</v>
      </c>
      <c r="I73" s="116">
        <v>0</v>
      </c>
      <c r="J73" s="116">
        <v>0</v>
      </c>
      <c r="K73" s="116">
        <v>0</v>
      </c>
      <c r="L73" s="116">
        <v>0</v>
      </c>
      <c r="M73" s="116">
        <v>0</v>
      </c>
      <c r="N73" s="116">
        <v>0</v>
      </c>
      <c r="O73" s="116">
        <v>0</v>
      </c>
      <c r="P73" s="116">
        <v>1060</v>
      </c>
    </row>
    <row r="74" spans="1:18" ht="14.4" thickBot="1" x14ac:dyDescent="0.35">
      <c r="A74" s="115">
        <v>18</v>
      </c>
      <c r="B74" s="116">
        <v>0</v>
      </c>
      <c r="C74" s="116">
        <v>643</v>
      </c>
      <c r="D74" s="116">
        <v>0</v>
      </c>
      <c r="E74" s="116">
        <v>121</v>
      </c>
      <c r="F74" s="116">
        <v>0</v>
      </c>
      <c r="G74" s="116">
        <v>544</v>
      </c>
      <c r="H74" s="116">
        <v>0</v>
      </c>
      <c r="I74" s="116">
        <v>0</v>
      </c>
      <c r="J74" s="116">
        <v>0</v>
      </c>
      <c r="K74" s="116">
        <v>0</v>
      </c>
      <c r="L74" s="116">
        <v>0</v>
      </c>
      <c r="M74" s="116">
        <v>0</v>
      </c>
      <c r="N74" s="116">
        <v>0</v>
      </c>
      <c r="O74" s="116">
        <v>0</v>
      </c>
      <c r="P74" s="116">
        <v>1060</v>
      </c>
    </row>
    <row r="75" spans="1:18" ht="14.4" thickBot="1" x14ac:dyDescent="0.35">
      <c r="A75" s="115">
        <v>19</v>
      </c>
      <c r="B75" s="116">
        <v>0</v>
      </c>
      <c r="C75" s="116">
        <v>643</v>
      </c>
      <c r="D75" s="116">
        <v>0</v>
      </c>
      <c r="E75" s="116">
        <v>121</v>
      </c>
      <c r="F75" s="116">
        <v>0</v>
      </c>
      <c r="G75" s="116">
        <v>544</v>
      </c>
      <c r="H75" s="116">
        <v>0</v>
      </c>
      <c r="I75" s="116">
        <v>0</v>
      </c>
      <c r="J75" s="116">
        <v>0</v>
      </c>
      <c r="K75" s="116">
        <v>0</v>
      </c>
      <c r="L75" s="116">
        <v>0</v>
      </c>
      <c r="M75" s="116">
        <v>0</v>
      </c>
      <c r="N75" s="116">
        <v>0</v>
      </c>
      <c r="O75" s="116">
        <v>0</v>
      </c>
      <c r="P75" s="116">
        <v>840</v>
      </c>
    </row>
    <row r="76" spans="1:18" ht="14.4" thickBot="1" x14ac:dyDescent="0.35">
      <c r="A76" s="115">
        <v>20</v>
      </c>
      <c r="B76" s="116">
        <v>0</v>
      </c>
      <c r="C76" s="116">
        <v>0</v>
      </c>
      <c r="D76" s="116">
        <v>0</v>
      </c>
      <c r="E76" s="116">
        <v>0</v>
      </c>
      <c r="F76" s="116">
        <v>0</v>
      </c>
      <c r="G76" s="116">
        <v>544</v>
      </c>
      <c r="H76" s="116">
        <v>0</v>
      </c>
      <c r="I76" s="116">
        <v>0</v>
      </c>
      <c r="J76" s="116">
        <v>0</v>
      </c>
      <c r="K76" s="116">
        <v>0</v>
      </c>
      <c r="L76" s="116">
        <v>0</v>
      </c>
      <c r="M76" s="116">
        <v>0</v>
      </c>
      <c r="N76" s="116">
        <v>0</v>
      </c>
      <c r="O76" s="116">
        <v>0</v>
      </c>
      <c r="P76" s="116">
        <v>840</v>
      </c>
    </row>
    <row r="77" spans="1:18" ht="14.4" thickBot="1" x14ac:dyDescent="0.35">
      <c r="A77" s="115">
        <v>21</v>
      </c>
      <c r="B77" s="116">
        <v>0</v>
      </c>
      <c r="C77" s="116">
        <v>0</v>
      </c>
      <c r="D77" s="116">
        <v>0</v>
      </c>
      <c r="E77" s="116">
        <v>0</v>
      </c>
      <c r="F77" s="116">
        <v>0</v>
      </c>
      <c r="G77" s="116">
        <v>0</v>
      </c>
      <c r="H77" s="116">
        <v>0</v>
      </c>
      <c r="I77" s="116">
        <v>0</v>
      </c>
      <c r="J77" s="116">
        <v>0</v>
      </c>
      <c r="K77" s="116">
        <v>0</v>
      </c>
      <c r="L77" s="116">
        <v>0</v>
      </c>
      <c r="M77" s="116">
        <v>0</v>
      </c>
      <c r="N77" s="116">
        <v>0</v>
      </c>
      <c r="O77" s="116">
        <v>0</v>
      </c>
      <c r="P77" s="116">
        <v>840</v>
      </c>
    </row>
    <row r="78" spans="1:18" ht="14.4" thickBot="1" x14ac:dyDescent="0.35">
      <c r="A78" s="115">
        <v>22</v>
      </c>
      <c r="B78" s="116">
        <v>0</v>
      </c>
      <c r="C78" s="116">
        <v>0</v>
      </c>
      <c r="D78" s="116">
        <v>0</v>
      </c>
      <c r="E78" s="116">
        <v>0</v>
      </c>
      <c r="F78" s="116">
        <v>0</v>
      </c>
      <c r="G78" s="116">
        <v>0</v>
      </c>
      <c r="H78" s="116">
        <v>0</v>
      </c>
      <c r="I78" s="116">
        <v>0</v>
      </c>
      <c r="J78" s="116">
        <v>0</v>
      </c>
      <c r="K78" s="116">
        <v>0</v>
      </c>
      <c r="L78" s="116">
        <v>0</v>
      </c>
      <c r="M78" s="116">
        <v>0</v>
      </c>
      <c r="N78" s="116">
        <v>0</v>
      </c>
      <c r="O78" s="116">
        <v>0</v>
      </c>
      <c r="P78" s="116">
        <v>0</v>
      </c>
    </row>
    <row r="79" spans="1:18" x14ac:dyDescent="0.3">
      <c r="A79" s="44">
        <v>1</v>
      </c>
      <c r="B79" s="45">
        <v>2</v>
      </c>
      <c r="C79" s="44">
        <v>3</v>
      </c>
      <c r="D79" s="45">
        <v>4</v>
      </c>
      <c r="E79" s="44">
        <v>5</v>
      </c>
      <c r="F79" s="45">
        <v>6</v>
      </c>
      <c r="G79" s="44">
        <v>7</v>
      </c>
      <c r="H79" s="45">
        <v>8</v>
      </c>
      <c r="I79" s="44">
        <v>9</v>
      </c>
      <c r="J79" s="45">
        <v>10</v>
      </c>
      <c r="K79" s="44">
        <v>11</v>
      </c>
      <c r="L79" s="45">
        <v>12</v>
      </c>
      <c r="M79" s="44">
        <v>13</v>
      </c>
      <c r="N79" s="45">
        <v>14</v>
      </c>
      <c r="O79" s="44">
        <v>15</v>
      </c>
      <c r="P79" s="45">
        <v>16</v>
      </c>
      <c r="R79" s="124" t="s">
        <v>54</v>
      </c>
    </row>
    <row r="80" spans="1:18" ht="14.4" thickBot="1" x14ac:dyDescent="0.35">
      <c r="R80" s="128">
        <f>CORREL(R82:R102,Q82:Q102)</f>
        <v>0.99999990621265533</v>
      </c>
    </row>
    <row r="81" spans="1:20" ht="14.4" thickBot="1" x14ac:dyDescent="0.35">
      <c r="A81" s="115" t="s">
        <v>126</v>
      </c>
      <c r="B81" s="115" t="s">
        <v>64</v>
      </c>
      <c r="C81" s="115" t="s">
        <v>65</v>
      </c>
      <c r="D81" s="115" t="s">
        <v>66</v>
      </c>
      <c r="E81" s="115" t="s">
        <v>67</v>
      </c>
      <c r="F81" s="115" t="s">
        <v>68</v>
      </c>
      <c r="G81" s="115" t="s">
        <v>69</v>
      </c>
      <c r="H81" s="115" t="s">
        <v>70</v>
      </c>
      <c r="I81" s="115" t="s">
        <v>71</v>
      </c>
      <c r="J81" s="115" t="s">
        <v>72</v>
      </c>
      <c r="K81" s="115" t="s">
        <v>73</v>
      </c>
      <c r="L81" s="115" t="s">
        <v>74</v>
      </c>
      <c r="M81" s="115" t="s">
        <v>75</v>
      </c>
      <c r="N81" s="115" t="s">
        <v>76</v>
      </c>
      <c r="O81" s="115" t="s">
        <v>77</v>
      </c>
      <c r="P81" s="115" t="s">
        <v>78</v>
      </c>
      <c r="Q81" s="115" t="s">
        <v>127</v>
      </c>
      <c r="R81" s="115" t="s">
        <v>128</v>
      </c>
      <c r="S81" s="115" t="s">
        <v>129</v>
      </c>
      <c r="T81" s="115" t="s">
        <v>130</v>
      </c>
    </row>
    <row r="82" spans="1:20" ht="14.4" thickBot="1" x14ac:dyDescent="0.35">
      <c r="A82" s="115" t="s">
        <v>79</v>
      </c>
      <c r="B82" s="116">
        <v>0</v>
      </c>
      <c r="C82" s="116">
        <v>643</v>
      </c>
      <c r="D82" s="116">
        <v>0</v>
      </c>
      <c r="E82" s="116">
        <v>121</v>
      </c>
      <c r="F82" s="116">
        <v>337</v>
      </c>
      <c r="G82" s="116">
        <v>0</v>
      </c>
      <c r="H82" s="116">
        <v>0</v>
      </c>
      <c r="I82" s="116">
        <v>1369</v>
      </c>
      <c r="J82" s="116">
        <v>0</v>
      </c>
      <c r="K82" s="116">
        <v>0</v>
      </c>
      <c r="L82" s="116">
        <v>0</v>
      </c>
      <c r="M82" s="116">
        <v>0</v>
      </c>
      <c r="N82" s="116">
        <v>0</v>
      </c>
      <c r="O82" s="116">
        <v>0</v>
      </c>
      <c r="P82" s="116">
        <v>1060</v>
      </c>
      <c r="Q82" s="116">
        <v>3530</v>
      </c>
      <c r="R82" s="116">
        <v>3530</v>
      </c>
      <c r="S82" s="116">
        <v>0</v>
      </c>
      <c r="T82" s="116">
        <v>0</v>
      </c>
    </row>
    <row r="83" spans="1:20" ht="14.4" thickBot="1" x14ac:dyDescent="0.35">
      <c r="A83" s="115" t="s">
        <v>80</v>
      </c>
      <c r="B83" s="116">
        <v>0</v>
      </c>
      <c r="C83" s="116">
        <v>643</v>
      </c>
      <c r="D83" s="116">
        <v>0</v>
      </c>
      <c r="E83" s="116">
        <v>121</v>
      </c>
      <c r="F83" s="116">
        <v>0</v>
      </c>
      <c r="G83" s="116">
        <v>920</v>
      </c>
      <c r="H83" s="116">
        <v>0</v>
      </c>
      <c r="I83" s="116">
        <v>0</v>
      </c>
      <c r="J83" s="116">
        <v>76</v>
      </c>
      <c r="K83" s="116">
        <v>0</v>
      </c>
      <c r="L83" s="116">
        <v>0</v>
      </c>
      <c r="M83" s="116">
        <v>0</v>
      </c>
      <c r="N83" s="116">
        <v>0</v>
      </c>
      <c r="O83" s="116">
        <v>0</v>
      </c>
      <c r="P83" s="116">
        <v>1060</v>
      </c>
      <c r="Q83" s="116">
        <v>2820</v>
      </c>
      <c r="R83" s="116">
        <v>2820</v>
      </c>
      <c r="S83" s="116">
        <v>0</v>
      </c>
      <c r="T83" s="116">
        <v>0</v>
      </c>
    </row>
    <row r="84" spans="1:20" ht="14.4" thickBot="1" x14ac:dyDescent="0.35">
      <c r="A84" s="115" t="s">
        <v>81</v>
      </c>
      <c r="B84" s="116">
        <v>0</v>
      </c>
      <c r="C84" s="116">
        <v>643</v>
      </c>
      <c r="D84" s="116">
        <v>231</v>
      </c>
      <c r="E84" s="116">
        <v>121</v>
      </c>
      <c r="F84" s="116">
        <v>0</v>
      </c>
      <c r="G84" s="116">
        <v>544</v>
      </c>
      <c r="H84" s="116">
        <v>0</v>
      </c>
      <c r="I84" s="116">
        <v>0</v>
      </c>
      <c r="J84" s="116">
        <v>0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16">
        <v>840</v>
      </c>
      <c r="Q84" s="116">
        <v>2379</v>
      </c>
      <c r="R84" s="116">
        <v>2380</v>
      </c>
      <c r="S84" s="116">
        <v>1</v>
      </c>
      <c r="T84" s="116">
        <v>0.04</v>
      </c>
    </row>
    <row r="85" spans="1:20" ht="14.4" thickBot="1" x14ac:dyDescent="0.35">
      <c r="A85" s="115" t="s">
        <v>82</v>
      </c>
      <c r="B85" s="116">
        <v>0</v>
      </c>
      <c r="C85" s="116">
        <v>643</v>
      </c>
      <c r="D85" s="116">
        <v>0</v>
      </c>
      <c r="E85" s="116">
        <v>121</v>
      </c>
      <c r="F85" s="116">
        <v>0</v>
      </c>
      <c r="G85" s="116">
        <v>544</v>
      </c>
      <c r="H85" s="116">
        <v>0</v>
      </c>
      <c r="I85" s="116">
        <v>1901</v>
      </c>
      <c r="J85" s="116">
        <v>0</v>
      </c>
      <c r="K85" s="116">
        <v>0</v>
      </c>
      <c r="L85" s="116">
        <v>0</v>
      </c>
      <c r="M85" s="116">
        <v>0</v>
      </c>
      <c r="N85" s="116">
        <v>0</v>
      </c>
      <c r="O85" s="116">
        <v>0</v>
      </c>
      <c r="P85" s="116">
        <v>1060</v>
      </c>
      <c r="Q85" s="116">
        <v>4269</v>
      </c>
      <c r="R85" s="116">
        <v>4270</v>
      </c>
      <c r="S85" s="116">
        <v>1</v>
      </c>
      <c r="T85" s="116">
        <v>0.02</v>
      </c>
    </row>
    <row r="86" spans="1:20" ht="14.4" thickBot="1" x14ac:dyDescent="0.35">
      <c r="A86" s="115" t="s">
        <v>83</v>
      </c>
      <c r="B86" s="116">
        <v>0</v>
      </c>
      <c r="C86" s="116">
        <v>0</v>
      </c>
      <c r="D86" s="116">
        <v>231</v>
      </c>
      <c r="E86" s="116">
        <v>121</v>
      </c>
      <c r="F86" s="116">
        <v>0</v>
      </c>
      <c r="G86" s="116">
        <v>1724</v>
      </c>
      <c r="H86" s="116">
        <v>0</v>
      </c>
      <c r="I86" s="116">
        <v>0</v>
      </c>
      <c r="J86" s="116">
        <v>76</v>
      </c>
      <c r="K86" s="116">
        <v>0</v>
      </c>
      <c r="L86" s="116">
        <v>0</v>
      </c>
      <c r="M86" s="116">
        <v>187</v>
      </c>
      <c r="N86" s="116">
        <v>0</v>
      </c>
      <c r="O86" s="116">
        <v>0</v>
      </c>
      <c r="P86" s="116">
        <v>1411</v>
      </c>
      <c r="Q86" s="116">
        <v>3750</v>
      </c>
      <c r="R86" s="116">
        <v>3750</v>
      </c>
      <c r="S86" s="116">
        <v>0</v>
      </c>
      <c r="T86" s="116">
        <v>0</v>
      </c>
    </row>
    <row r="87" spans="1:20" ht="14.4" thickBot="1" x14ac:dyDescent="0.35">
      <c r="A87" s="115" t="s">
        <v>84</v>
      </c>
      <c r="B87" s="116">
        <v>0</v>
      </c>
      <c r="C87" s="116">
        <v>0</v>
      </c>
      <c r="D87" s="116">
        <v>0</v>
      </c>
      <c r="E87" s="116">
        <v>121</v>
      </c>
      <c r="F87" s="116">
        <v>0</v>
      </c>
      <c r="G87" s="116">
        <v>1724</v>
      </c>
      <c r="H87" s="116">
        <v>0</v>
      </c>
      <c r="I87" s="116">
        <v>0</v>
      </c>
      <c r="J87" s="116">
        <v>76</v>
      </c>
      <c r="K87" s="116">
        <v>689</v>
      </c>
      <c r="L87" s="116">
        <v>0</v>
      </c>
      <c r="M87" s="116">
        <v>0</v>
      </c>
      <c r="N87" s="116">
        <v>0</v>
      </c>
      <c r="O87" s="116">
        <v>0</v>
      </c>
      <c r="P87" s="116">
        <v>1060</v>
      </c>
      <c r="Q87" s="116">
        <v>3670</v>
      </c>
      <c r="R87" s="116">
        <v>3670</v>
      </c>
      <c r="S87" s="116">
        <v>0</v>
      </c>
      <c r="T87" s="116">
        <v>0</v>
      </c>
    </row>
    <row r="88" spans="1:20" ht="14.4" thickBot="1" x14ac:dyDescent="0.35">
      <c r="A88" s="115" t="s">
        <v>85</v>
      </c>
      <c r="B88" s="116">
        <v>0</v>
      </c>
      <c r="C88" s="116">
        <v>0</v>
      </c>
      <c r="D88" s="116">
        <v>0</v>
      </c>
      <c r="E88" s="116">
        <v>121</v>
      </c>
      <c r="F88" s="116">
        <v>0</v>
      </c>
      <c r="G88" s="116">
        <v>544</v>
      </c>
      <c r="H88" s="116">
        <v>0</v>
      </c>
      <c r="I88" s="116">
        <v>1369</v>
      </c>
      <c r="J88" s="116">
        <v>76</v>
      </c>
      <c r="K88" s="116">
        <v>0</v>
      </c>
      <c r="L88" s="116">
        <v>0</v>
      </c>
      <c r="M88" s="116">
        <v>0</v>
      </c>
      <c r="N88" s="116">
        <v>0</v>
      </c>
      <c r="O88" s="116">
        <v>0</v>
      </c>
      <c r="P88" s="116">
        <v>1060</v>
      </c>
      <c r="Q88" s="116">
        <v>3170</v>
      </c>
      <c r="R88" s="116">
        <v>3170</v>
      </c>
      <c r="S88" s="116">
        <v>0</v>
      </c>
      <c r="T88" s="116">
        <v>0</v>
      </c>
    </row>
    <row r="89" spans="1:20" ht="14.4" thickBot="1" x14ac:dyDescent="0.35">
      <c r="A89" s="115" t="s">
        <v>86</v>
      </c>
      <c r="B89" s="116">
        <v>0</v>
      </c>
      <c r="C89" s="116">
        <v>643</v>
      </c>
      <c r="D89" s="116">
        <v>0</v>
      </c>
      <c r="E89" s="116">
        <v>121</v>
      </c>
      <c r="F89" s="116">
        <v>337</v>
      </c>
      <c r="G89" s="116">
        <v>920</v>
      </c>
      <c r="H89" s="116">
        <v>0</v>
      </c>
      <c r="I89" s="116">
        <v>1369</v>
      </c>
      <c r="J89" s="116">
        <v>0</v>
      </c>
      <c r="K89" s="116">
        <v>0</v>
      </c>
      <c r="L89" s="116">
        <v>0</v>
      </c>
      <c r="M89" s="116">
        <v>0</v>
      </c>
      <c r="N89" s="116">
        <v>0</v>
      </c>
      <c r="O89" s="116">
        <v>0</v>
      </c>
      <c r="P89" s="116">
        <v>1060</v>
      </c>
      <c r="Q89" s="116">
        <v>4450</v>
      </c>
      <c r="R89" s="116">
        <v>4450</v>
      </c>
      <c r="S89" s="116">
        <v>0</v>
      </c>
      <c r="T89" s="116">
        <v>0</v>
      </c>
    </row>
    <row r="90" spans="1:20" ht="14.4" thickBot="1" x14ac:dyDescent="0.35">
      <c r="A90" s="115" t="s">
        <v>87</v>
      </c>
      <c r="B90" s="116">
        <v>0</v>
      </c>
      <c r="C90" s="116">
        <v>643</v>
      </c>
      <c r="D90" s="116">
        <v>0</v>
      </c>
      <c r="E90" s="116">
        <v>121</v>
      </c>
      <c r="F90" s="116">
        <v>0</v>
      </c>
      <c r="G90" s="116">
        <v>544</v>
      </c>
      <c r="H90" s="116">
        <v>0</v>
      </c>
      <c r="I90" s="116">
        <v>0</v>
      </c>
      <c r="J90" s="116">
        <v>76</v>
      </c>
      <c r="K90" s="116">
        <v>689</v>
      </c>
      <c r="L90" s="116">
        <v>0</v>
      </c>
      <c r="M90" s="116">
        <v>187</v>
      </c>
      <c r="N90" s="116">
        <v>0</v>
      </c>
      <c r="O90" s="116">
        <v>0</v>
      </c>
      <c r="P90" s="116">
        <v>1060</v>
      </c>
      <c r="Q90" s="116">
        <v>3320</v>
      </c>
      <c r="R90" s="116">
        <v>3320</v>
      </c>
      <c r="S90" s="116">
        <v>0</v>
      </c>
      <c r="T90" s="116">
        <v>0</v>
      </c>
    </row>
    <row r="91" spans="1:20" ht="14.4" thickBot="1" x14ac:dyDescent="0.35">
      <c r="A91" s="115" t="s">
        <v>88</v>
      </c>
      <c r="B91" s="116">
        <v>0</v>
      </c>
      <c r="C91" s="116">
        <v>643</v>
      </c>
      <c r="D91" s="116">
        <v>231</v>
      </c>
      <c r="E91" s="116">
        <v>121</v>
      </c>
      <c r="F91" s="116">
        <v>0</v>
      </c>
      <c r="G91" s="116">
        <v>920</v>
      </c>
      <c r="H91" s="116">
        <v>0</v>
      </c>
      <c r="I91" s="116">
        <v>1369</v>
      </c>
      <c r="J91" s="116">
        <v>76</v>
      </c>
      <c r="K91" s="116">
        <v>0</v>
      </c>
      <c r="L91" s="116">
        <v>0</v>
      </c>
      <c r="M91" s="116">
        <v>0</v>
      </c>
      <c r="N91" s="116">
        <v>0</v>
      </c>
      <c r="O91" s="116">
        <v>0</v>
      </c>
      <c r="P91" s="116">
        <v>0</v>
      </c>
      <c r="Q91" s="116">
        <v>3360</v>
      </c>
      <c r="R91" s="116">
        <v>3360</v>
      </c>
      <c r="S91" s="116">
        <v>0</v>
      </c>
      <c r="T91" s="116">
        <v>0</v>
      </c>
    </row>
    <row r="92" spans="1:20" ht="14.4" thickBot="1" x14ac:dyDescent="0.35">
      <c r="A92" s="115" t="s">
        <v>89</v>
      </c>
      <c r="B92" s="116">
        <v>0</v>
      </c>
      <c r="C92" s="116">
        <v>643</v>
      </c>
      <c r="D92" s="116">
        <v>231</v>
      </c>
      <c r="E92" s="116">
        <v>121</v>
      </c>
      <c r="F92" s="116">
        <v>0</v>
      </c>
      <c r="G92" s="116">
        <v>1724</v>
      </c>
      <c r="H92" s="116">
        <v>0</v>
      </c>
      <c r="I92" s="116">
        <v>0</v>
      </c>
      <c r="J92" s="116">
        <v>0</v>
      </c>
      <c r="K92" s="116">
        <v>0</v>
      </c>
      <c r="L92" s="116">
        <v>0</v>
      </c>
      <c r="M92" s="116">
        <v>0</v>
      </c>
      <c r="N92" s="116">
        <v>0</v>
      </c>
      <c r="O92" s="116">
        <v>0</v>
      </c>
      <c r="P92" s="116">
        <v>1060</v>
      </c>
      <c r="Q92" s="116">
        <v>3779</v>
      </c>
      <c r="R92" s="116">
        <v>3780</v>
      </c>
      <c r="S92" s="116">
        <v>1</v>
      </c>
      <c r="T92" s="116">
        <v>0.03</v>
      </c>
    </row>
    <row r="93" spans="1:20" ht="14.4" thickBot="1" x14ac:dyDescent="0.35">
      <c r="A93" s="115" t="s">
        <v>90</v>
      </c>
      <c r="B93" s="116">
        <v>0</v>
      </c>
      <c r="C93" s="116">
        <v>643</v>
      </c>
      <c r="D93" s="116">
        <v>0</v>
      </c>
      <c r="E93" s="116">
        <v>121</v>
      </c>
      <c r="F93" s="116">
        <v>0</v>
      </c>
      <c r="G93" s="116">
        <v>0</v>
      </c>
      <c r="H93" s="116">
        <v>0</v>
      </c>
      <c r="I93" s="116">
        <v>1369</v>
      </c>
      <c r="J93" s="116">
        <v>76</v>
      </c>
      <c r="K93" s="116">
        <v>0</v>
      </c>
      <c r="L93" s="116">
        <v>0</v>
      </c>
      <c r="M93" s="116">
        <v>0</v>
      </c>
      <c r="N93" s="116">
        <v>0</v>
      </c>
      <c r="O93" s="116">
        <v>0</v>
      </c>
      <c r="P93" s="116">
        <v>1411</v>
      </c>
      <c r="Q93" s="116">
        <v>3620</v>
      </c>
      <c r="R93" s="116">
        <v>3620</v>
      </c>
      <c r="S93" s="116">
        <v>0</v>
      </c>
      <c r="T93" s="116">
        <v>0</v>
      </c>
    </row>
    <row r="94" spans="1:20" ht="14.4" thickBot="1" x14ac:dyDescent="0.35">
      <c r="A94" s="115" t="s">
        <v>91</v>
      </c>
      <c r="B94" s="116">
        <v>0</v>
      </c>
      <c r="C94" s="116">
        <v>643</v>
      </c>
      <c r="D94" s="116">
        <v>0</v>
      </c>
      <c r="E94" s="116">
        <v>121</v>
      </c>
      <c r="F94" s="116">
        <v>0</v>
      </c>
      <c r="G94" s="116">
        <v>544</v>
      </c>
      <c r="H94" s="116">
        <v>0</v>
      </c>
      <c r="I94" s="116">
        <v>1901</v>
      </c>
      <c r="J94" s="116">
        <v>0</v>
      </c>
      <c r="K94" s="116">
        <v>0</v>
      </c>
      <c r="L94" s="116">
        <v>0</v>
      </c>
      <c r="M94" s="116">
        <v>0</v>
      </c>
      <c r="N94" s="116">
        <v>0</v>
      </c>
      <c r="O94" s="116">
        <v>0</v>
      </c>
      <c r="P94" s="116">
        <v>840</v>
      </c>
      <c r="Q94" s="116">
        <v>4049</v>
      </c>
      <c r="R94" s="116">
        <v>4050</v>
      </c>
      <c r="S94" s="116">
        <v>1</v>
      </c>
      <c r="T94" s="116">
        <v>0.02</v>
      </c>
    </row>
    <row r="95" spans="1:20" ht="14.4" thickBot="1" x14ac:dyDescent="0.35">
      <c r="A95" s="115" t="s">
        <v>92</v>
      </c>
      <c r="B95" s="116">
        <v>0</v>
      </c>
      <c r="C95" s="116">
        <v>643</v>
      </c>
      <c r="D95" s="116">
        <v>231</v>
      </c>
      <c r="E95" s="116">
        <v>121</v>
      </c>
      <c r="F95" s="116">
        <v>0</v>
      </c>
      <c r="G95" s="116">
        <v>920</v>
      </c>
      <c r="H95" s="116">
        <v>0</v>
      </c>
      <c r="I95" s="116">
        <v>1369</v>
      </c>
      <c r="J95" s="116">
        <v>76</v>
      </c>
      <c r="K95" s="116">
        <v>0</v>
      </c>
      <c r="L95" s="116">
        <v>0</v>
      </c>
      <c r="M95" s="116">
        <v>0</v>
      </c>
      <c r="N95" s="116">
        <v>0</v>
      </c>
      <c r="O95" s="116">
        <v>0</v>
      </c>
      <c r="P95" s="116">
        <v>1060</v>
      </c>
      <c r="Q95" s="116">
        <v>4420</v>
      </c>
      <c r="R95" s="116">
        <v>4420</v>
      </c>
      <c r="S95" s="116">
        <v>0</v>
      </c>
      <c r="T95" s="116">
        <v>0</v>
      </c>
    </row>
    <row r="96" spans="1:20" ht="14.4" thickBot="1" x14ac:dyDescent="0.35">
      <c r="A96" s="115" t="s">
        <v>93</v>
      </c>
      <c r="B96" s="116">
        <v>0</v>
      </c>
      <c r="C96" s="116">
        <v>643</v>
      </c>
      <c r="D96" s="116">
        <v>231</v>
      </c>
      <c r="E96" s="116">
        <v>0</v>
      </c>
      <c r="F96" s="116">
        <v>337</v>
      </c>
      <c r="G96" s="116">
        <v>1724</v>
      </c>
      <c r="H96" s="116">
        <v>0</v>
      </c>
      <c r="I96" s="116">
        <v>0</v>
      </c>
      <c r="J96" s="116">
        <v>76</v>
      </c>
      <c r="K96" s="116">
        <v>689</v>
      </c>
      <c r="L96" s="116">
        <v>0</v>
      </c>
      <c r="M96" s="116">
        <v>0</v>
      </c>
      <c r="N96" s="116">
        <v>0</v>
      </c>
      <c r="O96" s="116">
        <v>0</v>
      </c>
      <c r="P96" s="116">
        <v>1060</v>
      </c>
      <c r="Q96" s="116">
        <v>4760</v>
      </c>
      <c r="R96" s="116">
        <v>4760</v>
      </c>
      <c r="S96" s="116">
        <v>0</v>
      </c>
      <c r="T96" s="116">
        <v>0</v>
      </c>
    </row>
    <row r="97" spans="1:20" ht="14.4" thickBot="1" x14ac:dyDescent="0.35">
      <c r="A97" s="115" t="s">
        <v>94</v>
      </c>
      <c r="B97" s="116">
        <v>0</v>
      </c>
      <c r="C97" s="116">
        <v>643</v>
      </c>
      <c r="D97" s="116">
        <v>0</v>
      </c>
      <c r="E97" s="116">
        <v>1281</v>
      </c>
      <c r="F97" s="116">
        <v>337</v>
      </c>
      <c r="G97" s="116">
        <v>544</v>
      </c>
      <c r="H97" s="116">
        <v>0</v>
      </c>
      <c r="I97" s="116">
        <v>1369</v>
      </c>
      <c r="J97" s="116">
        <v>76</v>
      </c>
      <c r="K97" s="116">
        <v>0</v>
      </c>
      <c r="L97" s="116">
        <v>0</v>
      </c>
      <c r="M97" s="116">
        <v>0</v>
      </c>
      <c r="N97" s="116">
        <v>0</v>
      </c>
      <c r="O97" s="116">
        <v>0</v>
      </c>
      <c r="P97" s="116">
        <v>840</v>
      </c>
      <c r="Q97" s="116">
        <v>5090</v>
      </c>
      <c r="R97" s="116">
        <v>5090</v>
      </c>
      <c r="S97" s="116">
        <v>0</v>
      </c>
      <c r="T97" s="116">
        <v>0</v>
      </c>
    </row>
    <row r="98" spans="1:20" ht="14.4" thickBot="1" x14ac:dyDescent="0.35">
      <c r="A98" s="115" t="s">
        <v>95</v>
      </c>
      <c r="B98" s="116">
        <v>0</v>
      </c>
      <c r="C98" s="116">
        <v>643</v>
      </c>
      <c r="D98" s="116">
        <v>0</v>
      </c>
      <c r="E98" s="116">
        <v>121</v>
      </c>
      <c r="F98" s="116">
        <v>0</v>
      </c>
      <c r="G98" s="116">
        <v>1724</v>
      </c>
      <c r="H98" s="116">
        <v>0</v>
      </c>
      <c r="I98" s="116">
        <v>0</v>
      </c>
      <c r="J98" s="116">
        <v>76</v>
      </c>
      <c r="K98" s="116">
        <v>1656</v>
      </c>
      <c r="L98" s="116">
        <v>0</v>
      </c>
      <c r="M98" s="116">
        <v>0</v>
      </c>
      <c r="N98" s="116">
        <v>0</v>
      </c>
      <c r="O98" s="116">
        <v>0</v>
      </c>
      <c r="P98" s="116">
        <v>1060</v>
      </c>
      <c r="Q98" s="116">
        <v>5280</v>
      </c>
      <c r="R98" s="116">
        <v>5280</v>
      </c>
      <c r="S98" s="116">
        <v>0</v>
      </c>
      <c r="T98" s="116">
        <v>0</v>
      </c>
    </row>
    <row r="99" spans="1:20" ht="14.4" thickBot="1" x14ac:dyDescent="0.35">
      <c r="A99" s="115" t="s">
        <v>96</v>
      </c>
      <c r="B99" s="116">
        <v>0</v>
      </c>
      <c r="C99" s="116">
        <v>643</v>
      </c>
      <c r="D99" s="116">
        <v>0</v>
      </c>
      <c r="E99" s="116">
        <v>121</v>
      </c>
      <c r="F99" s="116">
        <v>0</v>
      </c>
      <c r="G99" s="116">
        <v>920</v>
      </c>
      <c r="H99" s="116">
        <v>0</v>
      </c>
      <c r="I99" s="116">
        <v>1369</v>
      </c>
      <c r="J99" s="116">
        <v>577</v>
      </c>
      <c r="K99" s="116">
        <v>0</v>
      </c>
      <c r="L99" s="116">
        <v>0</v>
      </c>
      <c r="M99" s="116">
        <v>0</v>
      </c>
      <c r="N99" s="116">
        <v>0</v>
      </c>
      <c r="O99" s="116">
        <v>0</v>
      </c>
      <c r="P99" s="116">
        <v>1060</v>
      </c>
      <c r="Q99" s="116">
        <v>4690</v>
      </c>
      <c r="R99" s="116">
        <v>4690</v>
      </c>
      <c r="S99" s="116">
        <v>0</v>
      </c>
      <c r="T99" s="116">
        <v>0</v>
      </c>
    </row>
    <row r="100" spans="1:20" ht="14.4" thickBot="1" x14ac:dyDescent="0.35">
      <c r="A100" s="115" t="s">
        <v>97</v>
      </c>
      <c r="B100" s="116">
        <v>241</v>
      </c>
      <c r="C100" s="116">
        <v>643</v>
      </c>
      <c r="D100" s="116">
        <v>231</v>
      </c>
      <c r="E100" s="116">
        <v>121</v>
      </c>
      <c r="F100" s="116">
        <v>337</v>
      </c>
      <c r="G100" s="116">
        <v>544</v>
      </c>
      <c r="H100" s="116">
        <v>0</v>
      </c>
      <c r="I100" s="116">
        <v>1369</v>
      </c>
      <c r="J100" s="116">
        <v>76</v>
      </c>
      <c r="K100" s="116">
        <v>968</v>
      </c>
      <c r="L100" s="116">
        <v>0</v>
      </c>
      <c r="M100" s="116">
        <v>0</v>
      </c>
      <c r="N100" s="116">
        <v>0</v>
      </c>
      <c r="O100" s="116">
        <v>0</v>
      </c>
      <c r="P100" s="116">
        <v>1060</v>
      </c>
      <c r="Q100" s="116">
        <v>5590</v>
      </c>
      <c r="R100" s="116">
        <v>5590</v>
      </c>
      <c r="S100" s="116">
        <v>0</v>
      </c>
      <c r="T100" s="116">
        <v>0</v>
      </c>
    </row>
    <row r="101" spans="1:20" ht="14.4" thickBot="1" x14ac:dyDescent="0.35">
      <c r="A101" s="115" t="s">
        <v>98</v>
      </c>
      <c r="B101" s="116">
        <v>0</v>
      </c>
      <c r="C101" s="116">
        <v>643</v>
      </c>
      <c r="D101" s="116">
        <v>0</v>
      </c>
      <c r="E101" s="116">
        <v>121</v>
      </c>
      <c r="F101" s="116">
        <v>337</v>
      </c>
      <c r="G101" s="116">
        <v>920</v>
      </c>
      <c r="H101" s="116">
        <v>0</v>
      </c>
      <c r="I101" s="116">
        <v>1369</v>
      </c>
      <c r="J101" s="116">
        <v>76</v>
      </c>
      <c r="K101" s="116">
        <v>968</v>
      </c>
      <c r="L101" s="116">
        <v>0</v>
      </c>
      <c r="M101" s="116">
        <v>187</v>
      </c>
      <c r="N101" s="116">
        <v>0</v>
      </c>
      <c r="O101" s="116">
        <v>0</v>
      </c>
      <c r="P101" s="116">
        <v>1060</v>
      </c>
      <c r="Q101" s="116">
        <v>5681</v>
      </c>
      <c r="R101" s="116">
        <v>5680</v>
      </c>
      <c r="S101" s="116">
        <v>-1</v>
      </c>
      <c r="T101" s="116">
        <v>-0.02</v>
      </c>
    </row>
    <row r="102" spans="1:20" ht="14.4" thickBot="1" x14ac:dyDescent="0.35">
      <c r="A102" s="115" t="s">
        <v>99</v>
      </c>
      <c r="B102" s="116">
        <v>0</v>
      </c>
      <c r="C102" s="116">
        <v>643</v>
      </c>
      <c r="D102" s="116">
        <v>0</v>
      </c>
      <c r="E102" s="116">
        <v>121</v>
      </c>
      <c r="F102" s="116">
        <v>337</v>
      </c>
      <c r="G102" s="116">
        <v>544</v>
      </c>
      <c r="H102" s="116">
        <v>0</v>
      </c>
      <c r="I102" s="116">
        <v>1369</v>
      </c>
      <c r="J102" s="116">
        <v>577</v>
      </c>
      <c r="K102" s="116">
        <v>968</v>
      </c>
      <c r="L102" s="116">
        <v>0</v>
      </c>
      <c r="M102" s="116">
        <v>187</v>
      </c>
      <c r="N102" s="116">
        <v>564</v>
      </c>
      <c r="O102" s="116">
        <v>0</v>
      </c>
      <c r="P102" s="116">
        <v>1060</v>
      </c>
      <c r="Q102" s="116">
        <v>6370</v>
      </c>
      <c r="R102" s="116">
        <v>6370</v>
      </c>
      <c r="S102" s="116">
        <v>0</v>
      </c>
      <c r="T102" s="116">
        <v>0</v>
      </c>
    </row>
    <row r="103" spans="1:20" ht="14.4" thickBot="1" x14ac:dyDescent="0.35"/>
    <row r="104" spans="1:20" ht="14.4" thickBot="1" x14ac:dyDescent="0.35">
      <c r="A104" s="117" t="s">
        <v>131</v>
      </c>
      <c r="B104" s="118">
        <v>10753</v>
      </c>
      <c r="C104">
        <f>'Á 22'!B103</f>
        <v>10620</v>
      </c>
      <c r="D104" s="122">
        <f>C104-B104</f>
        <v>-133</v>
      </c>
    </row>
    <row r="105" spans="1:20" ht="14.4" thickBot="1" x14ac:dyDescent="0.35">
      <c r="A105" s="117" t="s">
        <v>132</v>
      </c>
      <c r="B105" s="118">
        <v>0</v>
      </c>
    </row>
    <row r="106" spans="1:20" ht="14.4" thickBot="1" x14ac:dyDescent="0.35">
      <c r="A106" s="117" t="s">
        <v>133</v>
      </c>
      <c r="B106" s="118">
        <v>88047</v>
      </c>
    </row>
    <row r="107" spans="1:20" ht="14.4" thickBot="1" x14ac:dyDescent="0.35">
      <c r="A107" s="117" t="s">
        <v>134</v>
      </c>
      <c r="B107" s="118">
        <v>88050</v>
      </c>
    </row>
    <row r="108" spans="1:20" ht="14.4" thickBot="1" x14ac:dyDescent="0.35">
      <c r="A108" s="117" t="s">
        <v>135</v>
      </c>
      <c r="B108" s="118">
        <v>-3</v>
      </c>
    </row>
    <row r="109" spans="1:20" ht="14.4" thickBot="1" x14ac:dyDescent="0.35">
      <c r="A109" s="117" t="s">
        <v>136</v>
      </c>
      <c r="B109" s="118"/>
    </row>
    <row r="110" spans="1:20" ht="14.4" thickBot="1" x14ac:dyDescent="0.35">
      <c r="A110" s="117" t="s">
        <v>137</v>
      </c>
      <c r="B110" s="118"/>
    </row>
    <row r="111" spans="1:20" ht="14.4" thickBot="1" x14ac:dyDescent="0.35">
      <c r="A111" s="117" t="s">
        <v>138</v>
      </c>
      <c r="B111" s="118">
        <v>0</v>
      </c>
    </row>
    <row r="113" spans="1:1" x14ac:dyDescent="0.3">
      <c r="A113" s="93" t="s">
        <v>139</v>
      </c>
    </row>
    <row r="115" spans="1:1" x14ac:dyDescent="0.3">
      <c r="A115" s="119" t="s">
        <v>294</v>
      </c>
    </row>
    <row r="116" spans="1:1" x14ac:dyDescent="0.3">
      <c r="A116" s="119" t="s">
        <v>351</v>
      </c>
    </row>
  </sheetData>
  <hyperlinks>
    <hyperlink ref="A113" r:id="rId1" display="https://miau.my-x.hu/myx-free/coco/test/427974020230417145448.html" xr:uid="{00000000-0004-0000-1700-000000000000}"/>
  </hyperlinks>
  <pageMargins left="0.7" right="0.7" top="0.75" bottom="0.75" header="0.3" footer="0.3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T115"/>
  <sheetViews>
    <sheetView zoomScale="77" workbookViewId="0"/>
  </sheetViews>
  <sheetFormatPr baseColWidth="10" defaultColWidth="8.88671875" defaultRowHeight="13.8" x14ac:dyDescent="0.3"/>
  <sheetData>
    <row r="1" spans="1:17" ht="18" x14ac:dyDescent="0.3">
      <c r="A1" s="111"/>
    </row>
    <row r="2" spans="1:17" x14ac:dyDescent="0.3">
      <c r="A2" s="112"/>
    </row>
    <row r="5" spans="1:17" ht="15.6" x14ac:dyDescent="0.3">
      <c r="A5" s="113" t="s">
        <v>57</v>
      </c>
      <c r="B5" s="114">
        <v>3854765</v>
      </c>
      <c r="C5" s="113" t="s">
        <v>58</v>
      </c>
      <c r="D5" s="114">
        <v>22</v>
      </c>
      <c r="E5" s="113" t="s">
        <v>59</v>
      </c>
      <c r="F5" s="114">
        <v>15</v>
      </c>
      <c r="G5" s="113" t="s">
        <v>60</v>
      </c>
      <c r="H5" s="114">
        <v>22</v>
      </c>
      <c r="I5" s="113" t="s">
        <v>61</v>
      </c>
      <c r="J5" s="114">
        <v>0</v>
      </c>
      <c r="K5" s="113" t="s">
        <v>62</v>
      </c>
      <c r="L5" s="114" t="s">
        <v>382</v>
      </c>
    </row>
    <row r="6" spans="1:17" ht="18.600000000000001" thickBot="1" x14ac:dyDescent="0.35">
      <c r="A6" s="111"/>
    </row>
    <row r="7" spans="1:17" ht="14.4" thickBot="1" x14ac:dyDescent="0.35">
      <c r="A7" s="115" t="s">
        <v>63</v>
      </c>
      <c r="B7" s="115" t="s">
        <v>64</v>
      </c>
      <c r="C7" s="115" t="s">
        <v>65</v>
      </c>
      <c r="D7" s="115" t="s">
        <v>66</v>
      </c>
      <c r="E7" s="115" t="s">
        <v>67</v>
      </c>
      <c r="F7" s="115" t="s">
        <v>68</v>
      </c>
      <c r="G7" s="115" t="s">
        <v>69</v>
      </c>
      <c r="H7" s="115" t="s">
        <v>70</v>
      </c>
      <c r="I7" s="115" t="s">
        <v>71</v>
      </c>
      <c r="J7" s="115" t="s">
        <v>72</v>
      </c>
      <c r="K7" s="115" t="s">
        <v>73</v>
      </c>
      <c r="L7" s="115" t="s">
        <v>74</v>
      </c>
      <c r="M7" s="115" t="s">
        <v>75</v>
      </c>
      <c r="N7" s="115" t="s">
        <v>76</v>
      </c>
      <c r="O7" s="115" t="s">
        <v>77</v>
      </c>
      <c r="P7" s="115" t="s">
        <v>78</v>
      </c>
      <c r="Q7" s="116">
        <v>2000</v>
      </c>
    </row>
    <row r="8" spans="1:17" ht="14.4" thickBot="1" x14ac:dyDescent="0.35">
      <c r="A8" s="115" t="s">
        <v>79</v>
      </c>
      <c r="B8" s="116">
        <v>17</v>
      </c>
      <c r="C8" s="116">
        <v>15</v>
      </c>
      <c r="D8" s="116">
        <v>20</v>
      </c>
      <c r="E8" s="116">
        <v>5</v>
      </c>
      <c r="F8" s="116">
        <v>6</v>
      </c>
      <c r="G8" s="116">
        <v>21</v>
      </c>
      <c r="H8" s="116">
        <v>11</v>
      </c>
      <c r="I8" s="116">
        <v>14</v>
      </c>
      <c r="J8" s="116">
        <v>19</v>
      </c>
      <c r="K8" s="116">
        <v>21</v>
      </c>
      <c r="L8" s="116">
        <v>19</v>
      </c>
      <c r="M8" s="116">
        <v>21</v>
      </c>
      <c r="N8" s="116">
        <v>22</v>
      </c>
      <c r="O8" s="116">
        <v>22</v>
      </c>
      <c r="P8" s="116">
        <v>18</v>
      </c>
      <c r="Q8" s="116">
        <v>2370</v>
      </c>
    </row>
    <row r="9" spans="1:17" ht="14.4" thickBot="1" x14ac:dyDescent="0.35">
      <c r="A9" s="115" t="s">
        <v>80</v>
      </c>
      <c r="B9" s="116">
        <v>22</v>
      </c>
      <c r="C9" s="116">
        <v>19</v>
      </c>
      <c r="D9" s="116">
        <v>12</v>
      </c>
      <c r="E9" s="116">
        <v>19</v>
      </c>
      <c r="F9" s="116">
        <v>18</v>
      </c>
      <c r="G9" s="116">
        <v>11</v>
      </c>
      <c r="H9" s="116">
        <v>17</v>
      </c>
      <c r="I9" s="116">
        <v>4</v>
      </c>
      <c r="J9" s="116">
        <v>13</v>
      </c>
      <c r="K9" s="116">
        <v>16</v>
      </c>
      <c r="L9" s="116">
        <v>14</v>
      </c>
      <c r="M9" s="116">
        <v>15</v>
      </c>
      <c r="N9" s="116">
        <v>19</v>
      </c>
      <c r="O9" s="116">
        <v>20</v>
      </c>
      <c r="P9" s="116">
        <v>13</v>
      </c>
      <c r="Q9" s="116">
        <v>1960</v>
      </c>
    </row>
    <row r="10" spans="1:17" ht="14.4" thickBot="1" x14ac:dyDescent="0.35">
      <c r="A10" s="115" t="s">
        <v>81</v>
      </c>
      <c r="B10" s="116">
        <v>21</v>
      </c>
      <c r="C10" s="116">
        <v>20</v>
      </c>
      <c r="D10" s="116">
        <v>7</v>
      </c>
      <c r="E10" s="116">
        <v>9</v>
      </c>
      <c r="F10" s="116">
        <v>8</v>
      </c>
      <c r="G10" s="116">
        <v>17</v>
      </c>
      <c r="H10" s="116">
        <v>9</v>
      </c>
      <c r="I10" s="116">
        <v>7</v>
      </c>
      <c r="J10" s="116">
        <v>21</v>
      </c>
      <c r="K10" s="116">
        <v>20</v>
      </c>
      <c r="L10" s="116">
        <v>18</v>
      </c>
      <c r="M10" s="116">
        <v>18</v>
      </c>
      <c r="N10" s="116">
        <v>16</v>
      </c>
      <c r="O10" s="116">
        <v>21</v>
      </c>
      <c r="P10" s="116">
        <v>21</v>
      </c>
      <c r="Q10" s="116">
        <v>1460</v>
      </c>
    </row>
    <row r="11" spans="1:17" ht="14.4" thickBot="1" x14ac:dyDescent="0.35">
      <c r="A11" s="115" t="s">
        <v>82</v>
      </c>
      <c r="B11" s="116">
        <v>20</v>
      </c>
      <c r="C11" s="116">
        <v>16</v>
      </c>
      <c r="D11" s="116">
        <v>22</v>
      </c>
      <c r="E11" s="116">
        <v>14</v>
      </c>
      <c r="F11" s="116">
        <v>18</v>
      </c>
      <c r="G11" s="116">
        <v>20</v>
      </c>
      <c r="H11" s="116">
        <v>22</v>
      </c>
      <c r="I11" s="116">
        <v>21</v>
      </c>
      <c r="J11" s="116">
        <v>22</v>
      </c>
      <c r="K11" s="116">
        <v>22</v>
      </c>
      <c r="L11" s="116">
        <v>21</v>
      </c>
      <c r="M11" s="116">
        <v>22</v>
      </c>
      <c r="N11" s="116">
        <v>15</v>
      </c>
      <c r="O11" s="116">
        <v>19</v>
      </c>
      <c r="P11" s="116">
        <v>14</v>
      </c>
      <c r="Q11" s="116">
        <v>2750</v>
      </c>
    </row>
    <row r="12" spans="1:17" ht="14.4" thickBot="1" x14ac:dyDescent="0.35">
      <c r="A12" s="115" t="s">
        <v>83</v>
      </c>
      <c r="B12" s="116">
        <v>19</v>
      </c>
      <c r="C12" s="116">
        <v>18</v>
      </c>
      <c r="D12" s="116">
        <v>6</v>
      </c>
      <c r="E12" s="116">
        <v>17</v>
      </c>
      <c r="F12" s="116">
        <v>20</v>
      </c>
      <c r="G12" s="116">
        <v>5</v>
      </c>
      <c r="H12" s="116">
        <v>15</v>
      </c>
      <c r="I12" s="116">
        <v>2</v>
      </c>
      <c r="J12" s="116">
        <v>7</v>
      </c>
      <c r="K12" s="116">
        <v>10</v>
      </c>
      <c r="L12" s="116">
        <v>8</v>
      </c>
      <c r="M12" s="116">
        <v>2</v>
      </c>
      <c r="N12" s="116">
        <v>14</v>
      </c>
      <c r="O12" s="116">
        <v>18</v>
      </c>
      <c r="P12" s="116">
        <v>1</v>
      </c>
      <c r="Q12" s="116">
        <v>2570</v>
      </c>
    </row>
    <row r="13" spans="1:17" ht="14.4" thickBot="1" x14ac:dyDescent="0.35">
      <c r="A13" s="115" t="s">
        <v>84</v>
      </c>
      <c r="B13" s="116">
        <v>16</v>
      </c>
      <c r="C13" s="116">
        <v>22</v>
      </c>
      <c r="D13" s="116">
        <v>8</v>
      </c>
      <c r="E13" s="116">
        <v>15</v>
      </c>
      <c r="F13" s="116">
        <v>22</v>
      </c>
      <c r="G13" s="116">
        <v>3</v>
      </c>
      <c r="H13" s="116">
        <v>21</v>
      </c>
      <c r="I13" s="116">
        <v>1</v>
      </c>
      <c r="J13" s="116">
        <v>12</v>
      </c>
      <c r="K13" s="116">
        <v>13</v>
      </c>
      <c r="L13" s="116">
        <v>6</v>
      </c>
      <c r="M13" s="116">
        <v>14</v>
      </c>
      <c r="N13" s="116">
        <v>19</v>
      </c>
      <c r="O13" s="116">
        <v>17</v>
      </c>
      <c r="P13" s="116">
        <v>17</v>
      </c>
      <c r="Q13" s="116">
        <v>2540</v>
      </c>
    </row>
    <row r="14" spans="1:17" ht="14.4" thickBot="1" x14ac:dyDescent="0.35">
      <c r="A14" s="115" t="s">
        <v>85</v>
      </c>
      <c r="B14" s="116">
        <v>13</v>
      </c>
      <c r="C14" s="116">
        <v>21</v>
      </c>
      <c r="D14" s="116">
        <v>14</v>
      </c>
      <c r="E14" s="116">
        <v>11</v>
      </c>
      <c r="F14" s="116">
        <v>17</v>
      </c>
      <c r="G14" s="116">
        <v>15</v>
      </c>
      <c r="H14" s="116">
        <v>16</v>
      </c>
      <c r="I14" s="116">
        <v>11</v>
      </c>
      <c r="J14" s="116">
        <v>15</v>
      </c>
      <c r="K14" s="116">
        <v>14</v>
      </c>
      <c r="L14" s="116">
        <v>9</v>
      </c>
      <c r="M14" s="116">
        <v>12</v>
      </c>
      <c r="N14" s="116">
        <v>12</v>
      </c>
      <c r="O14" s="116">
        <v>16</v>
      </c>
      <c r="P14" s="116">
        <v>7</v>
      </c>
      <c r="Q14" s="116">
        <v>2040</v>
      </c>
    </row>
    <row r="15" spans="1:17" ht="14.4" thickBot="1" x14ac:dyDescent="0.35">
      <c r="A15" s="115" t="s">
        <v>86</v>
      </c>
      <c r="B15" s="116">
        <v>14</v>
      </c>
      <c r="C15" s="116">
        <v>7</v>
      </c>
      <c r="D15" s="116">
        <v>10</v>
      </c>
      <c r="E15" s="116">
        <v>5</v>
      </c>
      <c r="F15" s="116">
        <v>4</v>
      </c>
      <c r="G15" s="116">
        <v>8</v>
      </c>
      <c r="H15" s="116">
        <v>2</v>
      </c>
      <c r="I15" s="116">
        <v>16</v>
      </c>
      <c r="J15" s="116">
        <v>20</v>
      </c>
      <c r="K15" s="116">
        <v>19</v>
      </c>
      <c r="L15" s="116">
        <v>22</v>
      </c>
      <c r="M15" s="116">
        <v>20</v>
      </c>
      <c r="N15" s="116">
        <v>10</v>
      </c>
      <c r="O15" s="116">
        <v>14</v>
      </c>
      <c r="P15" s="116">
        <v>9</v>
      </c>
      <c r="Q15" s="116">
        <v>2580</v>
      </c>
    </row>
    <row r="16" spans="1:17" ht="14.4" thickBot="1" x14ac:dyDescent="0.35">
      <c r="A16" s="115" t="s">
        <v>87</v>
      </c>
      <c r="B16" s="116">
        <v>18</v>
      </c>
      <c r="C16" s="116">
        <v>14</v>
      </c>
      <c r="D16" s="116">
        <v>9</v>
      </c>
      <c r="E16" s="116">
        <v>19</v>
      </c>
      <c r="F16" s="116">
        <v>8</v>
      </c>
      <c r="G16" s="116">
        <v>14</v>
      </c>
      <c r="H16" s="116">
        <v>3</v>
      </c>
      <c r="I16" s="116">
        <v>8</v>
      </c>
      <c r="J16" s="116">
        <v>9</v>
      </c>
      <c r="K16" s="116">
        <v>8</v>
      </c>
      <c r="L16" s="116">
        <v>7</v>
      </c>
      <c r="M16" s="116">
        <v>5</v>
      </c>
      <c r="N16" s="116">
        <v>16</v>
      </c>
      <c r="O16" s="116">
        <v>8</v>
      </c>
      <c r="P16" s="116">
        <v>3</v>
      </c>
      <c r="Q16" s="116">
        <v>1810</v>
      </c>
    </row>
    <row r="17" spans="1:17" ht="14.4" thickBot="1" x14ac:dyDescent="0.35">
      <c r="A17" s="115" t="s">
        <v>88</v>
      </c>
      <c r="B17" s="116">
        <v>14</v>
      </c>
      <c r="C17" s="116">
        <v>17</v>
      </c>
      <c r="D17" s="116">
        <v>3</v>
      </c>
      <c r="E17" s="116">
        <v>15</v>
      </c>
      <c r="F17" s="116">
        <v>10</v>
      </c>
      <c r="G17" s="116">
        <v>10</v>
      </c>
      <c r="H17" s="116">
        <v>6</v>
      </c>
      <c r="I17" s="116">
        <v>9</v>
      </c>
      <c r="J17" s="116">
        <v>16</v>
      </c>
      <c r="K17" s="116">
        <v>18</v>
      </c>
      <c r="L17" s="116">
        <v>13</v>
      </c>
      <c r="M17" s="116">
        <v>19</v>
      </c>
      <c r="N17" s="116">
        <v>21</v>
      </c>
      <c r="O17" s="116">
        <v>13</v>
      </c>
      <c r="P17" s="116">
        <v>22</v>
      </c>
      <c r="Q17" s="116">
        <v>2110</v>
      </c>
    </row>
    <row r="18" spans="1:17" ht="14.4" thickBot="1" x14ac:dyDescent="0.35">
      <c r="A18" s="115" t="s">
        <v>89</v>
      </c>
      <c r="B18" s="116">
        <v>11</v>
      </c>
      <c r="C18" s="116">
        <v>13</v>
      </c>
      <c r="D18" s="116">
        <v>1</v>
      </c>
      <c r="E18" s="116">
        <v>8</v>
      </c>
      <c r="F18" s="116">
        <v>20</v>
      </c>
      <c r="G18" s="116">
        <v>1</v>
      </c>
      <c r="H18" s="116">
        <v>17</v>
      </c>
      <c r="I18" s="116">
        <v>6</v>
      </c>
      <c r="J18" s="116">
        <v>18</v>
      </c>
      <c r="K18" s="116">
        <v>17</v>
      </c>
      <c r="L18" s="116">
        <v>12</v>
      </c>
      <c r="M18" s="116">
        <v>17</v>
      </c>
      <c r="N18" s="116">
        <v>18</v>
      </c>
      <c r="O18" s="116">
        <v>11</v>
      </c>
      <c r="P18" s="116">
        <v>4</v>
      </c>
      <c r="Q18" s="116">
        <v>2300</v>
      </c>
    </row>
    <row r="19" spans="1:17" ht="14.4" thickBot="1" x14ac:dyDescent="0.35">
      <c r="A19" s="115" t="s">
        <v>90</v>
      </c>
      <c r="B19" s="116">
        <v>7</v>
      </c>
      <c r="C19" s="116">
        <v>5</v>
      </c>
      <c r="D19" s="116">
        <v>21</v>
      </c>
      <c r="E19" s="116">
        <v>11</v>
      </c>
      <c r="F19" s="116">
        <v>16</v>
      </c>
      <c r="G19" s="116">
        <v>22</v>
      </c>
      <c r="H19" s="116">
        <v>20</v>
      </c>
      <c r="I19" s="116">
        <v>12</v>
      </c>
      <c r="J19" s="116">
        <v>14</v>
      </c>
      <c r="K19" s="116">
        <v>12</v>
      </c>
      <c r="L19" s="116">
        <v>11</v>
      </c>
      <c r="M19" s="116">
        <v>16</v>
      </c>
      <c r="N19" s="116">
        <v>13</v>
      </c>
      <c r="O19" s="116">
        <v>9</v>
      </c>
      <c r="P19" s="116">
        <v>2</v>
      </c>
      <c r="Q19" s="116">
        <v>2240</v>
      </c>
    </row>
    <row r="20" spans="1:17" ht="14.4" thickBot="1" x14ac:dyDescent="0.35">
      <c r="A20" s="115" t="s">
        <v>91</v>
      </c>
      <c r="B20" s="116">
        <v>9</v>
      </c>
      <c r="C20" s="116">
        <v>2</v>
      </c>
      <c r="D20" s="116">
        <v>18</v>
      </c>
      <c r="E20" s="116">
        <v>2</v>
      </c>
      <c r="F20" s="116">
        <v>10</v>
      </c>
      <c r="G20" s="116">
        <v>19</v>
      </c>
      <c r="H20" s="116">
        <v>14</v>
      </c>
      <c r="I20" s="116">
        <v>21</v>
      </c>
      <c r="J20" s="116">
        <v>17</v>
      </c>
      <c r="K20" s="116">
        <v>15</v>
      </c>
      <c r="L20" s="116">
        <v>20</v>
      </c>
      <c r="M20" s="116">
        <v>10</v>
      </c>
      <c r="N20" s="116">
        <v>11</v>
      </c>
      <c r="O20" s="116">
        <v>6</v>
      </c>
      <c r="P20" s="116">
        <v>20</v>
      </c>
      <c r="Q20" s="116">
        <v>3070</v>
      </c>
    </row>
    <row r="21" spans="1:17" ht="14.4" thickBot="1" x14ac:dyDescent="0.35">
      <c r="A21" s="115" t="s">
        <v>92</v>
      </c>
      <c r="B21" s="116">
        <v>9</v>
      </c>
      <c r="C21" s="116">
        <v>8</v>
      </c>
      <c r="D21" s="116">
        <v>4</v>
      </c>
      <c r="E21" s="116">
        <v>4</v>
      </c>
      <c r="F21" s="116">
        <v>13</v>
      </c>
      <c r="G21" s="116">
        <v>6</v>
      </c>
      <c r="H21" s="116">
        <v>13</v>
      </c>
      <c r="I21" s="116">
        <v>13</v>
      </c>
      <c r="J21" s="116">
        <v>11</v>
      </c>
      <c r="K21" s="116">
        <v>11</v>
      </c>
      <c r="L21" s="116">
        <v>17</v>
      </c>
      <c r="M21" s="116">
        <v>11</v>
      </c>
      <c r="N21" s="116">
        <v>9</v>
      </c>
      <c r="O21" s="116">
        <v>12</v>
      </c>
      <c r="P21" s="116">
        <v>5</v>
      </c>
      <c r="Q21" s="116">
        <v>2860</v>
      </c>
    </row>
    <row r="22" spans="1:17" ht="14.4" thickBot="1" x14ac:dyDescent="0.35">
      <c r="A22" s="115" t="s">
        <v>93</v>
      </c>
      <c r="B22" s="116">
        <v>8</v>
      </c>
      <c r="C22" s="116">
        <v>9</v>
      </c>
      <c r="D22" s="116">
        <v>2</v>
      </c>
      <c r="E22" s="116">
        <v>22</v>
      </c>
      <c r="F22" s="116">
        <v>3</v>
      </c>
      <c r="G22" s="116">
        <v>2</v>
      </c>
      <c r="H22" s="116">
        <v>1</v>
      </c>
      <c r="I22" s="116">
        <v>3</v>
      </c>
      <c r="J22" s="116">
        <v>10</v>
      </c>
      <c r="K22" s="116">
        <v>9</v>
      </c>
      <c r="L22" s="116">
        <v>5</v>
      </c>
      <c r="M22" s="116">
        <v>8</v>
      </c>
      <c r="N22" s="116">
        <v>8</v>
      </c>
      <c r="O22" s="116">
        <v>15</v>
      </c>
      <c r="P22" s="116">
        <v>12</v>
      </c>
      <c r="Q22" s="116">
        <v>2760</v>
      </c>
    </row>
    <row r="23" spans="1:17" ht="14.4" thickBot="1" x14ac:dyDescent="0.35">
      <c r="A23" s="115" t="s">
        <v>94</v>
      </c>
      <c r="B23" s="116">
        <v>12</v>
      </c>
      <c r="C23" s="116">
        <v>10</v>
      </c>
      <c r="D23" s="116">
        <v>17</v>
      </c>
      <c r="E23" s="116">
        <v>1</v>
      </c>
      <c r="F23" s="116">
        <v>4</v>
      </c>
      <c r="G23" s="116">
        <v>16</v>
      </c>
      <c r="H23" s="116">
        <v>7</v>
      </c>
      <c r="I23" s="116">
        <v>20</v>
      </c>
      <c r="J23" s="116">
        <v>6</v>
      </c>
      <c r="K23" s="116">
        <v>6</v>
      </c>
      <c r="L23" s="116">
        <v>16</v>
      </c>
      <c r="M23" s="116">
        <v>7</v>
      </c>
      <c r="N23" s="116">
        <v>7</v>
      </c>
      <c r="O23" s="116">
        <v>10</v>
      </c>
      <c r="P23" s="116">
        <v>19</v>
      </c>
      <c r="Q23" s="116">
        <v>3090</v>
      </c>
    </row>
    <row r="24" spans="1:17" ht="14.4" thickBot="1" x14ac:dyDescent="0.35">
      <c r="A24" s="115" t="s">
        <v>95</v>
      </c>
      <c r="B24" s="116">
        <v>6</v>
      </c>
      <c r="C24" s="116">
        <v>12</v>
      </c>
      <c r="D24" s="116">
        <v>10</v>
      </c>
      <c r="E24" s="116">
        <v>17</v>
      </c>
      <c r="F24" s="116">
        <v>13</v>
      </c>
      <c r="G24" s="116">
        <v>4</v>
      </c>
      <c r="H24" s="116">
        <v>8</v>
      </c>
      <c r="I24" s="116">
        <v>5</v>
      </c>
      <c r="J24" s="116">
        <v>4</v>
      </c>
      <c r="K24" s="116">
        <v>5</v>
      </c>
      <c r="L24" s="116">
        <v>1</v>
      </c>
      <c r="M24" s="116">
        <v>6</v>
      </c>
      <c r="N24" s="116">
        <v>6</v>
      </c>
      <c r="O24" s="116">
        <v>7</v>
      </c>
      <c r="P24" s="116">
        <v>8</v>
      </c>
      <c r="Q24" s="116">
        <v>3290</v>
      </c>
    </row>
    <row r="25" spans="1:17" ht="14.4" thickBot="1" x14ac:dyDescent="0.35">
      <c r="A25" s="115" t="s">
        <v>96</v>
      </c>
      <c r="B25" s="116">
        <v>1</v>
      </c>
      <c r="C25" s="116">
        <v>11</v>
      </c>
      <c r="D25" s="116">
        <v>19</v>
      </c>
      <c r="E25" s="116">
        <v>5</v>
      </c>
      <c r="F25" s="116">
        <v>12</v>
      </c>
      <c r="G25" s="116">
        <v>9</v>
      </c>
      <c r="H25" s="116">
        <v>11</v>
      </c>
      <c r="I25" s="116">
        <v>17</v>
      </c>
      <c r="J25" s="116">
        <v>3</v>
      </c>
      <c r="K25" s="116">
        <v>4</v>
      </c>
      <c r="L25" s="116">
        <v>9</v>
      </c>
      <c r="M25" s="116">
        <v>13</v>
      </c>
      <c r="N25" s="116">
        <v>3</v>
      </c>
      <c r="O25" s="116">
        <v>5</v>
      </c>
      <c r="P25" s="116">
        <v>16</v>
      </c>
      <c r="Q25" s="116">
        <v>3370</v>
      </c>
    </row>
    <row r="26" spans="1:17" ht="14.4" thickBot="1" x14ac:dyDescent="0.35">
      <c r="A26" s="115" t="s">
        <v>97</v>
      </c>
      <c r="B26" s="116">
        <v>1</v>
      </c>
      <c r="C26" s="116">
        <v>4</v>
      </c>
      <c r="D26" s="116">
        <v>5</v>
      </c>
      <c r="E26" s="116">
        <v>11</v>
      </c>
      <c r="F26" s="116">
        <v>2</v>
      </c>
      <c r="G26" s="116">
        <v>13</v>
      </c>
      <c r="H26" s="116">
        <v>10</v>
      </c>
      <c r="I26" s="116">
        <v>15</v>
      </c>
      <c r="J26" s="116">
        <v>7</v>
      </c>
      <c r="K26" s="116">
        <v>7</v>
      </c>
      <c r="L26" s="116">
        <v>3</v>
      </c>
      <c r="M26" s="116">
        <v>9</v>
      </c>
      <c r="N26" s="116">
        <v>4</v>
      </c>
      <c r="O26" s="116">
        <v>4</v>
      </c>
      <c r="P26" s="116">
        <v>15</v>
      </c>
      <c r="Q26" s="116">
        <v>3490</v>
      </c>
    </row>
    <row r="27" spans="1:17" ht="14.4" thickBot="1" x14ac:dyDescent="0.35">
      <c r="A27" s="115" t="s">
        <v>98</v>
      </c>
      <c r="B27" s="116">
        <v>1</v>
      </c>
      <c r="C27" s="116">
        <v>3</v>
      </c>
      <c r="D27" s="116">
        <v>12</v>
      </c>
      <c r="E27" s="116">
        <v>9</v>
      </c>
      <c r="F27" s="116">
        <v>1</v>
      </c>
      <c r="G27" s="116">
        <v>7</v>
      </c>
      <c r="H27" s="116">
        <v>3</v>
      </c>
      <c r="I27" s="116">
        <v>18</v>
      </c>
      <c r="J27" s="116">
        <v>5</v>
      </c>
      <c r="K27" s="116">
        <v>3</v>
      </c>
      <c r="L27" s="116">
        <v>4</v>
      </c>
      <c r="M27" s="116">
        <v>1</v>
      </c>
      <c r="N27" s="116">
        <v>5</v>
      </c>
      <c r="O27" s="116">
        <v>3</v>
      </c>
      <c r="P27" s="116">
        <v>11</v>
      </c>
      <c r="Q27" s="116">
        <v>3200</v>
      </c>
    </row>
    <row r="28" spans="1:17" ht="14.4" thickBot="1" x14ac:dyDescent="0.35">
      <c r="A28" s="115" t="s">
        <v>99</v>
      </c>
      <c r="B28" s="116">
        <v>1</v>
      </c>
      <c r="C28" s="116">
        <v>6</v>
      </c>
      <c r="D28" s="116">
        <v>14</v>
      </c>
      <c r="E28" s="116">
        <v>19</v>
      </c>
      <c r="F28" s="116">
        <v>6</v>
      </c>
      <c r="G28" s="116">
        <v>12</v>
      </c>
      <c r="H28" s="116">
        <v>3</v>
      </c>
      <c r="I28" s="116">
        <v>10</v>
      </c>
      <c r="J28" s="116">
        <v>2</v>
      </c>
      <c r="K28" s="116">
        <v>2</v>
      </c>
      <c r="L28" s="116">
        <v>2</v>
      </c>
      <c r="M28" s="116">
        <v>4</v>
      </c>
      <c r="N28" s="116">
        <v>1</v>
      </c>
      <c r="O28" s="116">
        <v>2</v>
      </c>
      <c r="P28" s="116">
        <v>10</v>
      </c>
      <c r="Q28" s="116">
        <v>3310</v>
      </c>
    </row>
    <row r="29" spans="1:17" ht="14.4" thickBot="1" x14ac:dyDescent="0.35">
      <c r="A29" s="115" t="s">
        <v>100</v>
      </c>
      <c r="B29" s="116">
        <v>1</v>
      </c>
      <c r="C29" s="116">
        <v>1</v>
      </c>
      <c r="D29" s="116">
        <v>16</v>
      </c>
      <c r="E29" s="116">
        <v>3</v>
      </c>
      <c r="F29" s="116">
        <v>15</v>
      </c>
      <c r="G29" s="116">
        <v>18</v>
      </c>
      <c r="H29" s="116">
        <v>17</v>
      </c>
      <c r="I29" s="116">
        <v>18</v>
      </c>
      <c r="J29" s="116">
        <v>1</v>
      </c>
      <c r="K29" s="116">
        <v>1</v>
      </c>
      <c r="L29" s="116">
        <v>15</v>
      </c>
      <c r="M29" s="116">
        <v>3</v>
      </c>
      <c r="N29" s="116">
        <v>2</v>
      </c>
      <c r="O29" s="116">
        <v>1</v>
      </c>
      <c r="P29" s="116">
        <v>6</v>
      </c>
    </row>
    <row r="30" spans="1:17" ht="18.600000000000001" thickBot="1" x14ac:dyDescent="0.35">
      <c r="A30" s="111"/>
    </row>
    <row r="31" spans="1:17" ht="14.4" thickBot="1" x14ac:dyDescent="0.35">
      <c r="A31" s="115" t="s">
        <v>101</v>
      </c>
      <c r="B31" s="115" t="s">
        <v>64</v>
      </c>
      <c r="C31" s="115" t="s">
        <v>65</v>
      </c>
      <c r="D31" s="115" t="s">
        <v>66</v>
      </c>
      <c r="E31" s="115" t="s">
        <v>67</v>
      </c>
      <c r="F31" s="115" t="s">
        <v>68</v>
      </c>
      <c r="G31" s="115" t="s">
        <v>69</v>
      </c>
      <c r="H31" s="115" t="s">
        <v>70</v>
      </c>
      <c r="I31" s="115" t="s">
        <v>71</v>
      </c>
      <c r="J31" s="115" t="s">
        <v>72</v>
      </c>
      <c r="K31" s="115" t="s">
        <v>73</v>
      </c>
      <c r="L31" s="115" t="s">
        <v>74</v>
      </c>
      <c r="M31" s="115" t="s">
        <v>75</v>
      </c>
      <c r="N31" s="115" t="s">
        <v>76</v>
      </c>
      <c r="O31" s="115" t="s">
        <v>77</v>
      </c>
      <c r="P31" s="115" t="s">
        <v>78</v>
      </c>
    </row>
    <row r="32" spans="1:17" ht="14.4" thickBot="1" x14ac:dyDescent="0.35">
      <c r="A32" s="115" t="s">
        <v>102</v>
      </c>
      <c r="B32" s="116" t="s">
        <v>103</v>
      </c>
      <c r="C32" s="116" t="s">
        <v>103</v>
      </c>
      <c r="D32" s="116" t="s">
        <v>383</v>
      </c>
      <c r="E32" s="116" t="s">
        <v>384</v>
      </c>
      <c r="F32" s="116" t="s">
        <v>385</v>
      </c>
      <c r="G32" s="116" t="s">
        <v>386</v>
      </c>
      <c r="H32" s="116" t="s">
        <v>103</v>
      </c>
      <c r="I32" s="116" t="s">
        <v>387</v>
      </c>
      <c r="J32" s="116" t="s">
        <v>388</v>
      </c>
      <c r="K32" s="116" t="s">
        <v>103</v>
      </c>
      <c r="L32" s="116" t="s">
        <v>389</v>
      </c>
      <c r="M32" s="116" t="s">
        <v>103</v>
      </c>
      <c r="N32" s="116" t="s">
        <v>390</v>
      </c>
      <c r="O32" s="116" t="s">
        <v>103</v>
      </c>
      <c r="P32" s="116" t="s">
        <v>391</v>
      </c>
    </row>
    <row r="33" spans="1:16" ht="14.4" thickBot="1" x14ac:dyDescent="0.35">
      <c r="A33" s="115" t="s">
        <v>104</v>
      </c>
      <c r="B33" s="116" t="s">
        <v>103</v>
      </c>
      <c r="C33" s="116" t="s">
        <v>103</v>
      </c>
      <c r="D33" s="116" t="s">
        <v>383</v>
      </c>
      <c r="E33" s="116" t="s">
        <v>392</v>
      </c>
      <c r="F33" s="116" t="s">
        <v>385</v>
      </c>
      <c r="G33" s="116" t="s">
        <v>386</v>
      </c>
      <c r="H33" s="116" t="s">
        <v>103</v>
      </c>
      <c r="I33" s="116" t="s">
        <v>393</v>
      </c>
      <c r="J33" s="116" t="s">
        <v>388</v>
      </c>
      <c r="K33" s="116" t="s">
        <v>103</v>
      </c>
      <c r="L33" s="116" t="s">
        <v>394</v>
      </c>
      <c r="M33" s="116" t="s">
        <v>103</v>
      </c>
      <c r="N33" s="116" t="s">
        <v>390</v>
      </c>
      <c r="O33" s="116" t="s">
        <v>103</v>
      </c>
      <c r="P33" s="116" t="s">
        <v>391</v>
      </c>
    </row>
    <row r="34" spans="1:16" ht="14.4" thickBot="1" x14ac:dyDescent="0.35">
      <c r="A34" s="115" t="s">
        <v>105</v>
      </c>
      <c r="B34" s="116" t="s">
        <v>103</v>
      </c>
      <c r="C34" s="116" t="s">
        <v>103</v>
      </c>
      <c r="D34" s="116" t="s">
        <v>383</v>
      </c>
      <c r="E34" s="116" t="s">
        <v>392</v>
      </c>
      <c r="F34" s="116" t="s">
        <v>395</v>
      </c>
      <c r="G34" s="116" t="s">
        <v>386</v>
      </c>
      <c r="H34" s="116" t="s">
        <v>103</v>
      </c>
      <c r="I34" s="116" t="s">
        <v>396</v>
      </c>
      <c r="J34" s="116" t="s">
        <v>388</v>
      </c>
      <c r="K34" s="116" t="s">
        <v>103</v>
      </c>
      <c r="L34" s="116" t="s">
        <v>394</v>
      </c>
      <c r="M34" s="116" t="s">
        <v>103</v>
      </c>
      <c r="N34" s="116" t="s">
        <v>390</v>
      </c>
      <c r="O34" s="116" t="s">
        <v>103</v>
      </c>
      <c r="P34" s="116" t="s">
        <v>391</v>
      </c>
    </row>
    <row r="35" spans="1:16" ht="14.4" thickBot="1" x14ac:dyDescent="0.35">
      <c r="A35" s="115" t="s">
        <v>106</v>
      </c>
      <c r="B35" s="116" t="s">
        <v>103</v>
      </c>
      <c r="C35" s="116" t="s">
        <v>103</v>
      </c>
      <c r="D35" s="116" t="s">
        <v>383</v>
      </c>
      <c r="E35" s="116" t="s">
        <v>392</v>
      </c>
      <c r="F35" s="116" t="s">
        <v>395</v>
      </c>
      <c r="G35" s="116" t="s">
        <v>386</v>
      </c>
      <c r="H35" s="116" t="s">
        <v>103</v>
      </c>
      <c r="I35" s="116" t="s">
        <v>396</v>
      </c>
      <c r="J35" s="116" t="s">
        <v>397</v>
      </c>
      <c r="K35" s="116" t="s">
        <v>103</v>
      </c>
      <c r="L35" s="116" t="s">
        <v>398</v>
      </c>
      <c r="M35" s="116" t="s">
        <v>103</v>
      </c>
      <c r="N35" s="116" t="s">
        <v>390</v>
      </c>
      <c r="O35" s="116" t="s">
        <v>103</v>
      </c>
      <c r="P35" s="116" t="s">
        <v>391</v>
      </c>
    </row>
    <row r="36" spans="1:16" ht="14.4" thickBot="1" x14ac:dyDescent="0.35">
      <c r="A36" s="115" t="s">
        <v>107</v>
      </c>
      <c r="B36" s="116" t="s">
        <v>103</v>
      </c>
      <c r="C36" s="116" t="s">
        <v>103</v>
      </c>
      <c r="D36" s="116" t="s">
        <v>103</v>
      </c>
      <c r="E36" s="116" t="s">
        <v>392</v>
      </c>
      <c r="F36" s="116" t="s">
        <v>395</v>
      </c>
      <c r="G36" s="116" t="s">
        <v>386</v>
      </c>
      <c r="H36" s="116" t="s">
        <v>103</v>
      </c>
      <c r="I36" s="116" t="s">
        <v>396</v>
      </c>
      <c r="J36" s="116" t="s">
        <v>397</v>
      </c>
      <c r="K36" s="116" t="s">
        <v>103</v>
      </c>
      <c r="L36" s="116" t="s">
        <v>398</v>
      </c>
      <c r="M36" s="116" t="s">
        <v>103</v>
      </c>
      <c r="N36" s="116" t="s">
        <v>390</v>
      </c>
      <c r="O36" s="116" t="s">
        <v>103</v>
      </c>
      <c r="P36" s="116" t="s">
        <v>399</v>
      </c>
    </row>
    <row r="37" spans="1:16" ht="14.4" thickBot="1" x14ac:dyDescent="0.35">
      <c r="A37" s="115" t="s">
        <v>108</v>
      </c>
      <c r="B37" s="116" t="s">
        <v>103</v>
      </c>
      <c r="C37" s="116" t="s">
        <v>103</v>
      </c>
      <c r="D37" s="116" t="s">
        <v>103</v>
      </c>
      <c r="E37" s="116" t="s">
        <v>103</v>
      </c>
      <c r="F37" s="116" t="s">
        <v>395</v>
      </c>
      <c r="G37" s="116" t="s">
        <v>386</v>
      </c>
      <c r="H37" s="116" t="s">
        <v>103</v>
      </c>
      <c r="I37" s="116" t="s">
        <v>396</v>
      </c>
      <c r="J37" s="116" t="s">
        <v>397</v>
      </c>
      <c r="K37" s="116" t="s">
        <v>103</v>
      </c>
      <c r="L37" s="116" t="s">
        <v>398</v>
      </c>
      <c r="M37" s="116" t="s">
        <v>103</v>
      </c>
      <c r="N37" s="116" t="s">
        <v>390</v>
      </c>
      <c r="O37" s="116" t="s">
        <v>103</v>
      </c>
      <c r="P37" s="116" t="s">
        <v>399</v>
      </c>
    </row>
    <row r="38" spans="1:16" ht="14.4" thickBot="1" x14ac:dyDescent="0.35">
      <c r="A38" s="115" t="s">
        <v>109</v>
      </c>
      <c r="B38" s="116" t="s">
        <v>103</v>
      </c>
      <c r="C38" s="116" t="s">
        <v>103</v>
      </c>
      <c r="D38" s="116" t="s">
        <v>103</v>
      </c>
      <c r="E38" s="116" t="s">
        <v>103</v>
      </c>
      <c r="F38" s="116" t="s">
        <v>395</v>
      </c>
      <c r="G38" s="116" t="s">
        <v>386</v>
      </c>
      <c r="H38" s="116" t="s">
        <v>103</v>
      </c>
      <c r="I38" s="116" t="s">
        <v>396</v>
      </c>
      <c r="J38" s="116" t="s">
        <v>397</v>
      </c>
      <c r="K38" s="116" t="s">
        <v>103</v>
      </c>
      <c r="L38" s="116" t="s">
        <v>398</v>
      </c>
      <c r="M38" s="116" t="s">
        <v>103</v>
      </c>
      <c r="N38" s="116" t="s">
        <v>390</v>
      </c>
      <c r="O38" s="116" t="s">
        <v>103</v>
      </c>
      <c r="P38" s="116" t="s">
        <v>399</v>
      </c>
    </row>
    <row r="39" spans="1:16" ht="14.4" thickBot="1" x14ac:dyDescent="0.35">
      <c r="A39" s="115" t="s">
        <v>110</v>
      </c>
      <c r="B39" s="116" t="s">
        <v>103</v>
      </c>
      <c r="C39" s="116" t="s">
        <v>103</v>
      </c>
      <c r="D39" s="116" t="s">
        <v>103</v>
      </c>
      <c r="E39" s="116" t="s">
        <v>103</v>
      </c>
      <c r="F39" s="116" t="s">
        <v>395</v>
      </c>
      <c r="G39" s="116" t="s">
        <v>386</v>
      </c>
      <c r="H39" s="116" t="s">
        <v>103</v>
      </c>
      <c r="I39" s="116" t="s">
        <v>399</v>
      </c>
      <c r="J39" s="116" t="s">
        <v>397</v>
      </c>
      <c r="K39" s="116" t="s">
        <v>103</v>
      </c>
      <c r="L39" s="116" t="s">
        <v>398</v>
      </c>
      <c r="M39" s="116" t="s">
        <v>103</v>
      </c>
      <c r="N39" s="116" t="s">
        <v>390</v>
      </c>
      <c r="O39" s="116" t="s">
        <v>103</v>
      </c>
      <c r="P39" s="116" t="s">
        <v>400</v>
      </c>
    </row>
    <row r="40" spans="1:16" ht="14.4" thickBot="1" x14ac:dyDescent="0.35">
      <c r="A40" s="115" t="s">
        <v>111</v>
      </c>
      <c r="B40" s="116" t="s">
        <v>103</v>
      </c>
      <c r="C40" s="116" t="s">
        <v>103</v>
      </c>
      <c r="D40" s="116" t="s">
        <v>103</v>
      </c>
      <c r="E40" s="116" t="s">
        <v>103</v>
      </c>
      <c r="F40" s="116" t="s">
        <v>395</v>
      </c>
      <c r="G40" s="116" t="s">
        <v>386</v>
      </c>
      <c r="H40" s="116" t="s">
        <v>103</v>
      </c>
      <c r="I40" s="116" t="s">
        <v>399</v>
      </c>
      <c r="J40" s="116" t="s">
        <v>397</v>
      </c>
      <c r="K40" s="116" t="s">
        <v>103</v>
      </c>
      <c r="L40" s="116" t="s">
        <v>398</v>
      </c>
      <c r="M40" s="116" t="s">
        <v>103</v>
      </c>
      <c r="N40" s="116" t="s">
        <v>390</v>
      </c>
      <c r="O40" s="116" t="s">
        <v>103</v>
      </c>
      <c r="P40" s="116" t="s">
        <v>400</v>
      </c>
    </row>
    <row r="41" spans="1:16" ht="14.4" thickBot="1" x14ac:dyDescent="0.35">
      <c r="A41" s="115" t="s">
        <v>112</v>
      </c>
      <c r="B41" s="116" t="s">
        <v>103</v>
      </c>
      <c r="C41" s="116" t="s">
        <v>103</v>
      </c>
      <c r="D41" s="116" t="s">
        <v>103</v>
      </c>
      <c r="E41" s="116" t="s">
        <v>103</v>
      </c>
      <c r="F41" s="116" t="s">
        <v>395</v>
      </c>
      <c r="G41" s="116" t="s">
        <v>386</v>
      </c>
      <c r="H41" s="116" t="s">
        <v>103</v>
      </c>
      <c r="I41" s="116" t="s">
        <v>399</v>
      </c>
      <c r="J41" s="116" t="s">
        <v>397</v>
      </c>
      <c r="K41" s="116" t="s">
        <v>103</v>
      </c>
      <c r="L41" s="116" t="s">
        <v>401</v>
      </c>
      <c r="M41" s="116" t="s">
        <v>103</v>
      </c>
      <c r="N41" s="116" t="s">
        <v>390</v>
      </c>
      <c r="O41" s="116" t="s">
        <v>103</v>
      </c>
      <c r="P41" s="116" t="s">
        <v>400</v>
      </c>
    </row>
    <row r="42" spans="1:16" ht="14.4" thickBot="1" x14ac:dyDescent="0.35">
      <c r="A42" s="115" t="s">
        <v>113</v>
      </c>
      <c r="B42" s="116" t="s">
        <v>103</v>
      </c>
      <c r="C42" s="116" t="s">
        <v>103</v>
      </c>
      <c r="D42" s="116" t="s">
        <v>103</v>
      </c>
      <c r="E42" s="116" t="s">
        <v>103</v>
      </c>
      <c r="F42" s="116" t="s">
        <v>395</v>
      </c>
      <c r="G42" s="116" t="s">
        <v>386</v>
      </c>
      <c r="H42" s="116" t="s">
        <v>103</v>
      </c>
      <c r="I42" s="116" t="s">
        <v>399</v>
      </c>
      <c r="J42" s="116" t="s">
        <v>397</v>
      </c>
      <c r="K42" s="116" t="s">
        <v>103</v>
      </c>
      <c r="L42" s="116" t="s">
        <v>401</v>
      </c>
      <c r="M42" s="116" t="s">
        <v>103</v>
      </c>
      <c r="N42" s="116" t="s">
        <v>390</v>
      </c>
      <c r="O42" s="116" t="s">
        <v>103</v>
      </c>
      <c r="P42" s="116" t="s">
        <v>400</v>
      </c>
    </row>
    <row r="43" spans="1:16" ht="14.4" thickBot="1" x14ac:dyDescent="0.35">
      <c r="A43" s="115" t="s">
        <v>114</v>
      </c>
      <c r="B43" s="116" t="s">
        <v>103</v>
      </c>
      <c r="C43" s="116" t="s">
        <v>103</v>
      </c>
      <c r="D43" s="116" t="s">
        <v>103</v>
      </c>
      <c r="E43" s="116" t="s">
        <v>103</v>
      </c>
      <c r="F43" s="116" t="s">
        <v>395</v>
      </c>
      <c r="G43" s="116" t="s">
        <v>386</v>
      </c>
      <c r="H43" s="116" t="s">
        <v>103</v>
      </c>
      <c r="I43" s="116" t="s">
        <v>399</v>
      </c>
      <c r="J43" s="116" t="s">
        <v>397</v>
      </c>
      <c r="K43" s="116" t="s">
        <v>103</v>
      </c>
      <c r="L43" s="116" t="s">
        <v>401</v>
      </c>
      <c r="M43" s="116" t="s">
        <v>103</v>
      </c>
      <c r="N43" s="116" t="s">
        <v>390</v>
      </c>
      <c r="O43" s="116" t="s">
        <v>103</v>
      </c>
      <c r="P43" s="116" t="s">
        <v>402</v>
      </c>
    </row>
    <row r="44" spans="1:16" ht="14.4" thickBot="1" x14ac:dyDescent="0.35">
      <c r="A44" s="115" t="s">
        <v>115</v>
      </c>
      <c r="B44" s="116" t="s">
        <v>103</v>
      </c>
      <c r="C44" s="116" t="s">
        <v>103</v>
      </c>
      <c r="D44" s="116" t="s">
        <v>103</v>
      </c>
      <c r="E44" s="116" t="s">
        <v>103</v>
      </c>
      <c r="F44" s="116" t="s">
        <v>395</v>
      </c>
      <c r="G44" s="116" t="s">
        <v>386</v>
      </c>
      <c r="H44" s="116" t="s">
        <v>103</v>
      </c>
      <c r="I44" s="116" t="s">
        <v>399</v>
      </c>
      <c r="J44" s="116" t="s">
        <v>397</v>
      </c>
      <c r="K44" s="116" t="s">
        <v>103</v>
      </c>
      <c r="L44" s="116" t="s">
        <v>401</v>
      </c>
      <c r="M44" s="116" t="s">
        <v>103</v>
      </c>
      <c r="N44" s="116" t="s">
        <v>390</v>
      </c>
      <c r="O44" s="116" t="s">
        <v>103</v>
      </c>
      <c r="P44" s="116" t="s">
        <v>402</v>
      </c>
    </row>
    <row r="45" spans="1:16" ht="14.4" thickBot="1" x14ac:dyDescent="0.35">
      <c r="A45" s="115" t="s">
        <v>116</v>
      </c>
      <c r="B45" s="116" t="s">
        <v>103</v>
      </c>
      <c r="C45" s="116" t="s">
        <v>103</v>
      </c>
      <c r="D45" s="116" t="s">
        <v>103</v>
      </c>
      <c r="E45" s="116" t="s">
        <v>103</v>
      </c>
      <c r="F45" s="116" t="s">
        <v>395</v>
      </c>
      <c r="G45" s="116" t="s">
        <v>386</v>
      </c>
      <c r="H45" s="116" t="s">
        <v>103</v>
      </c>
      <c r="I45" s="116" t="s">
        <v>103</v>
      </c>
      <c r="J45" s="116" t="s">
        <v>397</v>
      </c>
      <c r="K45" s="116" t="s">
        <v>103</v>
      </c>
      <c r="L45" s="116" t="s">
        <v>401</v>
      </c>
      <c r="M45" s="116" t="s">
        <v>103</v>
      </c>
      <c r="N45" s="116" t="s">
        <v>390</v>
      </c>
      <c r="O45" s="116" t="s">
        <v>103</v>
      </c>
      <c r="P45" s="116" t="s">
        <v>402</v>
      </c>
    </row>
    <row r="46" spans="1:16" ht="14.4" thickBot="1" x14ac:dyDescent="0.35">
      <c r="A46" s="115" t="s">
        <v>117</v>
      </c>
      <c r="B46" s="116" t="s">
        <v>103</v>
      </c>
      <c r="C46" s="116" t="s">
        <v>103</v>
      </c>
      <c r="D46" s="116" t="s">
        <v>103</v>
      </c>
      <c r="E46" s="116" t="s">
        <v>103</v>
      </c>
      <c r="F46" s="116" t="s">
        <v>395</v>
      </c>
      <c r="G46" s="116" t="s">
        <v>386</v>
      </c>
      <c r="H46" s="116" t="s">
        <v>103</v>
      </c>
      <c r="I46" s="116" t="s">
        <v>103</v>
      </c>
      <c r="J46" s="116" t="s">
        <v>397</v>
      </c>
      <c r="K46" s="116" t="s">
        <v>103</v>
      </c>
      <c r="L46" s="116" t="s">
        <v>401</v>
      </c>
      <c r="M46" s="116" t="s">
        <v>103</v>
      </c>
      <c r="N46" s="116" t="s">
        <v>390</v>
      </c>
      <c r="O46" s="116" t="s">
        <v>103</v>
      </c>
      <c r="P46" s="116" t="s">
        <v>103</v>
      </c>
    </row>
    <row r="47" spans="1:16" ht="14.4" thickBot="1" x14ac:dyDescent="0.35">
      <c r="A47" s="115" t="s">
        <v>118</v>
      </c>
      <c r="B47" s="116" t="s">
        <v>103</v>
      </c>
      <c r="C47" s="116" t="s">
        <v>103</v>
      </c>
      <c r="D47" s="116" t="s">
        <v>103</v>
      </c>
      <c r="E47" s="116" t="s">
        <v>103</v>
      </c>
      <c r="F47" s="116" t="s">
        <v>395</v>
      </c>
      <c r="G47" s="116" t="s">
        <v>103</v>
      </c>
      <c r="H47" s="116" t="s">
        <v>103</v>
      </c>
      <c r="I47" s="116" t="s">
        <v>103</v>
      </c>
      <c r="J47" s="116" t="s">
        <v>397</v>
      </c>
      <c r="K47" s="116" t="s">
        <v>103</v>
      </c>
      <c r="L47" s="116" t="s">
        <v>401</v>
      </c>
      <c r="M47" s="116" t="s">
        <v>103</v>
      </c>
      <c r="N47" s="116" t="s">
        <v>403</v>
      </c>
      <c r="O47" s="116" t="s">
        <v>103</v>
      </c>
      <c r="P47" s="116" t="s">
        <v>103</v>
      </c>
    </row>
    <row r="48" spans="1:16" ht="14.4" thickBot="1" x14ac:dyDescent="0.35">
      <c r="A48" s="115" t="s">
        <v>119</v>
      </c>
      <c r="B48" s="116" t="s">
        <v>103</v>
      </c>
      <c r="C48" s="116" t="s">
        <v>103</v>
      </c>
      <c r="D48" s="116" t="s">
        <v>103</v>
      </c>
      <c r="E48" s="116" t="s">
        <v>103</v>
      </c>
      <c r="F48" s="116" t="s">
        <v>395</v>
      </c>
      <c r="G48" s="116" t="s">
        <v>103</v>
      </c>
      <c r="H48" s="116" t="s">
        <v>103</v>
      </c>
      <c r="I48" s="116" t="s">
        <v>103</v>
      </c>
      <c r="J48" s="116" t="s">
        <v>397</v>
      </c>
      <c r="K48" s="116" t="s">
        <v>103</v>
      </c>
      <c r="L48" s="116" t="s">
        <v>401</v>
      </c>
      <c r="M48" s="116" t="s">
        <v>103</v>
      </c>
      <c r="N48" s="116" t="s">
        <v>403</v>
      </c>
      <c r="O48" s="116" t="s">
        <v>103</v>
      </c>
      <c r="P48" s="116" t="s">
        <v>103</v>
      </c>
    </row>
    <row r="49" spans="1:16" ht="14.4" thickBot="1" x14ac:dyDescent="0.35">
      <c r="A49" s="115" t="s">
        <v>120</v>
      </c>
      <c r="B49" s="116" t="s">
        <v>103</v>
      </c>
      <c r="C49" s="116" t="s">
        <v>103</v>
      </c>
      <c r="D49" s="116" t="s">
        <v>103</v>
      </c>
      <c r="E49" s="116" t="s">
        <v>103</v>
      </c>
      <c r="F49" s="116" t="s">
        <v>395</v>
      </c>
      <c r="G49" s="116" t="s">
        <v>103</v>
      </c>
      <c r="H49" s="116" t="s">
        <v>103</v>
      </c>
      <c r="I49" s="116" t="s">
        <v>103</v>
      </c>
      <c r="J49" s="116" t="s">
        <v>397</v>
      </c>
      <c r="K49" s="116" t="s">
        <v>103</v>
      </c>
      <c r="L49" s="116" t="s">
        <v>401</v>
      </c>
      <c r="M49" s="116" t="s">
        <v>103</v>
      </c>
      <c r="N49" s="116" t="s">
        <v>403</v>
      </c>
      <c r="O49" s="116" t="s">
        <v>103</v>
      </c>
      <c r="P49" s="116" t="s">
        <v>103</v>
      </c>
    </row>
    <row r="50" spans="1:16" ht="14.4" thickBot="1" x14ac:dyDescent="0.35">
      <c r="A50" s="115" t="s">
        <v>121</v>
      </c>
      <c r="B50" s="116" t="s">
        <v>103</v>
      </c>
      <c r="C50" s="116" t="s">
        <v>103</v>
      </c>
      <c r="D50" s="116" t="s">
        <v>103</v>
      </c>
      <c r="E50" s="116" t="s">
        <v>103</v>
      </c>
      <c r="F50" s="116" t="s">
        <v>103</v>
      </c>
      <c r="G50" s="116" t="s">
        <v>103</v>
      </c>
      <c r="H50" s="116" t="s">
        <v>103</v>
      </c>
      <c r="I50" s="116" t="s">
        <v>103</v>
      </c>
      <c r="J50" s="116" t="s">
        <v>397</v>
      </c>
      <c r="K50" s="116" t="s">
        <v>103</v>
      </c>
      <c r="L50" s="116" t="s">
        <v>401</v>
      </c>
      <c r="M50" s="116" t="s">
        <v>103</v>
      </c>
      <c r="N50" s="116" t="s">
        <v>403</v>
      </c>
      <c r="O50" s="116" t="s">
        <v>103</v>
      </c>
      <c r="P50" s="116" t="s">
        <v>103</v>
      </c>
    </row>
    <row r="51" spans="1:16" ht="14.4" thickBot="1" x14ac:dyDescent="0.35">
      <c r="A51" s="115" t="s">
        <v>122</v>
      </c>
      <c r="B51" s="116" t="s">
        <v>103</v>
      </c>
      <c r="C51" s="116" t="s">
        <v>103</v>
      </c>
      <c r="D51" s="116" t="s">
        <v>103</v>
      </c>
      <c r="E51" s="116" t="s">
        <v>103</v>
      </c>
      <c r="F51" s="116" t="s">
        <v>103</v>
      </c>
      <c r="G51" s="116" t="s">
        <v>103</v>
      </c>
      <c r="H51" s="116" t="s">
        <v>103</v>
      </c>
      <c r="I51" s="116" t="s">
        <v>103</v>
      </c>
      <c r="J51" s="116" t="s">
        <v>397</v>
      </c>
      <c r="K51" s="116" t="s">
        <v>103</v>
      </c>
      <c r="L51" s="116" t="s">
        <v>401</v>
      </c>
      <c r="M51" s="116" t="s">
        <v>103</v>
      </c>
      <c r="N51" s="116" t="s">
        <v>103</v>
      </c>
      <c r="O51" s="116" t="s">
        <v>103</v>
      </c>
      <c r="P51" s="116" t="s">
        <v>103</v>
      </c>
    </row>
    <row r="52" spans="1:16" ht="14.4" thickBot="1" x14ac:dyDescent="0.35">
      <c r="A52" s="115" t="s">
        <v>123</v>
      </c>
      <c r="B52" s="116" t="s">
        <v>103</v>
      </c>
      <c r="C52" s="116" t="s">
        <v>103</v>
      </c>
      <c r="D52" s="116" t="s">
        <v>103</v>
      </c>
      <c r="E52" s="116" t="s">
        <v>103</v>
      </c>
      <c r="F52" s="116" t="s">
        <v>103</v>
      </c>
      <c r="G52" s="116" t="s">
        <v>103</v>
      </c>
      <c r="H52" s="116" t="s">
        <v>103</v>
      </c>
      <c r="I52" s="116" t="s">
        <v>103</v>
      </c>
      <c r="J52" s="116" t="s">
        <v>103</v>
      </c>
      <c r="K52" s="116" t="s">
        <v>103</v>
      </c>
      <c r="L52" s="116" t="s">
        <v>401</v>
      </c>
      <c r="M52" s="116" t="s">
        <v>103</v>
      </c>
      <c r="N52" s="116" t="s">
        <v>103</v>
      </c>
      <c r="O52" s="116" t="s">
        <v>103</v>
      </c>
      <c r="P52" s="116" t="s">
        <v>103</v>
      </c>
    </row>
    <row r="53" spans="1:16" ht="14.4" thickBot="1" x14ac:dyDescent="0.35">
      <c r="A53" s="115" t="s">
        <v>124</v>
      </c>
      <c r="B53" s="116" t="s">
        <v>103</v>
      </c>
      <c r="C53" s="116" t="s">
        <v>103</v>
      </c>
      <c r="D53" s="116" t="s">
        <v>103</v>
      </c>
      <c r="E53" s="116" t="s">
        <v>103</v>
      </c>
      <c r="F53" s="116" t="s">
        <v>103</v>
      </c>
      <c r="G53" s="116" t="s">
        <v>103</v>
      </c>
      <c r="H53" s="116" t="s">
        <v>103</v>
      </c>
      <c r="I53" s="116" t="s">
        <v>103</v>
      </c>
      <c r="J53" s="116" t="s">
        <v>103</v>
      </c>
      <c r="K53" s="116" t="s">
        <v>103</v>
      </c>
      <c r="L53" s="116" t="s">
        <v>103</v>
      </c>
      <c r="M53" s="116" t="s">
        <v>103</v>
      </c>
      <c r="N53" s="116" t="s">
        <v>103</v>
      </c>
      <c r="O53" s="116" t="s">
        <v>103</v>
      </c>
      <c r="P53" s="116" t="s">
        <v>103</v>
      </c>
    </row>
    <row r="54" spans="1:16" ht="18.600000000000001" thickBot="1" x14ac:dyDescent="0.35">
      <c r="A54" s="111"/>
    </row>
    <row r="55" spans="1:16" ht="14.4" thickBot="1" x14ac:dyDescent="0.35">
      <c r="A55" s="115" t="s">
        <v>125</v>
      </c>
      <c r="B55" s="115" t="s">
        <v>64</v>
      </c>
      <c r="C55" s="115" t="s">
        <v>65</v>
      </c>
      <c r="D55" s="115" t="s">
        <v>66</v>
      </c>
      <c r="E55" s="115" t="s">
        <v>67</v>
      </c>
      <c r="F55" s="115" t="s">
        <v>68</v>
      </c>
      <c r="G55" s="115" t="s">
        <v>69</v>
      </c>
      <c r="H55" s="115" t="s">
        <v>70</v>
      </c>
      <c r="I55" s="115" t="s">
        <v>71</v>
      </c>
      <c r="J55" s="115" t="s">
        <v>72</v>
      </c>
      <c r="K55" s="115" t="s">
        <v>73</v>
      </c>
      <c r="L55" s="115" t="s">
        <v>74</v>
      </c>
      <c r="M55" s="115" t="s">
        <v>75</v>
      </c>
      <c r="N55" s="115" t="s">
        <v>76</v>
      </c>
      <c r="O55" s="115" t="s">
        <v>77</v>
      </c>
      <c r="P55" s="115" t="s">
        <v>78</v>
      </c>
    </row>
    <row r="56" spans="1:16" ht="14.4" thickBot="1" x14ac:dyDescent="0.35">
      <c r="A56" s="115" t="s">
        <v>102</v>
      </c>
      <c r="B56" s="116">
        <v>0</v>
      </c>
      <c r="C56" s="116">
        <v>0</v>
      </c>
      <c r="D56" s="116">
        <v>150</v>
      </c>
      <c r="E56" s="116">
        <v>1205</v>
      </c>
      <c r="F56" s="116">
        <v>2098</v>
      </c>
      <c r="G56" s="116">
        <v>10</v>
      </c>
      <c r="H56" s="116">
        <v>0</v>
      </c>
      <c r="I56" s="116">
        <v>1403</v>
      </c>
      <c r="J56" s="116">
        <v>983</v>
      </c>
      <c r="K56" s="116">
        <v>0</v>
      </c>
      <c r="L56" s="116">
        <v>1048</v>
      </c>
      <c r="M56" s="116">
        <v>0</v>
      </c>
      <c r="N56" s="116">
        <v>240</v>
      </c>
      <c r="O56" s="116">
        <v>0</v>
      </c>
      <c r="P56" s="116">
        <v>410</v>
      </c>
    </row>
    <row r="57" spans="1:16" ht="14.4" thickBot="1" x14ac:dyDescent="0.35">
      <c r="A57" s="115" t="s">
        <v>104</v>
      </c>
      <c r="B57" s="116">
        <v>0</v>
      </c>
      <c r="C57" s="116">
        <v>0</v>
      </c>
      <c r="D57" s="116">
        <v>150</v>
      </c>
      <c r="E57" s="116">
        <v>685</v>
      </c>
      <c r="F57" s="116">
        <v>2098</v>
      </c>
      <c r="G57" s="116">
        <v>10</v>
      </c>
      <c r="H57" s="116">
        <v>0</v>
      </c>
      <c r="I57" s="116">
        <v>1138</v>
      </c>
      <c r="J57" s="116">
        <v>983</v>
      </c>
      <c r="K57" s="116">
        <v>0</v>
      </c>
      <c r="L57" s="116">
        <v>775</v>
      </c>
      <c r="M57" s="116">
        <v>0</v>
      </c>
      <c r="N57" s="116">
        <v>240</v>
      </c>
      <c r="O57" s="116">
        <v>0</v>
      </c>
      <c r="P57" s="116">
        <v>410</v>
      </c>
    </row>
    <row r="58" spans="1:16" ht="14.4" thickBot="1" x14ac:dyDescent="0.35">
      <c r="A58" s="115" t="s">
        <v>105</v>
      </c>
      <c r="B58" s="116">
        <v>0</v>
      </c>
      <c r="C58" s="116">
        <v>0</v>
      </c>
      <c r="D58" s="116">
        <v>150</v>
      </c>
      <c r="E58" s="116">
        <v>685</v>
      </c>
      <c r="F58" s="116">
        <v>668</v>
      </c>
      <c r="G58" s="116">
        <v>10</v>
      </c>
      <c r="H58" s="116">
        <v>0</v>
      </c>
      <c r="I58" s="116">
        <v>688</v>
      </c>
      <c r="J58" s="116">
        <v>983</v>
      </c>
      <c r="K58" s="116">
        <v>0</v>
      </c>
      <c r="L58" s="116">
        <v>775</v>
      </c>
      <c r="M58" s="116">
        <v>0</v>
      </c>
      <c r="N58" s="116">
        <v>240</v>
      </c>
      <c r="O58" s="116">
        <v>0</v>
      </c>
      <c r="P58" s="116">
        <v>410</v>
      </c>
    </row>
    <row r="59" spans="1:16" ht="14.4" thickBot="1" x14ac:dyDescent="0.35">
      <c r="A59" s="115" t="s">
        <v>106</v>
      </c>
      <c r="B59" s="116">
        <v>0</v>
      </c>
      <c r="C59" s="116">
        <v>0</v>
      </c>
      <c r="D59" s="116">
        <v>150</v>
      </c>
      <c r="E59" s="116">
        <v>685</v>
      </c>
      <c r="F59" s="116">
        <v>668</v>
      </c>
      <c r="G59" s="116">
        <v>10</v>
      </c>
      <c r="H59" s="116">
        <v>0</v>
      </c>
      <c r="I59" s="116">
        <v>688</v>
      </c>
      <c r="J59" s="116">
        <v>248</v>
      </c>
      <c r="K59" s="116">
        <v>0</v>
      </c>
      <c r="L59" s="116">
        <v>705</v>
      </c>
      <c r="M59" s="116">
        <v>0</v>
      </c>
      <c r="N59" s="116">
        <v>240</v>
      </c>
      <c r="O59" s="116">
        <v>0</v>
      </c>
      <c r="P59" s="116">
        <v>410</v>
      </c>
    </row>
    <row r="60" spans="1:16" ht="14.4" thickBot="1" x14ac:dyDescent="0.35">
      <c r="A60" s="115" t="s">
        <v>107</v>
      </c>
      <c r="B60" s="116">
        <v>0</v>
      </c>
      <c r="C60" s="116">
        <v>0</v>
      </c>
      <c r="D60" s="116">
        <v>0</v>
      </c>
      <c r="E60" s="116">
        <v>685</v>
      </c>
      <c r="F60" s="116">
        <v>668</v>
      </c>
      <c r="G60" s="116">
        <v>10</v>
      </c>
      <c r="H60" s="116">
        <v>0</v>
      </c>
      <c r="I60" s="116">
        <v>688</v>
      </c>
      <c r="J60" s="116">
        <v>248</v>
      </c>
      <c r="K60" s="116">
        <v>0</v>
      </c>
      <c r="L60" s="116">
        <v>705</v>
      </c>
      <c r="M60" s="116">
        <v>0</v>
      </c>
      <c r="N60" s="116">
        <v>240</v>
      </c>
      <c r="O60" s="116">
        <v>0</v>
      </c>
      <c r="P60" s="116">
        <v>335</v>
      </c>
    </row>
    <row r="61" spans="1:16" ht="14.4" thickBot="1" x14ac:dyDescent="0.35">
      <c r="A61" s="115" t="s">
        <v>108</v>
      </c>
      <c r="B61" s="116">
        <v>0</v>
      </c>
      <c r="C61" s="116">
        <v>0</v>
      </c>
      <c r="D61" s="116">
        <v>0</v>
      </c>
      <c r="E61" s="116">
        <v>0</v>
      </c>
      <c r="F61" s="116">
        <v>668</v>
      </c>
      <c r="G61" s="116">
        <v>10</v>
      </c>
      <c r="H61" s="116">
        <v>0</v>
      </c>
      <c r="I61" s="116">
        <v>688</v>
      </c>
      <c r="J61" s="116">
        <v>248</v>
      </c>
      <c r="K61" s="116">
        <v>0</v>
      </c>
      <c r="L61" s="116">
        <v>705</v>
      </c>
      <c r="M61" s="116">
        <v>0</v>
      </c>
      <c r="N61" s="116">
        <v>240</v>
      </c>
      <c r="O61" s="116">
        <v>0</v>
      </c>
      <c r="P61" s="116">
        <v>335</v>
      </c>
    </row>
    <row r="62" spans="1:16" ht="14.4" thickBot="1" x14ac:dyDescent="0.35">
      <c r="A62" s="115" t="s">
        <v>109</v>
      </c>
      <c r="B62" s="116">
        <v>0</v>
      </c>
      <c r="C62" s="116">
        <v>0</v>
      </c>
      <c r="D62" s="116">
        <v>0</v>
      </c>
      <c r="E62" s="116">
        <v>0</v>
      </c>
      <c r="F62" s="116">
        <v>668</v>
      </c>
      <c r="G62" s="116">
        <v>10</v>
      </c>
      <c r="H62" s="116">
        <v>0</v>
      </c>
      <c r="I62" s="116">
        <v>688</v>
      </c>
      <c r="J62" s="116">
        <v>248</v>
      </c>
      <c r="K62" s="116">
        <v>0</v>
      </c>
      <c r="L62" s="116">
        <v>705</v>
      </c>
      <c r="M62" s="116">
        <v>0</v>
      </c>
      <c r="N62" s="116">
        <v>240</v>
      </c>
      <c r="O62" s="116">
        <v>0</v>
      </c>
      <c r="P62" s="116">
        <v>335</v>
      </c>
    </row>
    <row r="63" spans="1:16" ht="14.4" thickBot="1" x14ac:dyDescent="0.35">
      <c r="A63" s="115" t="s">
        <v>110</v>
      </c>
      <c r="B63" s="116">
        <v>0</v>
      </c>
      <c r="C63" s="116">
        <v>0</v>
      </c>
      <c r="D63" s="116">
        <v>0</v>
      </c>
      <c r="E63" s="116">
        <v>0</v>
      </c>
      <c r="F63" s="116">
        <v>668</v>
      </c>
      <c r="G63" s="116">
        <v>10</v>
      </c>
      <c r="H63" s="116">
        <v>0</v>
      </c>
      <c r="I63" s="116">
        <v>335</v>
      </c>
      <c r="J63" s="116">
        <v>248</v>
      </c>
      <c r="K63" s="116">
        <v>0</v>
      </c>
      <c r="L63" s="116">
        <v>705</v>
      </c>
      <c r="M63" s="116">
        <v>0</v>
      </c>
      <c r="N63" s="116">
        <v>240</v>
      </c>
      <c r="O63" s="116">
        <v>0</v>
      </c>
      <c r="P63" s="116">
        <v>190</v>
      </c>
    </row>
    <row r="64" spans="1:16" ht="14.4" thickBot="1" x14ac:dyDescent="0.35">
      <c r="A64" s="115" t="s">
        <v>111</v>
      </c>
      <c r="B64" s="116">
        <v>0</v>
      </c>
      <c r="C64" s="116">
        <v>0</v>
      </c>
      <c r="D64" s="116">
        <v>0</v>
      </c>
      <c r="E64" s="116">
        <v>0</v>
      </c>
      <c r="F64" s="116">
        <v>668</v>
      </c>
      <c r="G64" s="116">
        <v>10</v>
      </c>
      <c r="H64" s="116">
        <v>0</v>
      </c>
      <c r="I64" s="116">
        <v>335</v>
      </c>
      <c r="J64" s="116">
        <v>248</v>
      </c>
      <c r="K64" s="116">
        <v>0</v>
      </c>
      <c r="L64" s="116">
        <v>705</v>
      </c>
      <c r="M64" s="116">
        <v>0</v>
      </c>
      <c r="N64" s="116">
        <v>240</v>
      </c>
      <c r="O64" s="116">
        <v>0</v>
      </c>
      <c r="P64" s="116">
        <v>190</v>
      </c>
    </row>
    <row r="65" spans="1:20" ht="14.4" thickBot="1" x14ac:dyDescent="0.35">
      <c r="A65" s="115" t="s">
        <v>112</v>
      </c>
      <c r="B65" s="116">
        <v>0</v>
      </c>
      <c r="C65" s="116">
        <v>0</v>
      </c>
      <c r="D65" s="116">
        <v>0</v>
      </c>
      <c r="E65" s="116">
        <v>0</v>
      </c>
      <c r="F65" s="116">
        <v>668</v>
      </c>
      <c r="G65" s="116">
        <v>10</v>
      </c>
      <c r="H65" s="116">
        <v>0</v>
      </c>
      <c r="I65" s="116">
        <v>335</v>
      </c>
      <c r="J65" s="116">
        <v>248</v>
      </c>
      <c r="K65" s="116">
        <v>0</v>
      </c>
      <c r="L65" s="116">
        <v>400</v>
      </c>
      <c r="M65" s="116">
        <v>0</v>
      </c>
      <c r="N65" s="116">
        <v>240</v>
      </c>
      <c r="O65" s="116">
        <v>0</v>
      </c>
      <c r="P65" s="116">
        <v>190</v>
      </c>
    </row>
    <row r="66" spans="1:20" ht="14.4" thickBot="1" x14ac:dyDescent="0.35">
      <c r="A66" s="115" t="s">
        <v>113</v>
      </c>
      <c r="B66" s="116">
        <v>0</v>
      </c>
      <c r="C66" s="116">
        <v>0</v>
      </c>
      <c r="D66" s="116">
        <v>0</v>
      </c>
      <c r="E66" s="116">
        <v>0</v>
      </c>
      <c r="F66" s="116">
        <v>668</v>
      </c>
      <c r="G66" s="116">
        <v>10</v>
      </c>
      <c r="H66" s="116">
        <v>0</v>
      </c>
      <c r="I66" s="116">
        <v>335</v>
      </c>
      <c r="J66" s="116">
        <v>248</v>
      </c>
      <c r="K66" s="116">
        <v>0</v>
      </c>
      <c r="L66" s="116">
        <v>400</v>
      </c>
      <c r="M66" s="116">
        <v>0</v>
      </c>
      <c r="N66" s="116">
        <v>240</v>
      </c>
      <c r="O66" s="116">
        <v>0</v>
      </c>
      <c r="P66" s="116">
        <v>190</v>
      </c>
    </row>
    <row r="67" spans="1:20" ht="14.4" thickBot="1" x14ac:dyDescent="0.35">
      <c r="A67" s="115" t="s">
        <v>114</v>
      </c>
      <c r="B67" s="116">
        <v>0</v>
      </c>
      <c r="C67" s="116">
        <v>0</v>
      </c>
      <c r="D67" s="116">
        <v>0</v>
      </c>
      <c r="E67" s="116">
        <v>0</v>
      </c>
      <c r="F67" s="116">
        <v>668</v>
      </c>
      <c r="G67" s="116">
        <v>10</v>
      </c>
      <c r="H67" s="116">
        <v>0</v>
      </c>
      <c r="I67" s="116">
        <v>335</v>
      </c>
      <c r="J67" s="116">
        <v>248</v>
      </c>
      <c r="K67" s="116">
        <v>0</v>
      </c>
      <c r="L67" s="116">
        <v>400</v>
      </c>
      <c r="M67" s="116">
        <v>0</v>
      </c>
      <c r="N67" s="116">
        <v>240</v>
      </c>
      <c r="O67" s="116">
        <v>0</v>
      </c>
      <c r="P67" s="116">
        <v>153</v>
      </c>
    </row>
    <row r="68" spans="1:20" ht="14.4" thickBot="1" x14ac:dyDescent="0.35">
      <c r="A68" s="115" t="s">
        <v>115</v>
      </c>
      <c r="B68" s="116">
        <v>0</v>
      </c>
      <c r="C68" s="116">
        <v>0</v>
      </c>
      <c r="D68" s="116">
        <v>0</v>
      </c>
      <c r="E68" s="116">
        <v>0</v>
      </c>
      <c r="F68" s="116">
        <v>668</v>
      </c>
      <c r="G68" s="116">
        <v>10</v>
      </c>
      <c r="H68" s="116">
        <v>0</v>
      </c>
      <c r="I68" s="116">
        <v>335</v>
      </c>
      <c r="J68" s="116">
        <v>248</v>
      </c>
      <c r="K68" s="116">
        <v>0</v>
      </c>
      <c r="L68" s="116">
        <v>400</v>
      </c>
      <c r="M68" s="116">
        <v>0</v>
      </c>
      <c r="N68" s="116">
        <v>240</v>
      </c>
      <c r="O68" s="116">
        <v>0</v>
      </c>
      <c r="P68" s="116">
        <v>153</v>
      </c>
    </row>
    <row r="69" spans="1:20" ht="14.4" thickBot="1" x14ac:dyDescent="0.35">
      <c r="A69" s="115" t="s">
        <v>116</v>
      </c>
      <c r="B69" s="116">
        <v>0</v>
      </c>
      <c r="C69" s="116">
        <v>0</v>
      </c>
      <c r="D69" s="116">
        <v>0</v>
      </c>
      <c r="E69" s="116">
        <v>0</v>
      </c>
      <c r="F69" s="116">
        <v>668</v>
      </c>
      <c r="G69" s="116">
        <v>10</v>
      </c>
      <c r="H69" s="116">
        <v>0</v>
      </c>
      <c r="I69" s="116">
        <v>0</v>
      </c>
      <c r="J69" s="116">
        <v>248</v>
      </c>
      <c r="K69" s="116">
        <v>0</v>
      </c>
      <c r="L69" s="116">
        <v>400</v>
      </c>
      <c r="M69" s="116">
        <v>0</v>
      </c>
      <c r="N69" s="116">
        <v>240</v>
      </c>
      <c r="O69" s="116">
        <v>0</v>
      </c>
      <c r="P69" s="116">
        <v>153</v>
      </c>
    </row>
    <row r="70" spans="1:20" ht="14.4" thickBot="1" x14ac:dyDescent="0.35">
      <c r="A70" s="115" t="s">
        <v>117</v>
      </c>
      <c r="B70" s="116">
        <v>0</v>
      </c>
      <c r="C70" s="116">
        <v>0</v>
      </c>
      <c r="D70" s="116">
        <v>0</v>
      </c>
      <c r="E70" s="116">
        <v>0</v>
      </c>
      <c r="F70" s="116">
        <v>668</v>
      </c>
      <c r="G70" s="116">
        <v>10</v>
      </c>
      <c r="H70" s="116">
        <v>0</v>
      </c>
      <c r="I70" s="116">
        <v>0</v>
      </c>
      <c r="J70" s="116">
        <v>248</v>
      </c>
      <c r="K70" s="116">
        <v>0</v>
      </c>
      <c r="L70" s="116">
        <v>400</v>
      </c>
      <c r="M70" s="116">
        <v>0</v>
      </c>
      <c r="N70" s="116">
        <v>240</v>
      </c>
      <c r="O70" s="116">
        <v>0</v>
      </c>
      <c r="P70" s="116">
        <v>0</v>
      </c>
    </row>
    <row r="71" spans="1:20" ht="14.4" thickBot="1" x14ac:dyDescent="0.35">
      <c r="A71" s="115" t="s">
        <v>118</v>
      </c>
      <c r="B71" s="116">
        <v>0</v>
      </c>
      <c r="C71" s="116">
        <v>0</v>
      </c>
      <c r="D71" s="116">
        <v>0</v>
      </c>
      <c r="E71" s="116">
        <v>0</v>
      </c>
      <c r="F71" s="116">
        <v>668</v>
      </c>
      <c r="G71" s="116">
        <v>0</v>
      </c>
      <c r="H71" s="116">
        <v>0</v>
      </c>
      <c r="I71" s="116">
        <v>0</v>
      </c>
      <c r="J71" s="116">
        <v>248</v>
      </c>
      <c r="K71" s="116">
        <v>0</v>
      </c>
      <c r="L71" s="116">
        <v>400</v>
      </c>
      <c r="M71" s="116">
        <v>0</v>
      </c>
      <c r="N71" s="116">
        <v>205</v>
      </c>
      <c r="O71" s="116">
        <v>0</v>
      </c>
      <c r="P71" s="116">
        <v>0</v>
      </c>
    </row>
    <row r="72" spans="1:20" ht="14.4" thickBot="1" x14ac:dyDescent="0.35">
      <c r="A72" s="115" t="s">
        <v>119</v>
      </c>
      <c r="B72" s="116">
        <v>0</v>
      </c>
      <c r="C72" s="116">
        <v>0</v>
      </c>
      <c r="D72" s="116">
        <v>0</v>
      </c>
      <c r="E72" s="116">
        <v>0</v>
      </c>
      <c r="F72" s="116">
        <v>668</v>
      </c>
      <c r="G72" s="116">
        <v>0</v>
      </c>
      <c r="H72" s="116">
        <v>0</v>
      </c>
      <c r="I72" s="116">
        <v>0</v>
      </c>
      <c r="J72" s="116">
        <v>248</v>
      </c>
      <c r="K72" s="116">
        <v>0</v>
      </c>
      <c r="L72" s="116">
        <v>400</v>
      </c>
      <c r="M72" s="116">
        <v>0</v>
      </c>
      <c r="N72" s="116">
        <v>205</v>
      </c>
      <c r="O72" s="116">
        <v>0</v>
      </c>
      <c r="P72" s="116">
        <v>0</v>
      </c>
    </row>
    <row r="73" spans="1:20" ht="14.4" thickBot="1" x14ac:dyDescent="0.35">
      <c r="A73" s="115" t="s">
        <v>120</v>
      </c>
      <c r="B73" s="116">
        <v>0</v>
      </c>
      <c r="C73" s="116">
        <v>0</v>
      </c>
      <c r="D73" s="116">
        <v>0</v>
      </c>
      <c r="E73" s="116">
        <v>0</v>
      </c>
      <c r="F73" s="116">
        <v>668</v>
      </c>
      <c r="G73" s="116">
        <v>0</v>
      </c>
      <c r="H73" s="116">
        <v>0</v>
      </c>
      <c r="I73" s="116">
        <v>0</v>
      </c>
      <c r="J73" s="116">
        <v>248</v>
      </c>
      <c r="K73" s="116">
        <v>0</v>
      </c>
      <c r="L73" s="116">
        <v>400</v>
      </c>
      <c r="M73" s="116">
        <v>0</v>
      </c>
      <c r="N73" s="116">
        <v>205</v>
      </c>
      <c r="O73" s="116">
        <v>0</v>
      </c>
      <c r="P73" s="116">
        <v>0</v>
      </c>
    </row>
    <row r="74" spans="1:20" ht="14.4" thickBot="1" x14ac:dyDescent="0.35">
      <c r="A74" s="115" t="s">
        <v>121</v>
      </c>
      <c r="B74" s="116">
        <v>0</v>
      </c>
      <c r="C74" s="116">
        <v>0</v>
      </c>
      <c r="D74" s="116">
        <v>0</v>
      </c>
      <c r="E74" s="116">
        <v>0</v>
      </c>
      <c r="F74" s="116">
        <v>0</v>
      </c>
      <c r="G74" s="116">
        <v>0</v>
      </c>
      <c r="H74" s="116">
        <v>0</v>
      </c>
      <c r="I74" s="116">
        <v>0</v>
      </c>
      <c r="J74" s="116">
        <v>248</v>
      </c>
      <c r="K74" s="116">
        <v>0</v>
      </c>
      <c r="L74" s="116">
        <v>400</v>
      </c>
      <c r="M74" s="116">
        <v>0</v>
      </c>
      <c r="N74" s="116">
        <v>205</v>
      </c>
      <c r="O74" s="116">
        <v>0</v>
      </c>
      <c r="P74" s="116">
        <v>0</v>
      </c>
    </row>
    <row r="75" spans="1:20" ht="14.4" thickBot="1" x14ac:dyDescent="0.35">
      <c r="A75" s="115" t="s">
        <v>122</v>
      </c>
      <c r="B75" s="116">
        <v>0</v>
      </c>
      <c r="C75" s="116">
        <v>0</v>
      </c>
      <c r="D75" s="116">
        <v>0</v>
      </c>
      <c r="E75" s="116">
        <v>0</v>
      </c>
      <c r="F75" s="116">
        <v>0</v>
      </c>
      <c r="G75" s="116">
        <v>0</v>
      </c>
      <c r="H75" s="116">
        <v>0</v>
      </c>
      <c r="I75" s="116">
        <v>0</v>
      </c>
      <c r="J75" s="116">
        <v>248</v>
      </c>
      <c r="K75" s="116">
        <v>0</v>
      </c>
      <c r="L75" s="116">
        <v>400</v>
      </c>
      <c r="M75" s="116">
        <v>0</v>
      </c>
      <c r="N75" s="116">
        <v>0</v>
      </c>
      <c r="O75" s="116">
        <v>0</v>
      </c>
      <c r="P75" s="116">
        <v>0</v>
      </c>
    </row>
    <row r="76" spans="1:20" ht="14.4" thickBot="1" x14ac:dyDescent="0.35">
      <c r="A76" s="115" t="s">
        <v>123</v>
      </c>
      <c r="B76" s="116">
        <v>0</v>
      </c>
      <c r="C76" s="116">
        <v>0</v>
      </c>
      <c r="D76" s="116">
        <v>0</v>
      </c>
      <c r="E76" s="116">
        <v>0</v>
      </c>
      <c r="F76" s="116">
        <v>0</v>
      </c>
      <c r="G76" s="116">
        <v>0</v>
      </c>
      <c r="H76" s="116">
        <v>0</v>
      </c>
      <c r="I76" s="116">
        <v>0</v>
      </c>
      <c r="J76" s="116">
        <v>0</v>
      </c>
      <c r="K76" s="116">
        <v>0</v>
      </c>
      <c r="L76" s="116">
        <v>400</v>
      </c>
      <c r="M76" s="116">
        <v>0</v>
      </c>
      <c r="N76" s="116">
        <v>0</v>
      </c>
      <c r="O76" s="116">
        <v>0</v>
      </c>
      <c r="P76" s="116">
        <v>0</v>
      </c>
    </row>
    <row r="77" spans="1:20" ht="14.4" thickBot="1" x14ac:dyDescent="0.35">
      <c r="A77" s="115" t="s">
        <v>124</v>
      </c>
      <c r="B77" s="116">
        <v>0</v>
      </c>
      <c r="C77" s="116">
        <v>0</v>
      </c>
      <c r="D77" s="116">
        <v>0</v>
      </c>
      <c r="E77" s="116">
        <v>0</v>
      </c>
      <c r="F77" s="116">
        <v>0</v>
      </c>
      <c r="G77" s="116">
        <v>0</v>
      </c>
      <c r="H77" s="116">
        <v>0</v>
      </c>
      <c r="I77" s="116">
        <v>0</v>
      </c>
      <c r="J77" s="116">
        <v>0</v>
      </c>
      <c r="K77" s="116">
        <v>0</v>
      </c>
      <c r="L77" s="116">
        <v>0</v>
      </c>
      <c r="M77" s="116">
        <v>0</v>
      </c>
      <c r="N77" s="116">
        <v>0</v>
      </c>
      <c r="O77" s="116">
        <v>0</v>
      </c>
      <c r="P77" s="116">
        <v>0</v>
      </c>
    </row>
    <row r="78" spans="1:20" ht="18.600000000000001" thickBot="1" x14ac:dyDescent="0.35">
      <c r="A78" s="111"/>
    </row>
    <row r="79" spans="1:20" ht="14.4" thickBot="1" x14ac:dyDescent="0.35">
      <c r="A79" s="115" t="s">
        <v>126</v>
      </c>
      <c r="B79" s="115" t="s">
        <v>64</v>
      </c>
      <c r="C79" s="115" t="s">
        <v>65</v>
      </c>
      <c r="D79" s="115" t="s">
        <v>66</v>
      </c>
      <c r="E79" s="115" t="s">
        <v>67</v>
      </c>
      <c r="F79" s="115" t="s">
        <v>68</v>
      </c>
      <c r="G79" s="115" t="s">
        <v>69</v>
      </c>
      <c r="H79" s="115" t="s">
        <v>70</v>
      </c>
      <c r="I79" s="115" t="s">
        <v>71</v>
      </c>
      <c r="J79" s="115" t="s">
        <v>72</v>
      </c>
      <c r="K79" s="115" t="s">
        <v>73</v>
      </c>
      <c r="L79" s="115" t="s">
        <v>74</v>
      </c>
      <c r="M79" s="115" t="s">
        <v>75</v>
      </c>
      <c r="N79" s="115" t="s">
        <v>76</v>
      </c>
      <c r="O79" s="115" t="s">
        <v>77</v>
      </c>
      <c r="P79" s="115" t="s">
        <v>78</v>
      </c>
      <c r="Q79" s="115" t="s">
        <v>127</v>
      </c>
      <c r="R79" s="115" t="s">
        <v>128</v>
      </c>
      <c r="S79" s="115" t="s">
        <v>129</v>
      </c>
      <c r="T79" s="115" t="s">
        <v>130</v>
      </c>
    </row>
    <row r="80" spans="1:20" ht="14.4" thickBot="1" x14ac:dyDescent="0.35">
      <c r="A80" s="115" t="s">
        <v>79</v>
      </c>
      <c r="B80" s="116">
        <v>0</v>
      </c>
      <c r="C80" s="116">
        <v>0</v>
      </c>
      <c r="D80" s="116">
        <v>0</v>
      </c>
      <c r="E80" s="116">
        <v>685</v>
      </c>
      <c r="F80" s="116">
        <v>668</v>
      </c>
      <c r="G80" s="116">
        <v>0</v>
      </c>
      <c r="H80" s="116">
        <v>0</v>
      </c>
      <c r="I80" s="116">
        <v>0</v>
      </c>
      <c r="J80" s="116">
        <v>248</v>
      </c>
      <c r="K80" s="116">
        <v>0</v>
      </c>
      <c r="L80" s="116">
        <v>400</v>
      </c>
      <c r="M80" s="116">
        <v>0</v>
      </c>
      <c r="N80" s="116">
        <v>0</v>
      </c>
      <c r="O80" s="116">
        <v>0</v>
      </c>
      <c r="P80" s="116">
        <v>0</v>
      </c>
      <c r="Q80" s="116">
        <v>2001</v>
      </c>
      <c r="R80" s="116">
        <v>2000</v>
      </c>
      <c r="S80" s="116">
        <v>-1</v>
      </c>
      <c r="T80" s="116">
        <v>-0.05</v>
      </c>
    </row>
    <row r="81" spans="1:20" ht="14.4" thickBot="1" x14ac:dyDescent="0.35">
      <c r="A81" s="115" t="s">
        <v>80</v>
      </c>
      <c r="B81" s="116">
        <v>0</v>
      </c>
      <c r="C81" s="116">
        <v>0</v>
      </c>
      <c r="D81" s="116">
        <v>0</v>
      </c>
      <c r="E81" s="116">
        <v>0</v>
      </c>
      <c r="F81" s="116">
        <v>668</v>
      </c>
      <c r="G81" s="116">
        <v>10</v>
      </c>
      <c r="H81" s="116">
        <v>0</v>
      </c>
      <c r="I81" s="116">
        <v>688</v>
      </c>
      <c r="J81" s="116">
        <v>248</v>
      </c>
      <c r="K81" s="116">
        <v>0</v>
      </c>
      <c r="L81" s="116">
        <v>400</v>
      </c>
      <c r="M81" s="116">
        <v>0</v>
      </c>
      <c r="N81" s="116">
        <v>205</v>
      </c>
      <c r="O81" s="116">
        <v>0</v>
      </c>
      <c r="P81" s="116">
        <v>153</v>
      </c>
      <c r="Q81" s="116">
        <v>2372</v>
      </c>
      <c r="R81" s="116">
        <v>2370</v>
      </c>
      <c r="S81" s="116">
        <v>-2</v>
      </c>
      <c r="T81" s="116">
        <v>-0.08</v>
      </c>
    </row>
    <row r="82" spans="1:20" ht="14.4" thickBot="1" x14ac:dyDescent="0.35">
      <c r="A82" s="115" t="s">
        <v>81</v>
      </c>
      <c r="B82" s="116">
        <v>0</v>
      </c>
      <c r="C82" s="116">
        <v>0</v>
      </c>
      <c r="D82" s="116">
        <v>0</v>
      </c>
      <c r="E82" s="116">
        <v>0</v>
      </c>
      <c r="F82" s="116">
        <v>668</v>
      </c>
      <c r="G82" s="116">
        <v>0</v>
      </c>
      <c r="H82" s="116">
        <v>0</v>
      </c>
      <c r="I82" s="116">
        <v>688</v>
      </c>
      <c r="J82" s="116">
        <v>0</v>
      </c>
      <c r="K82" s="116">
        <v>0</v>
      </c>
      <c r="L82" s="116">
        <v>400</v>
      </c>
      <c r="M82" s="116">
        <v>0</v>
      </c>
      <c r="N82" s="116">
        <v>205</v>
      </c>
      <c r="O82" s="116">
        <v>0</v>
      </c>
      <c r="P82" s="116">
        <v>0</v>
      </c>
      <c r="Q82" s="116">
        <v>1961</v>
      </c>
      <c r="R82" s="116">
        <v>1960</v>
      </c>
      <c r="S82" s="116">
        <v>-1</v>
      </c>
      <c r="T82" s="116">
        <v>-0.05</v>
      </c>
    </row>
    <row r="83" spans="1:20" ht="14.4" thickBot="1" x14ac:dyDescent="0.35">
      <c r="A83" s="115" t="s">
        <v>82</v>
      </c>
      <c r="B83" s="116">
        <v>0</v>
      </c>
      <c r="C83" s="116">
        <v>0</v>
      </c>
      <c r="D83" s="116">
        <v>0</v>
      </c>
      <c r="E83" s="116">
        <v>0</v>
      </c>
      <c r="F83" s="116">
        <v>668</v>
      </c>
      <c r="G83" s="116">
        <v>0</v>
      </c>
      <c r="H83" s="116">
        <v>0</v>
      </c>
      <c r="I83" s="116">
        <v>0</v>
      </c>
      <c r="J83" s="116">
        <v>0</v>
      </c>
      <c r="K83" s="116">
        <v>0</v>
      </c>
      <c r="L83" s="116">
        <v>400</v>
      </c>
      <c r="M83" s="116">
        <v>0</v>
      </c>
      <c r="N83" s="116">
        <v>240</v>
      </c>
      <c r="O83" s="116">
        <v>0</v>
      </c>
      <c r="P83" s="116">
        <v>153</v>
      </c>
      <c r="Q83" s="116">
        <v>1461</v>
      </c>
      <c r="R83" s="116">
        <v>1460</v>
      </c>
      <c r="S83" s="116">
        <v>-1</v>
      </c>
      <c r="T83" s="116">
        <v>-7.0000000000000007E-2</v>
      </c>
    </row>
    <row r="84" spans="1:20" ht="14.4" thickBot="1" x14ac:dyDescent="0.35">
      <c r="A84" s="115" t="s">
        <v>83</v>
      </c>
      <c r="B84" s="116">
        <v>0</v>
      </c>
      <c r="C84" s="116">
        <v>0</v>
      </c>
      <c r="D84" s="116">
        <v>0</v>
      </c>
      <c r="E84" s="116">
        <v>0</v>
      </c>
      <c r="F84" s="116">
        <v>0</v>
      </c>
      <c r="G84" s="116">
        <v>10</v>
      </c>
      <c r="H84" s="116">
        <v>0</v>
      </c>
      <c r="I84" s="116">
        <v>1138</v>
      </c>
      <c r="J84" s="116">
        <v>248</v>
      </c>
      <c r="K84" s="116">
        <v>0</v>
      </c>
      <c r="L84" s="116">
        <v>705</v>
      </c>
      <c r="M84" s="116">
        <v>0</v>
      </c>
      <c r="N84" s="116">
        <v>240</v>
      </c>
      <c r="O84" s="116">
        <v>0</v>
      </c>
      <c r="P84" s="116">
        <v>410</v>
      </c>
      <c r="Q84" s="116">
        <v>2751</v>
      </c>
      <c r="R84" s="116">
        <v>2750</v>
      </c>
      <c r="S84" s="116">
        <v>-1</v>
      </c>
      <c r="T84" s="116">
        <v>-0.04</v>
      </c>
    </row>
    <row r="85" spans="1:20" ht="14.4" thickBot="1" x14ac:dyDescent="0.35">
      <c r="A85" s="115" t="s">
        <v>84</v>
      </c>
      <c r="B85" s="116">
        <v>0</v>
      </c>
      <c r="C85" s="116">
        <v>0</v>
      </c>
      <c r="D85" s="116">
        <v>0</v>
      </c>
      <c r="E85" s="116">
        <v>0</v>
      </c>
      <c r="F85" s="116">
        <v>0</v>
      </c>
      <c r="G85" s="116">
        <v>10</v>
      </c>
      <c r="H85" s="116">
        <v>0</v>
      </c>
      <c r="I85" s="116">
        <v>1403</v>
      </c>
      <c r="J85" s="116">
        <v>248</v>
      </c>
      <c r="K85" s="116">
        <v>0</v>
      </c>
      <c r="L85" s="116">
        <v>705</v>
      </c>
      <c r="M85" s="116">
        <v>0</v>
      </c>
      <c r="N85" s="116">
        <v>205</v>
      </c>
      <c r="O85" s="116">
        <v>0</v>
      </c>
      <c r="P85" s="116">
        <v>0</v>
      </c>
      <c r="Q85" s="116">
        <v>2571</v>
      </c>
      <c r="R85" s="116">
        <v>2570</v>
      </c>
      <c r="S85" s="116">
        <v>-1</v>
      </c>
      <c r="T85" s="116">
        <v>-0.04</v>
      </c>
    </row>
    <row r="86" spans="1:20" ht="14.4" thickBot="1" x14ac:dyDescent="0.35">
      <c r="A86" s="115" t="s">
        <v>85</v>
      </c>
      <c r="B86" s="116">
        <v>0</v>
      </c>
      <c r="C86" s="116">
        <v>0</v>
      </c>
      <c r="D86" s="116">
        <v>0</v>
      </c>
      <c r="E86" s="116">
        <v>0</v>
      </c>
      <c r="F86" s="116">
        <v>668</v>
      </c>
      <c r="G86" s="116">
        <v>10</v>
      </c>
      <c r="H86" s="116">
        <v>0</v>
      </c>
      <c r="I86" s="116">
        <v>335</v>
      </c>
      <c r="J86" s="116">
        <v>248</v>
      </c>
      <c r="K86" s="116">
        <v>0</v>
      </c>
      <c r="L86" s="116">
        <v>705</v>
      </c>
      <c r="M86" s="116">
        <v>0</v>
      </c>
      <c r="N86" s="116">
        <v>240</v>
      </c>
      <c r="O86" s="116">
        <v>0</v>
      </c>
      <c r="P86" s="116">
        <v>335</v>
      </c>
      <c r="Q86" s="116">
        <v>2541</v>
      </c>
      <c r="R86" s="116">
        <v>2540</v>
      </c>
      <c r="S86" s="116">
        <v>-1</v>
      </c>
      <c r="T86" s="116">
        <v>-0.04</v>
      </c>
    </row>
    <row r="87" spans="1:20" ht="14.4" thickBot="1" x14ac:dyDescent="0.35">
      <c r="A87" s="115" t="s">
        <v>86</v>
      </c>
      <c r="B87" s="116">
        <v>0</v>
      </c>
      <c r="C87" s="116">
        <v>0</v>
      </c>
      <c r="D87" s="116">
        <v>0</v>
      </c>
      <c r="E87" s="116">
        <v>685</v>
      </c>
      <c r="F87" s="116">
        <v>668</v>
      </c>
      <c r="G87" s="116">
        <v>10</v>
      </c>
      <c r="H87" s="116">
        <v>0</v>
      </c>
      <c r="I87" s="116">
        <v>0</v>
      </c>
      <c r="J87" s="116">
        <v>248</v>
      </c>
      <c r="K87" s="116">
        <v>0</v>
      </c>
      <c r="L87" s="116">
        <v>0</v>
      </c>
      <c r="M87" s="116">
        <v>0</v>
      </c>
      <c r="N87" s="116">
        <v>240</v>
      </c>
      <c r="O87" s="116">
        <v>0</v>
      </c>
      <c r="P87" s="116">
        <v>190</v>
      </c>
      <c r="Q87" s="116">
        <v>2041</v>
      </c>
      <c r="R87" s="116">
        <v>2040</v>
      </c>
      <c r="S87" s="116">
        <v>-1</v>
      </c>
      <c r="T87" s="116">
        <v>-0.05</v>
      </c>
    </row>
    <row r="88" spans="1:20" ht="14.4" thickBot="1" x14ac:dyDescent="0.35">
      <c r="A88" s="115" t="s">
        <v>87</v>
      </c>
      <c r="B88" s="116">
        <v>0</v>
      </c>
      <c r="C88" s="116">
        <v>0</v>
      </c>
      <c r="D88" s="116">
        <v>0</v>
      </c>
      <c r="E88" s="116">
        <v>0</v>
      </c>
      <c r="F88" s="116">
        <v>668</v>
      </c>
      <c r="G88" s="116">
        <v>10</v>
      </c>
      <c r="H88" s="116">
        <v>0</v>
      </c>
      <c r="I88" s="116">
        <v>335</v>
      </c>
      <c r="J88" s="116">
        <v>248</v>
      </c>
      <c r="K88" s="116">
        <v>0</v>
      </c>
      <c r="L88" s="116">
        <v>705</v>
      </c>
      <c r="M88" s="116">
        <v>0</v>
      </c>
      <c r="N88" s="116">
        <v>205</v>
      </c>
      <c r="O88" s="116">
        <v>0</v>
      </c>
      <c r="P88" s="116">
        <v>410</v>
      </c>
      <c r="Q88" s="116">
        <v>2581</v>
      </c>
      <c r="R88" s="116">
        <v>2580</v>
      </c>
      <c r="S88" s="116">
        <v>-1</v>
      </c>
      <c r="T88" s="116">
        <v>-0.04</v>
      </c>
    </row>
    <row r="89" spans="1:20" ht="14.4" thickBot="1" x14ac:dyDescent="0.35">
      <c r="A89" s="115" t="s">
        <v>88</v>
      </c>
      <c r="B89" s="116">
        <v>0</v>
      </c>
      <c r="C89" s="116">
        <v>0</v>
      </c>
      <c r="D89" s="116">
        <v>150</v>
      </c>
      <c r="E89" s="116">
        <v>0</v>
      </c>
      <c r="F89" s="116">
        <v>668</v>
      </c>
      <c r="G89" s="116">
        <v>10</v>
      </c>
      <c r="H89" s="116">
        <v>0</v>
      </c>
      <c r="I89" s="116">
        <v>335</v>
      </c>
      <c r="J89" s="116">
        <v>248</v>
      </c>
      <c r="K89" s="116">
        <v>0</v>
      </c>
      <c r="L89" s="116">
        <v>400</v>
      </c>
      <c r="M89" s="116">
        <v>0</v>
      </c>
      <c r="N89" s="116">
        <v>0</v>
      </c>
      <c r="O89" s="116">
        <v>0</v>
      </c>
      <c r="P89" s="116">
        <v>0</v>
      </c>
      <c r="Q89" s="116">
        <v>1811</v>
      </c>
      <c r="R89" s="116">
        <v>1810</v>
      </c>
      <c r="S89" s="116">
        <v>-1</v>
      </c>
      <c r="T89" s="116">
        <v>-0.06</v>
      </c>
    </row>
    <row r="90" spans="1:20" ht="14.4" thickBot="1" x14ac:dyDescent="0.35">
      <c r="A90" s="115" t="s">
        <v>89</v>
      </c>
      <c r="B90" s="116">
        <v>0</v>
      </c>
      <c r="C90" s="116">
        <v>0</v>
      </c>
      <c r="D90" s="116">
        <v>150</v>
      </c>
      <c r="E90" s="116">
        <v>0</v>
      </c>
      <c r="F90" s="116">
        <v>0</v>
      </c>
      <c r="G90" s="116">
        <v>10</v>
      </c>
      <c r="H90" s="116">
        <v>0</v>
      </c>
      <c r="I90" s="116">
        <v>688</v>
      </c>
      <c r="J90" s="116">
        <v>248</v>
      </c>
      <c r="K90" s="116">
        <v>0</v>
      </c>
      <c r="L90" s="116">
        <v>400</v>
      </c>
      <c r="M90" s="116">
        <v>0</v>
      </c>
      <c r="N90" s="116">
        <v>205</v>
      </c>
      <c r="O90" s="116">
        <v>0</v>
      </c>
      <c r="P90" s="116">
        <v>410</v>
      </c>
      <c r="Q90" s="116">
        <v>2111</v>
      </c>
      <c r="R90" s="116">
        <v>2110</v>
      </c>
      <c r="S90" s="116">
        <v>-1</v>
      </c>
      <c r="T90" s="116">
        <v>-0.05</v>
      </c>
    </row>
    <row r="91" spans="1:20" ht="14.4" thickBot="1" x14ac:dyDescent="0.35">
      <c r="A91" s="115" t="s">
        <v>90</v>
      </c>
      <c r="B91" s="116">
        <v>0</v>
      </c>
      <c r="C91" s="116">
        <v>0</v>
      </c>
      <c r="D91" s="116">
        <v>0</v>
      </c>
      <c r="E91" s="116">
        <v>0</v>
      </c>
      <c r="F91" s="116">
        <v>668</v>
      </c>
      <c r="G91" s="116">
        <v>0</v>
      </c>
      <c r="H91" s="116">
        <v>0</v>
      </c>
      <c r="I91" s="116">
        <v>335</v>
      </c>
      <c r="J91" s="116">
        <v>248</v>
      </c>
      <c r="K91" s="116">
        <v>0</v>
      </c>
      <c r="L91" s="116">
        <v>400</v>
      </c>
      <c r="M91" s="116">
        <v>0</v>
      </c>
      <c r="N91" s="116">
        <v>240</v>
      </c>
      <c r="O91" s="116">
        <v>0</v>
      </c>
      <c r="P91" s="116">
        <v>410</v>
      </c>
      <c r="Q91" s="116">
        <v>2301</v>
      </c>
      <c r="R91" s="116">
        <v>2300</v>
      </c>
      <c r="S91" s="116">
        <v>-1</v>
      </c>
      <c r="T91" s="116">
        <v>-0.04</v>
      </c>
    </row>
    <row r="92" spans="1:20" ht="14.4" thickBot="1" x14ac:dyDescent="0.35">
      <c r="A92" s="115" t="s">
        <v>91</v>
      </c>
      <c r="B92" s="116">
        <v>0</v>
      </c>
      <c r="C92" s="116">
        <v>0</v>
      </c>
      <c r="D92" s="116">
        <v>0</v>
      </c>
      <c r="E92" s="116">
        <v>685</v>
      </c>
      <c r="F92" s="116">
        <v>668</v>
      </c>
      <c r="G92" s="116">
        <v>0</v>
      </c>
      <c r="H92" s="116">
        <v>0</v>
      </c>
      <c r="I92" s="116">
        <v>0</v>
      </c>
      <c r="J92" s="116">
        <v>248</v>
      </c>
      <c r="K92" s="116">
        <v>0</v>
      </c>
      <c r="L92" s="116">
        <v>400</v>
      </c>
      <c r="M92" s="116">
        <v>0</v>
      </c>
      <c r="N92" s="116">
        <v>240</v>
      </c>
      <c r="O92" s="116">
        <v>0</v>
      </c>
      <c r="P92" s="116">
        <v>0</v>
      </c>
      <c r="Q92" s="116">
        <v>2241</v>
      </c>
      <c r="R92" s="116">
        <v>2240</v>
      </c>
      <c r="S92" s="116">
        <v>-1</v>
      </c>
      <c r="T92" s="116">
        <v>-0.04</v>
      </c>
    </row>
    <row r="93" spans="1:20" ht="14.4" thickBot="1" x14ac:dyDescent="0.35">
      <c r="A93" s="115" t="s">
        <v>92</v>
      </c>
      <c r="B93" s="116">
        <v>0</v>
      </c>
      <c r="C93" s="116">
        <v>0</v>
      </c>
      <c r="D93" s="116">
        <v>150</v>
      </c>
      <c r="E93" s="116">
        <v>685</v>
      </c>
      <c r="F93" s="116">
        <v>668</v>
      </c>
      <c r="G93" s="116">
        <v>10</v>
      </c>
      <c r="H93" s="116">
        <v>0</v>
      </c>
      <c r="I93" s="116">
        <v>335</v>
      </c>
      <c r="J93" s="116">
        <v>248</v>
      </c>
      <c r="K93" s="116">
        <v>0</v>
      </c>
      <c r="L93" s="116">
        <v>400</v>
      </c>
      <c r="M93" s="116">
        <v>0</v>
      </c>
      <c r="N93" s="116">
        <v>240</v>
      </c>
      <c r="O93" s="116">
        <v>0</v>
      </c>
      <c r="P93" s="116">
        <v>335</v>
      </c>
      <c r="Q93" s="116">
        <v>3071</v>
      </c>
      <c r="R93" s="116">
        <v>3070</v>
      </c>
      <c r="S93" s="116">
        <v>-1</v>
      </c>
      <c r="T93" s="116">
        <v>-0.03</v>
      </c>
    </row>
    <row r="94" spans="1:20" ht="14.4" thickBot="1" x14ac:dyDescent="0.35">
      <c r="A94" s="115" t="s">
        <v>93</v>
      </c>
      <c r="B94" s="116">
        <v>0</v>
      </c>
      <c r="C94" s="116">
        <v>0</v>
      </c>
      <c r="D94" s="116">
        <v>150</v>
      </c>
      <c r="E94" s="116">
        <v>0</v>
      </c>
      <c r="F94" s="116">
        <v>668</v>
      </c>
      <c r="G94" s="116">
        <v>10</v>
      </c>
      <c r="H94" s="116">
        <v>0</v>
      </c>
      <c r="I94" s="116">
        <v>688</v>
      </c>
      <c r="J94" s="116">
        <v>248</v>
      </c>
      <c r="K94" s="116">
        <v>0</v>
      </c>
      <c r="L94" s="116">
        <v>705</v>
      </c>
      <c r="M94" s="116">
        <v>0</v>
      </c>
      <c r="N94" s="116">
        <v>240</v>
      </c>
      <c r="O94" s="116">
        <v>0</v>
      </c>
      <c r="P94" s="116">
        <v>153</v>
      </c>
      <c r="Q94" s="116">
        <v>2862</v>
      </c>
      <c r="R94" s="116">
        <v>2860</v>
      </c>
      <c r="S94" s="116">
        <v>-2</v>
      </c>
      <c r="T94" s="116">
        <v>-7.0000000000000007E-2</v>
      </c>
    </row>
    <row r="95" spans="1:20" ht="14.4" thickBot="1" x14ac:dyDescent="0.35">
      <c r="A95" s="115" t="s">
        <v>94</v>
      </c>
      <c r="B95" s="116">
        <v>0</v>
      </c>
      <c r="C95" s="116">
        <v>0</v>
      </c>
      <c r="D95" s="116">
        <v>0</v>
      </c>
      <c r="E95" s="116">
        <v>1205</v>
      </c>
      <c r="F95" s="116">
        <v>668</v>
      </c>
      <c r="G95" s="116">
        <v>0</v>
      </c>
      <c r="H95" s="116">
        <v>0</v>
      </c>
      <c r="I95" s="116">
        <v>0</v>
      </c>
      <c r="J95" s="116">
        <v>248</v>
      </c>
      <c r="K95" s="116">
        <v>0</v>
      </c>
      <c r="L95" s="116">
        <v>400</v>
      </c>
      <c r="M95" s="116">
        <v>0</v>
      </c>
      <c r="N95" s="116">
        <v>240</v>
      </c>
      <c r="O95" s="116">
        <v>0</v>
      </c>
      <c r="P95" s="116">
        <v>0</v>
      </c>
      <c r="Q95" s="116">
        <v>2761</v>
      </c>
      <c r="R95" s="116">
        <v>2760</v>
      </c>
      <c r="S95" s="116">
        <v>-1</v>
      </c>
      <c r="T95" s="116">
        <v>-0.04</v>
      </c>
    </row>
    <row r="96" spans="1:20" ht="14.4" thickBot="1" x14ac:dyDescent="0.35">
      <c r="A96" s="115" t="s">
        <v>95</v>
      </c>
      <c r="B96" s="116">
        <v>0</v>
      </c>
      <c r="C96" s="116">
        <v>0</v>
      </c>
      <c r="D96" s="116">
        <v>0</v>
      </c>
      <c r="E96" s="116">
        <v>0</v>
      </c>
      <c r="F96" s="116">
        <v>668</v>
      </c>
      <c r="G96" s="116">
        <v>10</v>
      </c>
      <c r="H96" s="116">
        <v>0</v>
      </c>
      <c r="I96" s="116">
        <v>688</v>
      </c>
      <c r="J96" s="116">
        <v>248</v>
      </c>
      <c r="K96" s="116">
        <v>0</v>
      </c>
      <c r="L96" s="116">
        <v>1048</v>
      </c>
      <c r="M96" s="116">
        <v>0</v>
      </c>
      <c r="N96" s="116">
        <v>240</v>
      </c>
      <c r="O96" s="116">
        <v>0</v>
      </c>
      <c r="P96" s="116">
        <v>190</v>
      </c>
      <c r="Q96" s="116">
        <v>3092</v>
      </c>
      <c r="R96" s="116">
        <v>3090</v>
      </c>
      <c r="S96" s="116">
        <v>-2</v>
      </c>
      <c r="T96" s="116">
        <v>-0.06</v>
      </c>
    </row>
    <row r="97" spans="1:20" ht="14.4" thickBot="1" x14ac:dyDescent="0.35">
      <c r="A97" s="115" t="s">
        <v>96</v>
      </c>
      <c r="B97" s="116">
        <v>0</v>
      </c>
      <c r="C97" s="116">
        <v>0</v>
      </c>
      <c r="D97" s="116">
        <v>0</v>
      </c>
      <c r="E97" s="116">
        <v>685</v>
      </c>
      <c r="F97" s="116">
        <v>668</v>
      </c>
      <c r="G97" s="116">
        <v>10</v>
      </c>
      <c r="H97" s="116">
        <v>0</v>
      </c>
      <c r="I97" s="116">
        <v>0</v>
      </c>
      <c r="J97" s="116">
        <v>983</v>
      </c>
      <c r="K97" s="116">
        <v>0</v>
      </c>
      <c r="L97" s="116">
        <v>705</v>
      </c>
      <c r="M97" s="116">
        <v>0</v>
      </c>
      <c r="N97" s="116">
        <v>240</v>
      </c>
      <c r="O97" s="116">
        <v>0</v>
      </c>
      <c r="P97" s="116">
        <v>0</v>
      </c>
      <c r="Q97" s="116">
        <v>3291</v>
      </c>
      <c r="R97" s="116">
        <v>3290</v>
      </c>
      <c r="S97" s="116">
        <v>-1</v>
      </c>
      <c r="T97" s="116">
        <v>-0.03</v>
      </c>
    </row>
    <row r="98" spans="1:20" ht="14.4" thickBot="1" x14ac:dyDescent="0.35">
      <c r="A98" s="115" t="s">
        <v>97</v>
      </c>
      <c r="B98" s="116">
        <v>0</v>
      </c>
      <c r="C98" s="116">
        <v>0</v>
      </c>
      <c r="D98" s="116">
        <v>0</v>
      </c>
      <c r="E98" s="116">
        <v>0</v>
      </c>
      <c r="F98" s="116">
        <v>2098</v>
      </c>
      <c r="G98" s="116">
        <v>10</v>
      </c>
      <c r="H98" s="116">
        <v>0</v>
      </c>
      <c r="I98" s="116">
        <v>0</v>
      </c>
      <c r="J98" s="116">
        <v>248</v>
      </c>
      <c r="K98" s="116">
        <v>0</v>
      </c>
      <c r="L98" s="116">
        <v>775</v>
      </c>
      <c r="M98" s="116">
        <v>0</v>
      </c>
      <c r="N98" s="116">
        <v>240</v>
      </c>
      <c r="O98" s="116">
        <v>0</v>
      </c>
      <c r="P98" s="116">
        <v>0</v>
      </c>
      <c r="Q98" s="116">
        <v>3371</v>
      </c>
      <c r="R98" s="116">
        <v>3370</v>
      </c>
      <c r="S98" s="116">
        <v>-1</v>
      </c>
      <c r="T98" s="116">
        <v>-0.03</v>
      </c>
    </row>
    <row r="99" spans="1:20" ht="14.4" thickBot="1" x14ac:dyDescent="0.35">
      <c r="A99" s="115" t="s">
        <v>98</v>
      </c>
      <c r="B99" s="116">
        <v>0</v>
      </c>
      <c r="C99" s="116">
        <v>0</v>
      </c>
      <c r="D99" s="116">
        <v>0</v>
      </c>
      <c r="E99" s="116">
        <v>0</v>
      </c>
      <c r="F99" s="116">
        <v>2098</v>
      </c>
      <c r="G99" s="116">
        <v>10</v>
      </c>
      <c r="H99" s="116">
        <v>0</v>
      </c>
      <c r="I99" s="116">
        <v>0</v>
      </c>
      <c r="J99" s="116">
        <v>248</v>
      </c>
      <c r="K99" s="116">
        <v>0</v>
      </c>
      <c r="L99" s="116">
        <v>705</v>
      </c>
      <c r="M99" s="116">
        <v>0</v>
      </c>
      <c r="N99" s="116">
        <v>240</v>
      </c>
      <c r="O99" s="116">
        <v>0</v>
      </c>
      <c r="P99" s="116">
        <v>190</v>
      </c>
      <c r="Q99" s="116">
        <v>3491</v>
      </c>
      <c r="R99" s="116">
        <v>3490</v>
      </c>
      <c r="S99" s="116">
        <v>-1</v>
      </c>
      <c r="T99" s="116">
        <v>-0.03</v>
      </c>
    </row>
    <row r="100" spans="1:20" ht="14.4" thickBot="1" x14ac:dyDescent="0.35">
      <c r="A100" s="115" t="s">
        <v>99</v>
      </c>
      <c r="B100" s="116">
        <v>0</v>
      </c>
      <c r="C100" s="116">
        <v>0</v>
      </c>
      <c r="D100" s="116">
        <v>0</v>
      </c>
      <c r="E100" s="116">
        <v>0</v>
      </c>
      <c r="F100" s="116">
        <v>668</v>
      </c>
      <c r="G100" s="116">
        <v>10</v>
      </c>
      <c r="H100" s="116">
        <v>0</v>
      </c>
      <c r="I100" s="116">
        <v>335</v>
      </c>
      <c r="J100" s="116">
        <v>983</v>
      </c>
      <c r="K100" s="116">
        <v>0</v>
      </c>
      <c r="L100" s="116">
        <v>775</v>
      </c>
      <c r="M100" s="116">
        <v>0</v>
      </c>
      <c r="N100" s="116">
        <v>240</v>
      </c>
      <c r="O100" s="116">
        <v>0</v>
      </c>
      <c r="P100" s="116">
        <v>190</v>
      </c>
      <c r="Q100" s="116">
        <v>3201</v>
      </c>
      <c r="R100" s="116">
        <v>3200</v>
      </c>
      <c r="S100" s="116">
        <v>-1</v>
      </c>
      <c r="T100" s="116">
        <v>-0.03</v>
      </c>
    </row>
    <row r="101" spans="1:20" ht="14.4" thickBot="1" x14ac:dyDescent="0.35">
      <c r="A101" s="115" t="s">
        <v>100</v>
      </c>
      <c r="B101" s="116">
        <v>0</v>
      </c>
      <c r="C101" s="116">
        <v>0</v>
      </c>
      <c r="D101" s="116">
        <v>0</v>
      </c>
      <c r="E101" s="116">
        <v>685</v>
      </c>
      <c r="F101" s="116">
        <v>668</v>
      </c>
      <c r="G101" s="116">
        <v>0</v>
      </c>
      <c r="H101" s="116">
        <v>0</v>
      </c>
      <c r="I101" s="116">
        <v>0</v>
      </c>
      <c r="J101" s="116">
        <v>983</v>
      </c>
      <c r="K101" s="116">
        <v>0</v>
      </c>
      <c r="L101" s="116">
        <v>400</v>
      </c>
      <c r="M101" s="116">
        <v>0</v>
      </c>
      <c r="N101" s="116">
        <v>240</v>
      </c>
      <c r="O101" s="116">
        <v>0</v>
      </c>
      <c r="P101" s="116">
        <v>335</v>
      </c>
      <c r="Q101" s="116">
        <v>3311</v>
      </c>
      <c r="R101" s="116">
        <v>3310</v>
      </c>
      <c r="S101" s="116">
        <v>-1</v>
      </c>
      <c r="T101" s="116">
        <v>-0.03</v>
      </c>
    </row>
    <row r="102" spans="1:20" ht="14.4" thickBot="1" x14ac:dyDescent="0.35"/>
    <row r="103" spans="1:20" ht="14.4" thickBot="1" x14ac:dyDescent="0.35">
      <c r="A103" s="117" t="s">
        <v>131</v>
      </c>
      <c r="B103" s="118">
        <v>7547</v>
      </c>
    </row>
    <row r="104" spans="1:20" ht="14.4" thickBot="1" x14ac:dyDescent="0.35">
      <c r="A104" s="117" t="s">
        <v>132</v>
      </c>
      <c r="B104" s="118">
        <v>0</v>
      </c>
    </row>
    <row r="105" spans="1:20" ht="14.4" thickBot="1" x14ac:dyDescent="0.35">
      <c r="A105" s="117" t="s">
        <v>133</v>
      </c>
      <c r="B105" s="118">
        <v>57195</v>
      </c>
    </row>
    <row r="106" spans="1:20" ht="14.4" thickBot="1" x14ac:dyDescent="0.35">
      <c r="A106" s="117" t="s">
        <v>134</v>
      </c>
      <c r="B106" s="118">
        <v>57170</v>
      </c>
    </row>
    <row r="107" spans="1:20" ht="14.4" thickBot="1" x14ac:dyDescent="0.35">
      <c r="A107" s="117" t="s">
        <v>135</v>
      </c>
      <c r="B107" s="118">
        <v>25</v>
      </c>
    </row>
    <row r="108" spans="1:20" ht="14.4" thickBot="1" x14ac:dyDescent="0.35">
      <c r="A108" s="117" t="s">
        <v>136</v>
      </c>
      <c r="B108" s="118"/>
    </row>
    <row r="109" spans="1:20" ht="14.4" thickBot="1" x14ac:dyDescent="0.35">
      <c r="A109" s="117" t="s">
        <v>137</v>
      </c>
      <c r="B109" s="118"/>
    </row>
    <row r="110" spans="1:20" ht="14.4" thickBot="1" x14ac:dyDescent="0.35">
      <c r="A110" s="117" t="s">
        <v>138</v>
      </c>
      <c r="B110" s="118">
        <v>0</v>
      </c>
    </row>
    <row r="112" spans="1:20" x14ac:dyDescent="0.3">
      <c r="A112" s="93" t="s">
        <v>139</v>
      </c>
    </row>
    <row r="114" spans="1:1" x14ac:dyDescent="0.3">
      <c r="A114" s="119" t="s">
        <v>294</v>
      </c>
    </row>
    <row r="115" spans="1:1" x14ac:dyDescent="0.3">
      <c r="A115" s="119" t="s">
        <v>404</v>
      </c>
    </row>
  </sheetData>
  <hyperlinks>
    <hyperlink ref="A112" r:id="rId1" display="https://miau.my-x.hu/myx-free/coco/test/385476520230417150758.html" xr:uid="{00000000-0004-0000-1800-000000000000}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T116"/>
  <sheetViews>
    <sheetView zoomScale="61" workbookViewId="0"/>
  </sheetViews>
  <sheetFormatPr baseColWidth="10" defaultColWidth="8.88671875" defaultRowHeight="13.8" x14ac:dyDescent="0.3"/>
  <cols>
    <col min="18" max="18" width="16.88671875" bestFit="1" customWidth="1"/>
  </cols>
  <sheetData>
    <row r="1" spans="1:17" ht="18" x14ac:dyDescent="0.3">
      <c r="A1" s="111"/>
    </row>
    <row r="2" spans="1:17" x14ac:dyDescent="0.3">
      <c r="A2" s="112"/>
    </row>
    <row r="5" spans="1:17" ht="15.6" x14ac:dyDescent="0.3">
      <c r="A5" s="113" t="s">
        <v>57</v>
      </c>
      <c r="B5" s="114">
        <v>8108872</v>
      </c>
      <c r="C5" s="113" t="s">
        <v>58</v>
      </c>
      <c r="D5" s="114">
        <v>21</v>
      </c>
      <c r="E5" s="113" t="s">
        <v>59</v>
      </c>
      <c r="F5" s="114">
        <v>15</v>
      </c>
      <c r="G5" s="113" t="s">
        <v>60</v>
      </c>
      <c r="H5" s="114">
        <v>22</v>
      </c>
      <c r="I5" s="113" t="s">
        <v>61</v>
      </c>
      <c r="J5" s="114">
        <v>0</v>
      </c>
      <c r="K5" s="113" t="s">
        <v>62</v>
      </c>
      <c r="L5" s="114" t="s">
        <v>405</v>
      </c>
    </row>
    <row r="6" spans="1:17" ht="18.600000000000001" thickBot="1" x14ac:dyDescent="0.35">
      <c r="A6" s="111"/>
    </row>
    <row r="7" spans="1:17" ht="14.4" thickBot="1" x14ac:dyDescent="0.35">
      <c r="A7" s="115" t="s">
        <v>63</v>
      </c>
      <c r="B7" s="115" t="s">
        <v>64</v>
      </c>
      <c r="C7" s="115" t="s">
        <v>65</v>
      </c>
      <c r="D7" s="115" t="s">
        <v>66</v>
      </c>
      <c r="E7" s="115" t="s">
        <v>67</v>
      </c>
      <c r="F7" s="115" t="s">
        <v>68</v>
      </c>
      <c r="G7" s="115" t="s">
        <v>69</v>
      </c>
      <c r="H7" s="115" t="s">
        <v>70</v>
      </c>
      <c r="I7" s="115" t="s">
        <v>71</v>
      </c>
      <c r="J7" s="115" t="s">
        <v>72</v>
      </c>
      <c r="K7" s="115" t="s">
        <v>73</v>
      </c>
      <c r="L7" s="115" t="s">
        <v>74</v>
      </c>
      <c r="M7" s="115" t="s">
        <v>75</v>
      </c>
      <c r="N7" s="115" t="s">
        <v>76</v>
      </c>
      <c r="O7" s="115" t="s">
        <v>77</v>
      </c>
      <c r="P7" s="115" t="s">
        <v>78</v>
      </c>
      <c r="Q7" s="115" t="s">
        <v>140</v>
      </c>
    </row>
    <row r="8" spans="1:17" ht="14.4" thickBot="1" x14ac:dyDescent="0.35">
      <c r="A8" s="115" t="s">
        <v>79</v>
      </c>
      <c r="B8" s="116">
        <v>17</v>
      </c>
      <c r="C8" s="116">
        <v>15</v>
      </c>
      <c r="D8" s="116">
        <v>20</v>
      </c>
      <c r="E8" s="116">
        <v>5</v>
      </c>
      <c r="F8" s="116">
        <v>6</v>
      </c>
      <c r="G8" s="116">
        <v>21</v>
      </c>
      <c r="H8" s="116">
        <v>11</v>
      </c>
      <c r="I8" s="116">
        <v>14</v>
      </c>
      <c r="J8" s="116">
        <v>19</v>
      </c>
      <c r="K8" s="116">
        <v>21</v>
      </c>
      <c r="L8" s="116">
        <v>19</v>
      </c>
      <c r="M8" s="116">
        <v>21</v>
      </c>
      <c r="N8" s="116">
        <v>22</v>
      </c>
      <c r="O8" s="116">
        <v>22</v>
      </c>
      <c r="P8" s="116">
        <v>18</v>
      </c>
      <c r="Q8" s="116">
        <v>2370</v>
      </c>
    </row>
    <row r="9" spans="1:17" ht="14.4" thickBot="1" x14ac:dyDescent="0.35">
      <c r="A9" s="115" t="s">
        <v>80</v>
      </c>
      <c r="B9" s="116">
        <v>22</v>
      </c>
      <c r="C9" s="116">
        <v>19</v>
      </c>
      <c r="D9" s="116">
        <v>12</v>
      </c>
      <c r="E9" s="116">
        <v>19</v>
      </c>
      <c r="F9" s="116">
        <v>18</v>
      </c>
      <c r="G9" s="116">
        <v>11</v>
      </c>
      <c r="H9" s="116">
        <v>17</v>
      </c>
      <c r="I9" s="116">
        <v>4</v>
      </c>
      <c r="J9" s="116">
        <v>13</v>
      </c>
      <c r="K9" s="116">
        <v>16</v>
      </c>
      <c r="L9" s="116">
        <v>14</v>
      </c>
      <c r="M9" s="116">
        <v>15</v>
      </c>
      <c r="N9" s="116">
        <v>19</v>
      </c>
      <c r="O9" s="116">
        <v>20</v>
      </c>
      <c r="P9" s="116">
        <v>13</v>
      </c>
      <c r="Q9" s="116">
        <v>1960</v>
      </c>
    </row>
    <row r="10" spans="1:17" ht="14.4" thickBot="1" x14ac:dyDescent="0.35">
      <c r="A10" s="115" t="s">
        <v>81</v>
      </c>
      <c r="B10" s="116">
        <v>21</v>
      </c>
      <c r="C10" s="116">
        <v>20</v>
      </c>
      <c r="D10" s="116">
        <v>7</v>
      </c>
      <c r="E10" s="116">
        <v>9</v>
      </c>
      <c r="F10" s="116">
        <v>8</v>
      </c>
      <c r="G10" s="116">
        <v>17</v>
      </c>
      <c r="H10" s="116">
        <v>9</v>
      </c>
      <c r="I10" s="116">
        <v>7</v>
      </c>
      <c r="J10" s="116">
        <v>21</v>
      </c>
      <c r="K10" s="116">
        <v>20</v>
      </c>
      <c r="L10" s="116">
        <v>18</v>
      </c>
      <c r="M10" s="116">
        <v>18</v>
      </c>
      <c r="N10" s="116">
        <v>16</v>
      </c>
      <c r="O10" s="116">
        <v>21</v>
      </c>
      <c r="P10" s="116">
        <v>21</v>
      </c>
      <c r="Q10" s="116">
        <v>1460</v>
      </c>
    </row>
    <row r="11" spans="1:17" ht="14.4" thickBot="1" x14ac:dyDescent="0.35">
      <c r="A11" s="115" t="s">
        <v>82</v>
      </c>
      <c r="B11" s="116">
        <v>20</v>
      </c>
      <c r="C11" s="116">
        <v>16</v>
      </c>
      <c r="D11" s="116">
        <v>22</v>
      </c>
      <c r="E11" s="116">
        <v>14</v>
      </c>
      <c r="F11" s="116">
        <v>18</v>
      </c>
      <c r="G11" s="116">
        <v>20</v>
      </c>
      <c r="H11" s="116">
        <v>22</v>
      </c>
      <c r="I11" s="116">
        <v>21</v>
      </c>
      <c r="J11" s="116">
        <v>22</v>
      </c>
      <c r="K11" s="116">
        <v>22</v>
      </c>
      <c r="L11" s="116">
        <v>21</v>
      </c>
      <c r="M11" s="116">
        <v>22</v>
      </c>
      <c r="N11" s="116">
        <v>15</v>
      </c>
      <c r="O11" s="116">
        <v>19</v>
      </c>
      <c r="P11" s="116">
        <v>14</v>
      </c>
      <c r="Q11" s="116">
        <v>2750</v>
      </c>
    </row>
    <row r="12" spans="1:17" ht="14.4" thickBot="1" x14ac:dyDescent="0.35">
      <c r="A12" s="115" t="s">
        <v>83</v>
      </c>
      <c r="B12" s="116">
        <v>19</v>
      </c>
      <c r="C12" s="116">
        <v>18</v>
      </c>
      <c r="D12" s="116">
        <v>6</v>
      </c>
      <c r="E12" s="116">
        <v>17</v>
      </c>
      <c r="F12" s="116">
        <v>20</v>
      </c>
      <c r="G12" s="116">
        <v>5</v>
      </c>
      <c r="H12" s="116">
        <v>15</v>
      </c>
      <c r="I12" s="116">
        <v>2</v>
      </c>
      <c r="J12" s="116">
        <v>7</v>
      </c>
      <c r="K12" s="116">
        <v>10</v>
      </c>
      <c r="L12" s="116">
        <v>8</v>
      </c>
      <c r="M12" s="116">
        <v>2</v>
      </c>
      <c r="N12" s="116">
        <v>14</v>
      </c>
      <c r="O12" s="116">
        <v>18</v>
      </c>
      <c r="P12" s="116">
        <v>1</v>
      </c>
      <c r="Q12" s="116">
        <v>2570</v>
      </c>
    </row>
    <row r="13" spans="1:17" ht="14.4" thickBot="1" x14ac:dyDescent="0.35">
      <c r="A13" s="115" t="s">
        <v>84</v>
      </c>
      <c r="B13" s="116">
        <v>16</v>
      </c>
      <c r="C13" s="116">
        <v>22</v>
      </c>
      <c r="D13" s="116">
        <v>8</v>
      </c>
      <c r="E13" s="116">
        <v>15</v>
      </c>
      <c r="F13" s="116">
        <v>22</v>
      </c>
      <c r="G13" s="116">
        <v>3</v>
      </c>
      <c r="H13" s="116">
        <v>21</v>
      </c>
      <c r="I13" s="116">
        <v>1</v>
      </c>
      <c r="J13" s="116">
        <v>12</v>
      </c>
      <c r="K13" s="116">
        <v>13</v>
      </c>
      <c r="L13" s="116">
        <v>6</v>
      </c>
      <c r="M13" s="116">
        <v>14</v>
      </c>
      <c r="N13" s="116">
        <v>19</v>
      </c>
      <c r="O13" s="116">
        <v>17</v>
      </c>
      <c r="P13" s="116">
        <v>17</v>
      </c>
      <c r="Q13" s="116">
        <v>2540</v>
      </c>
    </row>
    <row r="14" spans="1:17" ht="14.4" thickBot="1" x14ac:dyDescent="0.35">
      <c r="A14" s="115" t="s">
        <v>85</v>
      </c>
      <c r="B14" s="116">
        <v>13</v>
      </c>
      <c r="C14" s="116">
        <v>21</v>
      </c>
      <c r="D14" s="116">
        <v>14</v>
      </c>
      <c r="E14" s="116">
        <v>11</v>
      </c>
      <c r="F14" s="116">
        <v>17</v>
      </c>
      <c r="G14" s="116">
        <v>15</v>
      </c>
      <c r="H14" s="116">
        <v>16</v>
      </c>
      <c r="I14" s="116">
        <v>11</v>
      </c>
      <c r="J14" s="116">
        <v>15</v>
      </c>
      <c r="K14" s="116">
        <v>14</v>
      </c>
      <c r="L14" s="116">
        <v>9</v>
      </c>
      <c r="M14" s="116">
        <v>12</v>
      </c>
      <c r="N14" s="116">
        <v>12</v>
      </c>
      <c r="O14" s="116">
        <v>16</v>
      </c>
      <c r="P14" s="116">
        <v>7</v>
      </c>
      <c r="Q14" s="116">
        <v>2040</v>
      </c>
    </row>
    <row r="15" spans="1:17" ht="14.4" thickBot="1" x14ac:dyDescent="0.35">
      <c r="A15" s="115" t="s">
        <v>86</v>
      </c>
      <c r="B15" s="116">
        <v>14</v>
      </c>
      <c r="C15" s="116">
        <v>7</v>
      </c>
      <c r="D15" s="116">
        <v>10</v>
      </c>
      <c r="E15" s="116">
        <v>5</v>
      </c>
      <c r="F15" s="116">
        <v>4</v>
      </c>
      <c r="G15" s="116">
        <v>8</v>
      </c>
      <c r="H15" s="116">
        <v>2</v>
      </c>
      <c r="I15" s="116">
        <v>16</v>
      </c>
      <c r="J15" s="116">
        <v>20</v>
      </c>
      <c r="K15" s="116">
        <v>19</v>
      </c>
      <c r="L15" s="116">
        <v>22</v>
      </c>
      <c r="M15" s="116">
        <v>20</v>
      </c>
      <c r="N15" s="116">
        <v>10</v>
      </c>
      <c r="O15" s="116">
        <v>14</v>
      </c>
      <c r="P15" s="116">
        <v>9</v>
      </c>
      <c r="Q15" s="116">
        <v>2580</v>
      </c>
    </row>
    <row r="16" spans="1:17" ht="14.4" thickBot="1" x14ac:dyDescent="0.35">
      <c r="A16" s="115" t="s">
        <v>87</v>
      </c>
      <c r="B16" s="116">
        <v>18</v>
      </c>
      <c r="C16" s="116">
        <v>14</v>
      </c>
      <c r="D16" s="116">
        <v>9</v>
      </c>
      <c r="E16" s="116">
        <v>19</v>
      </c>
      <c r="F16" s="116">
        <v>8</v>
      </c>
      <c r="G16" s="116">
        <v>14</v>
      </c>
      <c r="H16" s="116">
        <v>3</v>
      </c>
      <c r="I16" s="116">
        <v>8</v>
      </c>
      <c r="J16" s="116">
        <v>9</v>
      </c>
      <c r="K16" s="116">
        <v>8</v>
      </c>
      <c r="L16" s="116">
        <v>7</v>
      </c>
      <c r="M16" s="116">
        <v>5</v>
      </c>
      <c r="N16" s="116">
        <v>16</v>
      </c>
      <c r="O16" s="116">
        <v>8</v>
      </c>
      <c r="P16" s="116">
        <v>3</v>
      </c>
      <c r="Q16" s="116">
        <v>1810</v>
      </c>
    </row>
    <row r="17" spans="1:17" ht="14.4" thickBot="1" x14ac:dyDescent="0.35">
      <c r="A17" s="115" t="s">
        <v>88</v>
      </c>
      <c r="B17" s="116">
        <v>14</v>
      </c>
      <c r="C17" s="116">
        <v>17</v>
      </c>
      <c r="D17" s="116">
        <v>3</v>
      </c>
      <c r="E17" s="116">
        <v>15</v>
      </c>
      <c r="F17" s="116">
        <v>10</v>
      </c>
      <c r="G17" s="116">
        <v>10</v>
      </c>
      <c r="H17" s="116">
        <v>6</v>
      </c>
      <c r="I17" s="116">
        <v>9</v>
      </c>
      <c r="J17" s="116">
        <v>16</v>
      </c>
      <c r="K17" s="116">
        <v>18</v>
      </c>
      <c r="L17" s="116">
        <v>13</v>
      </c>
      <c r="M17" s="116">
        <v>19</v>
      </c>
      <c r="N17" s="116">
        <v>21</v>
      </c>
      <c r="O17" s="116">
        <v>13</v>
      </c>
      <c r="P17" s="116">
        <v>22</v>
      </c>
      <c r="Q17" s="116">
        <v>2110</v>
      </c>
    </row>
    <row r="18" spans="1:17" ht="14.4" thickBot="1" x14ac:dyDescent="0.35">
      <c r="A18" s="115" t="s">
        <v>89</v>
      </c>
      <c r="B18" s="116">
        <v>11</v>
      </c>
      <c r="C18" s="116">
        <v>13</v>
      </c>
      <c r="D18" s="116">
        <v>1</v>
      </c>
      <c r="E18" s="116">
        <v>8</v>
      </c>
      <c r="F18" s="116">
        <v>20</v>
      </c>
      <c r="G18" s="116">
        <v>1</v>
      </c>
      <c r="H18" s="116">
        <v>17</v>
      </c>
      <c r="I18" s="116">
        <v>6</v>
      </c>
      <c r="J18" s="116">
        <v>18</v>
      </c>
      <c r="K18" s="116">
        <v>17</v>
      </c>
      <c r="L18" s="116">
        <v>12</v>
      </c>
      <c r="M18" s="116">
        <v>17</v>
      </c>
      <c r="N18" s="116">
        <v>18</v>
      </c>
      <c r="O18" s="116">
        <v>11</v>
      </c>
      <c r="P18" s="116">
        <v>4</v>
      </c>
      <c r="Q18" s="116">
        <v>2300</v>
      </c>
    </row>
    <row r="19" spans="1:17" ht="14.4" thickBot="1" x14ac:dyDescent="0.35">
      <c r="A19" s="115" t="s">
        <v>90</v>
      </c>
      <c r="B19" s="116">
        <v>7</v>
      </c>
      <c r="C19" s="116">
        <v>5</v>
      </c>
      <c r="D19" s="116">
        <v>21</v>
      </c>
      <c r="E19" s="116">
        <v>11</v>
      </c>
      <c r="F19" s="116">
        <v>16</v>
      </c>
      <c r="G19" s="116">
        <v>22</v>
      </c>
      <c r="H19" s="116">
        <v>20</v>
      </c>
      <c r="I19" s="116">
        <v>12</v>
      </c>
      <c r="J19" s="116">
        <v>14</v>
      </c>
      <c r="K19" s="116">
        <v>12</v>
      </c>
      <c r="L19" s="116">
        <v>11</v>
      </c>
      <c r="M19" s="116">
        <v>16</v>
      </c>
      <c r="N19" s="116">
        <v>13</v>
      </c>
      <c r="O19" s="116">
        <v>9</v>
      </c>
      <c r="P19" s="116">
        <v>2</v>
      </c>
      <c r="Q19" s="116">
        <v>2240</v>
      </c>
    </row>
    <row r="20" spans="1:17" ht="14.4" thickBot="1" x14ac:dyDescent="0.35">
      <c r="A20" s="115" t="s">
        <v>91</v>
      </c>
      <c r="B20" s="116">
        <v>9</v>
      </c>
      <c r="C20" s="116">
        <v>2</v>
      </c>
      <c r="D20" s="116">
        <v>18</v>
      </c>
      <c r="E20" s="116">
        <v>2</v>
      </c>
      <c r="F20" s="116">
        <v>10</v>
      </c>
      <c r="G20" s="116">
        <v>19</v>
      </c>
      <c r="H20" s="116">
        <v>14</v>
      </c>
      <c r="I20" s="116">
        <v>21</v>
      </c>
      <c r="J20" s="116">
        <v>17</v>
      </c>
      <c r="K20" s="116">
        <v>15</v>
      </c>
      <c r="L20" s="116">
        <v>20</v>
      </c>
      <c r="M20" s="116">
        <v>10</v>
      </c>
      <c r="N20" s="116">
        <v>11</v>
      </c>
      <c r="O20" s="116">
        <v>6</v>
      </c>
      <c r="P20" s="116">
        <v>20</v>
      </c>
      <c r="Q20" s="116">
        <v>3070</v>
      </c>
    </row>
    <row r="21" spans="1:17" ht="14.4" thickBot="1" x14ac:dyDescent="0.35">
      <c r="A21" s="115" t="s">
        <v>92</v>
      </c>
      <c r="B21" s="116">
        <v>9</v>
      </c>
      <c r="C21" s="116">
        <v>8</v>
      </c>
      <c r="D21" s="116">
        <v>4</v>
      </c>
      <c r="E21" s="116">
        <v>4</v>
      </c>
      <c r="F21" s="116">
        <v>13</v>
      </c>
      <c r="G21" s="116">
        <v>6</v>
      </c>
      <c r="H21" s="116">
        <v>13</v>
      </c>
      <c r="I21" s="116">
        <v>13</v>
      </c>
      <c r="J21" s="116">
        <v>11</v>
      </c>
      <c r="K21" s="116">
        <v>11</v>
      </c>
      <c r="L21" s="116">
        <v>17</v>
      </c>
      <c r="M21" s="116">
        <v>11</v>
      </c>
      <c r="N21" s="116">
        <v>9</v>
      </c>
      <c r="O21" s="116">
        <v>12</v>
      </c>
      <c r="P21" s="116">
        <v>5</v>
      </c>
      <c r="Q21" s="116">
        <v>2860</v>
      </c>
    </row>
    <row r="22" spans="1:17" ht="14.4" thickBot="1" x14ac:dyDescent="0.35">
      <c r="A22" s="115" t="s">
        <v>93</v>
      </c>
      <c r="B22" s="116">
        <v>8</v>
      </c>
      <c r="C22" s="116">
        <v>9</v>
      </c>
      <c r="D22" s="116">
        <v>2</v>
      </c>
      <c r="E22" s="116">
        <v>22</v>
      </c>
      <c r="F22" s="116">
        <v>3</v>
      </c>
      <c r="G22" s="116">
        <v>2</v>
      </c>
      <c r="H22" s="116">
        <v>1</v>
      </c>
      <c r="I22" s="116">
        <v>3</v>
      </c>
      <c r="J22" s="116">
        <v>10</v>
      </c>
      <c r="K22" s="116">
        <v>9</v>
      </c>
      <c r="L22" s="116">
        <v>5</v>
      </c>
      <c r="M22" s="116">
        <v>8</v>
      </c>
      <c r="N22" s="116">
        <v>8</v>
      </c>
      <c r="O22" s="116">
        <v>15</v>
      </c>
      <c r="P22" s="116">
        <v>12</v>
      </c>
      <c r="Q22" s="116">
        <v>2760</v>
      </c>
    </row>
    <row r="23" spans="1:17" ht="14.4" thickBot="1" x14ac:dyDescent="0.35">
      <c r="A23" s="115" t="s">
        <v>94</v>
      </c>
      <c r="B23" s="116">
        <v>12</v>
      </c>
      <c r="C23" s="116">
        <v>10</v>
      </c>
      <c r="D23" s="116">
        <v>17</v>
      </c>
      <c r="E23" s="116">
        <v>1</v>
      </c>
      <c r="F23" s="116">
        <v>4</v>
      </c>
      <c r="G23" s="116">
        <v>16</v>
      </c>
      <c r="H23" s="116">
        <v>7</v>
      </c>
      <c r="I23" s="116">
        <v>20</v>
      </c>
      <c r="J23" s="116">
        <v>6</v>
      </c>
      <c r="K23" s="116">
        <v>6</v>
      </c>
      <c r="L23" s="116">
        <v>16</v>
      </c>
      <c r="M23" s="116">
        <v>7</v>
      </c>
      <c r="N23" s="116">
        <v>7</v>
      </c>
      <c r="O23" s="116">
        <v>10</v>
      </c>
      <c r="P23" s="116">
        <v>19</v>
      </c>
      <c r="Q23" s="116">
        <v>3090</v>
      </c>
    </row>
    <row r="24" spans="1:17" ht="14.4" thickBot="1" x14ac:dyDescent="0.35">
      <c r="A24" s="115" t="s">
        <v>95</v>
      </c>
      <c r="B24" s="116">
        <v>6</v>
      </c>
      <c r="C24" s="116">
        <v>12</v>
      </c>
      <c r="D24" s="116">
        <v>10</v>
      </c>
      <c r="E24" s="116">
        <v>17</v>
      </c>
      <c r="F24" s="116">
        <v>13</v>
      </c>
      <c r="G24" s="116">
        <v>4</v>
      </c>
      <c r="H24" s="116">
        <v>8</v>
      </c>
      <c r="I24" s="116">
        <v>5</v>
      </c>
      <c r="J24" s="116">
        <v>4</v>
      </c>
      <c r="K24" s="116">
        <v>5</v>
      </c>
      <c r="L24" s="116">
        <v>1</v>
      </c>
      <c r="M24" s="116">
        <v>6</v>
      </c>
      <c r="N24" s="116">
        <v>6</v>
      </c>
      <c r="O24" s="116">
        <v>7</v>
      </c>
      <c r="P24" s="116">
        <v>8</v>
      </c>
      <c r="Q24" s="116">
        <v>3290</v>
      </c>
    </row>
    <row r="25" spans="1:17" ht="14.4" thickBot="1" x14ac:dyDescent="0.35">
      <c r="A25" s="115" t="s">
        <v>96</v>
      </c>
      <c r="B25" s="116">
        <v>1</v>
      </c>
      <c r="C25" s="116">
        <v>11</v>
      </c>
      <c r="D25" s="116">
        <v>19</v>
      </c>
      <c r="E25" s="116">
        <v>5</v>
      </c>
      <c r="F25" s="116">
        <v>12</v>
      </c>
      <c r="G25" s="116">
        <v>9</v>
      </c>
      <c r="H25" s="116">
        <v>11</v>
      </c>
      <c r="I25" s="116">
        <v>17</v>
      </c>
      <c r="J25" s="116">
        <v>3</v>
      </c>
      <c r="K25" s="116">
        <v>4</v>
      </c>
      <c r="L25" s="116">
        <v>9</v>
      </c>
      <c r="M25" s="116">
        <v>13</v>
      </c>
      <c r="N25" s="116">
        <v>3</v>
      </c>
      <c r="O25" s="116">
        <v>5</v>
      </c>
      <c r="P25" s="116">
        <v>16</v>
      </c>
      <c r="Q25" s="116">
        <v>3370</v>
      </c>
    </row>
    <row r="26" spans="1:17" ht="14.4" thickBot="1" x14ac:dyDescent="0.35">
      <c r="A26" s="115" t="s">
        <v>97</v>
      </c>
      <c r="B26" s="116">
        <v>1</v>
      </c>
      <c r="C26" s="116">
        <v>4</v>
      </c>
      <c r="D26" s="116">
        <v>5</v>
      </c>
      <c r="E26" s="116">
        <v>11</v>
      </c>
      <c r="F26" s="116">
        <v>2</v>
      </c>
      <c r="G26" s="116">
        <v>13</v>
      </c>
      <c r="H26" s="116">
        <v>10</v>
      </c>
      <c r="I26" s="116">
        <v>15</v>
      </c>
      <c r="J26" s="116">
        <v>7</v>
      </c>
      <c r="K26" s="116">
        <v>7</v>
      </c>
      <c r="L26" s="116">
        <v>3</v>
      </c>
      <c r="M26" s="116">
        <v>9</v>
      </c>
      <c r="N26" s="116">
        <v>4</v>
      </c>
      <c r="O26" s="116">
        <v>4</v>
      </c>
      <c r="P26" s="116">
        <v>15</v>
      </c>
      <c r="Q26" s="116">
        <v>3490</v>
      </c>
    </row>
    <row r="27" spans="1:17" ht="14.4" thickBot="1" x14ac:dyDescent="0.35">
      <c r="A27" s="115" t="s">
        <v>98</v>
      </c>
      <c r="B27" s="116">
        <v>1</v>
      </c>
      <c r="C27" s="116">
        <v>3</v>
      </c>
      <c r="D27" s="116">
        <v>12</v>
      </c>
      <c r="E27" s="116">
        <v>9</v>
      </c>
      <c r="F27" s="116">
        <v>1</v>
      </c>
      <c r="G27" s="116">
        <v>7</v>
      </c>
      <c r="H27" s="116">
        <v>3</v>
      </c>
      <c r="I27" s="116">
        <v>18</v>
      </c>
      <c r="J27" s="116">
        <v>5</v>
      </c>
      <c r="K27" s="116">
        <v>3</v>
      </c>
      <c r="L27" s="116">
        <v>4</v>
      </c>
      <c r="M27" s="116">
        <v>1</v>
      </c>
      <c r="N27" s="116">
        <v>5</v>
      </c>
      <c r="O27" s="116">
        <v>3</v>
      </c>
      <c r="P27" s="116">
        <v>11</v>
      </c>
      <c r="Q27" s="116">
        <v>3200</v>
      </c>
    </row>
    <row r="28" spans="1:17" ht="14.4" thickBot="1" x14ac:dyDescent="0.35">
      <c r="A28" s="115" t="s">
        <v>99</v>
      </c>
      <c r="B28" s="116">
        <v>1</v>
      </c>
      <c r="C28" s="116">
        <v>6</v>
      </c>
      <c r="D28" s="116">
        <v>14</v>
      </c>
      <c r="E28" s="116">
        <v>19</v>
      </c>
      <c r="F28" s="116">
        <v>6</v>
      </c>
      <c r="G28" s="116">
        <v>12</v>
      </c>
      <c r="H28" s="116">
        <v>3</v>
      </c>
      <c r="I28" s="116">
        <v>10</v>
      </c>
      <c r="J28" s="116">
        <v>2</v>
      </c>
      <c r="K28" s="116">
        <v>2</v>
      </c>
      <c r="L28" s="116">
        <v>2</v>
      </c>
      <c r="M28" s="116">
        <v>4</v>
      </c>
      <c r="N28" s="116">
        <v>1</v>
      </c>
      <c r="O28" s="116">
        <v>2</v>
      </c>
      <c r="P28" s="116">
        <v>10</v>
      </c>
      <c r="Q28" s="116">
        <v>3310</v>
      </c>
    </row>
    <row r="29" spans="1:17" ht="18.600000000000001" thickBot="1" x14ac:dyDescent="0.35">
      <c r="A29" s="111"/>
    </row>
    <row r="30" spans="1:17" ht="14.4" thickBot="1" x14ac:dyDescent="0.35">
      <c r="A30" s="115" t="s">
        <v>101</v>
      </c>
      <c r="B30" s="115" t="s">
        <v>64</v>
      </c>
      <c r="C30" s="115" t="s">
        <v>65</v>
      </c>
      <c r="D30" s="115" t="s">
        <v>66</v>
      </c>
      <c r="E30" s="115" t="s">
        <v>67</v>
      </c>
      <c r="F30" s="115" t="s">
        <v>68</v>
      </c>
      <c r="G30" s="115" t="s">
        <v>69</v>
      </c>
      <c r="H30" s="115" t="s">
        <v>70</v>
      </c>
      <c r="I30" s="115" t="s">
        <v>71</v>
      </c>
      <c r="J30" s="115" t="s">
        <v>72</v>
      </c>
      <c r="K30" s="115" t="s">
        <v>73</v>
      </c>
      <c r="L30" s="115" t="s">
        <v>74</v>
      </c>
      <c r="M30" s="115" t="s">
        <v>75</v>
      </c>
      <c r="N30" s="115" t="s">
        <v>76</v>
      </c>
      <c r="O30" s="115" t="s">
        <v>77</v>
      </c>
      <c r="P30" s="115" t="s">
        <v>78</v>
      </c>
    </row>
    <row r="31" spans="1:17" ht="14.4" thickBot="1" x14ac:dyDescent="0.35">
      <c r="A31" s="115" t="s">
        <v>102</v>
      </c>
      <c r="B31" s="116" t="s">
        <v>103</v>
      </c>
      <c r="C31" s="116" t="s">
        <v>389</v>
      </c>
      <c r="D31" s="116" t="s">
        <v>406</v>
      </c>
      <c r="E31" s="116" t="s">
        <v>407</v>
      </c>
      <c r="F31" s="116" t="s">
        <v>408</v>
      </c>
      <c r="G31" s="116" t="s">
        <v>409</v>
      </c>
      <c r="H31" s="116" t="s">
        <v>103</v>
      </c>
      <c r="I31" s="116" t="s">
        <v>410</v>
      </c>
      <c r="J31" s="116" t="s">
        <v>411</v>
      </c>
      <c r="K31" s="116" t="s">
        <v>103</v>
      </c>
      <c r="L31" s="116" t="s">
        <v>395</v>
      </c>
      <c r="M31" s="116" t="s">
        <v>103</v>
      </c>
      <c r="N31" s="116" t="s">
        <v>412</v>
      </c>
      <c r="O31" s="116" t="s">
        <v>103</v>
      </c>
      <c r="P31" s="116" t="s">
        <v>413</v>
      </c>
    </row>
    <row r="32" spans="1:17" ht="14.4" thickBot="1" x14ac:dyDescent="0.35">
      <c r="A32" s="115" t="s">
        <v>104</v>
      </c>
      <c r="B32" s="116" t="s">
        <v>103</v>
      </c>
      <c r="C32" s="116" t="s">
        <v>389</v>
      </c>
      <c r="D32" s="116" t="s">
        <v>406</v>
      </c>
      <c r="E32" s="116" t="s">
        <v>414</v>
      </c>
      <c r="F32" s="116" t="s">
        <v>408</v>
      </c>
      <c r="G32" s="116" t="s">
        <v>409</v>
      </c>
      <c r="H32" s="116" t="s">
        <v>103</v>
      </c>
      <c r="I32" s="116" t="s">
        <v>383</v>
      </c>
      <c r="J32" s="116" t="s">
        <v>411</v>
      </c>
      <c r="K32" s="116" t="s">
        <v>103</v>
      </c>
      <c r="L32" s="116" t="s">
        <v>395</v>
      </c>
      <c r="M32" s="116" t="s">
        <v>103</v>
      </c>
      <c r="N32" s="116" t="s">
        <v>412</v>
      </c>
      <c r="O32" s="116" t="s">
        <v>103</v>
      </c>
      <c r="P32" s="116" t="s">
        <v>413</v>
      </c>
    </row>
    <row r="33" spans="1:16" ht="14.4" thickBot="1" x14ac:dyDescent="0.35">
      <c r="A33" s="115" t="s">
        <v>105</v>
      </c>
      <c r="B33" s="116" t="s">
        <v>103</v>
      </c>
      <c r="C33" s="116" t="s">
        <v>415</v>
      </c>
      <c r="D33" s="116" t="s">
        <v>406</v>
      </c>
      <c r="E33" s="116" t="s">
        <v>414</v>
      </c>
      <c r="F33" s="116" t="s">
        <v>416</v>
      </c>
      <c r="G33" s="116" t="s">
        <v>409</v>
      </c>
      <c r="H33" s="116" t="s">
        <v>103</v>
      </c>
      <c r="I33" s="116" t="s">
        <v>383</v>
      </c>
      <c r="J33" s="116" t="s">
        <v>411</v>
      </c>
      <c r="K33" s="116" t="s">
        <v>103</v>
      </c>
      <c r="L33" s="116" t="s">
        <v>395</v>
      </c>
      <c r="M33" s="116" t="s">
        <v>103</v>
      </c>
      <c r="N33" s="116" t="s">
        <v>412</v>
      </c>
      <c r="O33" s="116" t="s">
        <v>103</v>
      </c>
      <c r="P33" s="116" t="s">
        <v>413</v>
      </c>
    </row>
    <row r="34" spans="1:16" ht="14.4" thickBot="1" x14ac:dyDescent="0.35">
      <c r="A34" s="115" t="s">
        <v>106</v>
      </c>
      <c r="B34" s="116" t="s">
        <v>103</v>
      </c>
      <c r="C34" s="116" t="s">
        <v>415</v>
      </c>
      <c r="D34" s="116" t="s">
        <v>406</v>
      </c>
      <c r="E34" s="116" t="s">
        <v>414</v>
      </c>
      <c r="F34" s="116" t="s">
        <v>416</v>
      </c>
      <c r="G34" s="116" t="s">
        <v>409</v>
      </c>
      <c r="H34" s="116" t="s">
        <v>103</v>
      </c>
      <c r="I34" s="116" t="s">
        <v>383</v>
      </c>
      <c r="J34" s="116" t="s">
        <v>417</v>
      </c>
      <c r="K34" s="116" t="s">
        <v>103</v>
      </c>
      <c r="L34" s="116" t="s">
        <v>418</v>
      </c>
      <c r="M34" s="116" t="s">
        <v>103</v>
      </c>
      <c r="N34" s="116" t="s">
        <v>412</v>
      </c>
      <c r="O34" s="116" t="s">
        <v>103</v>
      </c>
      <c r="P34" s="116" t="s">
        <v>413</v>
      </c>
    </row>
    <row r="35" spans="1:16" ht="14.4" thickBot="1" x14ac:dyDescent="0.35">
      <c r="A35" s="115" t="s">
        <v>107</v>
      </c>
      <c r="B35" s="116" t="s">
        <v>103</v>
      </c>
      <c r="C35" s="116" t="s">
        <v>415</v>
      </c>
      <c r="D35" s="116" t="s">
        <v>103</v>
      </c>
      <c r="E35" s="116" t="s">
        <v>414</v>
      </c>
      <c r="F35" s="116" t="s">
        <v>416</v>
      </c>
      <c r="G35" s="116" t="s">
        <v>419</v>
      </c>
      <c r="H35" s="116" t="s">
        <v>103</v>
      </c>
      <c r="I35" s="116" t="s">
        <v>103</v>
      </c>
      <c r="J35" s="116" t="s">
        <v>417</v>
      </c>
      <c r="K35" s="116" t="s">
        <v>103</v>
      </c>
      <c r="L35" s="116" t="s">
        <v>418</v>
      </c>
      <c r="M35" s="116" t="s">
        <v>103</v>
      </c>
      <c r="N35" s="116" t="s">
        <v>412</v>
      </c>
      <c r="O35" s="116" t="s">
        <v>103</v>
      </c>
      <c r="P35" s="116" t="s">
        <v>413</v>
      </c>
    </row>
    <row r="36" spans="1:16" ht="14.4" thickBot="1" x14ac:dyDescent="0.35">
      <c r="A36" s="115" t="s">
        <v>108</v>
      </c>
      <c r="B36" s="116" t="s">
        <v>103</v>
      </c>
      <c r="C36" s="116" t="s">
        <v>415</v>
      </c>
      <c r="D36" s="116" t="s">
        <v>103</v>
      </c>
      <c r="E36" s="116" t="s">
        <v>414</v>
      </c>
      <c r="F36" s="116" t="s">
        <v>416</v>
      </c>
      <c r="G36" s="116" t="s">
        <v>419</v>
      </c>
      <c r="H36" s="116" t="s">
        <v>103</v>
      </c>
      <c r="I36" s="116" t="s">
        <v>103</v>
      </c>
      <c r="J36" s="116" t="s">
        <v>103</v>
      </c>
      <c r="K36" s="116" t="s">
        <v>103</v>
      </c>
      <c r="L36" s="116" t="s">
        <v>418</v>
      </c>
      <c r="M36" s="116" t="s">
        <v>103</v>
      </c>
      <c r="N36" s="116" t="s">
        <v>412</v>
      </c>
      <c r="O36" s="116" t="s">
        <v>103</v>
      </c>
      <c r="P36" s="116" t="s">
        <v>413</v>
      </c>
    </row>
    <row r="37" spans="1:16" ht="14.4" thickBot="1" x14ac:dyDescent="0.35">
      <c r="A37" s="115" t="s">
        <v>109</v>
      </c>
      <c r="B37" s="116" t="s">
        <v>103</v>
      </c>
      <c r="C37" s="116" t="s">
        <v>415</v>
      </c>
      <c r="D37" s="116" t="s">
        <v>103</v>
      </c>
      <c r="E37" s="116" t="s">
        <v>414</v>
      </c>
      <c r="F37" s="116" t="s">
        <v>416</v>
      </c>
      <c r="G37" s="116" t="s">
        <v>419</v>
      </c>
      <c r="H37" s="116" t="s">
        <v>103</v>
      </c>
      <c r="I37" s="116" t="s">
        <v>103</v>
      </c>
      <c r="J37" s="116" t="s">
        <v>103</v>
      </c>
      <c r="K37" s="116" t="s">
        <v>103</v>
      </c>
      <c r="L37" s="116" t="s">
        <v>418</v>
      </c>
      <c r="M37" s="116" t="s">
        <v>103</v>
      </c>
      <c r="N37" s="116" t="s">
        <v>412</v>
      </c>
      <c r="O37" s="116" t="s">
        <v>103</v>
      </c>
      <c r="P37" s="116" t="s">
        <v>413</v>
      </c>
    </row>
    <row r="38" spans="1:16" ht="14.4" thickBot="1" x14ac:dyDescent="0.35">
      <c r="A38" s="115" t="s">
        <v>110</v>
      </c>
      <c r="B38" s="116" t="s">
        <v>103</v>
      </c>
      <c r="C38" s="116" t="s">
        <v>415</v>
      </c>
      <c r="D38" s="116" t="s">
        <v>103</v>
      </c>
      <c r="E38" s="116" t="s">
        <v>414</v>
      </c>
      <c r="F38" s="116" t="s">
        <v>420</v>
      </c>
      <c r="G38" s="116" t="s">
        <v>419</v>
      </c>
      <c r="H38" s="116" t="s">
        <v>103</v>
      </c>
      <c r="I38" s="116" t="s">
        <v>103</v>
      </c>
      <c r="J38" s="116" t="s">
        <v>103</v>
      </c>
      <c r="K38" s="116" t="s">
        <v>103</v>
      </c>
      <c r="L38" s="116" t="s">
        <v>418</v>
      </c>
      <c r="M38" s="116" t="s">
        <v>103</v>
      </c>
      <c r="N38" s="116" t="s">
        <v>412</v>
      </c>
      <c r="O38" s="116" t="s">
        <v>103</v>
      </c>
      <c r="P38" s="116" t="s">
        <v>413</v>
      </c>
    </row>
    <row r="39" spans="1:16" ht="14.4" thickBot="1" x14ac:dyDescent="0.35">
      <c r="A39" s="115" t="s">
        <v>111</v>
      </c>
      <c r="B39" s="116" t="s">
        <v>103</v>
      </c>
      <c r="C39" s="116" t="s">
        <v>415</v>
      </c>
      <c r="D39" s="116" t="s">
        <v>103</v>
      </c>
      <c r="E39" s="116" t="s">
        <v>421</v>
      </c>
      <c r="F39" s="116" t="s">
        <v>420</v>
      </c>
      <c r="G39" s="116" t="s">
        <v>419</v>
      </c>
      <c r="H39" s="116" t="s">
        <v>103</v>
      </c>
      <c r="I39" s="116" t="s">
        <v>103</v>
      </c>
      <c r="J39" s="116" t="s">
        <v>103</v>
      </c>
      <c r="K39" s="116" t="s">
        <v>103</v>
      </c>
      <c r="L39" s="116" t="s">
        <v>418</v>
      </c>
      <c r="M39" s="116" t="s">
        <v>103</v>
      </c>
      <c r="N39" s="116" t="s">
        <v>422</v>
      </c>
      <c r="O39" s="116" t="s">
        <v>103</v>
      </c>
      <c r="P39" s="116" t="s">
        <v>413</v>
      </c>
    </row>
    <row r="40" spans="1:16" ht="14.4" thickBot="1" x14ac:dyDescent="0.35">
      <c r="A40" s="115" t="s">
        <v>112</v>
      </c>
      <c r="B40" s="116" t="s">
        <v>103</v>
      </c>
      <c r="C40" s="116" t="s">
        <v>415</v>
      </c>
      <c r="D40" s="116" t="s">
        <v>103</v>
      </c>
      <c r="E40" s="116" t="s">
        <v>421</v>
      </c>
      <c r="F40" s="116" t="s">
        <v>420</v>
      </c>
      <c r="G40" s="116" t="s">
        <v>419</v>
      </c>
      <c r="H40" s="116" t="s">
        <v>103</v>
      </c>
      <c r="I40" s="116" t="s">
        <v>103</v>
      </c>
      <c r="J40" s="116" t="s">
        <v>103</v>
      </c>
      <c r="K40" s="116" t="s">
        <v>103</v>
      </c>
      <c r="L40" s="116" t="s">
        <v>418</v>
      </c>
      <c r="M40" s="116" t="s">
        <v>103</v>
      </c>
      <c r="N40" s="116" t="s">
        <v>422</v>
      </c>
      <c r="O40" s="116" t="s">
        <v>103</v>
      </c>
      <c r="P40" s="116" t="s">
        <v>413</v>
      </c>
    </row>
    <row r="41" spans="1:16" ht="14.4" thickBot="1" x14ac:dyDescent="0.35">
      <c r="A41" s="115" t="s">
        <v>113</v>
      </c>
      <c r="B41" s="116" t="s">
        <v>103</v>
      </c>
      <c r="C41" s="116" t="s">
        <v>415</v>
      </c>
      <c r="D41" s="116" t="s">
        <v>103</v>
      </c>
      <c r="E41" s="116" t="s">
        <v>421</v>
      </c>
      <c r="F41" s="116" t="s">
        <v>420</v>
      </c>
      <c r="G41" s="116" t="s">
        <v>419</v>
      </c>
      <c r="H41" s="116" t="s">
        <v>103</v>
      </c>
      <c r="I41" s="116" t="s">
        <v>103</v>
      </c>
      <c r="J41" s="116" t="s">
        <v>103</v>
      </c>
      <c r="K41" s="116" t="s">
        <v>103</v>
      </c>
      <c r="L41" s="116" t="s">
        <v>418</v>
      </c>
      <c r="M41" s="116" t="s">
        <v>103</v>
      </c>
      <c r="N41" s="116" t="s">
        <v>422</v>
      </c>
      <c r="O41" s="116" t="s">
        <v>103</v>
      </c>
      <c r="P41" s="116" t="s">
        <v>413</v>
      </c>
    </row>
    <row r="42" spans="1:16" ht="14.4" thickBot="1" x14ac:dyDescent="0.35">
      <c r="A42" s="115" t="s">
        <v>114</v>
      </c>
      <c r="B42" s="116" t="s">
        <v>103</v>
      </c>
      <c r="C42" s="116" t="s">
        <v>415</v>
      </c>
      <c r="D42" s="116" t="s">
        <v>103</v>
      </c>
      <c r="E42" s="116" t="s">
        <v>421</v>
      </c>
      <c r="F42" s="116" t="s">
        <v>420</v>
      </c>
      <c r="G42" s="116" t="s">
        <v>419</v>
      </c>
      <c r="H42" s="116" t="s">
        <v>103</v>
      </c>
      <c r="I42" s="116" t="s">
        <v>103</v>
      </c>
      <c r="J42" s="116" t="s">
        <v>103</v>
      </c>
      <c r="K42" s="116" t="s">
        <v>103</v>
      </c>
      <c r="L42" s="116" t="s">
        <v>418</v>
      </c>
      <c r="M42" s="116" t="s">
        <v>103</v>
      </c>
      <c r="N42" s="116" t="s">
        <v>422</v>
      </c>
      <c r="O42" s="116" t="s">
        <v>103</v>
      </c>
      <c r="P42" s="116" t="s">
        <v>413</v>
      </c>
    </row>
    <row r="43" spans="1:16" ht="14.4" thickBot="1" x14ac:dyDescent="0.35">
      <c r="A43" s="115" t="s">
        <v>115</v>
      </c>
      <c r="B43" s="116" t="s">
        <v>103</v>
      </c>
      <c r="C43" s="116" t="s">
        <v>415</v>
      </c>
      <c r="D43" s="116" t="s">
        <v>103</v>
      </c>
      <c r="E43" s="116" t="s">
        <v>421</v>
      </c>
      <c r="F43" s="116" t="s">
        <v>420</v>
      </c>
      <c r="G43" s="116" t="s">
        <v>419</v>
      </c>
      <c r="H43" s="116" t="s">
        <v>103</v>
      </c>
      <c r="I43" s="116" t="s">
        <v>103</v>
      </c>
      <c r="J43" s="116" t="s">
        <v>103</v>
      </c>
      <c r="K43" s="116" t="s">
        <v>103</v>
      </c>
      <c r="L43" s="116" t="s">
        <v>418</v>
      </c>
      <c r="M43" s="116" t="s">
        <v>103</v>
      </c>
      <c r="N43" s="116" t="s">
        <v>422</v>
      </c>
      <c r="O43" s="116" t="s">
        <v>103</v>
      </c>
      <c r="P43" s="116" t="s">
        <v>413</v>
      </c>
    </row>
    <row r="44" spans="1:16" ht="14.4" thickBot="1" x14ac:dyDescent="0.35">
      <c r="A44" s="115" t="s">
        <v>116</v>
      </c>
      <c r="B44" s="116" t="s">
        <v>103</v>
      </c>
      <c r="C44" s="116" t="s">
        <v>415</v>
      </c>
      <c r="D44" s="116" t="s">
        <v>103</v>
      </c>
      <c r="E44" s="116" t="s">
        <v>421</v>
      </c>
      <c r="F44" s="116" t="s">
        <v>420</v>
      </c>
      <c r="G44" s="116" t="s">
        <v>419</v>
      </c>
      <c r="H44" s="116" t="s">
        <v>103</v>
      </c>
      <c r="I44" s="116" t="s">
        <v>103</v>
      </c>
      <c r="J44" s="116" t="s">
        <v>103</v>
      </c>
      <c r="K44" s="116" t="s">
        <v>103</v>
      </c>
      <c r="L44" s="116" t="s">
        <v>418</v>
      </c>
      <c r="M44" s="116" t="s">
        <v>103</v>
      </c>
      <c r="N44" s="116" t="s">
        <v>422</v>
      </c>
      <c r="O44" s="116" t="s">
        <v>103</v>
      </c>
      <c r="P44" s="116" t="s">
        <v>413</v>
      </c>
    </row>
    <row r="45" spans="1:16" ht="14.4" thickBot="1" x14ac:dyDescent="0.35">
      <c r="A45" s="115" t="s">
        <v>117</v>
      </c>
      <c r="B45" s="116" t="s">
        <v>103</v>
      </c>
      <c r="C45" s="116" t="s">
        <v>415</v>
      </c>
      <c r="D45" s="116" t="s">
        <v>103</v>
      </c>
      <c r="E45" s="116" t="s">
        <v>423</v>
      </c>
      <c r="F45" s="116" t="s">
        <v>420</v>
      </c>
      <c r="G45" s="116" t="s">
        <v>419</v>
      </c>
      <c r="H45" s="116" t="s">
        <v>103</v>
      </c>
      <c r="I45" s="116" t="s">
        <v>103</v>
      </c>
      <c r="J45" s="116" t="s">
        <v>103</v>
      </c>
      <c r="K45" s="116" t="s">
        <v>103</v>
      </c>
      <c r="L45" s="116" t="s">
        <v>418</v>
      </c>
      <c r="M45" s="116" t="s">
        <v>103</v>
      </c>
      <c r="N45" s="116" t="s">
        <v>422</v>
      </c>
      <c r="O45" s="116" t="s">
        <v>103</v>
      </c>
      <c r="P45" s="116" t="s">
        <v>413</v>
      </c>
    </row>
    <row r="46" spans="1:16" ht="14.4" thickBot="1" x14ac:dyDescent="0.35">
      <c r="A46" s="115" t="s">
        <v>118</v>
      </c>
      <c r="B46" s="116" t="s">
        <v>103</v>
      </c>
      <c r="C46" s="116" t="s">
        <v>415</v>
      </c>
      <c r="D46" s="116" t="s">
        <v>103</v>
      </c>
      <c r="E46" s="116" t="s">
        <v>423</v>
      </c>
      <c r="F46" s="116" t="s">
        <v>420</v>
      </c>
      <c r="G46" s="116" t="s">
        <v>419</v>
      </c>
      <c r="H46" s="116" t="s">
        <v>103</v>
      </c>
      <c r="I46" s="116" t="s">
        <v>103</v>
      </c>
      <c r="J46" s="116" t="s">
        <v>103</v>
      </c>
      <c r="K46" s="116" t="s">
        <v>103</v>
      </c>
      <c r="L46" s="116" t="s">
        <v>418</v>
      </c>
      <c r="M46" s="116" t="s">
        <v>103</v>
      </c>
      <c r="N46" s="116" t="s">
        <v>103</v>
      </c>
      <c r="O46" s="116" t="s">
        <v>103</v>
      </c>
      <c r="P46" s="116" t="s">
        <v>413</v>
      </c>
    </row>
    <row r="47" spans="1:16" ht="14.4" thickBot="1" x14ac:dyDescent="0.35">
      <c r="A47" s="115" t="s">
        <v>119</v>
      </c>
      <c r="B47" s="116" t="s">
        <v>103</v>
      </c>
      <c r="C47" s="116" t="s">
        <v>415</v>
      </c>
      <c r="D47" s="116" t="s">
        <v>103</v>
      </c>
      <c r="E47" s="116" t="s">
        <v>423</v>
      </c>
      <c r="F47" s="116" t="s">
        <v>420</v>
      </c>
      <c r="G47" s="116" t="s">
        <v>419</v>
      </c>
      <c r="H47" s="116" t="s">
        <v>103</v>
      </c>
      <c r="I47" s="116" t="s">
        <v>103</v>
      </c>
      <c r="J47" s="116" t="s">
        <v>103</v>
      </c>
      <c r="K47" s="116" t="s">
        <v>103</v>
      </c>
      <c r="L47" s="116" t="s">
        <v>418</v>
      </c>
      <c r="M47" s="116" t="s">
        <v>103</v>
      </c>
      <c r="N47" s="116" t="s">
        <v>103</v>
      </c>
      <c r="O47" s="116" t="s">
        <v>103</v>
      </c>
      <c r="P47" s="116" t="s">
        <v>413</v>
      </c>
    </row>
    <row r="48" spans="1:16" ht="14.4" thickBot="1" x14ac:dyDescent="0.35">
      <c r="A48" s="115" t="s">
        <v>120</v>
      </c>
      <c r="B48" s="116" t="s">
        <v>103</v>
      </c>
      <c r="C48" s="116" t="s">
        <v>415</v>
      </c>
      <c r="D48" s="116" t="s">
        <v>103</v>
      </c>
      <c r="E48" s="116" t="s">
        <v>103</v>
      </c>
      <c r="F48" s="116" t="s">
        <v>420</v>
      </c>
      <c r="G48" s="116" t="s">
        <v>419</v>
      </c>
      <c r="H48" s="116" t="s">
        <v>103</v>
      </c>
      <c r="I48" s="116" t="s">
        <v>103</v>
      </c>
      <c r="J48" s="116" t="s">
        <v>103</v>
      </c>
      <c r="K48" s="116" t="s">
        <v>103</v>
      </c>
      <c r="L48" s="116" t="s">
        <v>418</v>
      </c>
      <c r="M48" s="116" t="s">
        <v>103</v>
      </c>
      <c r="N48" s="116" t="s">
        <v>103</v>
      </c>
      <c r="O48" s="116" t="s">
        <v>103</v>
      </c>
      <c r="P48" s="116" t="s">
        <v>413</v>
      </c>
    </row>
    <row r="49" spans="1:17" ht="14.4" thickBot="1" x14ac:dyDescent="0.35">
      <c r="A49" s="115" t="s">
        <v>121</v>
      </c>
      <c r="B49" s="116" t="s">
        <v>103</v>
      </c>
      <c r="C49" s="116" t="s">
        <v>415</v>
      </c>
      <c r="D49" s="116" t="s">
        <v>103</v>
      </c>
      <c r="E49" s="116" t="s">
        <v>103</v>
      </c>
      <c r="F49" s="116" t="s">
        <v>103</v>
      </c>
      <c r="G49" s="116" t="s">
        <v>419</v>
      </c>
      <c r="H49" s="116" t="s">
        <v>103</v>
      </c>
      <c r="I49" s="116" t="s">
        <v>103</v>
      </c>
      <c r="J49" s="116" t="s">
        <v>103</v>
      </c>
      <c r="K49" s="116" t="s">
        <v>103</v>
      </c>
      <c r="L49" s="116" t="s">
        <v>418</v>
      </c>
      <c r="M49" s="116" t="s">
        <v>103</v>
      </c>
      <c r="N49" s="116" t="s">
        <v>103</v>
      </c>
      <c r="O49" s="116" t="s">
        <v>103</v>
      </c>
      <c r="P49" s="116" t="s">
        <v>103</v>
      </c>
    </row>
    <row r="50" spans="1:17" ht="14.4" thickBot="1" x14ac:dyDescent="0.35">
      <c r="A50" s="115" t="s">
        <v>122</v>
      </c>
      <c r="B50" s="116" t="s">
        <v>103</v>
      </c>
      <c r="C50" s="116" t="s">
        <v>103</v>
      </c>
      <c r="D50" s="116" t="s">
        <v>103</v>
      </c>
      <c r="E50" s="116" t="s">
        <v>103</v>
      </c>
      <c r="F50" s="116" t="s">
        <v>103</v>
      </c>
      <c r="G50" s="116" t="s">
        <v>419</v>
      </c>
      <c r="H50" s="116" t="s">
        <v>103</v>
      </c>
      <c r="I50" s="116" t="s">
        <v>103</v>
      </c>
      <c r="J50" s="116" t="s">
        <v>103</v>
      </c>
      <c r="K50" s="116" t="s">
        <v>103</v>
      </c>
      <c r="L50" s="116" t="s">
        <v>418</v>
      </c>
      <c r="M50" s="116" t="s">
        <v>103</v>
      </c>
      <c r="N50" s="116" t="s">
        <v>103</v>
      </c>
      <c r="O50" s="116" t="s">
        <v>103</v>
      </c>
      <c r="P50" s="116" t="s">
        <v>103</v>
      </c>
    </row>
    <row r="51" spans="1:17" ht="14.4" thickBot="1" x14ac:dyDescent="0.35">
      <c r="A51" s="115" t="s">
        <v>123</v>
      </c>
      <c r="B51" s="116" t="s">
        <v>103</v>
      </c>
      <c r="C51" s="116" t="s">
        <v>103</v>
      </c>
      <c r="D51" s="116" t="s">
        <v>103</v>
      </c>
      <c r="E51" s="116" t="s">
        <v>103</v>
      </c>
      <c r="F51" s="116" t="s">
        <v>103</v>
      </c>
      <c r="G51" s="116" t="s">
        <v>419</v>
      </c>
      <c r="H51" s="116" t="s">
        <v>103</v>
      </c>
      <c r="I51" s="116" t="s">
        <v>103</v>
      </c>
      <c r="J51" s="116" t="s">
        <v>103</v>
      </c>
      <c r="K51" s="116" t="s">
        <v>103</v>
      </c>
      <c r="L51" s="116" t="s">
        <v>418</v>
      </c>
      <c r="M51" s="116" t="s">
        <v>103</v>
      </c>
      <c r="N51" s="116" t="s">
        <v>103</v>
      </c>
      <c r="O51" s="116" t="s">
        <v>103</v>
      </c>
      <c r="P51" s="116" t="s">
        <v>103</v>
      </c>
    </row>
    <row r="52" spans="1:17" ht="14.4" thickBot="1" x14ac:dyDescent="0.35">
      <c r="A52" s="115" t="s">
        <v>124</v>
      </c>
      <c r="B52" s="116" t="s">
        <v>103</v>
      </c>
      <c r="C52" s="116" t="s">
        <v>103</v>
      </c>
      <c r="D52" s="116" t="s">
        <v>103</v>
      </c>
      <c r="E52" s="116" t="s">
        <v>103</v>
      </c>
      <c r="F52" s="116" t="s">
        <v>103</v>
      </c>
      <c r="G52" s="116" t="s">
        <v>103</v>
      </c>
      <c r="H52" s="116" t="s">
        <v>103</v>
      </c>
      <c r="I52" s="116" t="s">
        <v>103</v>
      </c>
      <c r="J52" s="116" t="s">
        <v>103</v>
      </c>
      <c r="K52" s="116" t="s">
        <v>103</v>
      </c>
      <c r="L52" s="116" t="s">
        <v>103</v>
      </c>
      <c r="M52" s="116" t="s">
        <v>103</v>
      </c>
      <c r="N52" s="116" t="s">
        <v>103</v>
      </c>
      <c r="O52" s="116" t="s">
        <v>103</v>
      </c>
      <c r="P52" s="116" t="s">
        <v>103</v>
      </c>
    </row>
    <row r="53" spans="1:17" ht="14.4" thickBot="1" x14ac:dyDescent="0.35">
      <c r="A53" s="120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</row>
    <row r="54" spans="1:17" ht="14.4" thickBot="1" x14ac:dyDescent="0.35">
      <c r="A54" s="120"/>
      <c r="B54" s="116">
        <f>VLOOKUP(B55,$A$57:$P$78,B79,0)</f>
        <v>0</v>
      </c>
      <c r="C54" s="116">
        <f t="shared" ref="C54:P54" si="0">VLOOKUP(C55,$A$57:$P$78,C79,0)</f>
        <v>1048</v>
      </c>
      <c r="D54" s="116">
        <f t="shared" si="0"/>
        <v>0</v>
      </c>
      <c r="E54" s="116">
        <f t="shared" si="0"/>
        <v>0</v>
      </c>
      <c r="F54" s="116">
        <f t="shared" si="0"/>
        <v>220</v>
      </c>
      <c r="G54" s="116">
        <f t="shared" si="0"/>
        <v>510</v>
      </c>
      <c r="H54" s="116">
        <f t="shared" si="0"/>
        <v>0</v>
      </c>
      <c r="I54" s="116">
        <f t="shared" si="0"/>
        <v>0</v>
      </c>
      <c r="J54" s="116">
        <f t="shared" si="0"/>
        <v>535</v>
      </c>
      <c r="K54" s="116">
        <f t="shared" si="0"/>
        <v>0</v>
      </c>
      <c r="L54" s="116">
        <f t="shared" si="0"/>
        <v>668</v>
      </c>
      <c r="M54" s="116">
        <f t="shared" si="0"/>
        <v>0</v>
      </c>
      <c r="N54" s="116">
        <f t="shared" si="0"/>
        <v>527</v>
      </c>
      <c r="O54" s="116">
        <f t="shared" si="0"/>
        <v>0</v>
      </c>
      <c r="P54" s="116">
        <f t="shared" si="0"/>
        <v>78</v>
      </c>
      <c r="Q54" s="127">
        <f>SUM(B54:P54)</f>
        <v>3586</v>
      </c>
    </row>
    <row r="55" spans="1:17" ht="18.600000000000001" thickBot="1" x14ac:dyDescent="0.35">
      <c r="A55" s="111"/>
      <c r="B55" s="116">
        <f>'K 22'!B29</f>
        <v>6</v>
      </c>
      <c r="C55" s="116">
        <f>'K 22'!C29</f>
        <v>1</v>
      </c>
      <c r="D55" s="116">
        <f>'K 22'!D29</f>
        <v>16</v>
      </c>
      <c r="E55" s="116">
        <f>'K 22'!E29</f>
        <v>20</v>
      </c>
      <c r="F55" s="116">
        <f>'K 22'!F29</f>
        <v>15</v>
      </c>
      <c r="G55" s="116">
        <f>'K 22'!G29</f>
        <v>18</v>
      </c>
      <c r="H55" s="116">
        <f>'K 22'!H29</f>
        <v>17</v>
      </c>
      <c r="I55" s="116">
        <f>'K 22'!I29</f>
        <v>18</v>
      </c>
      <c r="J55" s="116">
        <f>'K 22'!J29</f>
        <v>1</v>
      </c>
      <c r="K55" s="116">
        <f>'K 22'!K29</f>
        <v>1</v>
      </c>
      <c r="L55" s="116">
        <f>'K 22'!L29</f>
        <v>3</v>
      </c>
      <c r="M55" s="116">
        <f>'K 22'!M29</f>
        <v>3</v>
      </c>
      <c r="N55" s="116">
        <f>'K 22'!N29</f>
        <v>2</v>
      </c>
      <c r="O55" s="116">
        <f>'K 22'!O29</f>
        <v>1</v>
      </c>
      <c r="P55" s="116">
        <f>'K 22'!P29</f>
        <v>6</v>
      </c>
    </row>
    <row r="56" spans="1:17" ht="20.399999999999999" thickBot="1" x14ac:dyDescent="0.35">
      <c r="A56" s="115" t="s">
        <v>125</v>
      </c>
      <c r="B56" s="115" t="str">
        <f>Rozs!B59</f>
        <v>Rozzsal betakarított terület</v>
      </c>
      <c r="C56" s="115" t="s">
        <v>65</v>
      </c>
      <c r="D56" s="115" t="s">
        <v>66</v>
      </c>
      <c r="E56" s="115" t="s">
        <v>67</v>
      </c>
      <c r="F56" s="115" t="s">
        <v>68</v>
      </c>
      <c r="G56" s="115" t="s">
        <v>69</v>
      </c>
      <c r="H56" s="115" t="s">
        <v>70</v>
      </c>
      <c r="I56" s="115" t="s">
        <v>71</v>
      </c>
      <c r="J56" s="115" t="s">
        <v>72</v>
      </c>
      <c r="K56" s="115" t="s">
        <v>73</v>
      </c>
      <c r="L56" s="115" t="s">
        <v>74</v>
      </c>
      <c r="M56" s="115" t="s">
        <v>75</v>
      </c>
      <c r="N56" s="115" t="s">
        <v>76</v>
      </c>
      <c r="O56" s="115" t="s">
        <v>77</v>
      </c>
      <c r="P56" s="115" t="s">
        <v>78</v>
      </c>
    </row>
    <row r="57" spans="1:17" ht="14.4" thickBot="1" x14ac:dyDescent="0.35">
      <c r="A57" s="115">
        <v>1</v>
      </c>
      <c r="B57" s="116">
        <v>0</v>
      </c>
      <c r="C57" s="116">
        <v>1048</v>
      </c>
      <c r="D57" s="116">
        <v>50</v>
      </c>
      <c r="E57" s="116">
        <v>770</v>
      </c>
      <c r="F57" s="116">
        <v>558</v>
      </c>
      <c r="G57" s="116">
        <v>672</v>
      </c>
      <c r="H57" s="116">
        <v>0</v>
      </c>
      <c r="I57" s="116">
        <v>1170</v>
      </c>
      <c r="J57" s="116">
        <v>535</v>
      </c>
      <c r="K57" s="116">
        <v>0</v>
      </c>
      <c r="L57" s="116">
        <v>668</v>
      </c>
      <c r="M57" s="116">
        <v>0</v>
      </c>
      <c r="N57" s="116">
        <v>527</v>
      </c>
      <c r="O57" s="116">
        <v>0</v>
      </c>
      <c r="P57" s="116">
        <v>78</v>
      </c>
    </row>
    <row r="58" spans="1:17" ht="14.4" thickBot="1" x14ac:dyDescent="0.35">
      <c r="A58" s="115">
        <v>2</v>
      </c>
      <c r="B58" s="116">
        <v>0</v>
      </c>
      <c r="C58" s="116">
        <v>1048</v>
      </c>
      <c r="D58" s="116">
        <v>50</v>
      </c>
      <c r="E58" s="116">
        <v>498</v>
      </c>
      <c r="F58" s="116">
        <v>558</v>
      </c>
      <c r="G58" s="116">
        <v>672</v>
      </c>
      <c r="H58" s="116">
        <v>0</v>
      </c>
      <c r="I58" s="116">
        <v>150</v>
      </c>
      <c r="J58" s="116">
        <v>535</v>
      </c>
      <c r="K58" s="116">
        <v>0</v>
      </c>
      <c r="L58" s="116">
        <v>668</v>
      </c>
      <c r="M58" s="116">
        <v>0</v>
      </c>
      <c r="N58" s="116">
        <v>527</v>
      </c>
      <c r="O58" s="116">
        <v>0</v>
      </c>
      <c r="P58" s="116">
        <v>78</v>
      </c>
    </row>
    <row r="59" spans="1:17" ht="14.4" thickBot="1" x14ac:dyDescent="0.35">
      <c r="A59" s="115">
        <v>3</v>
      </c>
      <c r="B59" s="116">
        <v>0</v>
      </c>
      <c r="C59" s="116">
        <v>710</v>
      </c>
      <c r="D59" s="116">
        <v>50</v>
      </c>
      <c r="E59" s="116">
        <v>498</v>
      </c>
      <c r="F59" s="116">
        <v>282</v>
      </c>
      <c r="G59" s="116">
        <v>672</v>
      </c>
      <c r="H59" s="116">
        <v>0</v>
      </c>
      <c r="I59" s="116">
        <v>150</v>
      </c>
      <c r="J59" s="116">
        <v>535</v>
      </c>
      <c r="K59" s="116">
        <v>0</v>
      </c>
      <c r="L59" s="116">
        <v>668</v>
      </c>
      <c r="M59" s="116">
        <v>0</v>
      </c>
      <c r="N59" s="116">
        <v>527</v>
      </c>
      <c r="O59" s="116">
        <v>0</v>
      </c>
      <c r="P59" s="116">
        <v>78</v>
      </c>
    </row>
    <row r="60" spans="1:17" ht="14.4" thickBot="1" x14ac:dyDescent="0.35">
      <c r="A60" s="115">
        <v>4</v>
      </c>
      <c r="B60" s="116">
        <v>0</v>
      </c>
      <c r="C60" s="116">
        <v>710</v>
      </c>
      <c r="D60" s="116">
        <v>50</v>
      </c>
      <c r="E60" s="116">
        <v>498</v>
      </c>
      <c r="F60" s="116">
        <v>282</v>
      </c>
      <c r="G60" s="116">
        <v>672</v>
      </c>
      <c r="H60" s="116">
        <v>0</v>
      </c>
      <c r="I60" s="116">
        <v>150</v>
      </c>
      <c r="J60" s="116">
        <v>87</v>
      </c>
      <c r="K60" s="116">
        <v>0</v>
      </c>
      <c r="L60" s="116">
        <v>292</v>
      </c>
      <c r="M60" s="116">
        <v>0</v>
      </c>
      <c r="N60" s="116">
        <v>527</v>
      </c>
      <c r="O60" s="116">
        <v>0</v>
      </c>
      <c r="P60" s="116">
        <v>78</v>
      </c>
    </row>
    <row r="61" spans="1:17" ht="14.4" thickBot="1" x14ac:dyDescent="0.35">
      <c r="A61" s="115">
        <v>5</v>
      </c>
      <c r="B61" s="116">
        <v>0</v>
      </c>
      <c r="C61" s="116">
        <v>710</v>
      </c>
      <c r="D61" s="116">
        <v>0</v>
      </c>
      <c r="E61" s="116">
        <v>498</v>
      </c>
      <c r="F61" s="116">
        <v>282</v>
      </c>
      <c r="G61" s="116">
        <v>510</v>
      </c>
      <c r="H61" s="116">
        <v>0</v>
      </c>
      <c r="I61" s="116">
        <v>0</v>
      </c>
      <c r="J61" s="116">
        <v>87</v>
      </c>
      <c r="K61" s="116">
        <v>0</v>
      </c>
      <c r="L61" s="116">
        <v>292</v>
      </c>
      <c r="M61" s="116">
        <v>0</v>
      </c>
      <c r="N61" s="116">
        <v>527</v>
      </c>
      <c r="O61" s="116">
        <v>0</v>
      </c>
      <c r="P61" s="116">
        <v>78</v>
      </c>
    </row>
    <row r="62" spans="1:17" ht="14.4" thickBot="1" x14ac:dyDescent="0.35">
      <c r="A62" s="115">
        <v>6</v>
      </c>
      <c r="B62" s="116">
        <v>0</v>
      </c>
      <c r="C62" s="116">
        <v>710</v>
      </c>
      <c r="D62" s="116">
        <v>0</v>
      </c>
      <c r="E62" s="116">
        <v>498</v>
      </c>
      <c r="F62" s="116">
        <v>282</v>
      </c>
      <c r="G62" s="116">
        <v>510</v>
      </c>
      <c r="H62" s="116">
        <v>0</v>
      </c>
      <c r="I62" s="116">
        <v>0</v>
      </c>
      <c r="J62" s="116">
        <v>0</v>
      </c>
      <c r="K62" s="116">
        <v>0</v>
      </c>
      <c r="L62" s="116">
        <v>292</v>
      </c>
      <c r="M62" s="116">
        <v>0</v>
      </c>
      <c r="N62" s="116">
        <v>527</v>
      </c>
      <c r="O62" s="116">
        <v>0</v>
      </c>
      <c r="P62" s="116">
        <v>78</v>
      </c>
    </row>
    <row r="63" spans="1:17" ht="14.4" thickBot="1" x14ac:dyDescent="0.35">
      <c r="A63" s="115">
        <v>7</v>
      </c>
      <c r="B63" s="116">
        <v>0</v>
      </c>
      <c r="C63" s="116">
        <v>710</v>
      </c>
      <c r="D63" s="116">
        <v>0</v>
      </c>
      <c r="E63" s="116">
        <v>498</v>
      </c>
      <c r="F63" s="116">
        <v>282</v>
      </c>
      <c r="G63" s="116">
        <v>510</v>
      </c>
      <c r="H63" s="116">
        <v>0</v>
      </c>
      <c r="I63" s="116">
        <v>0</v>
      </c>
      <c r="J63" s="116">
        <v>0</v>
      </c>
      <c r="K63" s="116">
        <v>0</v>
      </c>
      <c r="L63" s="116">
        <v>292</v>
      </c>
      <c r="M63" s="116">
        <v>0</v>
      </c>
      <c r="N63" s="116">
        <v>527</v>
      </c>
      <c r="O63" s="116">
        <v>0</v>
      </c>
      <c r="P63" s="116">
        <v>78</v>
      </c>
    </row>
    <row r="64" spans="1:17" ht="14.4" thickBot="1" x14ac:dyDescent="0.35">
      <c r="A64" s="115">
        <v>8</v>
      </c>
      <c r="B64" s="116">
        <v>0</v>
      </c>
      <c r="C64" s="116">
        <v>710</v>
      </c>
      <c r="D64" s="116">
        <v>0</v>
      </c>
      <c r="E64" s="116">
        <v>498</v>
      </c>
      <c r="F64" s="116">
        <v>220</v>
      </c>
      <c r="G64" s="116">
        <v>510</v>
      </c>
      <c r="H64" s="116">
        <v>0</v>
      </c>
      <c r="I64" s="116">
        <v>0</v>
      </c>
      <c r="J64" s="116">
        <v>0</v>
      </c>
      <c r="K64" s="116">
        <v>0</v>
      </c>
      <c r="L64" s="116">
        <v>292</v>
      </c>
      <c r="M64" s="116">
        <v>0</v>
      </c>
      <c r="N64" s="116">
        <v>527</v>
      </c>
      <c r="O64" s="116">
        <v>0</v>
      </c>
      <c r="P64" s="116">
        <v>78</v>
      </c>
    </row>
    <row r="65" spans="1:18" ht="14.4" thickBot="1" x14ac:dyDescent="0.35">
      <c r="A65" s="115">
        <v>9</v>
      </c>
      <c r="B65" s="116">
        <v>0</v>
      </c>
      <c r="C65" s="116">
        <v>710</v>
      </c>
      <c r="D65" s="116">
        <v>0</v>
      </c>
      <c r="E65" s="116">
        <v>438</v>
      </c>
      <c r="F65" s="116">
        <v>220</v>
      </c>
      <c r="G65" s="116">
        <v>510</v>
      </c>
      <c r="H65" s="116">
        <v>0</v>
      </c>
      <c r="I65" s="116">
        <v>0</v>
      </c>
      <c r="J65" s="116">
        <v>0</v>
      </c>
      <c r="K65" s="116">
        <v>0</v>
      </c>
      <c r="L65" s="116">
        <v>292</v>
      </c>
      <c r="M65" s="116">
        <v>0</v>
      </c>
      <c r="N65" s="116">
        <v>502</v>
      </c>
      <c r="O65" s="116">
        <v>0</v>
      </c>
      <c r="P65" s="116">
        <v>78</v>
      </c>
    </row>
    <row r="66" spans="1:18" ht="14.4" thickBot="1" x14ac:dyDescent="0.35">
      <c r="A66" s="115">
        <v>10</v>
      </c>
      <c r="B66" s="116">
        <v>0</v>
      </c>
      <c r="C66" s="116">
        <v>710</v>
      </c>
      <c r="D66" s="116">
        <v>0</v>
      </c>
      <c r="E66" s="116">
        <v>438</v>
      </c>
      <c r="F66" s="116">
        <v>220</v>
      </c>
      <c r="G66" s="116">
        <v>510</v>
      </c>
      <c r="H66" s="116">
        <v>0</v>
      </c>
      <c r="I66" s="116">
        <v>0</v>
      </c>
      <c r="J66" s="116">
        <v>0</v>
      </c>
      <c r="K66" s="116">
        <v>0</v>
      </c>
      <c r="L66" s="116">
        <v>292</v>
      </c>
      <c r="M66" s="116">
        <v>0</v>
      </c>
      <c r="N66" s="116">
        <v>502</v>
      </c>
      <c r="O66" s="116">
        <v>0</v>
      </c>
      <c r="P66" s="116">
        <v>78</v>
      </c>
    </row>
    <row r="67" spans="1:18" ht="14.4" thickBot="1" x14ac:dyDescent="0.35">
      <c r="A67" s="115">
        <v>11</v>
      </c>
      <c r="B67" s="116">
        <v>0</v>
      </c>
      <c r="C67" s="116">
        <v>710</v>
      </c>
      <c r="D67" s="116">
        <v>0</v>
      </c>
      <c r="E67" s="116">
        <v>438</v>
      </c>
      <c r="F67" s="116">
        <v>220</v>
      </c>
      <c r="G67" s="116">
        <v>510</v>
      </c>
      <c r="H67" s="116">
        <v>0</v>
      </c>
      <c r="I67" s="116">
        <v>0</v>
      </c>
      <c r="J67" s="116">
        <v>0</v>
      </c>
      <c r="K67" s="116">
        <v>0</v>
      </c>
      <c r="L67" s="116">
        <v>292</v>
      </c>
      <c r="M67" s="116">
        <v>0</v>
      </c>
      <c r="N67" s="116">
        <v>502</v>
      </c>
      <c r="O67" s="116">
        <v>0</v>
      </c>
      <c r="P67" s="116">
        <v>78</v>
      </c>
    </row>
    <row r="68" spans="1:18" ht="14.4" thickBot="1" x14ac:dyDescent="0.35">
      <c r="A68" s="115">
        <v>12</v>
      </c>
      <c r="B68" s="116">
        <v>0</v>
      </c>
      <c r="C68" s="116">
        <v>710</v>
      </c>
      <c r="D68" s="116">
        <v>0</v>
      </c>
      <c r="E68" s="116">
        <v>438</v>
      </c>
      <c r="F68" s="116">
        <v>220</v>
      </c>
      <c r="G68" s="116">
        <v>510</v>
      </c>
      <c r="H68" s="116">
        <v>0</v>
      </c>
      <c r="I68" s="116">
        <v>0</v>
      </c>
      <c r="J68" s="116">
        <v>0</v>
      </c>
      <c r="K68" s="116">
        <v>0</v>
      </c>
      <c r="L68" s="116">
        <v>292</v>
      </c>
      <c r="M68" s="116">
        <v>0</v>
      </c>
      <c r="N68" s="116">
        <v>502</v>
      </c>
      <c r="O68" s="116">
        <v>0</v>
      </c>
      <c r="P68" s="116">
        <v>78</v>
      </c>
    </row>
    <row r="69" spans="1:18" ht="14.4" thickBot="1" x14ac:dyDescent="0.35">
      <c r="A69" s="115">
        <v>13</v>
      </c>
      <c r="B69" s="116">
        <v>0</v>
      </c>
      <c r="C69" s="116">
        <v>710</v>
      </c>
      <c r="D69" s="116">
        <v>0</v>
      </c>
      <c r="E69" s="116">
        <v>438</v>
      </c>
      <c r="F69" s="116">
        <v>220</v>
      </c>
      <c r="G69" s="116">
        <v>510</v>
      </c>
      <c r="H69" s="116">
        <v>0</v>
      </c>
      <c r="I69" s="116">
        <v>0</v>
      </c>
      <c r="J69" s="116">
        <v>0</v>
      </c>
      <c r="K69" s="116">
        <v>0</v>
      </c>
      <c r="L69" s="116">
        <v>292</v>
      </c>
      <c r="M69" s="116">
        <v>0</v>
      </c>
      <c r="N69" s="116">
        <v>502</v>
      </c>
      <c r="O69" s="116">
        <v>0</v>
      </c>
      <c r="P69" s="116">
        <v>78</v>
      </c>
    </row>
    <row r="70" spans="1:18" ht="14.4" thickBot="1" x14ac:dyDescent="0.35">
      <c r="A70" s="115">
        <v>14</v>
      </c>
      <c r="B70" s="116">
        <v>0</v>
      </c>
      <c r="C70" s="116">
        <v>710</v>
      </c>
      <c r="D70" s="116">
        <v>0</v>
      </c>
      <c r="E70" s="116">
        <v>438</v>
      </c>
      <c r="F70" s="116">
        <v>220</v>
      </c>
      <c r="G70" s="116">
        <v>510</v>
      </c>
      <c r="H70" s="116">
        <v>0</v>
      </c>
      <c r="I70" s="116">
        <v>0</v>
      </c>
      <c r="J70" s="116">
        <v>0</v>
      </c>
      <c r="K70" s="116">
        <v>0</v>
      </c>
      <c r="L70" s="116">
        <v>292</v>
      </c>
      <c r="M70" s="116">
        <v>0</v>
      </c>
      <c r="N70" s="116">
        <v>502</v>
      </c>
      <c r="O70" s="116">
        <v>0</v>
      </c>
      <c r="P70" s="116">
        <v>78</v>
      </c>
    </row>
    <row r="71" spans="1:18" ht="14.4" thickBot="1" x14ac:dyDescent="0.35">
      <c r="A71" s="115">
        <v>15</v>
      </c>
      <c r="B71" s="116">
        <v>0</v>
      </c>
      <c r="C71" s="116">
        <v>710</v>
      </c>
      <c r="D71" s="116">
        <v>0</v>
      </c>
      <c r="E71" s="116">
        <v>328</v>
      </c>
      <c r="F71" s="116">
        <v>220</v>
      </c>
      <c r="G71" s="116">
        <v>510</v>
      </c>
      <c r="H71" s="116">
        <v>0</v>
      </c>
      <c r="I71" s="116">
        <v>0</v>
      </c>
      <c r="J71" s="116">
        <v>0</v>
      </c>
      <c r="K71" s="116">
        <v>0</v>
      </c>
      <c r="L71" s="116">
        <v>292</v>
      </c>
      <c r="M71" s="116">
        <v>0</v>
      </c>
      <c r="N71" s="116">
        <v>502</v>
      </c>
      <c r="O71" s="116">
        <v>0</v>
      </c>
      <c r="P71" s="116">
        <v>78</v>
      </c>
    </row>
    <row r="72" spans="1:18" ht="14.4" thickBot="1" x14ac:dyDescent="0.35">
      <c r="A72" s="115">
        <v>16</v>
      </c>
      <c r="B72" s="116">
        <v>0</v>
      </c>
      <c r="C72" s="116">
        <v>710</v>
      </c>
      <c r="D72" s="116">
        <v>0</v>
      </c>
      <c r="E72" s="116">
        <v>328</v>
      </c>
      <c r="F72" s="116">
        <v>220</v>
      </c>
      <c r="G72" s="116">
        <v>510</v>
      </c>
      <c r="H72" s="116">
        <v>0</v>
      </c>
      <c r="I72" s="116">
        <v>0</v>
      </c>
      <c r="J72" s="116">
        <v>0</v>
      </c>
      <c r="K72" s="116">
        <v>0</v>
      </c>
      <c r="L72" s="116">
        <v>292</v>
      </c>
      <c r="M72" s="116">
        <v>0</v>
      </c>
      <c r="N72" s="116">
        <v>0</v>
      </c>
      <c r="O72" s="116">
        <v>0</v>
      </c>
      <c r="P72" s="116">
        <v>78</v>
      </c>
    </row>
    <row r="73" spans="1:18" ht="14.4" thickBot="1" x14ac:dyDescent="0.35">
      <c r="A73" s="115">
        <v>17</v>
      </c>
      <c r="B73" s="116">
        <v>0</v>
      </c>
      <c r="C73" s="116">
        <v>710</v>
      </c>
      <c r="D73" s="116">
        <v>0</v>
      </c>
      <c r="E73" s="116">
        <v>328</v>
      </c>
      <c r="F73" s="116">
        <v>220</v>
      </c>
      <c r="G73" s="116">
        <v>510</v>
      </c>
      <c r="H73" s="116">
        <v>0</v>
      </c>
      <c r="I73" s="116">
        <v>0</v>
      </c>
      <c r="J73" s="116">
        <v>0</v>
      </c>
      <c r="K73" s="116">
        <v>0</v>
      </c>
      <c r="L73" s="116">
        <v>292</v>
      </c>
      <c r="M73" s="116">
        <v>0</v>
      </c>
      <c r="N73" s="116">
        <v>0</v>
      </c>
      <c r="O73" s="116">
        <v>0</v>
      </c>
      <c r="P73" s="116">
        <v>78</v>
      </c>
    </row>
    <row r="74" spans="1:18" ht="14.4" thickBot="1" x14ac:dyDescent="0.35">
      <c r="A74" s="115">
        <v>18</v>
      </c>
      <c r="B74" s="116">
        <v>0</v>
      </c>
      <c r="C74" s="116">
        <v>710</v>
      </c>
      <c r="D74" s="116">
        <v>0</v>
      </c>
      <c r="E74" s="116">
        <v>0</v>
      </c>
      <c r="F74" s="116">
        <v>220</v>
      </c>
      <c r="G74" s="116">
        <v>510</v>
      </c>
      <c r="H74" s="116">
        <v>0</v>
      </c>
      <c r="I74" s="116">
        <v>0</v>
      </c>
      <c r="J74" s="116">
        <v>0</v>
      </c>
      <c r="K74" s="116">
        <v>0</v>
      </c>
      <c r="L74" s="116">
        <v>292</v>
      </c>
      <c r="M74" s="116">
        <v>0</v>
      </c>
      <c r="N74" s="116">
        <v>0</v>
      </c>
      <c r="O74" s="116">
        <v>0</v>
      </c>
      <c r="P74" s="116">
        <v>78</v>
      </c>
    </row>
    <row r="75" spans="1:18" ht="14.4" thickBot="1" x14ac:dyDescent="0.35">
      <c r="A75" s="115">
        <v>19</v>
      </c>
      <c r="B75" s="116">
        <v>0</v>
      </c>
      <c r="C75" s="116">
        <v>710</v>
      </c>
      <c r="D75" s="116">
        <v>0</v>
      </c>
      <c r="E75" s="116">
        <v>0</v>
      </c>
      <c r="F75" s="116">
        <v>0</v>
      </c>
      <c r="G75" s="116">
        <v>510</v>
      </c>
      <c r="H75" s="116">
        <v>0</v>
      </c>
      <c r="I75" s="116">
        <v>0</v>
      </c>
      <c r="J75" s="116">
        <v>0</v>
      </c>
      <c r="K75" s="116">
        <v>0</v>
      </c>
      <c r="L75" s="116">
        <v>292</v>
      </c>
      <c r="M75" s="116">
        <v>0</v>
      </c>
      <c r="N75" s="116">
        <v>0</v>
      </c>
      <c r="O75" s="116">
        <v>0</v>
      </c>
      <c r="P75" s="116">
        <v>0</v>
      </c>
    </row>
    <row r="76" spans="1:18" ht="14.4" thickBot="1" x14ac:dyDescent="0.35">
      <c r="A76" s="115">
        <v>20</v>
      </c>
      <c r="B76" s="116">
        <v>0</v>
      </c>
      <c r="C76" s="116">
        <v>0</v>
      </c>
      <c r="D76" s="116">
        <v>0</v>
      </c>
      <c r="E76" s="116">
        <v>0</v>
      </c>
      <c r="F76" s="116">
        <v>0</v>
      </c>
      <c r="G76" s="116">
        <v>510</v>
      </c>
      <c r="H76" s="116">
        <v>0</v>
      </c>
      <c r="I76" s="116">
        <v>0</v>
      </c>
      <c r="J76" s="116">
        <v>0</v>
      </c>
      <c r="K76" s="116">
        <v>0</v>
      </c>
      <c r="L76" s="116">
        <v>292</v>
      </c>
      <c r="M76" s="116">
        <v>0</v>
      </c>
      <c r="N76" s="116">
        <v>0</v>
      </c>
      <c r="O76" s="116">
        <v>0</v>
      </c>
      <c r="P76" s="116">
        <v>0</v>
      </c>
    </row>
    <row r="77" spans="1:18" ht="14.4" thickBot="1" x14ac:dyDescent="0.35">
      <c r="A77" s="115">
        <v>21</v>
      </c>
      <c r="B77" s="116">
        <v>0</v>
      </c>
      <c r="C77" s="116">
        <v>0</v>
      </c>
      <c r="D77" s="116">
        <v>0</v>
      </c>
      <c r="E77" s="116">
        <v>0</v>
      </c>
      <c r="F77" s="116">
        <v>0</v>
      </c>
      <c r="G77" s="116">
        <v>510</v>
      </c>
      <c r="H77" s="116">
        <v>0</v>
      </c>
      <c r="I77" s="116">
        <v>0</v>
      </c>
      <c r="J77" s="116">
        <v>0</v>
      </c>
      <c r="K77" s="116">
        <v>0</v>
      </c>
      <c r="L77" s="116">
        <v>292</v>
      </c>
      <c r="M77" s="116">
        <v>0</v>
      </c>
      <c r="N77" s="116">
        <v>0</v>
      </c>
      <c r="O77" s="116">
        <v>0</v>
      </c>
      <c r="P77" s="116">
        <v>0</v>
      </c>
    </row>
    <row r="78" spans="1:18" ht="14.4" thickBot="1" x14ac:dyDescent="0.35">
      <c r="A78" s="115">
        <v>22</v>
      </c>
      <c r="B78" s="116">
        <v>0</v>
      </c>
      <c r="C78" s="116">
        <v>0</v>
      </c>
      <c r="D78" s="116">
        <v>0</v>
      </c>
      <c r="E78" s="116">
        <v>0</v>
      </c>
      <c r="F78" s="116">
        <v>0</v>
      </c>
      <c r="G78" s="116">
        <v>0</v>
      </c>
      <c r="H78" s="116">
        <v>0</v>
      </c>
      <c r="I78" s="116">
        <v>0</v>
      </c>
      <c r="J78" s="116">
        <v>0</v>
      </c>
      <c r="K78" s="116">
        <v>0</v>
      </c>
      <c r="L78" s="116">
        <v>0</v>
      </c>
      <c r="M78" s="116">
        <v>0</v>
      </c>
      <c r="N78" s="116">
        <v>0</v>
      </c>
      <c r="O78" s="116">
        <v>0</v>
      </c>
      <c r="P78" s="116">
        <v>0</v>
      </c>
    </row>
    <row r="79" spans="1:18" x14ac:dyDescent="0.3">
      <c r="A79" s="44">
        <v>1</v>
      </c>
      <c r="B79" s="45">
        <v>2</v>
      </c>
      <c r="C79" s="44">
        <v>3</v>
      </c>
      <c r="D79" s="45">
        <v>4</v>
      </c>
      <c r="E79" s="44">
        <v>5</v>
      </c>
      <c r="F79" s="45">
        <v>6</v>
      </c>
      <c r="G79" s="44">
        <v>7</v>
      </c>
      <c r="H79" s="45">
        <v>8</v>
      </c>
      <c r="I79" s="44">
        <v>9</v>
      </c>
      <c r="J79" s="45">
        <v>10</v>
      </c>
      <c r="K79" s="44">
        <v>11</v>
      </c>
      <c r="L79" s="45">
        <v>12</v>
      </c>
      <c r="M79" s="44">
        <v>13</v>
      </c>
      <c r="N79" s="45">
        <v>14</v>
      </c>
      <c r="O79" s="44">
        <v>15</v>
      </c>
      <c r="P79" s="45">
        <v>16</v>
      </c>
      <c r="R79" s="124" t="s">
        <v>54</v>
      </c>
    </row>
    <row r="80" spans="1:18" ht="18.600000000000001" thickBot="1" x14ac:dyDescent="0.35">
      <c r="A80" s="111"/>
      <c r="R80" s="128">
        <f>CORREL(R82:R102,Q82:Q102)</f>
        <v>0.99999977200133494</v>
      </c>
    </row>
    <row r="81" spans="1:20" ht="14.4" thickBot="1" x14ac:dyDescent="0.35">
      <c r="A81" s="115" t="s">
        <v>126</v>
      </c>
      <c r="B81" s="115" t="s">
        <v>64</v>
      </c>
      <c r="C81" s="115" t="s">
        <v>65</v>
      </c>
      <c r="D81" s="115" t="s">
        <v>66</v>
      </c>
      <c r="E81" s="115" t="s">
        <v>67</v>
      </c>
      <c r="F81" s="115" t="s">
        <v>68</v>
      </c>
      <c r="G81" s="115" t="s">
        <v>69</v>
      </c>
      <c r="H81" s="115" t="s">
        <v>70</v>
      </c>
      <c r="I81" s="115" t="s">
        <v>71</v>
      </c>
      <c r="J81" s="115" t="s">
        <v>72</v>
      </c>
      <c r="K81" s="115" t="s">
        <v>73</v>
      </c>
      <c r="L81" s="115" t="s">
        <v>74</v>
      </c>
      <c r="M81" s="115" t="s">
        <v>75</v>
      </c>
      <c r="N81" s="115" t="s">
        <v>76</v>
      </c>
      <c r="O81" s="115" t="s">
        <v>77</v>
      </c>
      <c r="P81" s="115" t="s">
        <v>78</v>
      </c>
      <c r="Q81" s="115" t="s">
        <v>127</v>
      </c>
      <c r="R81" s="115" t="s">
        <v>128</v>
      </c>
      <c r="S81" s="115" t="s">
        <v>129</v>
      </c>
      <c r="T81" s="115" t="s">
        <v>130</v>
      </c>
    </row>
    <row r="82" spans="1:20" ht="14.4" thickBot="1" x14ac:dyDescent="0.35">
      <c r="A82" s="115" t="s">
        <v>79</v>
      </c>
      <c r="B82" s="116">
        <v>0</v>
      </c>
      <c r="C82" s="116">
        <v>710</v>
      </c>
      <c r="D82" s="116">
        <v>0</v>
      </c>
      <c r="E82" s="116">
        <v>498</v>
      </c>
      <c r="F82" s="116">
        <v>282</v>
      </c>
      <c r="G82" s="116">
        <v>510</v>
      </c>
      <c r="H82" s="116">
        <v>0</v>
      </c>
      <c r="I82" s="116">
        <v>0</v>
      </c>
      <c r="J82" s="116">
        <v>0</v>
      </c>
      <c r="K82" s="116">
        <v>0</v>
      </c>
      <c r="L82" s="116">
        <v>292</v>
      </c>
      <c r="M82" s="116">
        <v>0</v>
      </c>
      <c r="N82" s="116">
        <v>0</v>
      </c>
      <c r="O82" s="116">
        <v>0</v>
      </c>
      <c r="P82" s="116">
        <v>78</v>
      </c>
      <c r="Q82" s="116">
        <v>2370</v>
      </c>
      <c r="R82" s="116">
        <v>2370</v>
      </c>
      <c r="S82" s="116">
        <v>0</v>
      </c>
      <c r="T82" s="116">
        <v>0</v>
      </c>
    </row>
    <row r="83" spans="1:20" ht="14.4" thickBot="1" x14ac:dyDescent="0.35">
      <c r="A83" s="115" t="s">
        <v>80</v>
      </c>
      <c r="B83" s="116">
        <v>0</v>
      </c>
      <c r="C83" s="116">
        <v>710</v>
      </c>
      <c r="D83" s="116">
        <v>0</v>
      </c>
      <c r="E83" s="116">
        <v>0</v>
      </c>
      <c r="F83" s="116">
        <v>220</v>
      </c>
      <c r="G83" s="116">
        <v>510</v>
      </c>
      <c r="H83" s="116">
        <v>0</v>
      </c>
      <c r="I83" s="116">
        <v>150</v>
      </c>
      <c r="J83" s="116">
        <v>0</v>
      </c>
      <c r="K83" s="116">
        <v>0</v>
      </c>
      <c r="L83" s="116">
        <v>292</v>
      </c>
      <c r="M83" s="116">
        <v>0</v>
      </c>
      <c r="N83" s="116">
        <v>0</v>
      </c>
      <c r="O83" s="116">
        <v>0</v>
      </c>
      <c r="P83" s="116">
        <v>78</v>
      </c>
      <c r="Q83" s="116">
        <v>1960</v>
      </c>
      <c r="R83" s="116">
        <v>1960</v>
      </c>
      <c r="S83" s="116">
        <v>0</v>
      </c>
      <c r="T83" s="116">
        <v>0</v>
      </c>
    </row>
    <row r="84" spans="1:20" ht="14.4" thickBot="1" x14ac:dyDescent="0.35">
      <c r="A84" s="115" t="s">
        <v>81</v>
      </c>
      <c r="B84" s="116">
        <v>0</v>
      </c>
      <c r="C84" s="116">
        <v>0</v>
      </c>
      <c r="D84" s="116">
        <v>0</v>
      </c>
      <c r="E84" s="116">
        <v>438</v>
      </c>
      <c r="F84" s="116">
        <v>220</v>
      </c>
      <c r="G84" s="116">
        <v>510</v>
      </c>
      <c r="H84" s="116">
        <v>0</v>
      </c>
      <c r="I84" s="116">
        <v>0</v>
      </c>
      <c r="J84" s="116">
        <v>0</v>
      </c>
      <c r="K84" s="116">
        <v>0</v>
      </c>
      <c r="L84" s="116">
        <v>292</v>
      </c>
      <c r="M84" s="116">
        <v>0</v>
      </c>
      <c r="N84" s="116">
        <v>0</v>
      </c>
      <c r="O84" s="116">
        <v>0</v>
      </c>
      <c r="P84" s="116">
        <v>0</v>
      </c>
      <c r="Q84" s="116">
        <v>1460</v>
      </c>
      <c r="R84" s="116">
        <v>1460</v>
      </c>
      <c r="S84" s="116">
        <v>0</v>
      </c>
      <c r="T84" s="116">
        <v>0</v>
      </c>
    </row>
    <row r="85" spans="1:20" ht="14.4" thickBot="1" x14ac:dyDescent="0.35">
      <c r="A85" s="115" t="s">
        <v>82</v>
      </c>
      <c r="B85" s="116">
        <v>0</v>
      </c>
      <c r="C85" s="116">
        <v>710</v>
      </c>
      <c r="D85" s="116">
        <v>0</v>
      </c>
      <c r="E85" s="116">
        <v>438</v>
      </c>
      <c r="F85" s="116">
        <v>220</v>
      </c>
      <c r="G85" s="116">
        <v>510</v>
      </c>
      <c r="H85" s="116">
        <v>0</v>
      </c>
      <c r="I85" s="116">
        <v>0</v>
      </c>
      <c r="J85" s="116">
        <v>0</v>
      </c>
      <c r="K85" s="116">
        <v>0</v>
      </c>
      <c r="L85" s="116">
        <v>292</v>
      </c>
      <c r="M85" s="116">
        <v>0</v>
      </c>
      <c r="N85" s="116">
        <v>502</v>
      </c>
      <c r="O85" s="116">
        <v>0</v>
      </c>
      <c r="P85" s="116">
        <v>78</v>
      </c>
      <c r="Q85" s="116">
        <v>2750</v>
      </c>
      <c r="R85" s="116">
        <v>2750</v>
      </c>
      <c r="S85" s="116">
        <v>0</v>
      </c>
      <c r="T85" s="116">
        <v>0</v>
      </c>
    </row>
    <row r="86" spans="1:20" ht="14.4" thickBot="1" x14ac:dyDescent="0.35">
      <c r="A86" s="115" t="s">
        <v>83</v>
      </c>
      <c r="B86" s="116">
        <v>0</v>
      </c>
      <c r="C86" s="116">
        <v>710</v>
      </c>
      <c r="D86" s="116">
        <v>0</v>
      </c>
      <c r="E86" s="116">
        <v>328</v>
      </c>
      <c r="F86" s="116">
        <v>0</v>
      </c>
      <c r="G86" s="116">
        <v>510</v>
      </c>
      <c r="H86" s="116">
        <v>0</v>
      </c>
      <c r="I86" s="116">
        <v>150</v>
      </c>
      <c r="J86" s="116">
        <v>0</v>
      </c>
      <c r="K86" s="116">
        <v>0</v>
      </c>
      <c r="L86" s="116">
        <v>292</v>
      </c>
      <c r="M86" s="116">
        <v>0</v>
      </c>
      <c r="N86" s="116">
        <v>502</v>
      </c>
      <c r="O86" s="116">
        <v>0</v>
      </c>
      <c r="P86" s="116">
        <v>78</v>
      </c>
      <c r="Q86" s="116">
        <v>2570</v>
      </c>
      <c r="R86" s="116">
        <v>2570</v>
      </c>
      <c r="S86" s="116">
        <v>0</v>
      </c>
      <c r="T86" s="116">
        <v>0</v>
      </c>
    </row>
    <row r="87" spans="1:20" ht="14.4" thickBot="1" x14ac:dyDescent="0.35">
      <c r="A87" s="115" t="s">
        <v>84</v>
      </c>
      <c r="B87" s="116">
        <v>0</v>
      </c>
      <c r="C87" s="116">
        <v>0</v>
      </c>
      <c r="D87" s="116">
        <v>0</v>
      </c>
      <c r="E87" s="116">
        <v>328</v>
      </c>
      <c r="F87" s="116">
        <v>0</v>
      </c>
      <c r="G87" s="116">
        <v>672</v>
      </c>
      <c r="H87" s="116">
        <v>0</v>
      </c>
      <c r="I87" s="116">
        <v>1170</v>
      </c>
      <c r="J87" s="116">
        <v>0</v>
      </c>
      <c r="K87" s="116">
        <v>0</v>
      </c>
      <c r="L87" s="116">
        <v>292</v>
      </c>
      <c r="M87" s="116">
        <v>0</v>
      </c>
      <c r="N87" s="116">
        <v>0</v>
      </c>
      <c r="O87" s="116">
        <v>0</v>
      </c>
      <c r="P87" s="116">
        <v>78</v>
      </c>
      <c r="Q87" s="116">
        <v>2540</v>
      </c>
      <c r="R87" s="116">
        <v>2540</v>
      </c>
      <c r="S87" s="116">
        <v>0</v>
      </c>
      <c r="T87" s="116">
        <v>0</v>
      </c>
    </row>
    <row r="88" spans="1:20" ht="14.4" thickBot="1" x14ac:dyDescent="0.35">
      <c r="A88" s="115" t="s">
        <v>85</v>
      </c>
      <c r="B88" s="116">
        <v>0</v>
      </c>
      <c r="C88" s="116">
        <v>0</v>
      </c>
      <c r="D88" s="116">
        <v>0</v>
      </c>
      <c r="E88" s="116">
        <v>438</v>
      </c>
      <c r="F88" s="116">
        <v>220</v>
      </c>
      <c r="G88" s="116">
        <v>510</v>
      </c>
      <c r="H88" s="116">
        <v>0</v>
      </c>
      <c r="I88" s="116">
        <v>0</v>
      </c>
      <c r="J88" s="116">
        <v>0</v>
      </c>
      <c r="K88" s="116">
        <v>0</v>
      </c>
      <c r="L88" s="116">
        <v>292</v>
      </c>
      <c r="M88" s="116">
        <v>0</v>
      </c>
      <c r="N88" s="116">
        <v>502</v>
      </c>
      <c r="O88" s="116">
        <v>0</v>
      </c>
      <c r="P88" s="116">
        <v>78</v>
      </c>
      <c r="Q88" s="116">
        <v>2040</v>
      </c>
      <c r="R88" s="116">
        <v>2040</v>
      </c>
      <c r="S88" s="116">
        <v>0</v>
      </c>
      <c r="T88" s="116">
        <v>0</v>
      </c>
    </row>
    <row r="89" spans="1:20" ht="14.4" thickBot="1" x14ac:dyDescent="0.35">
      <c r="A89" s="115" t="s">
        <v>86</v>
      </c>
      <c r="B89" s="116">
        <v>0</v>
      </c>
      <c r="C89" s="116">
        <v>710</v>
      </c>
      <c r="D89" s="116">
        <v>0</v>
      </c>
      <c r="E89" s="116">
        <v>498</v>
      </c>
      <c r="F89" s="116">
        <v>282</v>
      </c>
      <c r="G89" s="116">
        <v>510</v>
      </c>
      <c r="H89" s="116">
        <v>0</v>
      </c>
      <c r="I89" s="116">
        <v>0</v>
      </c>
      <c r="J89" s="116">
        <v>0</v>
      </c>
      <c r="K89" s="116">
        <v>0</v>
      </c>
      <c r="L89" s="116">
        <v>0</v>
      </c>
      <c r="M89" s="116">
        <v>0</v>
      </c>
      <c r="N89" s="116">
        <v>502</v>
      </c>
      <c r="O89" s="116">
        <v>0</v>
      </c>
      <c r="P89" s="116">
        <v>78</v>
      </c>
      <c r="Q89" s="116">
        <v>2580</v>
      </c>
      <c r="R89" s="116">
        <v>2580</v>
      </c>
      <c r="S89" s="116">
        <v>0</v>
      </c>
      <c r="T89" s="116">
        <v>0</v>
      </c>
    </row>
    <row r="90" spans="1:20" ht="14.4" thickBot="1" x14ac:dyDescent="0.35">
      <c r="A90" s="115" t="s">
        <v>87</v>
      </c>
      <c r="B90" s="116">
        <v>0</v>
      </c>
      <c r="C90" s="116">
        <v>710</v>
      </c>
      <c r="D90" s="116">
        <v>0</v>
      </c>
      <c r="E90" s="116">
        <v>0</v>
      </c>
      <c r="F90" s="116">
        <v>220</v>
      </c>
      <c r="G90" s="116">
        <v>510</v>
      </c>
      <c r="H90" s="116">
        <v>0</v>
      </c>
      <c r="I90" s="116">
        <v>0</v>
      </c>
      <c r="J90" s="116">
        <v>0</v>
      </c>
      <c r="K90" s="116">
        <v>0</v>
      </c>
      <c r="L90" s="116">
        <v>292</v>
      </c>
      <c r="M90" s="116">
        <v>0</v>
      </c>
      <c r="N90" s="116">
        <v>0</v>
      </c>
      <c r="O90" s="116">
        <v>0</v>
      </c>
      <c r="P90" s="116">
        <v>78</v>
      </c>
      <c r="Q90" s="116">
        <v>1810</v>
      </c>
      <c r="R90" s="116">
        <v>1810</v>
      </c>
      <c r="S90" s="116">
        <v>0</v>
      </c>
      <c r="T90" s="116">
        <v>0</v>
      </c>
    </row>
    <row r="91" spans="1:20" ht="14.4" thickBot="1" x14ac:dyDescent="0.35">
      <c r="A91" s="115" t="s">
        <v>88</v>
      </c>
      <c r="B91" s="116">
        <v>0</v>
      </c>
      <c r="C91" s="116">
        <v>710</v>
      </c>
      <c r="D91" s="116">
        <v>50</v>
      </c>
      <c r="E91" s="116">
        <v>328</v>
      </c>
      <c r="F91" s="116">
        <v>220</v>
      </c>
      <c r="G91" s="116">
        <v>510</v>
      </c>
      <c r="H91" s="116">
        <v>0</v>
      </c>
      <c r="I91" s="116">
        <v>0</v>
      </c>
      <c r="J91" s="116">
        <v>0</v>
      </c>
      <c r="K91" s="116">
        <v>0</v>
      </c>
      <c r="L91" s="116">
        <v>292</v>
      </c>
      <c r="M91" s="116">
        <v>0</v>
      </c>
      <c r="N91" s="116">
        <v>0</v>
      </c>
      <c r="O91" s="116">
        <v>0</v>
      </c>
      <c r="P91" s="116">
        <v>0</v>
      </c>
      <c r="Q91" s="116">
        <v>2110</v>
      </c>
      <c r="R91" s="116">
        <v>2110</v>
      </c>
      <c r="S91" s="116">
        <v>0</v>
      </c>
      <c r="T91" s="116">
        <v>0</v>
      </c>
    </row>
    <row r="92" spans="1:20" ht="14.4" thickBot="1" x14ac:dyDescent="0.35">
      <c r="A92" s="115" t="s">
        <v>89</v>
      </c>
      <c r="B92" s="116">
        <v>0</v>
      </c>
      <c r="C92" s="116">
        <v>710</v>
      </c>
      <c r="D92" s="116">
        <v>50</v>
      </c>
      <c r="E92" s="116">
        <v>498</v>
      </c>
      <c r="F92" s="116">
        <v>0</v>
      </c>
      <c r="G92" s="116">
        <v>672</v>
      </c>
      <c r="H92" s="116">
        <v>0</v>
      </c>
      <c r="I92" s="116">
        <v>0</v>
      </c>
      <c r="J92" s="116">
        <v>0</v>
      </c>
      <c r="K92" s="116">
        <v>0</v>
      </c>
      <c r="L92" s="116">
        <v>292</v>
      </c>
      <c r="M92" s="116">
        <v>0</v>
      </c>
      <c r="N92" s="116">
        <v>0</v>
      </c>
      <c r="O92" s="116">
        <v>0</v>
      </c>
      <c r="P92" s="116">
        <v>78</v>
      </c>
      <c r="Q92" s="116">
        <v>2300</v>
      </c>
      <c r="R92" s="116">
        <v>2300</v>
      </c>
      <c r="S92" s="116">
        <v>0</v>
      </c>
      <c r="T92" s="116">
        <v>0</v>
      </c>
    </row>
    <row r="93" spans="1:20" ht="14.4" thickBot="1" x14ac:dyDescent="0.35">
      <c r="A93" s="115" t="s">
        <v>90</v>
      </c>
      <c r="B93" s="116">
        <v>0</v>
      </c>
      <c r="C93" s="116">
        <v>710</v>
      </c>
      <c r="D93" s="116">
        <v>0</v>
      </c>
      <c r="E93" s="116">
        <v>438</v>
      </c>
      <c r="F93" s="116">
        <v>220</v>
      </c>
      <c r="G93" s="116">
        <v>0</v>
      </c>
      <c r="H93" s="116">
        <v>0</v>
      </c>
      <c r="I93" s="116">
        <v>0</v>
      </c>
      <c r="J93" s="116">
        <v>0</v>
      </c>
      <c r="K93" s="116">
        <v>0</v>
      </c>
      <c r="L93" s="116">
        <v>292</v>
      </c>
      <c r="M93" s="116">
        <v>0</v>
      </c>
      <c r="N93" s="116">
        <v>502</v>
      </c>
      <c r="O93" s="116">
        <v>0</v>
      </c>
      <c r="P93" s="116">
        <v>78</v>
      </c>
      <c r="Q93" s="116">
        <v>2240</v>
      </c>
      <c r="R93" s="116">
        <v>2240</v>
      </c>
      <c r="S93" s="116">
        <v>0</v>
      </c>
      <c r="T93" s="116">
        <v>0</v>
      </c>
    </row>
    <row r="94" spans="1:20" ht="14.4" thickBot="1" x14ac:dyDescent="0.35">
      <c r="A94" s="115" t="s">
        <v>91</v>
      </c>
      <c r="B94" s="116">
        <v>0</v>
      </c>
      <c r="C94" s="116">
        <v>1048</v>
      </c>
      <c r="D94" s="116">
        <v>0</v>
      </c>
      <c r="E94" s="116">
        <v>498</v>
      </c>
      <c r="F94" s="116">
        <v>220</v>
      </c>
      <c r="G94" s="116">
        <v>510</v>
      </c>
      <c r="H94" s="116">
        <v>0</v>
      </c>
      <c r="I94" s="116">
        <v>0</v>
      </c>
      <c r="J94" s="116">
        <v>0</v>
      </c>
      <c r="K94" s="116">
        <v>0</v>
      </c>
      <c r="L94" s="116">
        <v>292</v>
      </c>
      <c r="M94" s="116">
        <v>0</v>
      </c>
      <c r="N94" s="116">
        <v>502</v>
      </c>
      <c r="O94" s="116">
        <v>0</v>
      </c>
      <c r="P94" s="116">
        <v>0</v>
      </c>
      <c r="Q94" s="116">
        <v>3070</v>
      </c>
      <c r="R94" s="116">
        <v>3070</v>
      </c>
      <c r="S94" s="116">
        <v>0</v>
      </c>
      <c r="T94" s="116">
        <v>0</v>
      </c>
    </row>
    <row r="95" spans="1:20" ht="14.4" thickBot="1" x14ac:dyDescent="0.35">
      <c r="A95" s="115" t="s">
        <v>92</v>
      </c>
      <c r="B95" s="116">
        <v>0</v>
      </c>
      <c r="C95" s="116">
        <v>710</v>
      </c>
      <c r="D95" s="116">
        <v>50</v>
      </c>
      <c r="E95" s="116">
        <v>498</v>
      </c>
      <c r="F95" s="116">
        <v>220</v>
      </c>
      <c r="G95" s="116">
        <v>510</v>
      </c>
      <c r="H95" s="116">
        <v>0</v>
      </c>
      <c r="I95" s="116">
        <v>0</v>
      </c>
      <c r="J95" s="116">
        <v>0</v>
      </c>
      <c r="K95" s="116">
        <v>0</v>
      </c>
      <c r="L95" s="116">
        <v>292</v>
      </c>
      <c r="M95" s="116">
        <v>0</v>
      </c>
      <c r="N95" s="116">
        <v>502</v>
      </c>
      <c r="O95" s="116">
        <v>0</v>
      </c>
      <c r="P95" s="116">
        <v>78</v>
      </c>
      <c r="Q95" s="116">
        <v>2860</v>
      </c>
      <c r="R95" s="116">
        <v>2860</v>
      </c>
      <c r="S95" s="116">
        <v>0</v>
      </c>
      <c r="T95" s="116">
        <v>0</v>
      </c>
    </row>
    <row r="96" spans="1:20" ht="14.4" thickBot="1" x14ac:dyDescent="0.35">
      <c r="A96" s="115" t="s">
        <v>93</v>
      </c>
      <c r="B96" s="116">
        <v>0</v>
      </c>
      <c r="C96" s="116">
        <v>710</v>
      </c>
      <c r="D96" s="116">
        <v>50</v>
      </c>
      <c r="E96" s="116">
        <v>0</v>
      </c>
      <c r="F96" s="116">
        <v>282</v>
      </c>
      <c r="G96" s="116">
        <v>672</v>
      </c>
      <c r="H96" s="116">
        <v>0</v>
      </c>
      <c r="I96" s="116">
        <v>150</v>
      </c>
      <c r="J96" s="116">
        <v>0</v>
      </c>
      <c r="K96" s="116">
        <v>0</v>
      </c>
      <c r="L96" s="116">
        <v>292</v>
      </c>
      <c r="M96" s="116">
        <v>0</v>
      </c>
      <c r="N96" s="116">
        <v>527</v>
      </c>
      <c r="O96" s="116">
        <v>0</v>
      </c>
      <c r="P96" s="116">
        <v>78</v>
      </c>
      <c r="Q96" s="116">
        <v>2761</v>
      </c>
      <c r="R96" s="116">
        <v>2760</v>
      </c>
      <c r="S96" s="116">
        <v>-1</v>
      </c>
      <c r="T96" s="116">
        <v>-0.04</v>
      </c>
    </row>
    <row r="97" spans="1:20" ht="14.4" thickBot="1" x14ac:dyDescent="0.35">
      <c r="A97" s="115" t="s">
        <v>94</v>
      </c>
      <c r="B97" s="116">
        <v>0</v>
      </c>
      <c r="C97" s="116">
        <v>710</v>
      </c>
      <c r="D97" s="116">
        <v>0</v>
      </c>
      <c r="E97" s="116">
        <v>770</v>
      </c>
      <c r="F97" s="116">
        <v>282</v>
      </c>
      <c r="G97" s="116">
        <v>510</v>
      </c>
      <c r="H97" s="116">
        <v>0</v>
      </c>
      <c r="I97" s="116">
        <v>0</v>
      </c>
      <c r="J97" s="116">
        <v>0</v>
      </c>
      <c r="K97" s="116">
        <v>0</v>
      </c>
      <c r="L97" s="116">
        <v>292</v>
      </c>
      <c r="M97" s="116">
        <v>0</v>
      </c>
      <c r="N97" s="116">
        <v>527</v>
      </c>
      <c r="O97" s="116">
        <v>0</v>
      </c>
      <c r="P97" s="116">
        <v>0</v>
      </c>
      <c r="Q97" s="116">
        <v>3091</v>
      </c>
      <c r="R97" s="116">
        <v>3090</v>
      </c>
      <c r="S97" s="116">
        <v>-1</v>
      </c>
      <c r="T97" s="116">
        <v>-0.03</v>
      </c>
    </row>
    <row r="98" spans="1:20" ht="14.4" thickBot="1" x14ac:dyDescent="0.35">
      <c r="A98" s="115" t="s">
        <v>95</v>
      </c>
      <c r="B98" s="116">
        <v>0</v>
      </c>
      <c r="C98" s="116">
        <v>710</v>
      </c>
      <c r="D98" s="116">
        <v>0</v>
      </c>
      <c r="E98" s="116">
        <v>328</v>
      </c>
      <c r="F98" s="116">
        <v>220</v>
      </c>
      <c r="G98" s="116">
        <v>672</v>
      </c>
      <c r="H98" s="116">
        <v>0</v>
      </c>
      <c r="I98" s="116">
        <v>0</v>
      </c>
      <c r="J98" s="116">
        <v>87</v>
      </c>
      <c r="K98" s="116">
        <v>0</v>
      </c>
      <c r="L98" s="116">
        <v>668</v>
      </c>
      <c r="M98" s="116">
        <v>0</v>
      </c>
      <c r="N98" s="116">
        <v>527</v>
      </c>
      <c r="O98" s="116">
        <v>0</v>
      </c>
      <c r="P98" s="116">
        <v>78</v>
      </c>
      <c r="Q98" s="116">
        <v>3290</v>
      </c>
      <c r="R98" s="116">
        <v>3290</v>
      </c>
      <c r="S98" s="116">
        <v>0</v>
      </c>
      <c r="T98" s="116">
        <v>0</v>
      </c>
    </row>
    <row r="99" spans="1:20" ht="14.4" thickBot="1" x14ac:dyDescent="0.35">
      <c r="A99" s="115" t="s">
        <v>96</v>
      </c>
      <c r="B99" s="116">
        <v>0</v>
      </c>
      <c r="C99" s="116">
        <v>710</v>
      </c>
      <c r="D99" s="116">
        <v>0</v>
      </c>
      <c r="E99" s="116">
        <v>498</v>
      </c>
      <c r="F99" s="116">
        <v>220</v>
      </c>
      <c r="G99" s="116">
        <v>510</v>
      </c>
      <c r="H99" s="116">
        <v>0</v>
      </c>
      <c r="I99" s="116">
        <v>0</v>
      </c>
      <c r="J99" s="116">
        <v>535</v>
      </c>
      <c r="K99" s="116">
        <v>0</v>
      </c>
      <c r="L99" s="116">
        <v>292</v>
      </c>
      <c r="M99" s="116">
        <v>0</v>
      </c>
      <c r="N99" s="116">
        <v>527</v>
      </c>
      <c r="O99" s="116">
        <v>0</v>
      </c>
      <c r="P99" s="116">
        <v>78</v>
      </c>
      <c r="Q99" s="116">
        <v>3370</v>
      </c>
      <c r="R99" s="116">
        <v>3370</v>
      </c>
      <c r="S99" s="116">
        <v>0</v>
      </c>
      <c r="T99" s="116">
        <v>0</v>
      </c>
    </row>
    <row r="100" spans="1:20" ht="14.4" thickBot="1" x14ac:dyDescent="0.35">
      <c r="A100" s="115" t="s">
        <v>97</v>
      </c>
      <c r="B100" s="116">
        <v>0</v>
      </c>
      <c r="C100" s="116">
        <v>710</v>
      </c>
      <c r="D100" s="116">
        <v>0</v>
      </c>
      <c r="E100" s="116">
        <v>438</v>
      </c>
      <c r="F100" s="116">
        <v>558</v>
      </c>
      <c r="G100" s="116">
        <v>510</v>
      </c>
      <c r="H100" s="116">
        <v>0</v>
      </c>
      <c r="I100" s="116">
        <v>0</v>
      </c>
      <c r="J100" s="116">
        <v>0</v>
      </c>
      <c r="K100" s="116">
        <v>0</v>
      </c>
      <c r="L100" s="116">
        <v>668</v>
      </c>
      <c r="M100" s="116">
        <v>0</v>
      </c>
      <c r="N100" s="116">
        <v>527</v>
      </c>
      <c r="O100" s="116">
        <v>0</v>
      </c>
      <c r="P100" s="116">
        <v>78</v>
      </c>
      <c r="Q100" s="116">
        <v>3489</v>
      </c>
      <c r="R100" s="116">
        <v>3490</v>
      </c>
      <c r="S100" s="116">
        <v>1</v>
      </c>
      <c r="T100" s="116">
        <v>0.03</v>
      </c>
    </row>
    <row r="101" spans="1:20" ht="14.4" thickBot="1" x14ac:dyDescent="0.35">
      <c r="A101" s="115" t="s">
        <v>98</v>
      </c>
      <c r="B101" s="116">
        <v>0</v>
      </c>
      <c r="C101" s="116">
        <v>710</v>
      </c>
      <c r="D101" s="116">
        <v>0</v>
      </c>
      <c r="E101" s="116">
        <v>438</v>
      </c>
      <c r="F101" s="116">
        <v>558</v>
      </c>
      <c r="G101" s="116">
        <v>510</v>
      </c>
      <c r="H101" s="116">
        <v>0</v>
      </c>
      <c r="I101" s="116">
        <v>0</v>
      </c>
      <c r="J101" s="116">
        <v>87</v>
      </c>
      <c r="K101" s="116">
        <v>0</v>
      </c>
      <c r="L101" s="116">
        <v>292</v>
      </c>
      <c r="M101" s="116">
        <v>0</v>
      </c>
      <c r="N101" s="116">
        <v>527</v>
      </c>
      <c r="O101" s="116">
        <v>0</v>
      </c>
      <c r="P101" s="116">
        <v>78</v>
      </c>
      <c r="Q101" s="116">
        <v>3200</v>
      </c>
      <c r="R101" s="116">
        <v>3200</v>
      </c>
      <c r="S101" s="116">
        <v>0</v>
      </c>
      <c r="T101" s="116">
        <v>0</v>
      </c>
    </row>
    <row r="102" spans="1:20" ht="14.4" thickBot="1" x14ac:dyDescent="0.35">
      <c r="A102" s="115" t="s">
        <v>99</v>
      </c>
      <c r="B102" s="116">
        <v>0</v>
      </c>
      <c r="C102" s="116">
        <v>710</v>
      </c>
      <c r="D102" s="116">
        <v>0</v>
      </c>
      <c r="E102" s="116">
        <v>0</v>
      </c>
      <c r="F102" s="116">
        <v>282</v>
      </c>
      <c r="G102" s="116">
        <v>510</v>
      </c>
      <c r="H102" s="116">
        <v>0</v>
      </c>
      <c r="I102" s="116">
        <v>0</v>
      </c>
      <c r="J102" s="116">
        <v>535</v>
      </c>
      <c r="K102" s="116">
        <v>0</v>
      </c>
      <c r="L102" s="116">
        <v>668</v>
      </c>
      <c r="M102" s="116">
        <v>0</v>
      </c>
      <c r="N102" s="116">
        <v>527</v>
      </c>
      <c r="O102" s="116">
        <v>0</v>
      </c>
      <c r="P102" s="116">
        <v>78</v>
      </c>
      <c r="Q102" s="116">
        <v>3310</v>
      </c>
      <c r="R102" s="116">
        <v>3310</v>
      </c>
      <c r="S102" s="116">
        <v>0</v>
      </c>
      <c r="T102" s="116">
        <v>0</v>
      </c>
    </row>
    <row r="103" spans="1:20" ht="14.4" thickBot="1" x14ac:dyDescent="0.35"/>
    <row r="104" spans="1:20" ht="14.4" thickBot="1" x14ac:dyDescent="0.35">
      <c r="A104" s="117" t="s">
        <v>131</v>
      </c>
      <c r="B104" s="118">
        <v>6076</v>
      </c>
      <c r="C104">
        <f>'R 22'!B103</f>
        <v>7547</v>
      </c>
      <c r="D104" s="122">
        <f>C104-B104</f>
        <v>1471</v>
      </c>
    </row>
    <row r="105" spans="1:20" ht="14.4" thickBot="1" x14ac:dyDescent="0.35">
      <c r="A105" s="117" t="s">
        <v>132</v>
      </c>
      <c r="B105" s="118">
        <v>0</v>
      </c>
    </row>
    <row r="106" spans="1:20" ht="14.4" thickBot="1" x14ac:dyDescent="0.35">
      <c r="A106" s="117" t="s">
        <v>133</v>
      </c>
      <c r="B106" s="118">
        <v>55171</v>
      </c>
    </row>
    <row r="107" spans="1:20" ht="14.4" thickBot="1" x14ac:dyDescent="0.35">
      <c r="A107" s="117" t="s">
        <v>134</v>
      </c>
      <c r="B107" s="118">
        <v>55170</v>
      </c>
    </row>
    <row r="108" spans="1:20" ht="14.4" thickBot="1" x14ac:dyDescent="0.35">
      <c r="A108" s="117" t="s">
        <v>135</v>
      </c>
      <c r="B108" s="118">
        <v>1</v>
      </c>
    </row>
    <row r="109" spans="1:20" ht="14.4" thickBot="1" x14ac:dyDescent="0.35">
      <c r="A109" s="117" t="s">
        <v>136</v>
      </c>
      <c r="B109" s="118"/>
    </row>
    <row r="110" spans="1:20" ht="14.4" thickBot="1" x14ac:dyDescent="0.35">
      <c r="A110" s="117" t="s">
        <v>137</v>
      </c>
      <c r="B110" s="118"/>
    </row>
    <row r="111" spans="1:20" ht="14.4" thickBot="1" x14ac:dyDescent="0.35">
      <c r="A111" s="117" t="s">
        <v>138</v>
      </c>
      <c r="B111" s="118">
        <v>0</v>
      </c>
    </row>
    <row r="113" spans="1:1" x14ac:dyDescent="0.3">
      <c r="A113" s="93" t="s">
        <v>139</v>
      </c>
    </row>
    <row r="115" spans="1:1" x14ac:dyDescent="0.3">
      <c r="A115" s="119" t="s">
        <v>294</v>
      </c>
    </row>
    <row r="116" spans="1:1" x14ac:dyDescent="0.3">
      <c r="A116" s="119" t="s">
        <v>424</v>
      </c>
    </row>
  </sheetData>
  <hyperlinks>
    <hyperlink ref="A113" r:id="rId1" display="https://miau.my-x.hu/myx-free/coco/test/810887220230417150901.html" xr:uid="{00000000-0004-0000-1900-000000000000}"/>
  </hyperlinks>
  <pageMargins left="0.7" right="0.7" top="0.75" bottom="0.75" header="0.3" footer="0.3"/>
  <pageSetup paperSize="9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T115"/>
  <sheetViews>
    <sheetView zoomScale="64" workbookViewId="0"/>
  </sheetViews>
  <sheetFormatPr baseColWidth="10" defaultColWidth="8.88671875" defaultRowHeight="13.8" x14ac:dyDescent="0.3"/>
  <sheetData>
    <row r="1" spans="1:17" ht="18" x14ac:dyDescent="0.3">
      <c r="A1" s="111"/>
    </row>
    <row r="2" spans="1:17" x14ac:dyDescent="0.3">
      <c r="A2" s="112"/>
    </row>
    <row r="5" spans="1:17" ht="15.6" x14ac:dyDescent="0.3">
      <c r="A5" s="113" t="s">
        <v>57</v>
      </c>
      <c r="B5" s="114">
        <v>9484142</v>
      </c>
      <c r="C5" s="113" t="s">
        <v>58</v>
      </c>
      <c r="D5" s="114">
        <v>22</v>
      </c>
      <c r="E5" s="113" t="s">
        <v>59</v>
      </c>
      <c r="F5" s="114">
        <v>15</v>
      </c>
      <c r="G5" s="113" t="s">
        <v>60</v>
      </c>
      <c r="H5" s="114">
        <v>22</v>
      </c>
      <c r="I5" s="113" t="s">
        <v>61</v>
      </c>
      <c r="J5" s="114">
        <v>0</v>
      </c>
      <c r="K5" s="113" t="s">
        <v>62</v>
      </c>
      <c r="L5" s="114" t="s">
        <v>425</v>
      </c>
    </row>
    <row r="6" spans="1:17" ht="18.600000000000001" thickBot="1" x14ac:dyDescent="0.35">
      <c r="A6" s="111"/>
    </row>
    <row r="7" spans="1:17" ht="14.4" thickBot="1" x14ac:dyDescent="0.35">
      <c r="A7" s="115" t="s">
        <v>63</v>
      </c>
      <c r="B7" s="115" t="s">
        <v>64</v>
      </c>
      <c r="C7" s="115" t="s">
        <v>65</v>
      </c>
      <c r="D7" s="115" t="s">
        <v>66</v>
      </c>
      <c r="E7" s="115" t="s">
        <v>67</v>
      </c>
      <c r="F7" s="115" t="s">
        <v>68</v>
      </c>
      <c r="G7" s="115" t="s">
        <v>69</v>
      </c>
      <c r="H7" s="115" t="s">
        <v>70</v>
      </c>
      <c r="I7" s="115" t="s">
        <v>71</v>
      </c>
      <c r="J7" s="115" t="s">
        <v>72</v>
      </c>
      <c r="K7" s="115" t="s">
        <v>73</v>
      </c>
      <c r="L7" s="115" t="s">
        <v>74</v>
      </c>
      <c r="M7" s="115" t="s">
        <v>75</v>
      </c>
      <c r="N7" s="115" t="s">
        <v>76</v>
      </c>
      <c r="O7" s="115" t="s">
        <v>77</v>
      </c>
      <c r="P7" s="115" t="s">
        <v>78</v>
      </c>
      <c r="Q7" s="116">
        <v>1670</v>
      </c>
    </row>
    <row r="8" spans="1:17" ht="14.4" thickBot="1" x14ac:dyDescent="0.35">
      <c r="A8" s="115" t="s">
        <v>79</v>
      </c>
      <c r="B8" s="116">
        <v>14</v>
      </c>
      <c r="C8" s="116">
        <v>17</v>
      </c>
      <c r="D8" s="116">
        <v>20</v>
      </c>
      <c r="E8" s="116">
        <v>16</v>
      </c>
      <c r="F8" s="116">
        <v>6</v>
      </c>
      <c r="G8" s="116">
        <v>21</v>
      </c>
      <c r="H8" s="116">
        <v>11</v>
      </c>
      <c r="I8" s="116">
        <v>14</v>
      </c>
      <c r="J8" s="116">
        <v>19</v>
      </c>
      <c r="K8" s="116">
        <v>21</v>
      </c>
      <c r="L8" s="116">
        <v>19</v>
      </c>
      <c r="M8" s="116">
        <v>19</v>
      </c>
      <c r="N8" s="116">
        <v>22</v>
      </c>
      <c r="O8" s="116">
        <v>22</v>
      </c>
      <c r="P8" s="116">
        <v>18</v>
      </c>
      <c r="Q8" s="116">
        <v>2450</v>
      </c>
    </row>
    <row r="9" spans="1:17" ht="14.4" thickBot="1" x14ac:dyDescent="0.35">
      <c r="A9" s="115" t="s">
        <v>80</v>
      </c>
      <c r="B9" s="116">
        <v>17</v>
      </c>
      <c r="C9" s="116">
        <v>18</v>
      </c>
      <c r="D9" s="116">
        <v>12</v>
      </c>
      <c r="E9" s="116">
        <v>2</v>
      </c>
      <c r="F9" s="116">
        <v>18</v>
      </c>
      <c r="G9" s="116">
        <v>11</v>
      </c>
      <c r="H9" s="116">
        <v>17</v>
      </c>
      <c r="I9" s="116">
        <v>4</v>
      </c>
      <c r="J9" s="116">
        <v>13</v>
      </c>
      <c r="K9" s="116">
        <v>16</v>
      </c>
      <c r="L9" s="116">
        <v>14</v>
      </c>
      <c r="M9" s="116">
        <v>14</v>
      </c>
      <c r="N9" s="116">
        <v>19</v>
      </c>
      <c r="O9" s="116">
        <v>20</v>
      </c>
      <c r="P9" s="116">
        <v>13</v>
      </c>
      <c r="Q9" s="116">
        <v>2160</v>
      </c>
    </row>
    <row r="10" spans="1:17" ht="14.4" thickBot="1" x14ac:dyDescent="0.35">
      <c r="A10" s="115" t="s">
        <v>81</v>
      </c>
      <c r="B10" s="116">
        <v>20</v>
      </c>
      <c r="C10" s="116">
        <v>21</v>
      </c>
      <c r="D10" s="116">
        <v>7</v>
      </c>
      <c r="E10" s="116">
        <v>13</v>
      </c>
      <c r="F10" s="116">
        <v>8</v>
      </c>
      <c r="G10" s="116">
        <v>17</v>
      </c>
      <c r="H10" s="116">
        <v>9</v>
      </c>
      <c r="I10" s="116">
        <v>7</v>
      </c>
      <c r="J10" s="116">
        <v>21</v>
      </c>
      <c r="K10" s="116">
        <v>20</v>
      </c>
      <c r="L10" s="116">
        <v>20</v>
      </c>
      <c r="M10" s="116">
        <v>18</v>
      </c>
      <c r="N10" s="116">
        <v>16</v>
      </c>
      <c r="O10" s="116">
        <v>21</v>
      </c>
      <c r="P10" s="116">
        <v>21</v>
      </c>
      <c r="Q10" s="116">
        <v>1490</v>
      </c>
    </row>
    <row r="11" spans="1:17" ht="14.4" thickBot="1" x14ac:dyDescent="0.35">
      <c r="A11" s="115" t="s">
        <v>82</v>
      </c>
      <c r="B11" s="116">
        <v>21</v>
      </c>
      <c r="C11" s="116">
        <v>16</v>
      </c>
      <c r="D11" s="116">
        <v>22</v>
      </c>
      <c r="E11" s="116">
        <v>9</v>
      </c>
      <c r="F11" s="116">
        <v>18</v>
      </c>
      <c r="G11" s="116">
        <v>20</v>
      </c>
      <c r="H11" s="116">
        <v>22</v>
      </c>
      <c r="I11" s="116">
        <v>21</v>
      </c>
      <c r="J11" s="116">
        <v>22</v>
      </c>
      <c r="K11" s="116">
        <v>22</v>
      </c>
      <c r="L11" s="116">
        <v>22</v>
      </c>
      <c r="M11" s="116">
        <v>21</v>
      </c>
      <c r="N11" s="116">
        <v>15</v>
      </c>
      <c r="O11" s="116">
        <v>19</v>
      </c>
      <c r="P11" s="116">
        <v>14</v>
      </c>
      <c r="Q11" s="116">
        <v>3120</v>
      </c>
    </row>
    <row r="12" spans="1:17" ht="14.4" thickBot="1" x14ac:dyDescent="0.35">
      <c r="A12" s="115" t="s">
        <v>83</v>
      </c>
      <c r="B12" s="116">
        <v>22</v>
      </c>
      <c r="C12" s="116">
        <v>19</v>
      </c>
      <c r="D12" s="116">
        <v>6</v>
      </c>
      <c r="E12" s="116">
        <v>5</v>
      </c>
      <c r="F12" s="116">
        <v>20</v>
      </c>
      <c r="G12" s="116">
        <v>5</v>
      </c>
      <c r="H12" s="116">
        <v>15</v>
      </c>
      <c r="I12" s="116">
        <v>2</v>
      </c>
      <c r="J12" s="116">
        <v>7</v>
      </c>
      <c r="K12" s="116">
        <v>10</v>
      </c>
      <c r="L12" s="116">
        <v>10</v>
      </c>
      <c r="M12" s="116">
        <v>8</v>
      </c>
      <c r="N12" s="116">
        <v>14</v>
      </c>
      <c r="O12" s="116">
        <v>18</v>
      </c>
      <c r="P12" s="116">
        <v>1</v>
      </c>
      <c r="Q12" s="116">
        <v>2520</v>
      </c>
    </row>
    <row r="13" spans="1:17" ht="14.4" thickBot="1" x14ac:dyDescent="0.35">
      <c r="A13" s="115" t="s">
        <v>84</v>
      </c>
      <c r="B13" s="116">
        <v>19</v>
      </c>
      <c r="C13" s="116">
        <v>22</v>
      </c>
      <c r="D13" s="116">
        <v>8</v>
      </c>
      <c r="E13" s="116">
        <v>7</v>
      </c>
      <c r="F13" s="116">
        <v>22</v>
      </c>
      <c r="G13" s="116">
        <v>3</v>
      </c>
      <c r="H13" s="116">
        <v>21</v>
      </c>
      <c r="I13" s="116">
        <v>1</v>
      </c>
      <c r="J13" s="116">
        <v>12</v>
      </c>
      <c r="K13" s="116">
        <v>13</v>
      </c>
      <c r="L13" s="116">
        <v>12</v>
      </c>
      <c r="M13" s="116">
        <v>6</v>
      </c>
      <c r="N13" s="116">
        <v>19</v>
      </c>
      <c r="O13" s="116">
        <v>17</v>
      </c>
      <c r="P13" s="116">
        <v>17</v>
      </c>
      <c r="Q13" s="116">
        <v>2550</v>
      </c>
    </row>
    <row r="14" spans="1:17" ht="14.4" thickBot="1" x14ac:dyDescent="0.35">
      <c r="A14" s="115" t="s">
        <v>85</v>
      </c>
      <c r="B14" s="116">
        <v>15</v>
      </c>
      <c r="C14" s="116">
        <v>20</v>
      </c>
      <c r="D14" s="116">
        <v>14</v>
      </c>
      <c r="E14" s="116">
        <v>10</v>
      </c>
      <c r="F14" s="116">
        <v>17</v>
      </c>
      <c r="G14" s="116">
        <v>15</v>
      </c>
      <c r="H14" s="116">
        <v>16</v>
      </c>
      <c r="I14" s="116">
        <v>11</v>
      </c>
      <c r="J14" s="116">
        <v>15</v>
      </c>
      <c r="K14" s="116">
        <v>14</v>
      </c>
      <c r="L14" s="116">
        <v>13</v>
      </c>
      <c r="M14" s="116">
        <v>9</v>
      </c>
      <c r="N14" s="116">
        <v>12</v>
      </c>
      <c r="O14" s="116">
        <v>16</v>
      </c>
      <c r="P14" s="116">
        <v>7</v>
      </c>
      <c r="Q14" s="116">
        <v>2090</v>
      </c>
    </row>
    <row r="15" spans="1:17" ht="14.4" thickBot="1" x14ac:dyDescent="0.35">
      <c r="A15" s="115" t="s">
        <v>86</v>
      </c>
      <c r="B15" s="116">
        <v>16</v>
      </c>
      <c r="C15" s="116">
        <v>10</v>
      </c>
      <c r="D15" s="116">
        <v>10</v>
      </c>
      <c r="E15" s="116">
        <v>16</v>
      </c>
      <c r="F15" s="116">
        <v>4</v>
      </c>
      <c r="G15" s="116">
        <v>8</v>
      </c>
      <c r="H15" s="116">
        <v>2</v>
      </c>
      <c r="I15" s="116">
        <v>16</v>
      </c>
      <c r="J15" s="116">
        <v>20</v>
      </c>
      <c r="K15" s="116">
        <v>19</v>
      </c>
      <c r="L15" s="116">
        <v>18</v>
      </c>
      <c r="M15" s="116">
        <v>22</v>
      </c>
      <c r="N15" s="116">
        <v>10</v>
      </c>
      <c r="O15" s="116">
        <v>14</v>
      </c>
      <c r="P15" s="116">
        <v>9</v>
      </c>
      <c r="Q15" s="116">
        <v>2970</v>
      </c>
    </row>
    <row r="16" spans="1:17" ht="14.4" thickBot="1" x14ac:dyDescent="0.35">
      <c r="A16" s="115" t="s">
        <v>87</v>
      </c>
      <c r="B16" s="116">
        <v>17</v>
      </c>
      <c r="C16" s="116">
        <v>14</v>
      </c>
      <c r="D16" s="116">
        <v>9</v>
      </c>
      <c r="E16" s="116">
        <v>2</v>
      </c>
      <c r="F16" s="116">
        <v>8</v>
      </c>
      <c r="G16" s="116">
        <v>14</v>
      </c>
      <c r="H16" s="116">
        <v>3</v>
      </c>
      <c r="I16" s="116">
        <v>8</v>
      </c>
      <c r="J16" s="116">
        <v>9</v>
      </c>
      <c r="K16" s="116">
        <v>8</v>
      </c>
      <c r="L16" s="116">
        <v>11</v>
      </c>
      <c r="M16" s="116">
        <v>7</v>
      </c>
      <c r="N16" s="116">
        <v>16</v>
      </c>
      <c r="O16" s="116">
        <v>8</v>
      </c>
      <c r="P16" s="116">
        <v>3</v>
      </c>
      <c r="Q16" s="116">
        <v>2130</v>
      </c>
    </row>
    <row r="17" spans="1:17" ht="14.4" thickBot="1" x14ac:dyDescent="0.35">
      <c r="A17" s="115" t="s">
        <v>88</v>
      </c>
      <c r="B17" s="116">
        <v>11</v>
      </c>
      <c r="C17" s="116">
        <v>15</v>
      </c>
      <c r="D17" s="116">
        <v>3</v>
      </c>
      <c r="E17" s="116">
        <v>7</v>
      </c>
      <c r="F17" s="116">
        <v>10</v>
      </c>
      <c r="G17" s="116">
        <v>10</v>
      </c>
      <c r="H17" s="116">
        <v>6</v>
      </c>
      <c r="I17" s="116">
        <v>9</v>
      </c>
      <c r="J17" s="116">
        <v>16</v>
      </c>
      <c r="K17" s="116">
        <v>18</v>
      </c>
      <c r="L17" s="116">
        <v>21</v>
      </c>
      <c r="M17" s="116">
        <v>13</v>
      </c>
      <c r="N17" s="116">
        <v>21</v>
      </c>
      <c r="O17" s="116">
        <v>13</v>
      </c>
      <c r="P17" s="116">
        <v>22</v>
      </c>
      <c r="Q17" s="116">
        <v>2320</v>
      </c>
    </row>
    <row r="18" spans="1:17" ht="14.4" thickBot="1" x14ac:dyDescent="0.35">
      <c r="A18" s="115" t="s">
        <v>89</v>
      </c>
      <c r="B18" s="116">
        <v>8</v>
      </c>
      <c r="C18" s="116">
        <v>13</v>
      </c>
      <c r="D18" s="116">
        <v>1</v>
      </c>
      <c r="E18" s="116">
        <v>15</v>
      </c>
      <c r="F18" s="116">
        <v>20</v>
      </c>
      <c r="G18" s="116">
        <v>1</v>
      </c>
      <c r="H18" s="116">
        <v>17</v>
      </c>
      <c r="I18" s="116">
        <v>6</v>
      </c>
      <c r="J18" s="116">
        <v>18</v>
      </c>
      <c r="K18" s="116">
        <v>17</v>
      </c>
      <c r="L18" s="116">
        <v>17</v>
      </c>
      <c r="M18" s="116">
        <v>12</v>
      </c>
      <c r="N18" s="116">
        <v>18</v>
      </c>
      <c r="O18" s="116">
        <v>11</v>
      </c>
      <c r="P18" s="116">
        <v>4</v>
      </c>
      <c r="Q18" s="116">
        <v>2410</v>
      </c>
    </row>
    <row r="19" spans="1:17" ht="14.4" thickBot="1" x14ac:dyDescent="0.35">
      <c r="A19" s="115" t="s">
        <v>90</v>
      </c>
      <c r="B19" s="116">
        <v>13</v>
      </c>
      <c r="C19" s="116">
        <v>8</v>
      </c>
      <c r="D19" s="116">
        <v>21</v>
      </c>
      <c r="E19" s="116">
        <v>10</v>
      </c>
      <c r="F19" s="116">
        <v>16</v>
      </c>
      <c r="G19" s="116">
        <v>22</v>
      </c>
      <c r="H19" s="116">
        <v>20</v>
      </c>
      <c r="I19" s="116">
        <v>12</v>
      </c>
      <c r="J19" s="116">
        <v>14</v>
      </c>
      <c r="K19" s="116">
        <v>12</v>
      </c>
      <c r="L19" s="116">
        <v>15</v>
      </c>
      <c r="M19" s="116">
        <v>11</v>
      </c>
      <c r="N19" s="116">
        <v>13</v>
      </c>
      <c r="O19" s="116">
        <v>9</v>
      </c>
      <c r="P19" s="116">
        <v>2</v>
      </c>
      <c r="Q19" s="116">
        <v>2590</v>
      </c>
    </row>
    <row r="20" spans="1:17" ht="14.4" thickBot="1" x14ac:dyDescent="0.35">
      <c r="A20" s="115" t="s">
        <v>91</v>
      </c>
      <c r="B20" s="116">
        <v>12</v>
      </c>
      <c r="C20" s="116">
        <v>2</v>
      </c>
      <c r="D20" s="116">
        <v>18</v>
      </c>
      <c r="E20" s="116">
        <v>21</v>
      </c>
      <c r="F20" s="116">
        <v>10</v>
      </c>
      <c r="G20" s="116">
        <v>19</v>
      </c>
      <c r="H20" s="116">
        <v>14</v>
      </c>
      <c r="I20" s="116">
        <v>21</v>
      </c>
      <c r="J20" s="116">
        <v>17</v>
      </c>
      <c r="K20" s="116">
        <v>15</v>
      </c>
      <c r="L20" s="116">
        <v>16</v>
      </c>
      <c r="M20" s="116">
        <v>20</v>
      </c>
      <c r="N20" s="116">
        <v>11</v>
      </c>
      <c r="O20" s="116">
        <v>6</v>
      </c>
      <c r="P20" s="116">
        <v>20</v>
      </c>
      <c r="Q20" s="116">
        <v>2570</v>
      </c>
    </row>
    <row r="21" spans="1:17" ht="14.4" thickBot="1" x14ac:dyDescent="0.35">
      <c r="A21" s="115" t="s">
        <v>92</v>
      </c>
      <c r="B21" s="116">
        <v>8</v>
      </c>
      <c r="C21" s="116">
        <v>7</v>
      </c>
      <c r="D21" s="116">
        <v>4</v>
      </c>
      <c r="E21" s="116">
        <v>19</v>
      </c>
      <c r="F21" s="116">
        <v>13</v>
      </c>
      <c r="G21" s="116">
        <v>6</v>
      </c>
      <c r="H21" s="116">
        <v>13</v>
      </c>
      <c r="I21" s="116">
        <v>13</v>
      </c>
      <c r="J21" s="116">
        <v>11</v>
      </c>
      <c r="K21" s="116">
        <v>11</v>
      </c>
      <c r="L21" s="116">
        <v>7</v>
      </c>
      <c r="M21" s="116">
        <v>17</v>
      </c>
      <c r="N21" s="116">
        <v>9</v>
      </c>
      <c r="O21" s="116">
        <v>12</v>
      </c>
      <c r="P21" s="116">
        <v>5</v>
      </c>
      <c r="Q21" s="116">
        <v>2670</v>
      </c>
    </row>
    <row r="22" spans="1:17" ht="14.4" thickBot="1" x14ac:dyDescent="0.35">
      <c r="A22" s="115" t="s">
        <v>93</v>
      </c>
      <c r="B22" s="116">
        <v>8</v>
      </c>
      <c r="C22" s="116">
        <v>4</v>
      </c>
      <c r="D22" s="116">
        <v>2</v>
      </c>
      <c r="E22" s="116">
        <v>1</v>
      </c>
      <c r="F22" s="116">
        <v>3</v>
      </c>
      <c r="G22" s="116">
        <v>2</v>
      </c>
      <c r="H22" s="116">
        <v>1</v>
      </c>
      <c r="I22" s="116">
        <v>3</v>
      </c>
      <c r="J22" s="116">
        <v>10</v>
      </c>
      <c r="K22" s="116">
        <v>9</v>
      </c>
      <c r="L22" s="116">
        <v>8</v>
      </c>
      <c r="M22" s="116">
        <v>5</v>
      </c>
      <c r="N22" s="116">
        <v>8</v>
      </c>
      <c r="O22" s="116">
        <v>15</v>
      </c>
      <c r="P22" s="116">
        <v>12</v>
      </c>
      <c r="Q22" s="116">
        <v>2830</v>
      </c>
    </row>
    <row r="23" spans="1:17" ht="14.4" thickBot="1" x14ac:dyDescent="0.35">
      <c r="A23" s="115" t="s">
        <v>94</v>
      </c>
      <c r="B23" s="116">
        <v>7</v>
      </c>
      <c r="C23" s="116">
        <v>9</v>
      </c>
      <c r="D23" s="116">
        <v>17</v>
      </c>
      <c r="E23" s="116">
        <v>22</v>
      </c>
      <c r="F23" s="116">
        <v>4</v>
      </c>
      <c r="G23" s="116">
        <v>16</v>
      </c>
      <c r="H23" s="116">
        <v>7</v>
      </c>
      <c r="I23" s="116">
        <v>20</v>
      </c>
      <c r="J23" s="116">
        <v>6</v>
      </c>
      <c r="K23" s="116">
        <v>6</v>
      </c>
      <c r="L23" s="116">
        <v>9</v>
      </c>
      <c r="M23" s="116">
        <v>16</v>
      </c>
      <c r="N23" s="116">
        <v>7</v>
      </c>
      <c r="O23" s="116">
        <v>10</v>
      </c>
      <c r="P23" s="116">
        <v>19</v>
      </c>
      <c r="Q23" s="116">
        <v>2850</v>
      </c>
    </row>
    <row r="24" spans="1:17" ht="14.4" thickBot="1" x14ac:dyDescent="0.35">
      <c r="A24" s="115" t="s">
        <v>95</v>
      </c>
      <c r="B24" s="116">
        <v>5</v>
      </c>
      <c r="C24" s="116">
        <v>11</v>
      </c>
      <c r="D24" s="116">
        <v>10</v>
      </c>
      <c r="E24" s="116">
        <v>5</v>
      </c>
      <c r="F24" s="116">
        <v>13</v>
      </c>
      <c r="G24" s="116">
        <v>4</v>
      </c>
      <c r="H24" s="116">
        <v>8</v>
      </c>
      <c r="I24" s="116">
        <v>5</v>
      </c>
      <c r="J24" s="116">
        <v>4</v>
      </c>
      <c r="K24" s="116">
        <v>5</v>
      </c>
      <c r="L24" s="116">
        <v>6</v>
      </c>
      <c r="M24" s="116">
        <v>1</v>
      </c>
      <c r="N24" s="116">
        <v>6</v>
      </c>
      <c r="O24" s="116">
        <v>7</v>
      </c>
      <c r="P24" s="116">
        <v>8</v>
      </c>
      <c r="Q24" s="116">
        <v>2540</v>
      </c>
    </row>
    <row r="25" spans="1:17" ht="14.4" thickBot="1" x14ac:dyDescent="0.35">
      <c r="A25" s="115" t="s">
        <v>96</v>
      </c>
      <c r="B25" s="116">
        <v>6</v>
      </c>
      <c r="C25" s="116">
        <v>12</v>
      </c>
      <c r="D25" s="116">
        <v>19</v>
      </c>
      <c r="E25" s="116">
        <v>16</v>
      </c>
      <c r="F25" s="116">
        <v>12</v>
      </c>
      <c r="G25" s="116">
        <v>9</v>
      </c>
      <c r="H25" s="116">
        <v>11</v>
      </c>
      <c r="I25" s="116">
        <v>17</v>
      </c>
      <c r="J25" s="116">
        <v>3</v>
      </c>
      <c r="K25" s="116">
        <v>4</v>
      </c>
      <c r="L25" s="116">
        <v>4</v>
      </c>
      <c r="M25" s="116">
        <v>9</v>
      </c>
      <c r="N25" s="116">
        <v>3</v>
      </c>
      <c r="O25" s="116">
        <v>5</v>
      </c>
      <c r="P25" s="116">
        <v>16</v>
      </c>
      <c r="Q25" s="116">
        <v>2620</v>
      </c>
    </row>
    <row r="26" spans="1:17" ht="14.4" thickBot="1" x14ac:dyDescent="0.35">
      <c r="A26" s="115" t="s">
        <v>97</v>
      </c>
      <c r="B26" s="116">
        <v>2</v>
      </c>
      <c r="C26" s="116">
        <v>6</v>
      </c>
      <c r="D26" s="116">
        <v>5</v>
      </c>
      <c r="E26" s="116">
        <v>10</v>
      </c>
      <c r="F26" s="116">
        <v>2</v>
      </c>
      <c r="G26" s="116">
        <v>13</v>
      </c>
      <c r="H26" s="116">
        <v>10</v>
      </c>
      <c r="I26" s="116">
        <v>15</v>
      </c>
      <c r="J26" s="116">
        <v>7</v>
      </c>
      <c r="K26" s="116">
        <v>7</v>
      </c>
      <c r="L26" s="116">
        <v>2</v>
      </c>
      <c r="M26" s="116">
        <v>3</v>
      </c>
      <c r="N26" s="116">
        <v>4</v>
      </c>
      <c r="O26" s="116">
        <v>4</v>
      </c>
      <c r="P26" s="116">
        <v>15</v>
      </c>
      <c r="Q26" s="116">
        <v>3230</v>
      </c>
    </row>
    <row r="27" spans="1:17" ht="14.4" thickBot="1" x14ac:dyDescent="0.35">
      <c r="A27" s="115" t="s">
        <v>98</v>
      </c>
      <c r="B27" s="116">
        <v>1</v>
      </c>
      <c r="C27" s="116">
        <v>3</v>
      </c>
      <c r="D27" s="116">
        <v>12</v>
      </c>
      <c r="E27" s="116">
        <v>13</v>
      </c>
      <c r="F27" s="116">
        <v>1</v>
      </c>
      <c r="G27" s="116">
        <v>7</v>
      </c>
      <c r="H27" s="116">
        <v>3</v>
      </c>
      <c r="I27" s="116">
        <v>18</v>
      </c>
      <c r="J27" s="116">
        <v>5</v>
      </c>
      <c r="K27" s="116">
        <v>3</v>
      </c>
      <c r="L27" s="116">
        <v>1</v>
      </c>
      <c r="M27" s="116">
        <v>4</v>
      </c>
      <c r="N27" s="116">
        <v>5</v>
      </c>
      <c r="O27" s="116">
        <v>3</v>
      </c>
      <c r="P27" s="116">
        <v>11</v>
      </c>
      <c r="Q27" s="116">
        <v>2990</v>
      </c>
    </row>
    <row r="28" spans="1:17" ht="14.4" thickBot="1" x14ac:dyDescent="0.35">
      <c r="A28" s="115" t="s">
        <v>99</v>
      </c>
      <c r="B28" s="116">
        <v>4</v>
      </c>
      <c r="C28" s="116">
        <v>5</v>
      </c>
      <c r="D28" s="116">
        <v>14</v>
      </c>
      <c r="E28" s="116">
        <v>2</v>
      </c>
      <c r="F28" s="116">
        <v>6</v>
      </c>
      <c r="G28" s="116">
        <v>12</v>
      </c>
      <c r="H28" s="116">
        <v>3</v>
      </c>
      <c r="I28" s="116">
        <v>10</v>
      </c>
      <c r="J28" s="116">
        <v>2</v>
      </c>
      <c r="K28" s="116">
        <v>2</v>
      </c>
      <c r="L28" s="116">
        <v>5</v>
      </c>
      <c r="M28" s="116">
        <v>2</v>
      </c>
      <c r="N28" s="116">
        <v>1</v>
      </c>
      <c r="O28" s="116">
        <v>2</v>
      </c>
      <c r="P28" s="116">
        <v>10</v>
      </c>
      <c r="Q28" s="116">
        <v>3060</v>
      </c>
    </row>
    <row r="29" spans="1:17" ht="14.4" thickBot="1" x14ac:dyDescent="0.35">
      <c r="A29" s="115" t="s">
        <v>100</v>
      </c>
      <c r="B29" s="116">
        <v>3</v>
      </c>
      <c r="C29" s="116">
        <v>1</v>
      </c>
      <c r="D29" s="116">
        <v>16</v>
      </c>
      <c r="E29" s="116">
        <v>20</v>
      </c>
      <c r="F29" s="116">
        <v>15</v>
      </c>
      <c r="G29" s="116">
        <v>18</v>
      </c>
      <c r="H29" s="116">
        <v>17</v>
      </c>
      <c r="I29" s="116">
        <v>18</v>
      </c>
      <c r="J29" s="116">
        <v>1</v>
      </c>
      <c r="K29" s="116">
        <v>1</v>
      </c>
      <c r="L29" s="116">
        <v>3</v>
      </c>
      <c r="M29" s="116">
        <v>15</v>
      </c>
      <c r="N29" s="116">
        <v>2</v>
      </c>
      <c r="O29" s="116">
        <v>1</v>
      </c>
      <c r="P29" s="116">
        <v>6</v>
      </c>
    </row>
    <row r="30" spans="1:17" ht="18.600000000000001" thickBot="1" x14ac:dyDescent="0.35">
      <c r="A30" s="111"/>
    </row>
    <row r="31" spans="1:17" ht="14.4" thickBot="1" x14ac:dyDescent="0.35">
      <c r="A31" s="115" t="s">
        <v>101</v>
      </c>
      <c r="B31" s="115" t="s">
        <v>64</v>
      </c>
      <c r="C31" s="115" t="s">
        <v>65</v>
      </c>
      <c r="D31" s="115" t="s">
        <v>66</v>
      </c>
      <c r="E31" s="115" t="s">
        <v>67</v>
      </c>
      <c r="F31" s="115" t="s">
        <v>68</v>
      </c>
      <c r="G31" s="115" t="s">
        <v>69</v>
      </c>
      <c r="H31" s="115" t="s">
        <v>70</v>
      </c>
      <c r="I31" s="115" t="s">
        <v>71</v>
      </c>
      <c r="J31" s="115" t="s">
        <v>72</v>
      </c>
      <c r="K31" s="115" t="s">
        <v>73</v>
      </c>
      <c r="L31" s="115" t="s">
        <v>74</v>
      </c>
      <c r="M31" s="115" t="s">
        <v>75</v>
      </c>
      <c r="N31" s="115" t="s">
        <v>76</v>
      </c>
      <c r="O31" s="115" t="s">
        <v>77</v>
      </c>
      <c r="P31" s="115" t="s">
        <v>78</v>
      </c>
    </row>
    <row r="32" spans="1:17" ht="14.4" thickBot="1" x14ac:dyDescent="0.35">
      <c r="A32" s="115" t="s">
        <v>102</v>
      </c>
      <c r="B32" s="116" t="s">
        <v>426</v>
      </c>
      <c r="C32" s="116" t="s">
        <v>427</v>
      </c>
      <c r="D32" s="116" t="s">
        <v>428</v>
      </c>
      <c r="E32" s="116" t="s">
        <v>103</v>
      </c>
      <c r="F32" s="116" t="s">
        <v>103</v>
      </c>
      <c r="G32" s="116" t="s">
        <v>155</v>
      </c>
      <c r="H32" s="116" t="s">
        <v>103</v>
      </c>
      <c r="I32" s="116" t="s">
        <v>429</v>
      </c>
      <c r="J32" s="116" t="s">
        <v>103</v>
      </c>
      <c r="K32" s="116" t="s">
        <v>430</v>
      </c>
      <c r="L32" s="116" t="s">
        <v>431</v>
      </c>
      <c r="M32" s="116" t="s">
        <v>432</v>
      </c>
      <c r="N32" s="116" t="s">
        <v>433</v>
      </c>
      <c r="O32" s="116" t="s">
        <v>103</v>
      </c>
      <c r="P32" s="116" t="s">
        <v>434</v>
      </c>
    </row>
    <row r="33" spans="1:16" ht="14.4" thickBot="1" x14ac:dyDescent="0.35">
      <c r="A33" s="115" t="s">
        <v>104</v>
      </c>
      <c r="B33" s="116" t="s">
        <v>435</v>
      </c>
      <c r="C33" s="116" t="s">
        <v>427</v>
      </c>
      <c r="D33" s="116" t="s">
        <v>428</v>
      </c>
      <c r="E33" s="116" t="s">
        <v>103</v>
      </c>
      <c r="F33" s="116" t="s">
        <v>103</v>
      </c>
      <c r="G33" s="116" t="s">
        <v>155</v>
      </c>
      <c r="H33" s="116" t="s">
        <v>103</v>
      </c>
      <c r="I33" s="116" t="s">
        <v>429</v>
      </c>
      <c r="J33" s="116" t="s">
        <v>103</v>
      </c>
      <c r="K33" s="116" t="s">
        <v>430</v>
      </c>
      <c r="L33" s="116" t="s">
        <v>431</v>
      </c>
      <c r="M33" s="116" t="s">
        <v>432</v>
      </c>
      <c r="N33" s="116" t="s">
        <v>433</v>
      </c>
      <c r="O33" s="116" t="s">
        <v>103</v>
      </c>
      <c r="P33" s="116" t="s">
        <v>436</v>
      </c>
    </row>
    <row r="34" spans="1:16" ht="14.4" thickBot="1" x14ac:dyDescent="0.35">
      <c r="A34" s="115" t="s">
        <v>105</v>
      </c>
      <c r="B34" s="116" t="s">
        <v>103</v>
      </c>
      <c r="C34" s="116" t="s">
        <v>437</v>
      </c>
      <c r="D34" s="116" t="s">
        <v>428</v>
      </c>
      <c r="E34" s="116" t="s">
        <v>103</v>
      </c>
      <c r="F34" s="116" t="s">
        <v>103</v>
      </c>
      <c r="G34" s="116" t="s">
        <v>155</v>
      </c>
      <c r="H34" s="116" t="s">
        <v>103</v>
      </c>
      <c r="I34" s="116" t="s">
        <v>438</v>
      </c>
      <c r="J34" s="116" t="s">
        <v>103</v>
      </c>
      <c r="K34" s="116" t="s">
        <v>430</v>
      </c>
      <c r="L34" s="116" t="s">
        <v>431</v>
      </c>
      <c r="M34" s="116" t="s">
        <v>432</v>
      </c>
      <c r="N34" s="116" t="s">
        <v>433</v>
      </c>
      <c r="O34" s="116" t="s">
        <v>103</v>
      </c>
      <c r="P34" s="116" t="s">
        <v>436</v>
      </c>
    </row>
    <row r="35" spans="1:16" ht="14.4" thickBot="1" x14ac:dyDescent="0.35">
      <c r="A35" s="115" t="s">
        <v>106</v>
      </c>
      <c r="B35" s="116" t="s">
        <v>103</v>
      </c>
      <c r="C35" s="116" t="s">
        <v>437</v>
      </c>
      <c r="D35" s="116" t="s">
        <v>428</v>
      </c>
      <c r="E35" s="116" t="s">
        <v>103</v>
      </c>
      <c r="F35" s="116" t="s">
        <v>103</v>
      </c>
      <c r="G35" s="116" t="s">
        <v>155</v>
      </c>
      <c r="H35" s="116" t="s">
        <v>103</v>
      </c>
      <c r="I35" s="116" t="s">
        <v>438</v>
      </c>
      <c r="J35" s="116" t="s">
        <v>103</v>
      </c>
      <c r="K35" s="116" t="s">
        <v>430</v>
      </c>
      <c r="L35" s="116" t="s">
        <v>431</v>
      </c>
      <c r="M35" s="116" t="s">
        <v>432</v>
      </c>
      <c r="N35" s="116" t="s">
        <v>433</v>
      </c>
      <c r="O35" s="116" t="s">
        <v>103</v>
      </c>
      <c r="P35" s="116" t="s">
        <v>439</v>
      </c>
    </row>
    <row r="36" spans="1:16" ht="14.4" thickBot="1" x14ac:dyDescent="0.35">
      <c r="A36" s="115" t="s">
        <v>107</v>
      </c>
      <c r="B36" s="116" t="s">
        <v>103</v>
      </c>
      <c r="C36" s="116" t="s">
        <v>437</v>
      </c>
      <c r="D36" s="116" t="s">
        <v>428</v>
      </c>
      <c r="E36" s="116" t="s">
        <v>103</v>
      </c>
      <c r="F36" s="116" t="s">
        <v>103</v>
      </c>
      <c r="G36" s="116" t="s">
        <v>155</v>
      </c>
      <c r="H36" s="116" t="s">
        <v>103</v>
      </c>
      <c r="I36" s="116" t="s">
        <v>438</v>
      </c>
      <c r="J36" s="116" t="s">
        <v>103</v>
      </c>
      <c r="K36" s="116" t="s">
        <v>430</v>
      </c>
      <c r="L36" s="116" t="s">
        <v>431</v>
      </c>
      <c r="M36" s="116" t="s">
        <v>432</v>
      </c>
      <c r="N36" s="116" t="s">
        <v>433</v>
      </c>
      <c r="O36" s="116" t="s">
        <v>103</v>
      </c>
      <c r="P36" s="116" t="s">
        <v>439</v>
      </c>
    </row>
    <row r="37" spans="1:16" ht="14.4" thickBot="1" x14ac:dyDescent="0.35">
      <c r="A37" s="115" t="s">
        <v>108</v>
      </c>
      <c r="B37" s="116" t="s">
        <v>103</v>
      </c>
      <c r="C37" s="116" t="s">
        <v>437</v>
      </c>
      <c r="D37" s="116" t="s">
        <v>428</v>
      </c>
      <c r="E37" s="116" t="s">
        <v>103</v>
      </c>
      <c r="F37" s="116" t="s">
        <v>103</v>
      </c>
      <c r="G37" s="116" t="s">
        <v>155</v>
      </c>
      <c r="H37" s="116" t="s">
        <v>103</v>
      </c>
      <c r="I37" s="116" t="s">
        <v>438</v>
      </c>
      <c r="J37" s="116" t="s">
        <v>103</v>
      </c>
      <c r="K37" s="116" t="s">
        <v>430</v>
      </c>
      <c r="L37" s="116" t="s">
        <v>431</v>
      </c>
      <c r="M37" s="116" t="s">
        <v>432</v>
      </c>
      <c r="N37" s="116" t="s">
        <v>433</v>
      </c>
      <c r="O37" s="116" t="s">
        <v>103</v>
      </c>
      <c r="P37" s="116" t="s">
        <v>439</v>
      </c>
    </row>
    <row r="38" spans="1:16" ht="14.4" thickBot="1" x14ac:dyDescent="0.35">
      <c r="A38" s="115" t="s">
        <v>109</v>
      </c>
      <c r="B38" s="116" t="s">
        <v>103</v>
      </c>
      <c r="C38" s="116" t="s">
        <v>437</v>
      </c>
      <c r="D38" s="116" t="s">
        <v>428</v>
      </c>
      <c r="E38" s="116" t="s">
        <v>103</v>
      </c>
      <c r="F38" s="116" t="s">
        <v>103</v>
      </c>
      <c r="G38" s="116" t="s">
        <v>155</v>
      </c>
      <c r="H38" s="116" t="s">
        <v>103</v>
      </c>
      <c r="I38" s="116" t="s">
        <v>438</v>
      </c>
      <c r="J38" s="116" t="s">
        <v>103</v>
      </c>
      <c r="K38" s="116" t="s">
        <v>103</v>
      </c>
      <c r="L38" s="116" t="s">
        <v>431</v>
      </c>
      <c r="M38" s="116" t="s">
        <v>432</v>
      </c>
      <c r="N38" s="116" t="s">
        <v>433</v>
      </c>
      <c r="O38" s="116" t="s">
        <v>103</v>
      </c>
      <c r="P38" s="116" t="s">
        <v>439</v>
      </c>
    </row>
    <row r="39" spans="1:16" ht="14.4" thickBot="1" x14ac:dyDescent="0.35">
      <c r="A39" s="115" t="s">
        <v>110</v>
      </c>
      <c r="B39" s="116" t="s">
        <v>103</v>
      </c>
      <c r="C39" s="116" t="s">
        <v>437</v>
      </c>
      <c r="D39" s="116" t="s">
        <v>428</v>
      </c>
      <c r="E39" s="116" t="s">
        <v>103</v>
      </c>
      <c r="F39" s="116" t="s">
        <v>103</v>
      </c>
      <c r="G39" s="116" t="s">
        <v>155</v>
      </c>
      <c r="H39" s="116" t="s">
        <v>103</v>
      </c>
      <c r="I39" s="116" t="s">
        <v>440</v>
      </c>
      <c r="J39" s="116" t="s">
        <v>103</v>
      </c>
      <c r="K39" s="116" t="s">
        <v>103</v>
      </c>
      <c r="L39" s="116" t="s">
        <v>431</v>
      </c>
      <c r="M39" s="116" t="s">
        <v>432</v>
      </c>
      <c r="N39" s="116" t="s">
        <v>433</v>
      </c>
      <c r="O39" s="116" t="s">
        <v>103</v>
      </c>
      <c r="P39" s="116" t="s">
        <v>441</v>
      </c>
    </row>
    <row r="40" spans="1:16" ht="14.4" thickBot="1" x14ac:dyDescent="0.35">
      <c r="A40" s="115" t="s">
        <v>111</v>
      </c>
      <c r="B40" s="116" t="s">
        <v>103</v>
      </c>
      <c r="C40" s="116" t="s">
        <v>437</v>
      </c>
      <c r="D40" s="116" t="s">
        <v>428</v>
      </c>
      <c r="E40" s="116" t="s">
        <v>103</v>
      </c>
      <c r="F40" s="116" t="s">
        <v>103</v>
      </c>
      <c r="G40" s="116" t="s">
        <v>155</v>
      </c>
      <c r="H40" s="116" t="s">
        <v>103</v>
      </c>
      <c r="I40" s="116" t="s">
        <v>440</v>
      </c>
      <c r="J40" s="116" t="s">
        <v>103</v>
      </c>
      <c r="K40" s="116" t="s">
        <v>103</v>
      </c>
      <c r="L40" s="116" t="s">
        <v>431</v>
      </c>
      <c r="M40" s="116" t="s">
        <v>432</v>
      </c>
      <c r="N40" s="116" t="s">
        <v>433</v>
      </c>
      <c r="O40" s="116" t="s">
        <v>103</v>
      </c>
      <c r="P40" s="116" t="s">
        <v>441</v>
      </c>
    </row>
    <row r="41" spans="1:16" ht="14.4" thickBot="1" x14ac:dyDescent="0.35">
      <c r="A41" s="115" t="s">
        <v>112</v>
      </c>
      <c r="B41" s="116" t="s">
        <v>103</v>
      </c>
      <c r="C41" s="116" t="s">
        <v>103</v>
      </c>
      <c r="D41" s="116" t="s">
        <v>428</v>
      </c>
      <c r="E41" s="116" t="s">
        <v>103</v>
      </c>
      <c r="F41" s="116" t="s">
        <v>103</v>
      </c>
      <c r="G41" s="116" t="s">
        <v>155</v>
      </c>
      <c r="H41" s="116" t="s">
        <v>103</v>
      </c>
      <c r="I41" s="116" t="s">
        <v>440</v>
      </c>
      <c r="J41" s="116" t="s">
        <v>103</v>
      </c>
      <c r="K41" s="116" t="s">
        <v>103</v>
      </c>
      <c r="L41" s="116" t="s">
        <v>431</v>
      </c>
      <c r="M41" s="116" t="s">
        <v>432</v>
      </c>
      <c r="N41" s="116" t="s">
        <v>433</v>
      </c>
      <c r="O41" s="116" t="s">
        <v>103</v>
      </c>
      <c r="P41" s="116" t="s">
        <v>441</v>
      </c>
    </row>
    <row r="42" spans="1:16" ht="14.4" thickBot="1" x14ac:dyDescent="0.35">
      <c r="A42" s="115" t="s">
        <v>113</v>
      </c>
      <c r="B42" s="116" t="s">
        <v>103</v>
      </c>
      <c r="C42" s="116" t="s">
        <v>103</v>
      </c>
      <c r="D42" s="116" t="s">
        <v>428</v>
      </c>
      <c r="E42" s="116" t="s">
        <v>103</v>
      </c>
      <c r="F42" s="116" t="s">
        <v>103</v>
      </c>
      <c r="G42" s="116" t="s">
        <v>155</v>
      </c>
      <c r="H42" s="116" t="s">
        <v>103</v>
      </c>
      <c r="I42" s="116" t="s">
        <v>440</v>
      </c>
      <c r="J42" s="116" t="s">
        <v>103</v>
      </c>
      <c r="K42" s="116" t="s">
        <v>103</v>
      </c>
      <c r="L42" s="116" t="s">
        <v>431</v>
      </c>
      <c r="M42" s="116" t="s">
        <v>442</v>
      </c>
      <c r="N42" s="116" t="s">
        <v>433</v>
      </c>
      <c r="O42" s="116" t="s">
        <v>103</v>
      </c>
      <c r="P42" s="116" t="s">
        <v>441</v>
      </c>
    </row>
    <row r="43" spans="1:16" ht="14.4" thickBot="1" x14ac:dyDescent="0.35">
      <c r="A43" s="115" t="s">
        <v>114</v>
      </c>
      <c r="B43" s="116" t="s">
        <v>103</v>
      </c>
      <c r="C43" s="116" t="s">
        <v>103</v>
      </c>
      <c r="D43" s="116" t="s">
        <v>428</v>
      </c>
      <c r="E43" s="116" t="s">
        <v>103</v>
      </c>
      <c r="F43" s="116" t="s">
        <v>103</v>
      </c>
      <c r="G43" s="116" t="s">
        <v>155</v>
      </c>
      <c r="H43" s="116" t="s">
        <v>103</v>
      </c>
      <c r="I43" s="116" t="s">
        <v>440</v>
      </c>
      <c r="J43" s="116" t="s">
        <v>103</v>
      </c>
      <c r="K43" s="116" t="s">
        <v>103</v>
      </c>
      <c r="L43" s="116" t="s">
        <v>431</v>
      </c>
      <c r="M43" s="116" t="s">
        <v>442</v>
      </c>
      <c r="N43" s="116" t="s">
        <v>433</v>
      </c>
      <c r="O43" s="116" t="s">
        <v>103</v>
      </c>
      <c r="P43" s="116" t="s">
        <v>441</v>
      </c>
    </row>
    <row r="44" spans="1:16" ht="14.4" thickBot="1" x14ac:dyDescent="0.35">
      <c r="A44" s="115" t="s">
        <v>115</v>
      </c>
      <c r="B44" s="116" t="s">
        <v>103</v>
      </c>
      <c r="C44" s="116" t="s">
        <v>103</v>
      </c>
      <c r="D44" s="116" t="s">
        <v>428</v>
      </c>
      <c r="E44" s="116" t="s">
        <v>103</v>
      </c>
      <c r="F44" s="116" t="s">
        <v>103</v>
      </c>
      <c r="G44" s="116" t="s">
        <v>155</v>
      </c>
      <c r="H44" s="116" t="s">
        <v>103</v>
      </c>
      <c r="I44" s="116" t="s">
        <v>443</v>
      </c>
      <c r="J44" s="116" t="s">
        <v>103</v>
      </c>
      <c r="K44" s="116" t="s">
        <v>103</v>
      </c>
      <c r="L44" s="116" t="s">
        <v>431</v>
      </c>
      <c r="M44" s="116" t="s">
        <v>442</v>
      </c>
      <c r="N44" s="116" t="s">
        <v>433</v>
      </c>
      <c r="O44" s="116" t="s">
        <v>103</v>
      </c>
      <c r="P44" s="116" t="s">
        <v>441</v>
      </c>
    </row>
    <row r="45" spans="1:16" ht="14.4" thickBot="1" x14ac:dyDescent="0.35">
      <c r="A45" s="115" t="s">
        <v>116</v>
      </c>
      <c r="B45" s="116" t="s">
        <v>103</v>
      </c>
      <c r="C45" s="116" t="s">
        <v>103</v>
      </c>
      <c r="D45" s="116" t="s">
        <v>428</v>
      </c>
      <c r="E45" s="116" t="s">
        <v>103</v>
      </c>
      <c r="F45" s="116" t="s">
        <v>103</v>
      </c>
      <c r="G45" s="116" t="s">
        <v>155</v>
      </c>
      <c r="H45" s="116" t="s">
        <v>103</v>
      </c>
      <c r="I45" s="116" t="s">
        <v>443</v>
      </c>
      <c r="J45" s="116" t="s">
        <v>103</v>
      </c>
      <c r="K45" s="116" t="s">
        <v>103</v>
      </c>
      <c r="L45" s="116" t="s">
        <v>431</v>
      </c>
      <c r="M45" s="116" t="s">
        <v>442</v>
      </c>
      <c r="N45" s="116" t="s">
        <v>103</v>
      </c>
      <c r="O45" s="116" t="s">
        <v>103</v>
      </c>
      <c r="P45" s="116" t="s">
        <v>441</v>
      </c>
    </row>
    <row r="46" spans="1:16" ht="14.4" thickBot="1" x14ac:dyDescent="0.35">
      <c r="A46" s="115" t="s">
        <v>117</v>
      </c>
      <c r="B46" s="116" t="s">
        <v>103</v>
      </c>
      <c r="C46" s="116" t="s">
        <v>103</v>
      </c>
      <c r="D46" s="116" t="s">
        <v>428</v>
      </c>
      <c r="E46" s="116" t="s">
        <v>103</v>
      </c>
      <c r="F46" s="116" t="s">
        <v>103</v>
      </c>
      <c r="G46" s="116" t="s">
        <v>155</v>
      </c>
      <c r="H46" s="116" t="s">
        <v>103</v>
      </c>
      <c r="I46" s="116" t="s">
        <v>103</v>
      </c>
      <c r="J46" s="116" t="s">
        <v>103</v>
      </c>
      <c r="K46" s="116" t="s">
        <v>103</v>
      </c>
      <c r="L46" s="116" t="s">
        <v>444</v>
      </c>
      <c r="M46" s="116" t="s">
        <v>442</v>
      </c>
      <c r="N46" s="116" t="s">
        <v>103</v>
      </c>
      <c r="O46" s="116" t="s">
        <v>103</v>
      </c>
      <c r="P46" s="116" t="s">
        <v>441</v>
      </c>
    </row>
    <row r="47" spans="1:16" ht="14.4" thickBot="1" x14ac:dyDescent="0.35">
      <c r="A47" s="115" t="s">
        <v>118</v>
      </c>
      <c r="B47" s="116" t="s">
        <v>103</v>
      </c>
      <c r="C47" s="116" t="s">
        <v>103</v>
      </c>
      <c r="D47" s="116" t="s">
        <v>428</v>
      </c>
      <c r="E47" s="116" t="s">
        <v>103</v>
      </c>
      <c r="F47" s="116" t="s">
        <v>103</v>
      </c>
      <c r="G47" s="116" t="s">
        <v>155</v>
      </c>
      <c r="H47" s="116" t="s">
        <v>103</v>
      </c>
      <c r="I47" s="116" t="s">
        <v>103</v>
      </c>
      <c r="J47" s="116" t="s">
        <v>103</v>
      </c>
      <c r="K47" s="116" t="s">
        <v>103</v>
      </c>
      <c r="L47" s="116" t="s">
        <v>444</v>
      </c>
      <c r="M47" s="116" t="s">
        <v>442</v>
      </c>
      <c r="N47" s="116" t="s">
        <v>103</v>
      </c>
      <c r="O47" s="116" t="s">
        <v>103</v>
      </c>
      <c r="P47" s="116" t="s">
        <v>441</v>
      </c>
    </row>
    <row r="48" spans="1:16" ht="14.4" thickBot="1" x14ac:dyDescent="0.35">
      <c r="A48" s="115" t="s">
        <v>119</v>
      </c>
      <c r="B48" s="116" t="s">
        <v>103</v>
      </c>
      <c r="C48" s="116" t="s">
        <v>103</v>
      </c>
      <c r="D48" s="116" t="s">
        <v>428</v>
      </c>
      <c r="E48" s="116" t="s">
        <v>103</v>
      </c>
      <c r="F48" s="116" t="s">
        <v>103</v>
      </c>
      <c r="G48" s="116" t="s">
        <v>155</v>
      </c>
      <c r="H48" s="116" t="s">
        <v>103</v>
      </c>
      <c r="I48" s="116" t="s">
        <v>103</v>
      </c>
      <c r="J48" s="116" t="s">
        <v>103</v>
      </c>
      <c r="K48" s="116" t="s">
        <v>103</v>
      </c>
      <c r="L48" s="116" t="s">
        <v>445</v>
      </c>
      <c r="M48" s="116" t="s">
        <v>442</v>
      </c>
      <c r="N48" s="116" t="s">
        <v>103</v>
      </c>
      <c r="O48" s="116" t="s">
        <v>103</v>
      </c>
      <c r="P48" s="116" t="s">
        <v>441</v>
      </c>
    </row>
    <row r="49" spans="1:16" ht="14.4" thickBot="1" x14ac:dyDescent="0.35">
      <c r="A49" s="115" t="s">
        <v>120</v>
      </c>
      <c r="B49" s="116" t="s">
        <v>103</v>
      </c>
      <c r="C49" s="116" t="s">
        <v>103</v>
      </c>
      <c r="D49" s="116" t="s">
        <v>428</v>
      </c>
      <c r="E49" s="116" t="s">
        <v>103</v>
      </c>
      <c r="F49" s="116" t="s">
        <v>103</v>
      </c>
      <c r="G49" s="116" t="s">
        <v>103</v>
      </c>
      <c r="H49" s="116" t="s">
        <v>103</v>
      </c>
      <c r="I49" s="116" t="s">
        <v>103</v>
      </c>
      <c r="J49" s="116" t="s">
        <v>103</v>
      </c>
      <c r="K49" s="116" t="s">
        <v>103</v>
      </c>
      <c r="L49" s="116" t="s">
        <v>445</v>
      </c>
      <c r="M49" s="116" t="s">
        <v>442</v>
      </c>
      <c r="N49" s="116" t="s">
        <v>103</v>
      </c>
      <c r="O49" s="116" t="s">
        <v>103</v>
      </c>
      <c r="P49" s="116" t="s">
        <v>441</v>
      </c>
    </row>
    <row r="50" spans="1:16" ht="14.4" thickBot="1" x14ac:dyDescent="0.35">
      <c r="A50" s="115" t="s">
        <v>121</v>
      </c>
      <c r="B50" s="116" t="s">
        <v>103</v>
      </c>
      <c r="C50" s="116" t="s">
        <v>103</v>
      </c>
      <c r="D50" s="116" t="s">
        <v>103</v>
      </c>
      <c r="E50" s="116" t="s">
        <v>103</v>
      </c>
      <c r="F50" s="116" t="s">
        <v>103</v>
      </c>
      <c r="G50" s="116" t="s">
        <v>103</v>
      </c>
      <c r="H50" s="116" t="s">
        <v>103</v>
      </c>
      <c r="I50" s="116" t="s">
        <v>103</v>
      </c>
      <c r="J50" s="116" t="s">
        <v>103</v>
      </c>
      <c r="K50" s="116" t="s">
        <v>103</v>
      </c>
      <c r="L50" s="116" t="s">
        <v>445</v>
      </c>
      <c r="M50" s="116" t="s">
        <v>442</v>
      </c>
      <c r="N50" s="116" t="s">
        <v>103</v>
      </c>
      <c r="O50" s="116" t="s">
        <v>103</v>
      </c>
      <c r="P50" s="116" t="s">
        <v>441</v>
      </c>
    </row>
    <row r="51" spans="1:16" ht="14.4" thickBot="1" x14ac:dyDescent="0.35">
      <c r="A51" s="115" t="s">
        <v>122</v>
      </c>
      <c r="B51" s="116" t="s">
        <v>103</v>
      </c>
      <c r="C51" s="116" t="s">
        <v>103</v>
      </c>
      <c r="D51" s="116" t="s">
        <v>103</v>
      </c>
      <c r="E51" s="116" t="s">
        <v>103</v>
      </c>
      <c r="F51" s="116" t="s">
        <v>103</v>
      </c>
      <c r="G51" s="116" t="s">
        <v>103</v>
      </c>
      <c r="H51" s="116" t="s">
        <v>103</v>
      </c>
      <c r="I51" s="116" t="s">
        <v>103</v>
      </c>
      <c r="J51" s="116" t="s">
        <v>103</v>
      </c>
      <c r="K51" s="116" t="s">
        <v>103</v>
      </c>
      <c r="L51" s="116" t="s">
        <v>445</v>
      </c>
      <c r="M51" s="116" t="s">
        <v>442</v>
      </c>
      <c r="N51" s="116" t="s">
        <v>103</v>
      </c>
      <c r="O51" s="116" t="s">
        <v>103</v>
      </c>
      <c r="P51" s="116" t="s">
        <v>441</v>
      </c>
    </row>
    <row r="52" spans="1:16" ht="14.4" thickBot="1" x14ac:dyDescent="0.35">
      <c r="A52" s="115" t="s">
        <v>123</v>
      </c>
      <c r="B52" s="116" t="s">
        <v>103</v>
      </c>
      <c r="C52" s="116" t="s">
        <v>103</v>
      </c>
      <c r="D52" s="116" t="s">
        <v>103</v>
      </c>
      <c r="E52" s="116" t="s">
        <v>103</v>
      </c>
      <c r="F52" s="116" t="s">
        <v>103</v>
      </c>
      <c r="G52" s="116" t="s">
        <v>103</v>
      </c>
      <c r="H52" s="116" t="s">
        <v>103</v>
      </c>
      <c r="I52" s="116" t="s">
        <v>103</v>
      </c>
      <c r="J52" s="116" t="s">
        <v>103</v>
      </c>
      <c r="K52" s="116" t="s">
        <v>103</v>
      </c>
      <c r="L52" s="116" t="s">
        <v>103</v>
      </c>
      <c r="M52" s="116" t="s">
        <v>103</v>
      </c>
      <c r="N52" s="116" t="s">
        <v>103</v>
      </c>
      <c r="O52" s="116" t="s">
        <v>103</v>
      </c>
      <c r="P52" s="116" t="s">
        <v>446</v>
      </c>
    </row>
    <row r="53" spans="1:16" ht="14.4" thickBot="1" x14ac:dyDescent="0.35">
      <c r="A53" s="115" t="s">
        <v>124</v>
      </c>
      <c r="B53" s="116" t="s">
        <v>103</v>
      </c>
      <c r="C53" s="116" t="s">
        <v>103</v>
      </c>
      <c r="D53" s="116" t="s">
        <v>103</v>
      </c>
      <c r="E53" s="116" t="s">
        <v>103</v>
      </c>
      <c r="F53" s="116" t="s">
        <v>103</v>
      </c>
      <c r="G53" s="116" t="s">
        <v>103</v>
      </c>
      <c r="H53" s="116" t="s">
        <v>103</v>
      </c>
      <c r="I53" s="116" t="s">
        <v>103</v>
      </c>
      <c r="J53" s="116" t="s">
        <v>103</v>
      </c>
      <c r="K53" s="116" t="s">
        <v>103</v>
      </c>
      <c r="L53" s="116" t="s">
        <v>103</v>
      </c>
      <c r="M53" s="116" t="s">
        <v>103</v>
      </c>
      <c r="N53" s="116" t="s">
        <v>103</v>
      </c>
      <c r="O53" s="116" t="s">
        <v>103</v>
      </c>
      <c r="P53" s="116" t="s">
        <v>446</v>
      </c>
    </row>
    <row r="54" spans="1:16" ht="18.600000000000001" thickBot="1" x14ac:dyDescent="0.35">
      <c r="A54" s="111"/>
    </row>
    <row r="55" spans="1:16" ht="14.4" thickBot="1" x14ac:dyDescent="0.35">
      <c r="A55" s="115" t="s">
        <v>125</v>
      </c>
      <c r="B55" s="115" t="s">
        <v>64</v>
      </c>
      <c r="C55" s="115" t="s">
        <v>65</v>
      </c>
      <c r="D55" s="115" t="s">
        <v>66</v>
      </c>
      <c r="E55" s="115" t="s">
        <v>67</v>
      </c>
      <c r="F55" s="115" t="s">
        <v>68</v>
      </c>
      <c r="G55" s="115" t="s">
        <v>69</v>
      </c>
      <c r="H55" s="115" t="s">
        <v>70</v>
      </c>
      <c r="I55" s="115" t="s">
        <v>71</v>
      </c>
      <c r="J55" s="115" t="s">
        <v>72</v>
      </c>
      <c r="K55" s="115" t="s">
        <v>73</v>
      </c>
      <c r="L55" s="115" t="s">
        <v>74</v>
      </c>
      <c r="M55" s="115" t="s">
        <v>75</v>
      </c>
      <c r="N55" s="115" t="s">
        <v>76</v>
      </c>
      <c r="O55" s="115" t="s">
        <v>77</v>
      </c>
      <c r="P55" s="115" t="s">
        <v>78</v>
      </c>
    </row>
    <row r="56" spans="1:16" ht="14.4" thickBot="1" x14ac:dyDescent="0.35">
      <c r="A56" s="115" t="s">
        <v>102</v>
      </c>
      <c r="B56" s="116">
        <v>346</v>
      </c>
      <c r="C56" s="116">
        <v>697</v>
      </c>
      <c r="D56" s="116">
        <v>201</v>
      </c>
      <c r="E56" s="116">
        <v>0</v>
      </c>
      <c r="F56" s="116">
        <v>0</v>
      </c>
      <c r="G56" s="116">
        <v>350</v>
      </c>
      <c r="H56" s="116">
        <v>0</v>
      </c>
      <c r="I56" s="116">
        <v>124</v>
      </c>
      <c r="J56" s="116">
        <v>0</v>
      </c>
      <c r="K56" s="116">
        <v>323</v>
      </c>
      <c r="L56" s="116">
        <v>183</v>
      </c>
      <c r="M56" s="116">
        <v>171</v>
      </c>
      <c r="N56" s="116">
        <v>22</v>
      </c>
      <c r="O56" s="116">
        <v>0</v>
      </c>
      <c r="P56" s="116">
        <v>2090</v>
      </c>
    </row>
    <row r="57" spans="1:16" ht="14.4" thickBot="1" x14ac:dyDescent="0.35">
      <c r="A57" s="115" t="s">
        <v>104</v>
      </c>
      <c r="B57" s="116">
        <v>59</v>
      </c>
      <c r="C57" s="116">
        <v>697</v>
      </c>
      <c r="D57" s="116">
        <v>201</v>
      </c>
      <c r="E57" s="116">
        <v>0</v>
      </c>
      <c r="F57" s="116">
        <v>0</v>
      </c>
      <c r="G57" s="116">
        <v>350</v>
      </c>
      <c r="H57" s="116">
        <v>0</v>
      </c>
      <c r="I57" s="116">
        <v>124</v>
      </c>
      <c r="J57" s="116">
        <v>0</v>
      </c>
      <c r="K57" s="116">
        <v>323</v>
      </c>
      <c r="L57" s="116">
        <v>183</v>
      </c>
      <c r="M57" s="116">
        <v>171</v>
      </c>
      <c r="N57" s="116">
        <v>22</v>
      </c>
      <c r="O57" s="116">
        <v>0</v>
      </c>
      <c r="P57" s="116">
        <v>1959</v>
      </c>
    </row>
    <row r="58" spans="1:16" ht="14.4" thickBot="1" x14ac:dyDescent="0.35">
      <c r="A58" s="115" t="s">
        <v>105</v>
      </c>
      <c r="B58" s="116">
        <v>0</v>
      </c>
      <c r="C58" s="116">
        <v>143</v>
      </c>
      <c r="D58" s="116">
        <v>201</v>
      </c>
      <c r="E58" s="116">
        <v>0</v>
      </c>
      <c r="F58" s="116">
        <v>0</v>
      </c>
      <c r="G58" s="116">
        <v>350</v>
      </c>
      <c r="H58" s="116">
        <v>0</v>
      </c>
      <c r="I58" s="116">
        <v>109</v>
      </c>
      <c r="J58" s="116">
        <v>0</v>
      </c>
      <c r="K58" s="116">
        <v>323</v>
      </c>
      <c r="L58" s="116">
        <v>183</v>
      </c>
      <c r="M58" s="116">
        <v>171</v>
      </c>
      <c r="N58" s="116">
        <v>22</v>
      </c>
      <c r="O58" s="116">
        <v>0</v>
      </c>
      <c r="P58" s="116">
        <v>1959</v>
      </c>
    </row>
    <row r="59" spans="1:16" ht="14.4" thickBot="1" x14ac:dyDescent="0.35">
      <c r="A59" s="115" t="s">
        <v>106</v>
      </c>
      <c r="B59" s="116">
        <v>0</v>
      </c>
      <c r="C59" s="116">
        <v>143</v>
      </c>
      <c r="D59" s="116">
        <v>201</v>
      </c>
      <c r="E59" s="116">
        <v>0</v>
      </c>
      <c r="F59" s="116">
        <v>0</v>
      </c>
      <c r="G59" s="116">
        <v>350</v>
      </c>
      <c r="H59" s="116">
        <v>0</v>
      </c>
      <c r="I59" s="116">
        <v>109</v>
      </c>
      <c r="J59" s="116">
        <v>0</v>
      </c>
      <c r="K59" s="116">
        <v>323</v>
      </c>
      <c r="L59" s="116">
        <v>183</v>
      </c>
      <c r="M59" s="116">
        <v>171</v>
      </c>
      <c r="N59" s="116">
        <v>22</v>
      </c>
      <c r="O59" s="116">
        <v>0</v>
      </c>
      <c r="P59" s="116">
        <v>1517</v>
      </c>
    </row>
    <row r="60" spans="1:16" ht="14.4" thickBot="1" x14ac:dyDescent="0.35">
      <c r="A60" s="115" t="s">
        <v>107</v>
      </c>
      <c r="B60" s="116">
        <v>0</v>
      </c>
      <c r="C60" s="116">
        <v>143</v>
      </c>
      <c r="D60" s="116">
        <v>201</v>
      </c>
      <c r="E60" s="116">
        <v>0</v>
      </c>
      <c r="F60" s="116">
        <v>0</v>
      </c>
      <c r="G60" s="116">
        <v>350</v>
      </c>
      <c r="H60" s="116">
        <v>0</v>
      </c>
      <c r="I60" s="116">
        <v>109</v>
      </c>
      <c r="J60" s="116">
        <v>0</v>
      </c>
      <c r="K60" s="116">
        <v>323</v>
      </c>
      <c r="L60" s="116">
        <v>183</v>
      </c>
      <c r="M60" s="116">
        <v>171</v>
      </c>
      <c r="N60" s="116">
        <v>22</v>
      </c>
      <c r="O60" s="116">
        <v>0</v>
      </c>
      <c r="P60" s="116">
        <v>1517</v>
      </c>
    </row>
    <row r="61" spans="1:16" ht="14.4" thickBot="1" x14ac:dyDescent="0.35">
      <c r="A61" s="115" t="s">
        <v>108</v>
      </c>
      <c r="B61" s="116">
        <v>0</v>
      </c>
      <c r="C61" s="116">
        <v>143</v>
      </c>
      <c r="D61" s="116">
        <v>201</v>
      </c>
      <c r="E61" s="116">
        <v>0</v>
      </c>
      <c r="F61" s="116">
        <v>0</v>
      </c>
      <c r="G61" s="116">
        <v>350</v>
      </c>
      <c r="H61" s="116">
        <v>0</v>
      </c>
      <c r="I61" s="116">
        <v>109</v>
      </c>
      <c r="J61" s="116">
        <v>0</v>
      </c>
      <c r="K61" s="116">
        <v>323</v>
      </c>
      <c r="L61" s="116">
        <v>183</v>
      </c>
      <c r="M61" s="116">
        <v>171</v>
      </c>
      <c r="N61" s="116">
        <v>22</v>
      </c>
      <c r="O61" s="116">
        <v>0</v>
      </c>
      <c r="P61" s="116">
        <v>1517</v>
      </c>
    </row>
    <row r="62" spans="1:16" ht="14.4" thickBot="1" x14ac:dyDescent="0.35">
      <c r="A62" s="115" t="s">
        <v>109</v>
      </c>
      <c r="B62" s="116">
        <v>0</v>
      </c>
      <c r="C62" s="116">
        <v>143</v>
      </c>
      <c r="D62" s="116">
        <v>201</v>
      </c>
      <c r="E62" s="116">
        <v>0</v>
      </c>
      <c r="F62" s="116">
        <v>0</v>
      </c>
      <c r="G62" s="116">
        <v>350</v>
      </c>
      <c r="H62" s="116">
        <v>0</v>
      </c>
      <c r="I62" s="116">
        <v>109</v>
      </c>
      <c r="J62" s="116">
        <v>0</v>
      </c>
      <c r="K62" s="116">
        <v>0</v>
      </c>
      <c r="L62" s="116">
        <v>183</v>
      </c>
      <c r="M62" s="116">
        <v>171</v>
      </c>
      <c r="N62" s="116">
        <v>22</v>
      </c>
      <c r="O62" s="116">
        <v>0</v>
      </c>
      <c r="P62" s="116">
        <v>1517</v>
      </c>
    </row>
    <row r="63" spans="1:16" ht="14.4" thickBot="1" x14ac:dyDescent="0.35">
      <c r="A63" s="115" t="s">
        <v>110</v>
      </c>
      <c r="B63" s="116">
        <v>0</v>
      </c>
      <c r="C63" s="116">
        <v>143</v>
      </c>
      <c r="D63" s="116">
        <v>201</v>
      </c>
      <c r="E63" s="116">
        <v>0</v>
      </c>
      <c r="F63" s="116">
        <v>0</v>
      </c>
      <c r="G63" s="116">
        <v>350</v>
      </c>
      <c r="H63" s="116">
        <v>0</v>
      </c>
      <c r="I63" s="116">
        <v>106</v>
      </c>
      <c r="J63" s="116">
        <v>0</v>
      </c>
      <c r="K63" s="116">
        <v>0</v>
      </c>
      <c r="L63" s="116">
        <v>183</v>
      </c>
      <c r="M63" s="116">
        <v>171</v>
      </c>
      <c r="N63" s="116">
        <v>22</v>
      </c>
      <c r="O63" s="116">
        <v>0</v>
      </c>
      <c r="P63" s="116">
        <v>1490</v>
      </c>
    </row>
    <row r="64" spans="1:16" ht="14.4" thickBot="1" x14ac:dyDescent="0.35">
      <c r="A64" s="115" t="s">
        <v>111</v>
      </c>
      <c r="B64" s="116">
        <v>0</v>
      </c>
      <c r="C64" s="116">
        <v>143</v>
      </c>
      <c r="D64" s="116">
        <v>201</v>
      </c>
      <c r="E64" s="116">
        <v>0</v>
      </c>
      <c r="F64" s="116">
        <v>0</v>
      </c>
      <c r="G64" s="116">
        <v>350</v>
      </c>
      <c r="H64" s="116">
        <v>0</v>
      </c>
      <c r="I64" s="116">
        <v>106</v>
      </c>
      <c r="J64" s="116">
        <v>0</v>
      </c>
      <c r="K64" s="116">
        <v>0</v>
      </c>
      <c r="L64" s="116">
        <v>183</v>
      </c>
      <c r="M64" s="116">
        <v>171</v>
      </c>
      <c r="N64" s="116">
        <v>22</v>
      </c>
      <c r="O64" s="116">
        <v>0</v>
      </c>
      <c r="P64" s="116">
        <v>1490</v>
      </c>
    </row>
    <row r="65" spans="1:20" ht="14.4" thickBot="1" x14ac:dyDescent="0.35">
      <c r="A65" s="115" t="s">
        <v>112</v>
      </c>
      <c r="B65" s="116">
        <v>0</v>
      </c>
      <c r="C65" s="116">
        <v>0</v>
      </c>
      <c r="D65" s="116">
        <v>201</v>
      </c>
      <c r="E65" s="116">
        <v>0</v>
      </c>
      <c r="F65" s="116">
        <v>0</v>
      </c>
      <c r="G65" s="116">
        <v>350</v>
      </c>
      <c r="H65" s="116">
        <v>0</v>
      </c>
      <c r="I65" s="116">
        <v>106</v>
      </c>
      <c r="J65" s="116">
        <v>0</v>
      </c>
      <c r="K65" s="116">
        <v>0</v>
      </c>
      <c r="L65" s="116">
        <v>183</v>
      </c>
      <c r="M65" s="116">
        <v>171</v>
      </c>
      <c r="N65" s="116">
        <v>22</v>
      </c>
      <c r="O65" s="116">
        <v>0</v>
      </c>
      <c r="P65" s="116">
        <v>1490</v>
      </c>
    </row>
    <row r="66" spans="1:20" ht="14.4" thickBot="1" x14ac:dyDescent="0.35">
      <c r="A66" s="115" t="s">
        <v>113</v>
      </c>
      <c r="B66" s="116">
        <v>0</v>
      </c>
      <c r="C66" s="116">
        <v>0</v>
      </c>
      <c r="D66" s="116">
        <v>201</v>
      </c>
      <c r="E66" s="116">
        <v>0</v>
      </c>
      <c r="F66" s="116">
        <v>0</v>
      </c>
      <c r="G66" s="116">
        <v>350</v>
      </c>
      <c r="H66" s="116">
        <v>0</v>
      </c>
      <c r="I66" s="116">
        <v>106</v>
      </c>
      <c r="J66" s="116">
        <v>0</v>
      </c>
      <c r="K66" s="116">
        <v>0</v>
      </c>
      <c r="L66" s="116">
        <v>183</v>
      </c>
      <c r="M66" s="116">
        <v>117</v>
      </c>
      <c r="N66" s="116">
        <v>22</v>
      </c>
      <c r="O66" s="116">
        <v>0</v>
      </c>
      <c r="P66" s="116">
        <v>1490</v>
      </c>
    </row>
    <row r="67" spans="1:20" ht="14.4" thickBot="1" x14ac:dyDescent="0.35">
      <c r="A67" s="115" t="s">
        <v>114</v>
      </c>
      <c r="B67" s="116">
        <v>0</v>
      </c>
      <c r="C67" s="116">
        <v>0</v>
      </c>
      <c r="D67" s="116">
        <v>201</v>
      </c>
      <c r="E67" s="116">
        <v>0</v>
      </c>
      <c r="F67" s="116">
        <v>0</v>
      </c>
      <c r="G67" s="116">
        <v>350</v>
      </c>
      <c r="H67" s="116">
        <v>0</v>
      </c>
      <c r="I67" s="116">
        <v>106</v>
      </c>
      <c r="J67" s="116">
        <v>0</v>
      </c>
      <c r="K67" s="116">
        <v>0</v>
      </c>
      <c r="L67" s="116">
        <v>183</v>
      </c>
      <c r="M67" s="116">
        <v>117</v>
      </c>
      <c r="N67" s="116">
        <v>22</v>
      </c>
      <c r="O67" s="116">
        <v>0</v>
      </c>
      <c r="P67" s="116">
        <v>1490</v>
      </c>
    </row>
    <row r="68" spans="1:20" ht="14.4" thickBot="1" x14ac:dyDescent="0.35">
      <c r="A68" s="115" t="s">
        <v>115</v>
      </c>
      <c r="B68" s="116">
        <v>0</v>
      </c>
      <c r="C68" s="116">
        <v>0</v>
      </c>
      <c r="D68" s="116">
        <v>201</v>
      </c>
      <c r="E68" s="116">
        <v>0</v>
      </c>
      <c r="F68" s="116">
        <v>0</v>
      </c>
      <c r="G68" s="116">
        <v>350</v>
      </c>
      <c r="H68" s="116">
        <v>0</v>
      </c>
      <c r="I68" s="116">
        <v>37</v>
      </c>
      <c r="J68" s="116">
        <v>0</v>
      </c>
      <c r="K68" s="116">
        <v>0</v>
      </c>
      <c r="L68" s="116">
        <v>183</v>
      </c>
      <c r="M68" s="116">
        <v>117</v>
      </c>
      <c r="N68" s="116">
        <v>22</v>
      </c>
      <c r="O68" s="116">
        <v>0</v>
      </c>
      <c r="P68" s="116">
        <v>1490</v>
      </c>
    </row>
    <row r="69" spans="1:20" ht="14.4" thickBot="1" x14ac:dyDescent="0.35">
      <c r="A69" s="115" t="s">
        <v>116</v>
      </c>
      <c r="B69" s="116">
        <v>0</v>
      </c>
      <c r="C69" s="116">
        <v>0</v>
      </c>
      <c r="D69" s="116">
        <v>201</v>
      </c>
      <c r="E69" s="116">
        <v>0</v>
      </c>
      <c r="F69" s="116">
        <v>0</v>
      </c>
      <c r="G69" s="116">
        <v>350</v>
      </c>
      <c r="H69" s="116">
        <v>0</v>
      </c>
      <c r="I69" s="116">
        <v>37</v>
      </c>
      <c r="J69" s="116">
        <v>0</v>
      </c>
      <c r="K69" s="116">
        <v>0</v>
      </c>
      <c r="L69" s="116">
        <v>183</v>
      </c>
      <c r="M69" s="116">
        <v>117</v>
      </c>
      <c r="N69" s="116">
        <v>0</v>
      </c>
      <c r="O69" s="116">
        <v>0</v>
      </c>
      <c r="P69" s="116">
        <v>1490</v>
      </c>
    </row>
    <row r="70" spans="1:20" ht="14.4" thickBot="1" x14ac:dyDescent="0.35">
      <c r="A70" s="115" t="s">
        <v>117</v>
      </c>
      <c r="B70" s="116">
        <v>0</v>
      </c>
      <c r="C70" s="116">
        <v>0</v>
      </c>
      <c r="D70" s="116">
        <v>201</v>
      </c>
      <c r="E70" s="116">
        <v>0</v>
      </c>
      <c r="F70" s="116">
        <v>0</v>
      </c>
      <c r="G70" s="116">
        <v>350</v>
      </c>
      <c r="H70" s="116">
        <v>0</v>
      </c>
      <c r="I70" s="116">
        <v>0</v>
      </c>
      <c r="J70" s="116">
        <v>0</v>
      </c>
      <c r="K70" s="116">
        <v>0</v>
      </c>
      <c r="L70" s="116">
        <v>63</v>
      </c>
      <c r="M70" s="116">
        <v>117</v>
      </c>
      <c r="N70" s="116">
        <v>0</v>
      </c>
      <c r="O70" s="116">
        <v>0</v>
      </c>
      <c r="P70" s="116">
        <v>1490</v>
      </c>
    </row>
    <row r="71" spans="1:20" ht="14.4" thickBot="1" x14ac:dyDescent="0.35">
      <c r="A71" s="115" t="s">
        <v>118</v>
      </c>
      <c r="B71" s="116">
        <v>0</v>
      </c>
      <c r="C71" s="116">
        <v>0</v>
      </c>
      <c r="D71" s="116">
        <v>201</v>
      </c>
      <c r="E71" s="116">
        <v>0</v>
      </c>
      <c r="F71" s="116">
        <v>0</v>
      </c>
      <c r="G71" s="116">
        <v>350</v>
      </c>
      <c r="H71" s="116">
        <v>0</v>
      </c>
      <c r="I71" s="116">
        <v>0</v>
      </c>
      <c r="J71" s="116">
        <v>0</v>
      </c>
      <c r="K71" s="116">
        <v>0</v>
      </c>
      <c r="L71" s="116">
        <v>63</v>
      </c>
      <c r="M71" s="116">
        <v>117</v>
      </c>
      <c r="N71" s="116">
        <v>0</v>
      </c>
      <c r="O71" s="116">
        <v>0</v>
      </c>
      <c r="P71" s="116">
        <v>1490</v>
      </c>
    </row>
    <row r="72" spans="1:20" ht="14.4" thickBot="1" x14ac:dyDescent="0.35">
      <c r="A72" s="115" t="s">
        <v>119</v>
      </c>
      <c r="B72" s="116">
        <v>0</v>
      </c>
      <c r="C72" s="116">
        <v>0</v>
      </c>
      <c r="D72" s="116">
        <v>201</v>
      </c>
      <c r="E72" s="116">
        <v>0</v>
      </c>
      <c r="F72" s="116">
        <v>0</v>
      </c>
      <c r="G72" s="116">
        <v>350</v>
      </c>
      <c r="H72" s="116">
        <v>0</v>
      </c>
      <c r="I72" s="116">
        <v>0</v>
      </c>
      <c r="J72" s="116">
        <v>0</v>
      </c>
      <c r="K72" s="116">
        <v>0</v>
      </c>
      <c r="L72" s="116">
        <v>27</v>
      </c>
      <c r="M72" s="116">
        <v>117</v>
      </c>
      <c r="N72" s="116">
        <v>0</v>
      </c>
      <c r="O72" s="116">
        <v>0</v>
      </c>
      <c r="P72" s="116">
        <v>1490</v>
      </c>
    </row>
    <row r="73" spans="1:20" ht="14.4" thickBot="1" x14ac:dyDescent="0.35">
      <c r="A73" s="115" t="s">
        <v>120</v>
      </c>
      <c r="B73" s="116">
        <v>0</v>
      </c>
      <c r="C73" s="116">
        <v>0</v>
      </c>
      <c r="D73" s="116">
        <v>201</v>
      </c>
      <c r="E73" s="116">
        <v>0</v>
      </c>
      <c r="F73" s="116">
        <v>0</v>
      </c>
      <c r="G73" s="116">
        <v>0</v>
      </c>
      <c r="H73" s="116">
        <v>0</v>
      </c>
      <c r="I73" s="116">
        <v>0</v>
      </c>
      <c r="J73" s="116">
        <v>0</v>
      </c>
      <c r="K73" s="116">
        <v>0</v>
      </c>
      <c r="L73" s="116">
        <v>27</v>
      </c>
      <c r="M73" s="116">
        <v>117</v>
      </c>
      <c r="N73" s="116">
        <v>0</v>
      </c>
      <c r="O73" s="116">
        <v>0</v>
      </c>
      <c r="P73" s="116">
        <v>1490</v>
      </c>
    </row>
    <row r="74" spans="1:20" ht="14.4" thickBot="1" x14ac:dyDescent="0.35">
      <c r="A74" s="115" t="s">
        <v>121</v>
      </c>
      <c r="B74" s="116">
        <v>0</v>
      </c>
      <c r="C74" s="116">
        <v>0</v>
      </c>
      <c r="D74" s="116">
        <v>0</v>
      </c>
      <c r="E74" s="116">
        <v>0</v>
      </c>
      <c r="F74" s="116">
        <v>0</v>
      </c>
      <c r="G74" s="116">
        <v>0</v>
      </c>
      <c r="H74" s="116">
        <v>0</v>
      </c>
      <c r="I74" s="116">
        <v>0</v>
      </c>
      <c r="J74" s="116">
        <v>0</v>
      </c>
      <c r="K74" s="116">
        <v>0</v>
      </c>
      <c r="L74" s="116">
        <v>27</v>
      </c>
      <c r="M74" s="116">
        <v>117</v>
      </c>
      <c r="N74" s="116">
        <v>0</v>
      </c>
      <c r="O74" s="116">
        <v>0</v>
      </c>
      <c r="P74" s="116">
        <v>1490</v>
      </c>
    </row>
    <row r="75" spans="1:20" ht="14.4" thickBot="1" x14ac:dyDescent="0.35">
      <c r="A75" s="115" t="s">
        <v>122</v>
      </c>
      <c r="B75" s="116">
        <v>0</v>
      </c>
      <c r="C75" s="116">
        <v>0</v>
      </c>
      <c r="D75" s="116">
        <v>0</v>
      </c>
      <c r="E75" s="116">
        <v>0</v>
      </c>
      <c r="F75" s="116">
        <v>0</v>
      </c>
      <c r="G75" s="116">
        <v>0</v>
      </c>
      <c r="H75" s="116">
        <v>0</v>
      </c>
      <c r="I75" s="116">
        <v>0</v>
      </c>
      <c r="J75" s="116">
        <v>0</v>
      </c>
      <c r="K75" s="116">
        <v>0</v>
      </c>
      <c r="L75" s="116">
        <v>27</v>
      </c>
      <c r="M75" s="116">
        <v>117</v>
      </c>
      <c r="N75" s="116">
        <v>0</v>
      </c>
      <c r="O75" s="116">
        <v>0</v>
      </c>
      <c r="P75" s="116">
        <v>1490</v>
      </c>
    </row>
    <row r="76" spans="1:20" ht="14.4" thickBot="1" x14ac:dyDescent="0.35">
      <c r="A76" s="115" t="s">
        <v>123</v>
      </c>
      <c r="B76" s="116">
        <v>0</v>
      </c>
      <c r="C76" s="116">
        <v>0</v>
      </c>
      <c r="D76" s="116">
        <v>0</v>
      </c>
      <c r="E76" s="116">
        <v>0</v>
      </c>
      <c r="F76" s="116">
        <v>0</v>
      </c>
      <c r="G76" s="116">
        <v>0</v>
      </c>
      <c r="H76" s="116">
        <v>0</v>
      </c>
      <c r="I76" s="116">
        <v>0</v>
      </c>
      <c r="J76" s="116">
        <v>0</v>
      </c>
      <c r="K76" s="116">
        <v>0</v>
      </c>
      <c r="L76" s="116">
        <v>0</v>
      </c>
      <c r="M76" s="116">
        <v>0</v>
      </c>
      <c r="N76" s="116">
        <v>0</v>
      </c>
      <c r="O76" s="116">
        <v>0</v>
      </c>
      <c r="P76" s="116">
        <v>1357</v>
      </c>
    </row>
    <row r="77" spans="1:20" ht="14.4" thickBot="1" x14ac:dyDescent="0.35">
      <c r="A77" s="115" t="s">
        <v>124</v>
      </c>
      <c r="B77" s="116">
        <v>0</v>
      </c>
      <c r="C77" s="116">
        <v>0</v>
      </c>
      <c r="D77" s="116">
        <v>0</v>
      </c>
      <c r="E77" s="116">
        <v>0</v>
      </c>
      <c r="F77" s="116">
        <v>0</v>
      </c>
      <c r="G77" s="116">
        <v>0</v>
      </c>
      <c r="H77" s="116">
        <v>0</v>
      </c>
      <c r="I77" s="116">
        <v>0</v>
      </c>
      <c r="J77" s="116">
        <v>0</v>
      </c>
      <c r="K77" s="116">
        <v>0</v>
      </c>
      <c r="L77" s="116">
        <v>0</v>
      </c>
      <c r="M77" s="116">
        <v>0</v>
      </c>
      <c r="N77" s="116">
        <v>0</v>
      </c>
      <c r="O77" s="116">
        <v>0</v>
      </c>
      <c r="P77" s="116">
        <v>1357</v>
      </c>
    </row>
    <row r="78" spans="1:20" ht="18.600000000000001" thickBot="1" x14ac:dyDescent="0.35">
      <c r="A78" s="111"/>
    </row>
    <row r="79" spans="1:20" ht="14.4" thickBot="1" x14ac:dyDescent="0.35">
      <c r="A79" s="115" t="s">
        <v>126</v>
      </c>
      <c r="B79" s="115" t="s">
        <v>64</v>
      </c>
      <c r="C79" s="115" t="s">
        <v>65</v>
      </c>
      <c r="D79" s="115" t="s">
        <v>66</v>
      </c>
      <c r="E79" s="115" t="s">
        <v>67</v>
      </c>
      <c r="F79" s="115" t="s">
        <v>68</v>
      </c>
      <c r="G79" s="115" t="s">
        <v>69</v>
      </c>
      <c r="H79" s="115" t="s">
        <v>70</v>
      </c>
      <c r="I79" s="115" t="s">
        <v>71</v>
      </c>
      <c r="J79" s="115" t="s">
        <v>72</v>
      </c>
      <c r="K79" s="115" t="s">
        <v>73</v>
      </c>
      <c r="L79" s="115" t="s">
        <v>74</v>
      </c>
      <c r="M79" s="115" t="s">
        <v>75</v>
      </c>
      <c r="N79" s="115" t="s">
        <v>76</v>
      </c>
      <c r="O79" s="115" t="s">
        <v>77</v>
      </c>
      <c r="P79" s="115" t="s">
        <v>78</v>
      </c>
      <c r="Q79" s="115" t="s">
        <v>127</v>
      </c>
      <c r="R79" s="115" t="s">
        <v>128</v>
      </c>
      <c r="S79" s="115" t="s">
        <v>129</v>
      </c>
      <c r="T79" s="115" t="s">
        <v>130</v>
      </c>
    </row>
    <row r="80" spans="1:20" ht="14.4" thickBot="1" x14ac:dyDescent="0.35">
      <c r="A80" s="115" t="s">
        <v>79</v>
      </c>
      <c r="B80" s="116">
        <v>0</v>
      </c>
      <c r="C80" s="116">
        <v>0</v>
      </c>
      <c r="D80" s="116">
        <v>0</v>
      </c>
      <c r="E80" s="116">
        <v>0</v>
      </c>
      <c r="F80" s="116">
        <v>0</v>
      </c>
      <c r="G80" s="116">
        <v>0</v>
      </c>
      <c r="H80" s="116">
        <v>0</v>
      </c>
      <c r="I80" s="116">
        <v>37</v>
      </c>
      <c r="J80" s="116">
        <v>0</v>
      </c>
      <c r="K80" s="116">
        <v>0</v>
      </c>
      <c r="L80" s="116">
        <v>27</v>
      </c>
      <c r="M80" s="116">
        <v>117</v>
      </c>
      <c r="N80" s="116">
        <v>0</v>
      </c>
      <c r="O80" s="116">
        <v>0</v>
      </c>
      <c r="P80" s="116">
        <v>1490</v>
      </c>
      <c r="Q80" s="116">
        <v>1671</v>
      </c>
      <c r="R80" s="116">
        <v>1670</v>
      </c>
      <c r="S80" s="116">
        <v>-1</v>
      </c>
      <c r="T80" s="116">
        <v>-0.06</v>
      </c>
    </row>
    <row r="81" spans="1:20" ht="14.4" thickBot="1" x14ac:dyDescent="0.35">
      <c r="A81" s="115" t="s">
        <v>80</v>
      </c>
      <c r="B81" s="116">
        <v>0</v>
      </c>
      <c r="C81" s="116">
        <v>0</v>
      </c>
      <c r="D81" s="116">
        <v>201</v>
      </c>
      <c r="E81" s="116">
        <v>0</v>
      </c>
      <c r="F81" s="116">
        <v>0</v>
      </c>
      <c r="G81" s="116">
        <v>350</v>
      </c>
      <c r="H81" s="116">
        <v>0</v>
      </c>
      <c r="I81" s="116">
        <v>109</v>
      </c>
      <c r="J81" s="116">
        <v>0</v>
      </c>
      <c r="K81" s="116">
        <v>0</v>
      </c>
      <c r="L81" s="116">
        <v>183</v>
      </c>
      <c r="M81" s="116">
        <v>117</v>
      </c>
      <c r="N81" s="116">
        <v>0</v>
      </c>
      <c r="O81" s="116">
        <v>0</v>
      </c>
      <c r="P81" s="116">
        <v>1490</v>
      </c>
      <c r="Q81" s="116">
        <v>2450</v>
      </c>
      <c r="R81" s="116">
        <v>2450</v>
      </c>
      <c r="S81" s="116">
        <v>0</v>
      </c>
      <c r="T81" s="116">
        <v>0</v>
      </c>
    </row>
    <row r="82" spans="1:20" ht="14.4" thickBot="1" x14ac:dyDescent="0.35">
      <c r="A82" s="115" t="s">
        <v>81</v>
      </c>
      <c r="B82" s="116">
        <v>0</v>
      </c>
      <c r="C82" s="116">
        <v>0</v>
      </c>
      <c r="D82" s="116">
        <v>201</v>
      </c>
      <c r="E82" s="116">
        <v>0</v>
      </c>
      <c r="F82" s="116">
        <v>0</v>
      </c>
      <c r="G82" s="116">
        <v>350</v>
      </c>
      <c r="H82" s="116">
        <v>0</v>
      </c>
      <c r="I82" s="116">
        <v>109</v>
      </c>
      <c r="J82" s="116">
        <v>0</v>
      </c>
      <c r="K82" s="116">
        <v>0</v>
      </c>
      <c r="L82" s="116">
        <v>27</v>
      </c>
      <c r="M82" s="116">
        <v>117</v>
      </c>
      <c r="N82" s="116">
        <v>0</v>
      </c>
      <c r="O82" s="116">
        <v>0</v>
      </c>
      <c r="P82" s="116">
        <v>1357</v>
      </c>
      <c r="Q82" s="116">
        <v>2161</v>
      </c>
      <c r="R82" s="116">
        <v>2160</v>
      </c>
      <c r="S82" s="116">
        <v>-1</v>
      </c>
      <c r="T82" s="116">
        <v>-0.05</v>
      </c>
    </row>
    <row r="83" spans="1:20" ht="14.4" thickBot="1" x14ac:dyDescent="0.35">
      <c r="A83" s="115" t="s">
        <v>82</v>
      </c>
      <c r="B83" s="116">
        <v>0</v>
      </c>
      <c r="C83" s="116">
        <v>0</v>
      </c>
      <c r="D83" s="116">
        <v>0</v>
      </c>
      <c r="E83" s="116">
        <v>0</v>
      </c>
      <c r="F83" s="116">
        <v>0</v>
      </c>
      <c r="G83" s="116">
        <v>0</v>
      </c>
      <c r="H83" s="116">
        <v>0</v>
      </c>
      <c r="I83" s="116">
        <v>0</v>
      </c>
      <c r="J83" s="116">
        <v>0</v>
      </c>
      <c r="K83" s="116">
        <v>0</v>
      </c>
      <c r="L83" s="116">
        <v>0</v>
      </c>
      <c r="M83" s="116">
        <v>0</v>
      </c>
      <c r="N83" s="116">
        <v>0</v>
      </c>
      <c r="O83" s="116">
        <v>0</v>
      </c>
      <c r="P83" s="116">
        <v>1490</v>
      </c>
      <c r="Q83" s="116">
        <v>1490</v>
      </c>
      <c r="R83" s="116">
        <v>1490</v>
      </c>
      <c r="S83" s="116">
        <v>0</v>
      </c>
      <c r="T83" s="116">
        <v>0</v>
      </c>
    </row>
    <row r="84" spans="1:20" ht="14.4" thickBot="1" x14ac:dyDescent="0.35">
      <c r="A84" s="115" t="s">
        <v>83</v>
      </c>
      <c r="B84" s="116">
        <v>0</v>
      </c>
      <c r="C84" s="116">
        <v>0</v>
      </c>
      <c r="D84" s="116">
        <v>201</v>
      </c>
      <c r="E84" s="116">
        <v>0</v>
      </c>
      <c r="F84" s="116">
        <v>0</v>
      </c>
      <c r="G84" s="116">
        <v>350</v>
      </c>
      <c r="H84" s="116">
        <v>0</v>
      </c>
      <c r="I84" s="116">
        <v>124</v>
      </c>
      <c r="J84" s="116">
        <v>0</v>
      </c>
      <c r="K84" s="116">
        <v>0</v>
      </c>
      <c r="L84" s="116">
        <v>183</v>
      </c>
      <c r="M84" s="116">
        <v>171</v>
      </c>
      <c r="N84" s="116">
        <v>0</v>
      </c>
      <c r="O84" s="116">
        <v>0</v>
      </c>
      <c r="P84" s="116">
        <v>2090</v>
      </c>
      <c r="Q84" s="116">
        <v>3119</v>
      </c>
      <c r="R84" s="116">
        <v>3120</v>
      </c>
      <c r="S84" s="116">
        <v>1</v>
      </c>
      <c r="T84" s="116">
        <v>0.03</v>
      </c>
    </row>
    <row r="85" spans="1:20" ht="14.4" thickBot="1" x14ac:dyDescent="0.35">
      <c r="A85" s="115" t="s">
        <v>84</v>
      </c>
      <c r="B85" s="116">
        <v>0</v>
      </c>
      <c r="C85" s="116">
        <v>0</v>
      </c>
      <c r="D85" s="116">
        <v>201</v>
      </c>
      <c r="E85" s="116">
        <v>0</v>
      </c>
      <c r="F85" s="116">
        <v>0</v>
      </c>
      <c r="G85" s="116">
        <v>350</v>
      </c>
      <c r="H85" s="116">
        <v>0</v>
      </c>
      <c r="I85" s="116">
        <v>124</v>
      </c>
      <c r="J85" s="116">
        <v>0</v>
      </c>
      <c r="K85" s="116">
        <v>0</v>
      </c>
      <c r="L85" s="116">
        <v>183</v>
      </c>
      <c r="M85" s="116">
        <v>171</v>
      </c>
      <c r="N85" s="116">
        <v>0</v>
      </c>
      <c r="O85" s="116">
        <v>0</v>
      </c>
      <c r="P85" s="116">
        <v>1490</v>
      </c>
      <c r="Q85" s="116">
        <v>2519</v>
      </c>
      <c r="R85" s="116">
        <v>2520</v>
      </c>
      <c r="S85" s="116">
        <v>1</v>
      </c>
      <c r="T85" s="116">
        <v>0.04</v>
      </c>
    </row>
    <row r="86" spans="1:20" ht="14.4" thickBot="1" x14ac:dyDescent="0.35">
      <c r="A86" s="115" t="s">
        <v>85</v>
      </c>
      <c r="B86" s="116">
        <v>0</v>
      </c>
      <c r="C86" s="116">
        <v>0</v>
      </c>
      <c r="D86" s="116">
        <v>201</v>
      </c>
      <c r="E86" s="116">
        <v>0</v>
      </c>
      <c r="F86" s="116">
        <v>0</v>
      </c>
      <c r="G86" s="116">
        <v>350</v>
      </c>
      <c r="H86" s="116">
        <v>0</v>
      </c>
      <c r="I86" s="116">
        <v>106</v>
      </c>
      <c r="J86" s="116">
        <v>0</v>
      </c>
      <c r="K86" s="116">
        <v>0</v>
      </c>
      <c r="L86" s="116">
        <v>183</v>
      </c>
      <c r="M86" s="116">
        <v>171</v>
      </c>
      <c r="N86" s="116">
        <v>22</v>
      </c>
      <c r="O86" s="116">
        <v>0</v>
      </c>
      <c r="P86" s="116">
        <v>1517</v>
      </c>
      <c r="Q86" s="116">
        <v>2550</v>
      </c>
      <c r="R86" s="116">
        <v>2550</v>
      </c>
      <c r="S86" s="116">
        <v>0</v>
      </c>
      <c r="T86" s="116">
        <v>0</v>
      </c>
    </row>
    <row r="87" spans="1:20" ht="14.4" thickBot="1" x14ac:dyDescent="0.35">
      <c r="A87" s="115" t="s">
        <v>86</v>
      </c>
      <c r="B87" s="116">
        <v>0</v>
      </c>
      <c r="C87" s="116">
        <v>0</v>
      </c>
      <c r="D87" s="116">
        <v>201</v>
      </c>
      <c r="E87" s="116">
        <v>0</v>
      </c>
      <c r="F87" s="116">
        <v>0</v>
      </c>
      <c r="G87" s="116">
        <v>350</v>
      </c>
      <c r="H87" s="116">
        <v>0</v>
      </c>
      <c r="I87" s="116">
        <v>0</v>
      </c>
      <c r="J87" s="116">
        <v>0</v>
      </c>
      <c r="K87" s="116">
        <v>0</v>
      </c>
      <c r="L87" s="116">
        <v>27</v>
      </c>
      <c r="M87" s="116">
        <v>0</v>
      </c>
      <c r="N87" s="116">
        <v>22</v>
      </c>
      <c r="O87" s="116">
        <v>0</v>
      </c>
      <c r="P87" s="116">
        <v>1490</v>
      </c>
      <c r="Q87" s="116">
        <v>2090</v>
      </c>
      <c r="R87" s="116">
        <v>2090</v>
      </c>
      <c r="S87" s="116">
        <v>0</v>
      </c>
      <c r="T87" s="116">
        <v>0</v>
      </c>
    </row>
    <row r="88" spans="1:20" ht="14.4" thickBot="1" x14ac:dyDescent="0.35">
      <c r="A88" s="115" t="s">
        <v>87</v>
      </c>
      <c r="B88" s="116">
        <v>0</v>
      </c>
      <c r="C88" s="116">
        <v>0</v>
      </c>
      <c r="D88" s="116">
        <v>201</v>
      </c>
      <c r="E88" s="116">
        <v>0</v>
      </c>
      <c r="F88" s="116">
        <v>0</v>
      </c>
      <c r="G88" s="116">
        <v>350</v>
      </c>
      <c r="H88" s="116">
        <v>0</v>
      </c>
      <c r="I88" s="116">
        <v>106</v>
      </c>
      <c r="J88" s="116">
        <v>0</v>
      </c>
      <c r="K88" s="116">
        <v>0</v>
      </c>
      <c r="L88" s="116">
        <v>183</v>
      </c>
      <c r="M88" s="116">
        <v>171</v>
      </c>
      <c r="N88" s="116">
        <v>0</v>
      </c>
      <c r="O88" s="116">
        <v>0</v>
      </c>
      <c r="P88" s="116">
        <v>1959</v>
      </c>
      <c r="Q88" s="116">
        <v>2970</v>
      </c>
      <c r="R88" s="116">
        <v>2970</v>
      </c>
      <c r="S88" s="116">
        <v>0</v>
      </c>
      <c r="T88" s="116">
        <v>0</v>
      </c>
    </row>
    <row r="89" spans="1:20" ht="14.4" thickBot="1" x14ac:dyDescent="0.35">
      <c r="A89" s="115" t="s">
        <v>88</v>
      </c>
      <c r="B89" s="116">
        <v>0</v>
      </c>
      <c r="C89" s="116">
        <v>0</v>
      </c>
      <c r="D89" s="116">
        <v>201</v>
      </c>
      <c r="E89" s="116">
        <v>0</v>
      </c>
      <c r="F89" s="116">
        <v>0</v>
      </c>
      <c r="G89" s="116">
        <v>350</v>
      </c>
      <c r="H89" s="116">
        <v>0</v>
      </c>
      <c r="I89" s="116">
        <v>106</v>
      </c>
      <c r="J89" s="116">
        <v>0</v>
      </c>
      <c r="K89" s="116">
        <v>0</v>
      </c>
      <c r="L89" s="116">
        <v>0</v>
      </c>
      <c r="M89" s="116">
        <v>117</v>
      </c>
      <c r="N89" s="116">
        <v>0</v>
      </c>
      <c r="O89" s="116">
        <v>0</v>
      </c>
      <c r="P89" s="116">
        <v>1357</v>
      </c>
      <c r="Q89" s="116">
        <v>2131</v>
      </c>
      <c r="R89" s="116">
        <v>2130</v>
      </c>
      <c r="S89" s="116">
        <v>-1</v>
      </c>
      <c r="T89" s="116">
        <v>-0.05</v>
      </c>
    </row>
    <row r="90" spans="1:20" ht="14.4" thickBot="1" x14ac:dyDescent="0.35">
      <c r="A90" s="115" t="s">
        <v>89</v>
      </c>
      <c r="B90" s="116">
        <v>0</v>
      </c>
      <c r="C90" s="116">
        <v>0</v>
      </c>
      <c r="D90" s="116">
        <v>201</v>
      </c>
      <c r="E90" s="116">
        <v>0</v>
      </c>
      <c r="F90" s="116">
        <v>0</v>
      </c>
      <c r="G90" s="116">
        <v>350</v>
      </c>
      <c r="H90" s="116">
        <v>0</v>
      </c>
      <c r="I90" s="116">
        <v>109</v>
      </c>
      <c r="J90" s="116">
        <v>0</v>
      </c>
      <c r="K90" s="116">
        <v>0</v>
      </c>
      <c r="L90" s="116">
        <v>27</v>
      </c>
      <c r="M90" s="116">
        <v>117</v>
      </c>
      <c r="N90" s="116">
        <v>0</v>
      </c>
      <c r="O90" s="116">
        <v>0</v>
      </c>
      <c r="P90" s="116">
        <v>1517</v>
      </c>
      <c r="Q90" s="116">
        <v>2321</v>
      </c>
      <c r="R90" s="116">
        <v>2320</v>
      </c>
      <c r="S90" s="116">
        <v>-1</v>
      </c>
      <c r="T90" s="116">
        <v>-0.04</v>
      </c>
    </row>
    <row r="91" spans="1:20" ht="14.4" thickBot="1" x14ac:dyDescent="0.35">
      <c r="A91" s="115" t="s">
        <v>90</v>
      </c>
      <c r="B91" s="116">
        <v>0</v>
      </c>
      <c r="C91" s="116">
        <v>143</v>
      </c>
      <c r="D91" s="116">
        <v>0</v>
      </c>
      <c r="E91" s="116">
        <v>0</v>
      </c>
      <c r="F91" s="116">
        <v>0</v>
      </c>
      <c r="G91" s="116">
        <v>0</v>
      </c>
      <c r="H91" s="116">
        <v>0</v>
      </c>
      <c r="I91" s="116">
        <v>106</v>
      </c>
      <c r="J91" s="116">
        <v>0</v>
      </c>
      <c r="K91" s="116">
        <v>0</v>
      </c>
      <c r="L91" s="116">
        <v>63</v>
      </c>
      <c r="M91" s="116">
        <v>117</v>
      </c>
      <c r="N91" s="116">
        <v>22</v>
      </c>
      <c r="O91" s="116">
        <v>0</v>
      </c>
      <c r="P91" s="116">
        <v>1959</v>
      </c>
      <c r="Q91" s="116">
        <v>2410</v>
      </c>
      <c r="R91" s="116">
        <v>2410</v>
      </c>
      <c r="S91" s="116">
        <v>0</v>
      </c>
      <c r="T91" s="116">
        <v>0</v>
      </c>
    </row>
    <row r="92" spans="1:20" ht="14.4" thickBot="1" x14ac:dyDescent="0.35">
      <c r="A92" s="115" t="s">
        <v>91</v>
      </c>
      <c r="B92" s="116">
        <v>0</v>
      </c>
      <c r="C92" s="116">
        <v>697</v>
      </c>
      <c r="D92" s="116">
        <v>201</v>
      </c>
      <c r="E92" s="116">
        <v>0</v>
      </c>
      <c r="F92" s="116">
        <v>0</v>
      </c>
      <c r="G92" s="116">
        <v>0</v>
      </c>
      <c r="H92" s="116">
        <v>0</v>
      </c>
      <c r="I92" s="116">
        <v>0</v>
      </c>
      <c r="J92" s="116">
        <v>0</v>
      </c>
      <c r="K92" s="116">
        <v>0</v>
      </c>
      <c r="L92" s="116">
        <v>63</v>
      </c>
      <c r="M92" s="116">
        <v>117</v>
      </c>
      <c r="N92" s="116">
        <v>22</v>
      </c>
      <c r="O92" s="116">
        <v>0</v>
      </c>
      <c r="P92" s="116">
        <v>1490</v>
      </c>
      <c r="Q92" s="116">
        <v>2590</v>
      </c>
      <c r="R92" s="116">
        <v>2590</v>
      </c>
      <c r="S92" s="116">
        <v>0</v>
      </c>
      <c r="T92" s="116">
        <v>0</v>
      </c>
    </row>
    <row r="93" spans="1:20" ht="14.4" thickBot="1" x14ac:dyDescent="0.35">
      <c r="A93" s="115" t="s">
        <v>92</v>
      </c>
      <c r="B93" s="116">
        <v>0</v>
      </c>
      <c r="C93" s="116">
        <v>143</v>
      </c>
      <c r="D93" s="116">
        <v>201</v>
      </c>
      <c r="E93" s="116">
        <v>0</v>
      </c>
      <c r="F93" s="116">
        <v>0</v>
      </c>
      <c r="G93" s="116">
        <v>350</v>
      </c>
      <c r="H93" s="116">
        <v>0</v>
      </c>
      <c r="I93" s="116">
        <v>37</v>
      </c>
      <c r="J93" s="116">
        <v>0</v>
      </c>
      <c r="K93" s="116">
        <v>0</v>
      </c>
      <c r="L93" s="116">
        <v>183</v>
      </c>
      <c r="M93" s="116">
        <v>117</v>
      </c>
      <c r="N93" s="116">
        <v>22</v>
      </c>
      <c r="O93" s="116">
        <v>0</v>
      </c>
      <c r="P93" s="116">
        <v>1517</v>
      </c>
      <c r="Q93" s="116">
        <v>2570</v>
      </c>
      <c r="R93" s="116">
        <v>2570</v>
      </c>
      <c r="S93" s="116">
        <v>0</v>
      </c>
      <c r="T93" s="116">
        <v>0</v>
      </c>
    </row>
    <row r="94" spans="1:20" ht="14.4" thickBot="1" x14ac:dyDescent="0.35">
      <c r="A94" s="115" t="s">
        <v>93</v>
      </c>
      <c r="B94" s="116">
        <v>0</v>
      </c>
      <c r="C94" s="116">
        <v>143</v>
      </c>
      <c r="D94" s="116">
        <v>201</v>
      </c>
      <c r="E94" s="116">
        <v>0</v>
      </c>
      <c r="F94" s="116">
        <v>0</v>
      </c>
      <c r="G94" s="116">
        <v>350</v>
      </c>
      <c r="H94" s="116">
        <v>0</v>
      </c>
      <c r="I94" s="116">
        <v>109</v>
      </c>
      <c r="J94" s="116">
        <v>0</v>
      </c>
      <c r="K94" s="116">
        <v>0</v>
      </c>
      <c r="L94" s="116">
        <v>183</v>
      </c>
      <c r="M94" s="116">
        <v>171</v>
      </c>
      <c r="N94" s="116">
        <v>22</v>
      </c>
      <c r="O94" s="116">
        <v>0</v>
      </c>
      <c r="P94" s="116">
        <v>1490</v>
      </c>
      <c r="Q94" s="116">
        <v>2669</v>
      </c>
      <c r="R94" s="116">
        <v>2670</v>
      </c>
      <c r="S94" s="116">
        <v>1</v>
      </c>
      <c r="T94" s="116">
        <v>0.04</v>
      </c>
    </row>
    <row r="95" spans="1:20" ht="14.4" thickBot="1" x14ac:dyDescent="0.35">
      <c r="A95" s="115" t="s">
        <v>94</v>
      </c>
      <c r="B95" s="116">
        <v>0</v>
      </c>
      <c r="C95" s="116">
        <v>143</v>
      </c>
      <c r="D95" s="116">
        <v>201</v>
      </c>
      <c r="E95" s="116">
        <v>0</v>
      </c>
      <c r="F95" s="116">
        <v>0</v>
      </c>
      <c r="G95" s="116">
        <v>350</v>
      </c>
      <c r="H95" s="116">
        <v>0</v>
      </c>
      <c r="I95" s="116">
        <v>0</v>
      </c>
      <c r="J95" s="116">
        <v>0</v>
      </c>
      <c r="K95" s="116">
        <v>323</v>
      </c>
      <c r="L95" s="116">
        <v>183</v>
      </c>
      <c r="M95" s="116">
        <v>117</v>
      </c>
      <c r="N95" s="116">
        <v>22</v>
      </c>
      <c r="O95" s="116">
        <v>0</v>
      </c>
      <c r="P95" s="116">
        <v>1490</v>
      </c>
      <c r="Q95" s="116">
        <v>2829</v>
      </c>
      <c r="R95" s="116">
        <v>2830</v>
      </c>
      <c r="S95" s="116">
        <v>1</v>
      </c>
      <c r="T95" s="116">
        <v>0.04</v>
      </c>
    </row>
    <row r="96" spans="1:20" ht="14.4" thickBot="1" x14ac:dyDescent="0.35">
      <c r="A96" s="115" t="s">
        <v>95</v>
      </c>
      <c r="B96" s="116">
        <v>0</v>
      </c>
      <c r="C96" s="116">
        <v>0</v>
      </c>
      <c r="D96" s="116">
        <v>201</v>
      </c>
      <c r="E96" s="116">
        <v>0</v>
      </c>
      <c r="F96" s="116">
        <v>0</v>
      </c>
      <c r="G96" s="116">
        <v>350</v>
      </c>
      <c r="H96" s="116">
        <v>0</v>
      </c>
      <c r="I96" s="116">
        <v>109</v>
      </c>
      <c r="J96" s="116">
        <v>0</v>
      </c>
      <c r="K96" s="116">
        <v>323</v>
      </c>
      <c r="L96" s="116">
        <v>183</v>
      </c>
      <c r="M96" s="116">
        <v>171</v>
      </c>
      <c r="N96" s="116">
        <v>22</v>
      </c>
      <c r="O96" s="116">
        <v>0</v>
      </c>
      <c r="P96" s="116">
        <v>1490</v>
      </c>
      <c r="Q96" s="116">
        <v>2849</v>
      </c>
      <c r="R96" s="116">
        <v>2850</v>
      </c>
      <c r="S96" s="116">
        <v>1</v>
      </c>
      <c r="T96" s="116">
        <v>0.04</v>
      </c>
    </row>
    <row r="97" spans="1:20" ht="14.4" thickBot="1" x14ac:dyDescent="0.35">
      <c r="A97" s="115" t="s">
        <v>96</v>
      </c>
      <c r="B97" s="116">
        <v>0</v>
      </c>
      <c r="C97" s="116">
        <v>0</v>
      </c>
      <c r="D97" s="116">
        <v>0</v>
      </c>
      <c r="E97" s="116">
        <v>0</v>
      </c>
      <c r="F97" s="116">
        <v>0</v>
      </c>
      <c r="G97" s="116">
        <v>350</v>
      </c>
      <c r="H97" s="116">
        <v>0</v>
      </c>
      <c r="I97" s="116">
        <v>0</v>
      </c>
      <c r="J97" s="116">
        <v>0</v>
      </c>
      <c r="K97" s="116">
        <v>323</v>
      </c>
      <c r="L97" s="116">
        <v>183</v>
      </c>
      <c r="M97" s="116">
        <v>171</v>
      </c>
      <c r="N97" s="116">
        <v>22</v>
      </c>
      <c r="O97" s="116">
        <v>0</v>
      </c>
      <c r="P97" s="116">
        <v>1490</v>
      </c>
      <c r="Q97" s="116">
        <v>2539</v>
      </c>
      <c r="R97" s="116">
        <v>2540</v>
      </c>
      <c r="S97" s="116">
        <v>1</v>
      </c>
      <c r="T97" s="116">
        <v>0.04</v>
      </c>
    </row>
    <row r="98" spans="1:20" ht="14.4" thickBot="1" x14ac:dyDescent="0.35">
      <c r="A98" s="115" t="s">
        <v>97</v>
      </c>
      <c r="B98" s="116">
        <v>59</v>
      </c>
      <c r="C98" s="116">
        <v>143</v>
      </c>
      <c r="D98" s="116">
        <v>201</v>
      </c>
      <c r="E98" s="116">
        <v>0</v>
      </c>
      <c r="F98" s="116">
        <v>0</v>
      </c>
      <c r="G98" s="116">
        <v>350</v>
      </c>
      <c r="H98" s="116">
        <v>0</v>
      </c>
      <c r="I98" s="116">
        <v>0</v>
      </c>
      <c r="J98" s="116">
        <v>0</v>
      </c>
      <c r="K98" s="116">
        <v>0</v>
      </c>
      <c r="L98" s="116">
        <v>183</v>
      </c>
      <c r="M98" s="116">
        <v>171</v>
      </c>
      <c r="N98" s="116">
        <v>22</v>
      </c>
      <c r="O98" s="116">
        <v>0</v>
      </c>
      <c r="P98" s="116">
        <v>1490</v>
      </c>
      <c r="Q98" s="116">
        <v>2619</v>
      </c>
      <c r="R98" s="116">
        <v>2620</v>
      </c>
      <c r="S98" s="116">
        <v>1</v>
      </c>
      <c r="T98" s="116">
        <v>0.04</v>
      </c>
    </row>
    <row r="99" spans="1:20" ht="14.4" thickBot="1" x14ac:dyDescent="0.35">
      <c r="A99" s="115" t="s">
        <v>98</v>
      </c>
      <c r="B99" s="116">
        <v>346</v>
      </c>
      <c r="C99" s="116">
        <v>143</v>
      </c>
      <c r="D99" s="116">
        <v>201</v>
      </c>
      <c r="E99" s="116">
        <v>0</v>
      </c>
      <c r="F99" s="116">
        <v>0</v>
      </c>
      <c r="G99" s="116">
        <v>350</v>
      </c>
      <c r="H99" s="116">
        <v>0</v>
      </c>
      <c r="I99" s="116">
        <v>0</v>
      </c>
      <c r="J99" s="116">
        <v>0</v>
      </c>
      <c r="K99" s="116">
        <v>323</v>
      </c>
      <c r="L99" s="116">
        <v>183</v>
      </c>
      <c r="M99" s="116">
        <v>171</v>
      </c>
      <c r="N99" s="116">
        <v>22</v>
      </c>
      <c r="O99" s="116">
        <v>0</v>
      </c>
      <c r="P99" s="116">
        <v>1490</v>
      </c>
      <c r="Q99" s="116">
        <v>3229</v>
      </c>
      <c r="R99" s="116">
        <v>3230</v>
      </c>
      <c r="S99" s="116">
        <v>1</v>
      </c>
      <c r="T99" s="116">
        <v>0.03</v>
      </c>
    </row>
    <row r="100" spans="1:20" ht="14.4" thickBot="1" x14ac:dyDescent="0.35">
      <c r="A100" s="115" t="s">
        <v>99</v>
      </c>
      <c r="B100" s="116">
        <v>0</v>
      </c>
      <c r="C100" s="116">
        <v>143</v>
      </c>
      <c r="D100" s="116">
        <v>201</v>
      </c>
      <c r="E100" s="116">
        <v>0</v>
      </c>
      <c r="F100" s="116">
        <v>0</v>
      </c>
      <c r="G100" s="116">
        <v>350</v>
      </c>
      <c r="H100" s="116">
        <v>0</v>
      </c>
      <c r="I100" s="116">
        <v>106</v>
      </c>
      <c r="J100" s="116">
        <v>0</v>
      </c>
      <c r="K100" s="116">
        <v>323</v>
      </c>
      <c r="L100" s="116">
        <v>183</v>
      </c>
      <c r="M100" s="116">
        <v>171</v>
      </c>
      <c r="N100" s="116">
        <v>22</v>
      </c>
      <c r="O100" s="116">
        <v>0</v>
      </c>
      <c r="P100" s="116">
        <v>1490</v>
      </c>
      <c r="Q100" s="116">
        <v>2989</v>
      </c>
      <c r="R100" s="116">
        <v>2990</v>
      </c>
      <c r="S100" s="116">
        <v>1</v>
      </c>
      <c r="T100" s="116">
        <v>0.03</v>
      </c>
    </row>
    <row r="101" spans="1:20" ht="14.4" thickBot="1" x14ac:dyDescent="0.35">
      <c r="A101" s="115" t="s">
        <v>100</v>
      </c>
      <c r="B101" s="116">
        <v>0</v>
      </c>
      <c r="C101" s="116">
        <v>697</v>
      </c>
      <c r="D101" s="116">
        <v>201</v>
      </c>
      <c r="E101" s="116">
        <v>0</v>
      </c>
      <c r="F101" s="116">
        <v>0</v>
      </c>
      <c r="G101" s="116">
        <v>0</v>
      </c>
      <c r="H101" s="116">
        <v>0</v>
      </c>
      <c r="I101" s="116">
        <v>0</v>
      </c>
      <c r="J101" s="116">
        <v>0</v>
      </c>
      <c r="K101" s="116">
        <v>323</v>
      </c>
      <c r="L101" s="116">
        <v>183</v>
      </c>
      <c r="M101" s="116">
        <v>117</v>
      </c>
      <c r="N101" s="116">
        <v>22</v>
      </c>
      <c r="O101" s="116">
        <v>0</v>
      </c>
      <c r="P101" s="116">
        <v>1517</v>
      </c>
      <c r="Q101" s="116">
        <v>3060</v>
      </c>
      <c r="R101" s="116">
        <v>3060</v>
      </c>
      <c r="S101" s="116">
        <v>0</v>
      </c>
      <c r="T101" s="116">
        <v>0</v>
      </c>
    </row>
    <row r="102" spans="1:20" ht="14.4" thickBot="1" x14ac:dyDescent="0.35"/>
    <row r="103" spans="1:20" ht="14.4" thickBot="1" x14ac:dyDescent="0.35">
      <c r="A103" s="117" t="s">
        <v>131</v>
      </c>
      <c r="B103" s="118">
        <v>4507</v>
      </c>
    </row>
    <row r="104" spans="1:20" ht="14.4" thickBot="1" x14ac:dyDescent="0.35">
      <c r="A104" s="117" t="s">
        <v>132</v>
      </c>
      <c r="B104" s="118">
        <v>1357</v>
      </c>
    </row>
    <row r="105" spans="1:20" ht="14.4" thickBot="1" x14ac:dyDescent="0.35">
      <c r="A105" s="117" t="s">
        <v>133</v>
      </c>
      <c r="B105" s="118">
        <v>55825</v>
      </c>
    </row>
    <row r="106" spans="1:20" ht="14.4" thickBot="1" x14ac:dyDescent="0.35">
      <c r="A106" s="117" t="s">
        <v>134</v>
      </c>
      <c r="B106" s="118">
        <v>55830</v>
      </c>
    </row>
    <row r="107" spans="1:20" ht="14.4" thickBot="1" x14ac:dyDescent="0.35">
      <c r="A107" s="117" t="s">
        <v>135</v>
      </c>
      <c r="B107" s="118">
        <v>-5</v>
      </c>
    </row>
    <row r="108" spans="1:20" ht="14.4" thickBot="1" x14ac:dyDescent="0.35">
      <c r="A108" s="117" t="s">
        <v>136</v>
      </c>
      <c r="B108" s="118"/>
    </row>
    <row r="109" spans="1:20" ht="14.4" thickBot="1" x14ac:dyDescent="0.35">
      <c r="A109" s="117" t="s">
        <v>137</v>
      </c>
      <c r="B109" s="118"/>
    </row>
    <row r="110" spans="1:20" ht="14.4" thickBot="1" x14ac:dyDescent="0.35">
      <c r="A110" s="117" t="s">
        <v>138</v>
      </c>
      <c r="B110" s="118">
        <v>0</v>
      </c>
    </row>
    <row r="112" spans="1:20" x14ac:dyDescent="0.3">
      <c r="A112" s="93" t="s">
        <v>139</v>
      </c>
    </row>
    <row r="114" spans="1:1" x14ac:dyDescent="0.3">
      <c r="A114" s="119" t="s">
        <v>294</v>
      </c>
    </row>
    <row r="115" spans="1:1" x14ac:dyDescent="0.3">
      <c r="A115" s="119" t="s">
        <v>351</v>
      </c>
    </row>
  </sheetData>
  <hyperlinks>
    <hyperlink ref="A112" r:id="rId1" display="https://miau.my-x.hu/myx-free/coco/test/948414220230417150932.html" xr:uid="{00000000-0004-0000-1A00-000000000000}"/>
  </hyperlinks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T116"/>
  <sheetViews>
    <sheetView zoomScale="56" workbookViewId="0"/>
  </sheetViews>
  <sheetFormatPr baseColWidth="10" defaultColWidth="8.88671875" defaultRowHeight="13.8" x14ac:dyDescent="0.3"/>
  <sheetData>
    <row r="1" spans="1:17" ht="18" x14ac:dyDescent="0.3">
      <c r="A1" s="111"/>
    </row>
    <row r="2" spans="1:17" x14ac:dyDescent="0.3">
      <c r="A2" s="112"/>
    </row>
    <row r="5" spans="1:17" ht="15.6" x14ac:dyDescent="0.3">
      <c r="A5" s="113" t="s">
        <v>57</v>
      </c>
      <c r="B5" s="114">
        <v>4528805</v>
      </c>
      <c r="C5" s="113" t="s">
        <v>58</v>
      </c>
      <c r="D5" s="114">
        <v>21</v>
      </c>
      <c r="E5" s="113" t="s">
        <v>59</v>
      </c>
      <c r="F5" s="114">
        <v>15</v>
      </c>
      <c r="G5" s="113" t="s">
        <v>60</v>
      </c>
      <c r="H5" s="114">
        <v>22</v>
      </c>
      <c r="I5" s="113" t="s">
        <v>61</v>
      </c>
      <c r="J5" s="114">
        <v>0</v>
      </c>
      <c r="K5" s="113" t="s">
        <v>62</v>
      </c>
      <c r="L5" s="114" t="s">
        <v>447</v>
      </c>
    </row>
    <row r="6" spans="1:17" ht="18.600000000000001" thickBot="1" x14ac:dyDescent="0.35">
      <c r="A6" s="111"/>
    </row>
    <row r="7" spans="1:17" ht="14.4" thickBot="1" x14ac:dyDescent="0.35">
      <c r="A7" s="115" t="s">
        <v>63</v>
      </c>
      <c r="B7" s="115" t="s">
        <v>64</v>
      </c>
      <c r="C7" s="115" t="s">
        <v>65</v>
      </c>
      <c r="D7" s="115" t="s">
        <v>66</v>
      </c>
      <c r="E7" s="115" t="s">
        <v>67</v>
      </c>
      <c r="F7" s="115" t="s">
        <v>68</v>
      </c>
      <c r="G7" s="115" t="s">
        <v>69</v>
      </c>
      <c r="H7" s="115" t="s">
        <v>70</v>
      </c>
      <c r="I7" s="115" t="s">
        <v>71</v>
      </c>
      <c r="J7" s="115" t="s">
        <v>72</v>
      </c>
      <c r="K7" s="115" t="s">
        <v>73</v>
      </c>
      <c r="L7" s="115" t="s">
        <v>74</v>
      </c>
      <c r="M7" s="115" t="s">
        <v>75</v>
      </c>
      <c r="N7" s="115" t="s">
        <v>76</v>
      </c>
      <c r="O7" s="115" t="s">
        <v>77</v>
      </c>
      <c r="P7" s="115" t="s">
        <v>78</v>
      </c>
      <c r="Q7" s="115" t="s">
        <v>140</v>
      </c>
    </row>
    <row r="8" spans="1:17" ht="14.4" thickBot="1" x14ac:dyDescent="0.35">
      <c r="A8" s="115" t="s">
        <v>79</v>
      </c>
      <c r="B8" s="116">
        <v>14</v>
      </c>
      <c r="C8" s="116">
        <v>17</v>
      </c>
      <c r="D8" s="116">
        <v>20</v>
      </c>
      <c r="E8" s="116">
        <v>16</v>
      </c>
      <c r="F8" s="116">
        <v>6</v>
      </c>
      <c r="G8" s="116">
        <v>21</v>
      </c>
      <c r="H8" s="116">
        <v>11</v>
      </c>
      <c r="I8" s="116">
        <v>14</v>
      </c>
      <c r="J8" s="116">
        <v>19</v>
      </c>
      <c r="K8" s="116">
        <v>21</v>
      </c>
      <c r="L8" s="116">
        <v>19</v>
      </c>
      <c r="M8" s="116">
        <v>19</v>
      </c>
      <c r="N8" s="116">
        <v>22</v>
      </c>
      <c r="O8" s="116">
        <v>22</v>
      </c>
      <c r="P8" s="116">
        <v>18</v>
      </c>
      <c r="Q8" s="116">
        <v>2450</v>
      </c>
    </row>
    <row r="9" spans="1:17" ht="14.4" thickBot="1" x14ac:dyDescent="0.35">
      <c r="A9" s="115" t="s">
        <v>80</v>
      </c>
      <c r="B9" s="116">
        <v>17</v>
      </c>
      <c r="C9" s="116">
        <v>18</v>
      </c>
      <c r="D9" s="116">
        <v>12</v>
      </c>
      <c r="E9" s="116">
        <v>2</v>
      </c>
      <c r="F9" s="116">
        <v>18</v>
      </c>
      <c r="G9" s="116">
        <v>11</v>
      </c>
      <c r="H9" s="116">
        <v>17</v>
      </c>
      <c r="I9" s="116">
        <v>4</v>
      </c>
      <c r="J9" s="116">
        <v>13</v>
      </c>
      <c r="K9" s="116">
        <v>16</v>
      </c>
      <c r="L9" s="116">
        <v>14</v>
      </c>
      <c r="M9" s="116">
        <v>14</v>
      </c>
      <c r="N9" s="116">
        <v>19</v>
      </c>
      <c r="O9" s="116">
        <v>20</v>
      </c>
      <c r="P9" s="116">
        <v>13</v>
      </c>
      <c r="Q9" s="116">
        <v>2160</v>
      </c>
    </row>
    <row r="10" spans="1:17" ht="14.4" thickBot="1" x14ac:dyDescent="0.35">
      <c r="A10" s="115" t="s">
        <v>81</v>
      </c>
      <c r="B10" s="116">
        <v>20</v>
      </c>
      <c r="C10" s="116">
        <v>21</v>
      </c>
      <c r="D10" s="116">
        <v>7</v>
      </c>
      <c r="E10" s="116">
        <v>13</v>
      </c>
      <c r="F10" s="116">
        <v>8</v>
      </c>
      <c r="G10" s="116">
        <v>17</v>
      </c>
      <c r="H10" s="116">
        <v>9</v>
      </c>
      <c r="I10" s="116">
        <v>7</v>
      </c>
      <c r="J10" s="116">
        <v>21</v>
      </c>
      <c r="K10" s="116">
        <v>20</v>
      </c>
      <c r="L10" s="116">
        <v>20</v>
      </c>
      <c r="M10" s="116">
        <v>18</v>
      </c>
      <c r="N10" s="116">
        <v>16</v>
      </c>
      <c r="O10" s="116">
        <v>21</v>
      </c>
      <c r="P10" s="116">
        <v>21</v>
      </c>
      <c r="Q10" s="116">
        <v>1490</v>
      </c>
    </row>
    <row r="11" spans="1:17" ht="14.4" thickBot="1" x14ac:dyDescent="0.35">
      <c r="A11" s="115" t="s">
        <v>82</v>
      </c>
      <c r="B11" s="116">
        <v>21</v>
      </c>
      <c r="C11" s="116">
        <v>16</v>
      </c>
      <c r="D11" s="116">
        <v>22</v>
      </c>
      <c r="E11" s="116">
        <v>9</v>
      </c>
      <c r="F11" s="116">
        <v>18</v>
      </c>
      <c r="G11" s="116">
        <v>20</v>
      </c>
      <c r="H11" s="116">
        <v>22</v>
      </c>
      <c r="I11" s="116">
        <v>21</v>
      </c>
      <c r="J11" s="116">
        <v>22</v>
      </c>
      <c r="K11" s="116">
        <v>22</v>
      </c>
      <c r="L11" s="116">
        <v>22</v>
      </c>
      <c r="M11" s="116">
        <v>21</v>
      </c>
      <c r="N11" s="116">
        <v>15</v>
      </c>
      <c r="O11" s="116">
        <v>19</v>
      </c>
      <c r="P11" s="116">
        <v>14</v>
      </c>
      <c r="Q11" s="116">
        <v>3120</v>
      </c>
    </row>
    <row r="12" spans="1:17" ht="14.4" thickBot="1" x14ac:dyDescent="0.35">
      <c r="A12" s="115" t="s">
        <v>83</v>
      </c>
      <c r="B12" s="116">
        <v>22</v>
      </c>
      <c r="C12" s="116">
        <v>19</v>
      </c>
      <c r="D12" s="116">
        <v>6</v>
      </c>
      <c r="E12" s="116">
        <v>5</v>
      </c>
      <c r="F12" s="116">
        <v>20</v>
      </c>
      <c r="G12" s="116">
        <v>5</v>
      </c>
      <c r="H12" s="116">
        <v>15</v>
      </c>
      <c r="I12" s="116">
        <v>2</v>
      </c>
      <c r="J12" s="116">
        <v>7</v>
      </c>
      <c r="K12" s="116">
        <v>10</v>
      </c>
      <c r="L12" s="116">
        <v>10</v>
      </c>
      <c r="M12" s="116">
        <v>8</v>
      </c>
      <c r="N12" s="116">
        <v>14</v>
      </c>
      <c r="O12" s="116">
        <v>18</v>
      </c>
      <c r="P12" s="116">
        <v>1</v>
      </c>
      <c r="Q12" s="116">
        <v>2520</v>
      </c>
    </row>
    <row r="13" spans="1:17" ht="14.4" thickBot="1" x14ac:dyDescent="0.35">
      <c r="A13" s="115" t="s">
        <v>84</v>
      </c>
      <c r="B13" s="116">
        <v>19</v>
      </c>
      <c r="C13" s="116">
        <v>22</v>
      </c>
      <c r="D13" s="116">
        <v>8</v>
      </c>
      <c r="E13" s="116">
        <v>7</v>
      </c>
      <c r="F13" s="116">
        <v>22</v>
      </c>
      <c r="G13" s="116">
        <v>3</v>
      </c>
      <c r="H13" s="116">
        <v>21</v>
      </c>
      <c r="I13" s="116">
        <v>1</v>
      </c>
      <c r="J13" s="116">
        <v>12</v>
      </c>
      <c r="K13" s="116">
        <v>13</v>
      </c>
      <c r="L13" s="116">
        <v>12</v>
      </c>
      <c r="M13" s="116">
        <v>6</v>
      </c>
      <c r="N13" s="116">
        <v>19</v>
      </c>
      <c r="O13" s="116">
        <v>17</v>
      </c>
      <c r="P13" s="116">
        <v>17</v>
      </c>
      <c r="Q13" s="116">
        <v>2550</v>
      </c>
    </row>
    <row r="14" spans="1:17" ht="14.4" thickBot="1" x14ac:dyDescent="0.35">
      <c r="A14" s="115" t="s">
        <v>85</v>
      </c>
      <c r="B14" s="116">
        <v>15</v>
      </c>
      <c r="C14" s="116">
        <v>20</v>
      </c>
      <c r="D14" s="116">
        <v>14</v>
      </c>
      <c r="E14" s="116">
        <v>10</v>
      </c>
      <c r="F14" s="116">
        <v>17</v>
      </c>
      <c r="G14" s="116">
        <v>15</v>
      </c>
      <c r="H14" s="116">
        <v>16</v>
      </c>
      <c r="I14" s="116">
        <v>11</v>
      </c>
      <c r="J14" s="116">
        <v>15</v>
      </c>
      <c r="K14" s="116">
        <v>14</v>
      </c>
      <c r="L14" s="116">
        <v>13</v>
      </c>
      <c r="M14" s="116">
        <v>9</v>
      </c>
      <c r="N14" s="116">
        <v>12</v>
      </c>
      <c r="O14" s="116">
        <v>16</v>
      </c>
      <c r="P14" s="116">
        <v>7</v>
      </c>
      <c r="Q14" s="116">
        <v>2090</v>
      </c>
    </row>
    <row r="15" spans="1:17" ht="14.4" thickBot="1" x14ac:dyDescent="0.35">
      <c r="A15" s="115" t="s">
        <v>86</v>
      </c>
      <c r="B15" s="116">
        <v>16</v>
      </c>
      <c r="C15" s="116">
        <v>10</v>
      </c>
      <c r="D15" s="116">
        <v>10</v>
      </c>
      <c r="E15" s="116">
        <v>16</v>
      </c>
      <c r="F15" s="116">
        <v>4</v>
      </c>
      <c r="G15" s="116">
        <v>8</v>
      </c>
      <c r="H15" s="116">
        <v>2</v>
      </c>
      <c r="I15" s="116">
        <v>16</v>
      </c>
      <c r="J15" s="116">
        <v>20</v>
      </c>
      <c r="K15" s="116">
        <v>19</v>
      </c>
      <c r="L15" s="116">
        <v>18</v>
      </c>
      <c r="M15" s="116">
        <v>22</v>
      </c>
      <c r="N15" s="116">
        <v>10</v>
      </c>
      <c r="O15" s="116">
        <v>14</v>
      </c>
      <c r="P15" s="116">
        <v>9</v>
      </c>
      <c r="Q15" s="116">
        <v>2970</v>
      </c>
    </row>
    <row r="16" spans="1:17" ht="14.4" thickBot="1" x14ac:dyDescent="0.35">
      <c r="A16" s="115" t="s">
        <v>87</v>
      </c>
      <c r="B16" s="116">
        <v>17</v>
      </c>
      <c r="C16" s="116">
        <v>14</v>
      </c>
      <c r="D16" s="116">
        <v>9</v>
      </c>
      <c r="E16" s="116">
        <v>2</v>
      </c>
      <c r="F16" s="116">
        <v>8</v>
      </c>
      <c r="G16" s="116">
        <v>14</v>
      </c>
      <c r="H16" s="116">
        <v>3</v>
      </c>
      <c r="I16" s="116">
        <v>8</v>
      </c>
      <c r="J16" s="116">
        <v>9</v>
      </c>
      <c r="K16" s="116">
        <v>8</v>
      </c>
      <c r="L16" s="116">
        <v>11</v>
      </c>
      <c r="M16" s="116">
        <v>7</v>
      </c>
      <c r="N16" s="116">
        <v>16</v>
      </c>
      <c r="O16" s="116">
        <v>8</v>
      </c>
      <c r="P16" s="116">
        <v>3</v>
      </c>
      <c r="Q16" s="116">
        <v>2130</v>
      </c>
    </row>
    <row r="17" spans="1:17" ht="14.4" thickBot="1" x14ac:dyDescent="0.35">
      <c r="A17" s="115" t="s">
        <v>88</v>
      </c>
      <c r="B17" s="116">
        <v>11</v>
      </c>
      <c r="C17" s="116">
        <v>15</v>
      </c>
      <c r="D17" s="116">
        <v>3</v>
      </c>
      <c r="E17" s="116">
        <v>7</v>
      </c>
      <c r="F17" s="116">
        <v>10</v>
      </c>
      <c r="G17" s="116">
        <v>10</v>
      </c>
      <c r="H17" s="116">
        <v>6</v>
      </c>
      <c r="I17" s="116">
        <v>9</v>
      </c>
      <c r="J17" s="116">
        <v>16</v>
      </c>
      <c r="K17" s="116">
        <v>18</v>
      </c>
      <c r="L17" s="116">
        <v>21</v>
      </c>
      <c r="M17" s="116">
        <v>13</v>
      </c>
      <c r="N17" s="116">
        <v>21</v>
      </c>
      <c r="O17" s="116">
        <v>13</v>
      </c>
      <c r="P17" s="116">
        <v>22</v>
      </c>
      <c r="Q17" s="116">
        <v>2320</v>
      </c>
    </row>
    <row r="18" spans="1:17" ht="14.4" thickBot="1" x14ac:dyDescent="0.35">
      <c r="A18" s="115" t="s">
        <v>89</v>
      </c>
      <c r="B18" s="116">
        <v>8</v>
      </c>
      <c r="C18" s="116">
        <v>13</v>
      </c>
      <c r="D18" s="116">
        <v>1</v>
      </c>
      <c r="E18" s="116">
        <v>15</v>
      </c>
      <c r="F18" s="116">
        <v>20</v>
      </c>
      <c r="G18" s="116">
        <v>1</v>
      </c>
      <c r="H18" s="116">
        <v>17</v>
      </c>
      <c r="I18" s="116">
        <v>6</v>
      </c>
      <c r="J18" s="116">
        <v>18</v>
      </c>
      <c r="K18" s="116">
        <v>17</v>
      </c>
      <c r="L18" s="116">
        <v>17</v>
      </c>
      <c r="M18" s="116">
        <v>12</v>
      </c>
      <c r="N18" s="116">
        <v>18</v>
      </c>
      <c r="O18" s="116">
        <v>11</v>
      </c>
      <c r="P18" s="116">
        <v>4</v>
      </c>
      <c r="Q18" s="116">
        <v>2410</v>
      </c>
    </row>
    <row r="19" spans="1:17" ht="14.4" thickBot="1" x14ac:dyDescent="0.35">
      <c r="A19" s="115" t="s">
        <v>90</v>
      </c>
      <c r="B19" s="116">
        <v>13</v>
      </c>
      <c r="C19" s="116">
        <v>8</v>
      </c>
      <c r="D19" s="116">
        <v>21</v>
      </c>
      <c r="E19" s="116">
        <v>10</v>
      </c>
      <c r="F19" s="116">
        <v>16</v>
      </c>
      <c r="G19" s="116">
        <v>22</v>
      </c>
      <c r="H19" s="116">
        <v>20</v>
      </c>
      <c r="I19" s="116">
        <v>12</v>
      </c>
      <c r="J19" s="116">
        <v>14</v>
      </c>
      <c r="K19" s="116">
        <v>12</v>
      </c>
      <c r="L19" s="116">
        <v>15</v>
      </c>
      <c r="M19" s="116">
        <v>11</v>
      </c>
      <c r="N19" s="116">
        <v>13</v>
      </c>
      <c r="O19" s="116">
        <v>9</v>
      </c>
      <c r="P19" s="116">
        <v>2</v>
      </c>
      <c r="Q19" s="116">
        <v>2590</v>
      </c>
    </row>
    <row r="20" spans="1:17" ht="14.4" thickBot="1" x14ac:dyDescent="0.35">
      <c r="A20" s="115" t="s">
        <v>91</v>
      </c>
      <c r="B20" s="116">
        <v>12</v>
      </c>
      <c r="C20" s="116">
        <v>2</v>
      </c>
      <c r="D20" s="116">
        <v>18</v>
      </c>
      <c r="E20" s="116">
        <v>21</v>
      </c>
      <c r="F20" s="116">
        <v>10</v>
      </c>
      <c r="G20" s="116">
        <v>19</v>
      </c>
      <c r="H20" s="116">
        <v>14</v>
      </c>
      <c r="I20" s="116">
        <v>21</v>
      </c>
      <c r="J20" s="116">
        <v>17</v>
      </c>
      <c r="K20" s="116">
        <v>15</v>
      </c>
      <c r="L20" s="116">
        <v>16</v>
      </c>
      <c r="M20" s="116">
        <v>20</v>
      </c>
      <c r="N20" s="116">
        <v>11</v>
      </c>
      <c r="O20" s="116">
        <v>6</v>
      </c>
      <c r="P20" s="116">
        <v>20</v>
      </c>
      <c r="Q20" s="116">
        <v>2570</v>
      </c>
    </row>
    <row r="21" spans="1:17" ht="14.4" thickBot="1" x14ac:dyDescent="0.35">
      <c r="A21" s="115" t="s">
        <v>92</v>
      </c>
      <c r="B21" s="116">
        <v>8</v>
      </c>
      <c r="C21" s="116">
        <v>7</v>
      </c>
      <c r="D21" s="116">
        <v>4</v>
      </c>
      <c r="E21" s="116">
        <v>19</v>
      </c>
      <c r="F21" s="116">
        <v>13</v>
      </c>
      <c r="G21" s="116">
        <v>6</v>
      </c>
      <c r="H21" s="116">
        <v>13</v>
      </c>
      <c r="I21" s="116">
        <v>13</v>
      </c>
      <c r="J21" s="116">
        <v>11</v>
      </c>
      <c r="K21" s="116">
        <v>11</v>
      </c>
      <c r="L21" s="116">
        <v>7</v>
      </c>
      <c r="M21" s="116">
        <v>17</v>
      </c>
      <c r="N21" s="116">
        <v>9</v>
      </c>
      <c r="O21" s="116">
        <v>12</v>
      </c>
      <c r="P21" s="116">
        <v>5</v>
      </c>
      <c r="Q21" s="116">
        <v>2670</v>
      </c>
    </row>
    <row r="22" spans="1:17" ht="14.4" thickBot="1" x14ac:dyDescent="0.35">
      <c r="A22" s="115" t="s">
        <v>93</v>
      </c>
      <c r="B22" s="116">
        <v>8</v>
      </c>
      <c r="C22" s="116">
        <v>4</v>
      </c>
      <c r="D22" s="116">
        <v>2</v>
      </c>
      <c r="E22" s="116">
        <v>1</v>
      </c>
      <c r="F22" s="116">
        <v>3</v>
      </c>
      <c r="G22" s="116">
        <v>2</v>
      </c>
      <c r="H22" s="116">
        <v>1</v>
      </c>
      <c r="I22" s="116">
        <v>3</v>
      </c>
      <c r="J22" s="116">
        <v>10</v>
      </c>
      <c r="K22" s="116">
        <v>9</v>
      </c>
      <c r="L22" s="116">
        <v>8</v>
      </c>
      <c r="M22" s="116">
        <v>5</v>
      </c>
      <c r="N22" s="116">
        <v>8</v>
      </c>
      <c r="O22" s="116">
        <v>15</v>
      </c>
      <c r="P22" s="116">
        <v>12</v>
      </c>
      <c r="Q22" s="116">
        <v>2830</v>
      </c>
    </row>
    <row r="23" spans="1:17" ht="14.4" thickBot="1" x14ac:dyDescent="0.35">
      <c r="A23" s="115" t="s">
        <v>94</v>
      </c>
      <c r="B23" s="116">
        <v>7</v>
      </c>
      <c r="C23" s="116">
        <v>9</v>
      </c>
      <c r="D23" s="116">
        <v>17</v>
      </c>
      <c r="E23" s="116">
        <v>22</v>
      </c>
      <c r="F23" s="116">
        <v>4</v>
      </c>
      <c r="G23" s="116">
        <v>16</v>
      </c>
      <c r="H23" s="116">
        <v>7</v>
      </c>
      <c r="I23" s="116">
        <v>20</v>
      </c>
      <c r="J23" s="116">
        <v>6</v>
      </c>
      <c r="K23" s="116">
        <v>6</v>
      </c>
      <c r="L23" s="116">
        <v>9</v>
      </c>
      <c r="M23" s="116">
        <v>16</v>
      </c>
      <c r="N23" s="116">
        <v>7</v>
      </c>
      <c r="O23" s="116">
        <v>10</v>
      </c>
      <c r="P23" s="116">
        <v>19</v>
      </c>
      <c r="Q23" s="116">
        <v>2850</v>
      </c>
    </row>
    <row r="24" spans="1:17" ht="14.4" thickBot="1" x14ac:dyDescent="0.35">
      <c r="A24" s="115" t="s">
        <v>95</v>
      </c>
      <c r="B24" s="116">
        <v>5</v>
      </c>
      <c r="C24" s="116">
        <v>11</v>
      </c>
      <c r="D24" s="116">
        <v>10</v>
      </c>
      <c r="E24" s="116">
        <v>5</v>
      </c>
      <c r="F24" s="116">
        <v>13</v>
      </c>
      <c r="G24" s="116">
        <v>4</v>
      </c>
      <c r="H24" s="116">
        <v>8</v>
      </c>
      <c r="I24" s="116">
        <v>5</v>
      </c>
      <c r="J24" s="116">
        <v>4</v>
      </c>
      <c r="K24" s="116">
        <v>5</v>
      </c>
      <c r="L24" s="116">
        <v>6</v>
      </c>
      <c r="M24" s="116">
        <v>1</v>
      </c>
      <c r="N24" s="116">
        <v>6</v>
      </c>
      <c r="O24" s="116">
        <v>7</v>
      </c>
      <c r="P24" s="116">
        <v>8</v>
      </c>
      <c r="Q24" s="116">
        <v>2540</v>
      </c>
    </row>
    <row r="25" spans="1:17" ht="14.4" thickBot="1" x14ac:dyDescent="0.35">
      <c r="A25" s="115" t="s">
        <v>96</v>
      </c>
      <c r="B25" s="116">
        <v>6</v>
      </c>
      <c r="C25" s="116">
        <v>12</v>
      </c>
      <c r="D25" s="116">
        <v>19</v>
      </c>
      <c r="E25" s="116">
        <v>16</v>
      </c>
      <c r="F25" s="116">
        <v>12</v>
      </c>
      <c r="G25" s="116">
        <v>9</v>
      </c>
      <c r="H25" s="116">
        <v>11</v>
      </c>
      <c r="I25" s="116">
        <v>17</v>
      </c>
      <c r="J25" s="116">
        <v>3</v>
      </c>
      <c r="K25" s="116">
        <v>4</v>
      </c>
      <c r="L25" s="116">
        <v>4</v>
      </c>
      <c r="M25" s="116">
        <v>9</v>
      </c>
      <c r="N25" s="116">
        <v>3</v>
      </c>
      <c r="O25" s="116">
        <v>5</v>
      </c>
      <c r="P25" s="116">
        <v>16</v>
      </c>
      <c r="Q25" s="116">
        <v>2620</v>
      </c>
    </row>
    <row r="26" spans="1:17" ht="14.4" thickBot="1" x14ac:dyDescent="0.35">
      <c r="A26" s="115" t="s">
        <v>97</v>
      </c>
      <c r="B26" s="116">
        <v>2</v>
      </c>
      <c r="C26" s="116">
        <v>6</v>
      </c>
      <c r="D26" s="116">
        <v>5</v>
      </c>
      <c r="E26" s="116">
        <v>10</v>
      </c>
      <c r="F26" s="116">
        <v>2</v>
      </c>
      <c r="G26" s="116">
        <v>13</v>
      </c>
      <c r="H26" s="116">
        <v>10</v>
      </c>
      <c r="I26" s="116">
        <v>15</v>
      </c>
      <c r="J26" s="116">
        <v>7</v>
      </c>
      <c r="K26" s="116">
        <v>7</v>
      </c>
      <c r="L26" s="116">
        <v>2</v>
      </c>
      <c r="M26" s="116">
        <v>3</v>
      </c>
      <c r="N26" s="116">
        <v>4</v>
      </c>
      <c r="O26" s="116">
        <v>4</v>
      </c>
      <c r="P26" s="116">
        <v>15</v>
      </c>
      <c r="Q26" s="116">
        <v>3230</v>
      </c>
    </row>
    <row r="27" spans="1:17" ht="14.4" thickBot="1" x14ac:dyDescent="0.35">
      <c r="A27" s="115" t="s">
        <v>98</v>
      </c>
      <c r="B27" s="116">
        <v>1</v>
      </c>
      <c r="C27" s="116">
        <v>3</v>
      </c>
      <c r="D27" s="116">
        <v>12</v>
      </c>
      <c r="E27" s="116">
        <v>13</v>
      </c>
      <c r="F27" s="116">
        <v>1</v>
      </c>
      <c r="G27" s="116">
        <v>7</v>
      </c>
      <c r="H27" s="116">
        <v>3</v>
      </c>
      <c r="I27" s="116">
        <v>18</v>
      </c>
      <c r="J27" s="116">
        <v>5</v>
      </c>
      <c r="K27" s="116">
        <v>3</v>
      </c>
      <c r="L27" s="116">
        <v>1</v>
      </c>
      <c r="M27" s="116">
        <v>4</v>
      </c>
      <c r="N27" s="116">
        <v>5</v>
      </c>
      <c r="O27" s="116">
        <v>3</v>
      </c>
      <c r="P27" s="116">
        <v>11</v>
      </c>
      <c r="Q27" s="116">
        <v>2990</v>
      </c>
    </row>
    <row r="28" spans="1:17" ht="14.4" thickBot="1" x14ac:dyDescent="0.35">
      <c r="A28" s="115" t="s">
        <v>99</v>
      </c>
      <c r="B28" s="116">
        <v>4</v>
      </c>
      <c r="C28" s="116">
        <v>5</v>
      </c>
      <c r="D28" s="116">
        <v>14</v>
      </c>
      <c r="E28" s="116">
        <v>2</v>
      </c>
      <c r="F28" s="116">
        <v>6</v>
      </c>
      <c r="G28" s="116">
        <v>12</v>
      </c>
      <c r="H28" s="116">
        <v>3</v>
      </c>
      <c r="I28" s="116">
        <v>10</v>
      </c>
      <c r="J28" s="116">
        <v>2</v>
      </c>
      <c r="K28" s="116">
        <v>2</v>
      </c>
      <c r="L28" s="116">
        <v>5</v>
      </c>
      <c r="M28" s="116">
        <v>2</v>
      </c>
      <c r="N28" s="116">
        <v>1</v>
      </c>
      <c r="O28" s="116">
        <v>2</v>
      </c>
      <c r="P28" s="116">
        <v>10</v>
      </c>
      <c r="Q28" s="116">
        <v>3060</v>
      </c>
    </row>
    <row r="29" spans="1:17" ht="18.600000000000001" thickBot="1" x14ac:dyDescent="0.35">
      <c r="A29" s="111"/>
    </row>
    <row r="30" spans="1:17" ht="14.4" thickBot="1" x14ac:dyDescent="0.35">
      <c r="A30" s="115" t="s">
        <v>101</v>
      </c>
      <c r="B30" s="115" t="s">
        <v>64</v>
      </c>
      <c r="C30" s="115" t="s">
        <v>65</v>
      </c>
      <c r="D30" s="115" t="s">
        <v>66</v>
      </c>
      <c r="E30" s="115" t="s">
        <v>67</v>
      </c>
      <c r="F30" s="115" t="s">
        <v>68</v>
      </c>
      <c r="G30" s="115" t="s">
        <v>69</v>
      </c>
      <c r="H30" s="115" t="s">
        <v>70</v>
      </c>
      <c r="I30" s="115" t="s">
        <v>71</v>
      </c>
      <c r="J30" s="115" t="s">
        <v>72</v>
      </c>
      <c r="K30" s="115" t="s">
        <v>73</v>
      </c>
      <c r="L30" s="115" t="s">
        <v>74</v>
      </c>
      <c r="M30" s="115" t="s">
        <v>75</v>
      </c>
      <c r="N30" s="115" t="s">
        <v>76</v>
      </c>
      <c r="O30" s="115" t="s">
        <v>77</v>
      </c>
      <c r="P30" s="115" t="s">
        <v>78</v>
      </c>
    </row>
    <row r="31" spans="1:17" ht="14.4" thickBot="1" x14ac:dyDescent="0.35">
      <c r="A31" s="115" t="s">
        <v>102</v>
      </c>
      <c r="B31" s="116" t="s">
        <v>448</v>
      </c>
      <c r="C31" s="116" t="s">
        <v>449</v>
      </c>
      <c r="D31" s="116" t="s">
        <v>450</v>
      </c>
      <c r="E31" s="116" t="s">
        <v>451</v>
      </c>
      <c r="F31" s="116" t="s">
        <v>452</v>
      </c>
      <c r="G31" s="116" t="s">
        <v>453</v>
      </c>
      <c r="H31" s="116" t="s">
        <v>141</v>
      </c>
      <c r="I31" s="116" t="s">
        <v>454</v>
      </c>
      <c r="J31" s="116" t="s">
        <v>141</v>
      </c>
      <c r="K31" s="116" t="s">
        <v>141</v>
      </c>
      <c r="L31" s="116" t="s">
        <v>141</v>
      </c>
      <c r="M31" s="116" t="s">
        <v>455</v>
      </c>
      <c r="N31" s="116" t="s">
        <v>456</v>
      </c>
      <c r="O31" s="116" t="s">
        <v>457</v>
      </c>
      <c r="P31" s="116" t="s">
        <v>458</v>
      </c>
    </row>
    <row r="32" spans="1:17" ht="14.4" thickBot="1" x14ac:dyDescent="0.35">
      <c r="A32" s="115" t="s">
        <v>104</v>
      </c>
      <c r="B32" s="116" t="s">
        <v>448</v>
      </c>
      <c r="C32" s="116" t="s">
        <v>449</v>
      </c>
      <c r="D32" s="116" t="s">
        <v>450</v>
      </c>
      <c r="E32" s="116" t="s">
        <v>451</v>
      </c>
      <c r="F32" s="116" t="s">
        <v>452</v>
      </c>
      <c r="G32" s="116" t="s">
        <v>459</v>
      </c>
      <c r="H32" s="116" t="s">
        <v>141</v>
      </c>
      <c r="I32" s="116" t="s">
        <v>141</v>
      </c>
      <c r="J32" s="116" t="s">
        <v>141</v>
      </c>
      <c r="K32" s="116" t="s">
        <v>141</v>
      </c>
      <c r="L32" s="116" t="s">
        <v>141</v>
      </c>
      <c r="M32" s="116" t="s">
        <v>455</v>
      </c>
      <c r="N32" s="116" t="s">
        <v>456</v>
      </c>
      <c r="O32" s="116" t="s">
        <v>457</v>
      </c>
      <c r="P32" s="116" t="s">
        <v>460</v>
      </c>
    </row>
    <row r="33" spans="1:16" ht="14.4" thickBot="1" x14ac:dyDescent="0.35">
      <c r="A33" s="115" t="s">
        <v>105</v>
      </c>
      <c r="B33" s="116" t="s">
        <v>461</v>
      </c>
      <c r="C33" s="116" t="s">
        <v>449</v>
      </c>
      <c r="D33" s="116" t="s">
        <v>450</v>
      </c>
      <c r="E33" s="116" t="s">
        <v>451</v>
      </c>
      <c r="F33" s="116" t="s">
        <v>452</v>
      </c>
      <c r="G33" s="116" t="s">
        <v>459</v>
      </c>
      <c r="H33" s="116" t="s">
        <v>141</v>
      </c>
      <c r="I33" s="116" t="s">
        <v>141</v>
      </c>
      <c r="J33" s="116" t="s">
        <v>141</v>
      </c>
      <c r="K33" s="116" t="s">
        <v>141</v>
      </c>
      <c r="L33" s="116" t="s">
        <v>141</v>
      </c>
      <c r="M33" s="116" t="s">
        <v>455</v>
      </c>
      <c r="N33" s="116" t="s">
        <v>456</v>
      </c>
      <c r="O33" s="116" t="s">
        <v>457</v>
      </c>
      <c r="P33" s="116" t="s">
        <v>460</v>
      </c>
    </row>
    <row r="34" spans="1:16" ht="14.4" thickBot="1" x14ac:dyDescent="0.35">
      <c r="A34" s="115" t="s">
        <v>106</v>
      </c>
      <c r="B34" s="116" t="s">
        <v>461</v>
      </c>
      <c r="C34" s="116" t="s">
        <v>449</v>
      </c>
      <c r="D34" s="116" t="s">
        <v>450</v>
      </c>
      <c r="E34" s="116" t="s">
        <v>451</v>
      </c>
      <c r="F34" s="116" t="s">
        <v>452</v>
      </c>
      <c r="G34" s="116" t="s">
        <v>459</v>
      </c>
      <c r="H34" s="116" t="s">
        <v>141</v>
      </c>
      <c r="I34" s="116" t="s">
        <v>141</v>
      </c>
      <c r="J34" s="116" t="s">
        <v>141</v>
      </c>
      <c r="K34" s="116" t="s">
        <v>141</v>
      </c>
      <c r="L34" s="116" t="s">
        <v>141</v>
      </c>
      <c r="M34" s="116" t="s">
        <v>141</v>
      </c>
      <c r="N34" s="116" t="s">
        <v>456</v>
      </c>
      <c r="O34" s="116" t="s">
        <v>457</v>
      </c>
      <c r="P34" s="116" t="s">
        <v>460</v>
      </c>
    </row>
    <row r="35" spans="1:16" ht="14.4" thickBot="1" x14ac:dyDescent="0.35">
      <c r="A35" s="115" t="s">
        <v>107</v>
      </c>
      <c r="B35" s="116" t="s">
        <v>461</v>
      </c>
      <c r="C35" s="116" t="s">
        <v>449</v>
      </c>
      <c r="D35" s="116" t="s">
        <v>450</v>
      </c>
      <c r="E35" s="116" t="s">
        <v>451</v>
      </c>
      <c r="F35" s="116" t="s">
        <v>462</v>
      </c>
      <c r="G35" s="116" t="s">
        <v>459</v>
      </c>
      <c r="H35" s="116" t="s">
        <v>141</v>
      </c>
      <c r="I35" s="116" t="s">
        <v>141</v>
      </c>
      <c r="J35" s="116" t="s">
        <v>141</v>
      </c>
      <c r="K35" s="116" t="s">
        <v>141</v>
      </c>
      <c r="L35" s="116" t="s">
        <v>141</v>
      </c>
      <c r="M35" s="116" t="s">
        <v>141</v>
      </c>
      <c r="N35" s="116" t="s">
        <v>463</v>
      </c>
      <c r="O35" s="116" t="s">
        <v>457</v>
      </c>
      <c r="P35" s="116" t="s">
        <v>460</v>
      </c>
    </row>
    <row r="36" spans="1:16" ht="14.4" thickBot="1" x14ac:dyDescent="0.35">
      <c r="A36" s="115" t="s">
        <v>108</v>
      </c>
      <c r="B36" s="116" t="s">
        <v>461</v>
      </c>
      <c r="C36" s="116" t="s">
        <v>449</v>
      </c>
      <c r="D36" s="116" t="s">
        <v>141</v>
      </c>
      <c r="E36" s="116" t="s">
        <v>451</v>
      </c>
      <c r="F36" s="116" t="s">
        <v>462</v>
      </c>
      <c r="G36" s="116" t="s">
        <v>459</v>
      </c>
      <c r="H36" s="116" t="s">
        <v>141</v>
      </c>
      <c r="I36" s="116" t="s">
        <v>141</v>
      </c>
      <c r="J36" s="116" t="s">
        <v>141</v>
      </c>
      <c r="K36" s="116" t="s">
        <v>141</v>
      </c>
      <c r="L36" s="116" t="s">
        <v>141</v>
      </c>
      <c r="M36" s="116" t="s">
        <v>141</v>
      </c>
      <c r="N36" s="116" t="s">
        <v>463</v>
      </c>
      <c r="O36" s="116" t="s">
        <v>457</v>
      </c>
      <c r="P36" s="116" t="s">
        <v>460</v>
      </c>
    </row>
    <row r="37" spans="1:16" ht="14.4" thickBot="1" x14ac:dyDescent="0.35">
      <c r="A37" s="115" t="s">
        <v>109</v>
      </c>
      <c r="B37" s="116" t="s">
        <v>461</v>
      </c>
      <c r="C37" s="116" t="s">
        <v>449</v>
      </c>
      <c r="D37" s="116" t="s">
        <v>141</v>
      </c>
      <c r="E37" s="116" t="s">
        <v>451</v>
      </c>
      <c r="F37" s="116" t="s">
        <v>464</v>
      </c>
      <c r="G37" s="116" t="s">
        <v>459</v>
      </c>
      <c r="H37" s="116" t="s">
        <v>141</v>
      </c>
      <c r="I37" s="116" t="s">
        <v>141</v>
      </c>
      <c r="J37" s="116" t="s">
        <v>141</v>
      </c>
      <c r="K37" s="116" t="s">
        <v>141</v>
      </c>
      <c r="L37" s="116" t="s">
        <v>141</v>
      </c>
      <c r="M37" s="116" t="s">
        <v>141</v>
      </c>
      <c r="N37" s="116" t="s">
        <v>463</v>
      </c>
      <c r="O37" s="116" t="s">
        <v>457</v>
      </c>
      <c r="P37" s="116" t="s">
        <v>460</v>
      </c>
    </row>
    <row r="38" spans="1:16" ht="14.4" thickBot="1" x14ac:dyDescent="0.35">
      <c r="A38" s="115" t="s">
        <v>110</v>
      </c>
      <c r="B38" s="116" t="s">
        <v>461</v>
      </c>
      <c r="C38" s="116" t="s">
        <v>449</v>
      </c>
      <c r="D38" s="116" t="s">
        <v>141</v>
      </c>
      <c r="E38" s="116" t="s">
        <v>451</v>
      </c>
      <c r="F38" s="116" t="s">
        <v>464</v>
      </c>
      <c r="G38" s="116" t="s">
        <v>459</v>
      </c>
      <c r="H38" s="116" t="s">
        <v>141</v>
      </c>
      <c r="I38" s="116" t="s">
        <v>141</v>
      </c>
      <c r="J38" s="116" t="s">
        <v>141</v>
      </c>
      <c r="K38" s="116" t="s">
        <v>141</v>
      </c>
      <c r="L38" s="116" t="s">
        <v>141</v>
      </c>
      <c r="M38" s="116" t="s">
        <v>141</v>
      </c>
      <c r="N38" s="116" t="s">
        <v>463</v>
      </c>
      <c r="O38" s="116" t="s">
        <v>457</v>
      </c>
      <c r="P38" s="116" t="s">
        <v>460</v>
      </c>
    </row>
    <row r="39" spans="1:16" ht="14.4" thickBot="1" x14ac:dyDescent="0.35">
      <c r="A39" s="115" t="s">
        <v>111</v>
      </c>
      <c r="B39" s="116" t="s">
        <v>461</v>
      </c>
      <c r="C39" s="116" t="s">
        <v>449</v>
      </c>
      <c r="D39" s="116" t="s">
        <v>141</v>
      </c>
      <c r="E39" s="116" t="s">
        <v>451</v>
      </c>
      <c r="F39" s="116" t="s">
        <v>464</v>
      </c>
      <c r="G39" s="116" t="s">
        <v>459</v>
      </c>
      <c r="H39" s="116" t="s">
        <v>141</v>
      </c>
      <c r="I39" s="116" t="s">
        <v>141</v>
      </c>
      <c r="J39" s="116" t="s">
        <v>141</v>
      </c>
      <c r="K39" s="116" t="s">
        <v>141</v>
      </c>
      <c r="L39" s="116" t="s">
        <v>141</v>
      </c>
      <c r="M39" s="116" t="s">
        <v>141</v>
      </c>
      <c r="N39" s="116" t="s">
        <v>463</v>
      </c>
      <c r="O39" s="116" t="s">
        <v>457</v>
      </c>
      <c r="P39" s="116" t="s">
        <v>460</v>
      </c>
    </row>
    <row r="40" spans="1:16" ht="14.4" thickBot="1" x14ac:dyDescent="0.35">
      <c r="A40" s="115" t="s">
        <v>112</v>
      </c>
      <c r="B40" s="116" t="s">
        <v>461</v>
      </c>
      <c r="C40" s="116" t="s">
        <v>449</v>
      </c>
      <c r="D40" s="116" t="s">
        <v>141</v>
      </c>
      <c r="E40" s="116" t="s">
        <v>465</v>
      </c>
      <c r="F40" s="116" t="s">
        <v>464</v>
      </c>
      <c r="G40" s="116" t="s">
        <v>459</v>
      </c>
      <c r="H40" s="116" t="s">
        <v>141</v>
      </c>
      <c r="I40" s="116" t="s">
        <v>141</v>
      </c>
      <c r="J40" s="116" t="s">
        <v>141</v>
      </c>
      <c r="K40" s="116" t="s">
        <v>141</v>
      </c>
      <c r="L40" s="116" t="s">
        <v>141</v>
      </c>
      <c r="M40" s="116" t="s">
        <v>141</v>
      </c>
      <c r="N40" s="116" t="s">
        <v>463</v>
      </c>
      <c r="O40" s="116" t="s">
        <v>457</v>
      </c>
      <c r="P40" s="116" t="s">
        <v>460</v>
      </c>
    </row>
    <row r="41" spans="1:16" ht="14.4" thickBot="1" x14ac:dyDescent="0.35">
      <c r="A41" s="115" t="s">
        <v>113</v>
      </c>
      <c r="B41" s="116" t="s">
        <v>461</v>
      </c>
      <c r="C41" s="116" t="s">
        <v>466</v>
      </c>
      <c r="D41" s="116" t="s">
        <v>141</v>
      </c>
      <c r="E41" s="116" t="s">
        <v>465</v>
      </c>
      <c r="F41" s="116" t="s">
        <v>464</v>
      </c>
      <c r="G41" s="116" t="s">
        <v>459</v>
      </c>
      <c r="H41" s="116" t="s">
        <v>141</v>
      </c>
      <c r="I41" s="116" t="s">
        <v>141</v>
      </c>
      <c r="J41" s="116" t="s">
        <v>141</v>
      </c>
      <c r="K41" s="116" t="s">
        <v>141</v>
      </c>
      <c r="L41" s="116" t="s">
        <v>141</v>
      </c>
      <c r="M41" s="116" t="s">
        <v>141</v>
      </c>
      <c r="N41" s="116" t="s">
        <v>463</v>
      </c>
      <c r="O41" s="116" t="s">
        <v>457</v>
      </c>
      <c r="P41" s="116" t="s">
        <v>460</v>
      </c>
    </row>
    <row r="42" spans="1:16" ht="14.4" thickBot="1" x14ac:dyDescent="0.35">
      <c r="A42" s="115" t="s">
        <v>114</v>
      </c>
      <c r="B42" s="116" t="s">
        <v>461</v>
      </c>
      <c r="C42" s="116" t="s">
        <v>466</v>
      </c>
      <c r="D42" s="116" t="s">
        <v>141</v>
      </c>
      <c r="E42" s="116" t="s">
        <v>465</v>
      </c>
      <c r="F42" s="116" t="s">
        <v>464</v>
      </c>
      <c r="G42" s="116" t="s">
        <v>459</v>
      </c>
      <c r="H42" s="116" t="s">
        <v>141</v>
      </c>
      <c r="I42" s="116" t="s">
        <v>141</v>
      </c>
      <c r="J42" s="116" t="s">
        <v>141</v>
      </c>
      <c r="K42" s="116" t="s">
        <v>141</v>
      </c>
      <c r="L42" s="116" t="s">
        <v>141</v>
      </c>
      <c r="M42" s="116" t="s">
        <v>141</v>
      </c>
      <c r="N42" s="116" t="s">
        <v>463</v>
      </c>
      <c r="O42" s="116" t="s">
        <v>457</v>
      </c>
      <c r="P42" s="116" t="s">
        <v>460</v>
      </c>
    </row>
    <row r="43" spans="1:16" ht="14.4" thickBot="1" x14ac:dyDescent="0.35">
      <c r="A43" s="115" t="s">
        <v>115</v>
      </c>
      <c r="B43" s="116" t="s">
        <v>461</v>
      </c>
      <c r="C43" s="116" t="s">
        <v>466</v>
      </c>
      <c r="D43" s="116" t="s">
        <v>141</v>
      </c>
      <c r="E43" s="116" t="s">
        <v>467</v>
      </c>
      <c r="F43" s="116" t="s">
        <v>464</v>
      </c>
      <c r="G43" s="116" t="s">
        <v>459</v>
      </c>
      <c r="H43" s="116" t="s">
        <v>141</v>
      </c>
      <c r="I43" s="116" t="s">
        <v>141</v>
      </c>
      <c r="J43" s="116" t="s">
        <v>141</v>
      </c>
      <c r="K43" s="116" t="s">
        <v>141</v>
      </c>
      <c r="L43" s="116" t="s">
        <v>141</v>
      </c>
      <c r="M43" s="116" t="s">
        <v>141</v>
      </c>
      <c r="N43" s="116" t="s">
        <v>463</v>
      </c>
      <c r="O43" s="116" t="s">
        <v>457</v>
      </c>
      <c r="P43" s="116" t="s">
        <v>460</v>
      </c>
    </row>
    <row r="44" spans="1:16" ht="14.4" thickBot="1" x14ac:dyDescent="0.35">
      <c r="A44" s="115" t="s">
        <v>116</v>
      </c>
      <c r="B44" s="116" t="s">
        <v>461</v>
      </c>
      <c r="C44" s="116" t="s">
        <v>466</v>
      </c>
      <c r="D44" s="116" t="s">
        <v>141</v>
      </c>
      <c r="E44" s="116" t="s">
        <v>467</v>
      </c>
      <c r="F44" s="116" t="s">
        <v>464</v>
      </c>
      <c r="G44" s="116" t="s">
        <v>468</v>
      </c>
      <c r="H44" s="116" t="s">
        <v>141</v>
      </c>
      <c r="I44" s="116" t="s">
        <v>141</v>
      </c>
      <c r="J44" s="116" t="s">
        <v>141</v>
      </c>
      <c r="K44" s="116" t="s">
        <v>141</v>
      </c>
      <c r="L44" s="116" t="s">
        <v>141</v>
      </c>
      <c r="M44" s="116" t="s">
        <v>141</v>
      </c>
      <c r="N44" s="116" t="s">
        <v>463</v>
      </c>
      <c r="O44" s="116" t="s">
        <v>457</v>
      </c>
      <c r="P44" s="116" t="s">
        <v>460</v>
      </c>
    </row>
    <row r="45" spans="1:16" ht="14.4" thickBot="1" x14ac:dyDescent="0.35">
      <c r="A45" s="115" t="s">
        <v>117</v>
      </c>
      <c r="B45" s="116" t="s">
        <v>461</v>
      </c>
      <c r="C45" s="116" t="s">
        <v>466</v>
      </c>
      <c r="D45" s="116" t="s">
        <v>141</v>
      </c>
      <c r="E45" s="116" t="s">
        <v>469</v>
      </c>
      <c r="F45" s="116" t="s">
        <v>464</v>
      </c>
      <c r="G45" s="116" t="s">
        <v>468</v>
      </c>
      <c r="H45" s="116" t="s">
        <v>141</v>
      </c>
      <c r="I45" s="116" t="s">
        <v>141</v>
      </c>
      <c r="J45" s="116" t="s">
        <v>141</v>
      </c>
      <c r="K45" s="116" t="s">
        <v>141</v>
      </c>
      <c r="L45" s="116" t="s">
        <v>141</v>
      </c>
      <c r="M45" s="116" t="s">
        <v>141</v>
      </c>
      <c r="N45" s="116" t="s">
        <v>463</v>
      </c>
      <c r="O45" s="116" t="s">
        <v>141</v>
      </c>
      <c r="P45" s="116" t="s">
        <v>460</v>
      </c>
    </row>
    <row r="46" spans="1:16" ht="14.4" thickBot="1" x14ac:dyDescent="0.35">
      <c r="A46" s="115" t="s">
        <v>118</v>
      </c>
      <c r="B46" s="116" t="s">
        <v>461</v>
      </c>
      <c r="C46" s="116" t="s">
        <v>466</v>
      </c>
      <c r="D46" s="116" t="s">
        <v>141</v>
      </c>
      <c r="E46" s="116" t="s">
        <v>469</v>
      </c>
      <c r="F46" s="116" t="s">
        <v>464</v>
      </c>
      <c r="G46" s="116" t="s">
        <v>468</v>
      </c>
      <c r="H46" s="116" t="s">
        <v>141</v>
      </c>
      <c r="I46" s="116" t="s">
        <v>141</v>
      </c>
      <c r="J46" s="116" t="s">
        <v>141</v>
      </c>
      <c r="K46" s="116" t="s">
        <v>141</v>
      </c>
      <c r="L46" s="116" t="s">
        <v>141</v>
      </c>
      <c r="M46" s="116" t="s">
        <v>141</v>
      </c>
      <c r="N46" s="116" t="s">
        <v>141</v>
      </c>
      <c r="O46" s="116" t="s">
        <v>141</v>
      </c>
      <c r="P46" s="116" t="s">
        <v>470</v>
      </c>
    </row>
    <row r="47" spans="1:16" ht="14.4" thickBot="1" x14ac:dyDescent="0.35">
      <c r="A47" s="115" t="s">
        <v>119</v>
      </c>
      <c r="B47" s="116" t="s">
        <v>471</v>
      </c>
      <c r="C47" s="116" t="s">
        <v>466</v>
      </c>
      <c r="D47" s="116" t="s">
        <v>141</v>
      </c>
      <c r="E47" s="116" t="s">
        <v>469</v>
      </c>
      <c r="F47" s="116" t="s">
        <v>464</v>
      </c>
      <c r="G47" s="116" t="s">
        <v>468</v>
      </c>
      <c r="H47" s="116" t="s">
        <v>141</v>
      </c>
      <c r="I47" s="116" t="s">
        <v>141</v>
      </c>
      <c r="J47" s="116" t="s">
        <v>141</v>
      </c>
      <c r="K47" s="116" t="s">
        <v>141</v>
      </c>
      <c r="L47" s="116" t="s">
        <v>141</v>
      </c>
      <c r="M47" s="116" t="s">
        <v>141</v>
      </c>
      <c r="N47" s="116" t="s">
        <v>141</v>
      </c>
      <c r="O47" s="116" t="s">
        <v>141</v>
      </c>
      <c r="P47" s="116" t="s">
        <v>470</v>
      </c>
    </row>
    <row r="48" spans="1:16" ht="14.4" thickBot="1" x14ac:dyDescent="0.35">
      <c r="A48" s="115" t="s">
        <v>120</v>
      </c>
      <c r="B48" s="116" t="s">
        <v>471</v>
      </c>
      <c r="C48" s="116" t="s">
        <v>472</v>
      </c>
      <c r="D48" s="116" t="s">
        <v>141</v>
      </c>
      <c r="E48" s="116" t="s">
        <v>469</v>
      </c>
      <c r="F48" s="116" t="s">
        <v>464</v>
      </c>
      <c r="G48" s="116" t="s">
        <v>468</v>
      </c>
      <c r="H48" s="116" t="s">
        <v>141</v>
      </c>
      <c r="I48" s="116" t="s">
        <v>141</v>
      </c>
      <c r="J48" s="116" t="s">
        <v>141</v>
      </c>
      <c r="K48" s="116" t="s">
        <v>141</v>
      </c>
      <c r="L48" s="116" t="s">
        <v>141</v>
      </c>
      <c r="M48" s="116" t="s">
        <v>141</v>
      </c>
      <c r="N48" s="116" t="s">
        <v>141</v>
      </c>
      <c r="O48" s="116" t="s">
        <v>141</v>
      </c>
      <c r="P48" s="116" t="s">
        <v>470</v>
      </c>
    </row>
    <row r="49" spans="1:17" ht="14.4" thickBot="1" x14ac:dyDescent="0.35">
      <c r="A49" s="115" t="s">
        <v>121</v>
      </c>
      <c r="B49" s="116" t="s">
        <v>471</v>
      </c>
      <c r="C49" s="116" t="s">
        <v>473</v>
      </c>
      <c r="D49" s="116" t="s">
        <v>141</v>
      </c>
      <c r="E49" s="116" t="s">
        <v>474</v>
      </c>
      <c r="F49" s="116" t="s">
        <v>141</v>
      </c>
      <c r="G49" s="116" t="s">
        <v>468</v>
      </c>
      <c r="H49" s="116" t="s">
        <v>141</v>
      </c>
      <c r="I49" s="116" t="s">
        <v>141</v>
      </c>
      <c r="J49" s="116" t="s">
        <v>141</v>
      </c>
      <c r="K49" s="116" t="s">
        <v>141</v>
      </c>
      <c r="L49" s="116" t="s">
        <v>141</v>
      </c>
      <c r="M49" s="116" t="s">
        <v>141</v>
      </c>
      <c r="N49" s="116" t="s">
        <v>141</v>
      </c>
      <c r="O49" s="116" t="s">
        <v>141</v>
      </c>
      <c r="P49" s="116" t="s">
        <v>470</v>
      </c>
    </row>
    <row r="50" spans="1:17" ht="14.4" thickBot="1" x14ac:dyDescent="0.35">
      <c r="A50" s="115" t="s">
        <v>122</v>
      </c>
      <c r="B50" s="116" t="s">
        <v>471</v>
      </c>
      <c r="C50" s="116" t="s">
        <v>473</v>
      </c>
      <c r="D50" s="116" t="s">
        <v>141</v>
      </c>
      <c r="E50" s="116" t="s">
        <v>474</v>
      </c>
      <c r="F50" s="116" t="s">
        <v>141</v>
      </c>
      <c r="G50" s="116" t="s">
        <v>468</v>
      </c>
      <c r="H50" s="116" t="s">
        <v>141</v>
      </c>
      <c r="I50" s="116" t="s">
        <v>141</v>
      </c>
      <c r="J50" s="116" t="s">
        <v>141</v>
      </c>
      <c r="K50" s="116" t="s">
        <v>141</v>
      </c>
      <c r="L50" s="116" t="s">
        <v>141</v>
      </c>
      <c r="M50" s="116" t="s">
        <v>141</v>
      </c>
      <c r="N50" s="116" t="s">
        <v>141</v>
      </c>
      <c r="O50" s="116" t="s">
        <v>141</v>
      </c>
      <c r="P50" s="116" t="s">
        <v>475</v>
      </c>
    </row>
    <row r="51" spans="1:17" ht="14.4" thickBot="1" x14ac:dyDescent="0.35">
      <c r="A51" s="115" t="s">
        <v>123</v>
      </c>
      <c r="B51" s="116" t="s">
        <v>471</v>
      </c>
      <c r="C51" s="116" t="s">
        <v>141</v>
      </c>
      <c r="D51" s="116" t="s">
        <v>141</v>
      </c>
      <c r="E51" s="116" t="s">
        <v>474</v>
      </c>
      <c r="F51" s="116" t="s">
        <v>141</v>
      </c>
      <c r="G51" s="116" t="s">
        <v>468</v>
      </c>
      <c r="H51" s="116" t="s">
        <v>141</v>
      </c>
      <c r="I51" s="116" t="s">
        <v>141</v>
      </c>
      <c r="J51" s="116" t="s">
        <v>141</v>
      </c>
      <c r="K51" s="116" t="s">
        <v>141</v>
      </c>
      <c r="L51" s="116" t="s">
        <v>141</v>
      </c>
      <c r="M51" s="116" t="s">
        <v>141</v>
      </c>
      <c r="N51" s="116" t="s">
        <v>141</v>
      </c>
      <c r="O51" s="116" t="s">
        <v>141</v>
      </c>
      <c r="P51" s="116" t="s">
        <v>475</v>
      </c>
    </row>
    <row r="52" spans="1:17" ht="14.4" thickBot="1" x14ac:dyDescent="0.35">
      <c r="A52" s="115" t="s">
        <v>124</v>
      </c>
      <c r="B52" s="116" t="s">
        <v>141</v>
      </c>
      <c r="C52" s="116" t="s">
        <v>141</v>
      </c>
      <c r="D52" s="116" t="s">
        <v>141</v>
      </c>
      <c r="E52" s="116" t="s">
        <v>474</v>
      </c>
      <c r="F52" s="116" t="s">
        <v>141</v>
      </c>
      <c r="G52" s="116" t="s">
        <v>141</v>
      </c>
      <c r="H52" s="116" t="s">
        <v>141</v>
      </c>
      <c r="I52" s="116" t="s">
        <v>141</v>
      </c>
      <c r="J52" s="116" t="s">
        <v>141</v>
      </c>
      <c r="K52" s="116" t="s">
        <v>141</v>
      </c>
      <c r="L52" s="116" t="s">
        <v>141</v>
      </c>
      <c r="M52" s="116" t="s">
        <v>141</v>
      </c>
      <c r="N52" s="116" t="s">
        <v>141</v>
      </c>
      <c r="O52" s="116" t="s">
        <v>141</v>
      </c>
      <c r="P52" s="116" t="s">
        <v>141</v>
      </c>
    </row>
    <row r="53" spans="1:17" ht="14.4" thickBot="1" x14ac:dyDescent="0.35">
      <c r="A53" s="120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</row>
    <row r="54" spans="1:17" ht="14.4" thickBot="1" x14ac:dyDescent="0.35">
      <c r="A54" s="120"/>
      <c r="B54" s="116">
        <f>VLOOKUP(B55,$A$57:$P$78,B79,0)</f>
        <v>799.2</v>
      </c>
      <c r="C54" s="116">
        <f t="shared" ref="C54:P54" si="0">VLOOKUP(C55,$A$57:$P$78,C79,0)</f>
        <v>827.6</v>
      </c>
      <c r="D54" s="116">
        <f t="shared" si="0"/>
        <v>0</v>
      </c>
      <c r="E54" s="116">
        <f t="shared" si="0"/>
        <v>220</v>
      </c>
      <c r="F54" s="116">
        <f t="shared" si="0"/>
        <v>39.1</v>
      </c>
      <c r="G54" s="116">
        <f t="shared" si="0"/>
        <v>212.6</v>
      </c>
      <c r="H54" s="116">
        <f t="shared" si="0"/>
        <v>0</v>
      </c>
      <c r="I54" s="116">
        <f t="shared" si="0"/>
        <v>0</v>
      </c>
      <c r="J54" s="116">
        <f t="shared" si="0"/>
        <v>0</v>
      </c>
      <c r="K54" s="116">
        <f t="shared" si="0"/>
        <v>0</v>
      </c>
      <c r="L54" s="116">
        <f t="shared" si="0"/>
        <v>0</v>
      </c>
      <c r="M54" s="116">
        <f t="shared" si="0"/>
        <v>35.700000000000003</v>
      </c>
      <c r="N54" s="116">
        <f t="shared" si="0"/>
        <v>264</v>
      </c>
      <c r="O54" s="116">
        <f t="shared" si="0"/>
        <v>9.8000000000000007</v>
      </c>
      <c r="P54" s="116">
        <f t="shared" si="0"/>
        <v>281.10000000000002</v>
      </c>
      <c r="Q54" s="129">
        <f>SUM(B54:P54)</f>
        <v>2689.1</v>
      </c>
    </row>
    <row r="55" spans="1:17" ht="18.600000000000001" thickBot="1" x14ac:dyDescent="0.35">
      <c r="A55" s="111"/>
      <c r="B55" s="116">
        <f>'K 22'!B29</f>
        <v>6</v>
      </c>
      <c r="C55" s="116">
        <f>'K 22'!C29</f>
        <v>1</v>
      </c>
      <c r="D55" s="116">
        <f>'K 22'!D29</f>
        <v>16</v>
      </c>
      <c r="E55" s="116">
        <f>'K 22'!E29</f>
        <v>20</v>
      </c>
      <c r="F55" s="116">
        <f>'K 22'!F29</f>
        <v>15</v>
      </c>
      <c r="G55" s="116">
        <f>'K 22'!G29</f>
        <v>18</v>
      </c>
      <c r="H55" s="116">
        <f>'K 22'!H29</f>
        <v>17</v>
      </c>
      <c r="I55" s="116">
        <f>'K 22'!I29</f>
        <v>18</v>
      </c>
      <c r="J55" s="116">
        <f>'K 22'!J29</f>
        <v>1</v>
      </c>
      <c r="K55" s="116">
        <f>'K 22'!K29</f>
        <v>1</v>
      </c>
      <c r="L55" s="116">
        <f>'K 22'!L29</f>
        <v>3</v>
      </c>
      <c r="M55" s="116">
        <f>'K 22'!M29</f>
        <v>3</v>
      </c>
      <c r="N55" s="116">
        <f>'K 22'!N29</f>
        <v>2</v>
      </c>
      <c r="O55" s="116">
        <f>'K 22'!O29</f>
        <v>1</v>
      </c>
      <c r="P55" s="116">
        <f>'K 22'!P29</f>
        <v>6</v>
      </c>
    </row>
    <row r="56" spans="1:17" ht="14.4" thickBot="1" x14ac:dyDescent="0.35">
      <c r="A56" s="115" t="s">
        <v>125</v>
      </c>
      <c r="B56" s="115" t="s">
        <v>64</v>
      </c>
      <c r="C56" s="115" t="s">
        <v>65</v>
      </c>
      <c r="D56" s="115" t="s">
        <v>66</v>
      </c>
      <c r="E56" s="115" t="s">
        <v>67</v>
      </c>
      <c r="F56" s="115" t="s">
        <v>68</v>
      </c>
      <c r="G56" s="115" t="s">
        <v>69</v>
      </c>
      <c r="H56" s="115" t="s">
        <v>70</v>
      </c>
      <c r="I56" s="115" t="s">
        <v>71</v>
      </c>
      <c r="J56" s="115" t="s">
        <v>72</v>
      </c>
      <c r="K56" s="115" t="s">
        <v>73</v>
      </c>
      <c r="L56" s="115" t="s">
        <v>74</v>
      </c>
      <c r="M56" s="115" t="s">
        <v>75</v>
      </c>
      <c r="N56" s="115" t="s">
        <v>76</v>
      </c>
      <c r="O56" s="115" t="s">
        <v>77</v>
      </c>
      <c r="P56" s="115" t="s">
        <v>78</v>
      </c>
    </row>
    <row r="57" spans="1:17" ht="14.4" thickBot="1" x14ac:dyDescent="0.35">
      <c r="A57" s="115">
        <v>1</v>
      </c>
      <c r="B57" s="116">
        <v>875</v>
      </c>
      <c r="C57" s="116">
        <v>827.6</v>
      </c>
      <c r="D57" s="116">
        <v>7.3</v>
      </c>
      <c r="E57" s="116">
        <v>439.9</v>
      </c>
      <c r="F57" s="116">
        <v>234.6</v>
      </c>
      <c r="G57" s="116">
        <v>264</v>
      </c>
      <c r="H57" s="116">
        <v>0</v>
      </c>
      <c r="I57" s="116">
        <v>833.4</v>
      </c>
      <c r="J57" s="116">
        <v>0</v>
      </c>
      <c r="K57" s="116">
        <v>0</v>
      </c>
      <c r="L57" s="116">
        <v>0</v>
      </c>
      <c r="M57" s="116">
        <v>35.700000000000003</v>
      </c>
      <c r="N57" s="116">
        <v>264</v>
      </c>
      <c r="O57" s="116">
        <v>9.8000000000000007</v>
      </c>
      <c r="P57" s="116">
        <v>1461.6</v>
      </c>
    </row>
    <row r="58" spans="1:17" ht="14.4" thickBot="1" x14ac:dyDescent="0.35">
      <c r="A58" s="115">
        <v>2</v>
      </c>
      <c r="B58" s="116">
        <v>875</v>
      </c>
      <c r="C58" s="116">
        <v>827.6</v>
      </c>
      <c r="D58" s="116">
        <v>7.3</v>
      </c>
      <c r="E58" s="116">
        <v>439.9</v>
      </c>
      <c r="F58" s="116">
        <v>234.6</v>
      </c>
      <c r="G58" s="116">
        <v>237.1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16">
        <v>35.700000000000003</v>
      </c>
      <c r="N58" s="116">
        <v>264</v>
      </c>
      <c r="O58" s="116">
        <v>9.8000000000000007</v>
      </c>
      <c r="P58" s="116">
        <v>281.10000000000002</v>
      </c>
    </row>
    <row r="59" spans="1:17" ht="14.4" thickBot="1" x14ac:dyDescent="0.35">
      <c r="A59" s="115">
        <v>3</v>
      </c>
      <c r="B59" s="116">
        <v>799.2</v>
      </c>
      <c r="C59" s="116">
        <v>827.6</v>
      </c>
      <c r="D59" s="116">
        <v>7.3</v>
      </c>
      <c r="E59" s="116">
        <v>439.9</v>
      </c>
      <c r="F59" s="116">
        <v>234.6</v>
      </c>
      <c r="G59" s="116">
        <v>237.1</v>
      </c>
      <c r="H59" s="116">
        <v>0</v>
      </c>
      <c r="I59" s="116">
        <v>0</v>
      </c>
      <c r="J59" s="116">
        <v>0</v>
      </c>
      <c r="K59" s="116">
        <v>0</v>
      </c>
      <c r="L59" s="116">
        <v>0</v>
      </c>
      <c r="M59" s="116">
        <v>35.700000000000003</v>
      </c>
      <c r="N59" s="116">
        <v>264</v>
      </c>
      <c r="O59" s="116">
        <v>9.8000000000000007</v>
      </c>
      <c r="P59" s="116">
        <v>281.10000000000002</v>
      </c>
    </row>
    <row r="60" spans="1:17" ht="14.4" thickBot="1" x14ac:dyDescent="0.35">
      <c r="A60" s="115">
        <v>4</v>
      </c>
      <c r="B60" s="116">
        <v>799.2</v>
      </c>
      <c r="C60" s="116">
        <v>827.6</v>
      </c>
      <c r="D60" s="116">
        <v>7.3</v>
      </c>
      <c r="E60" s="116">
        <v>439.9</v>
      </c>
      <c r="F60" s="116">
        <v>234.6</v>
      </c>
      <c r="G60" s="116">
        <v>237.1</v>
      </c>
      <c r="H60" s="116">
        <v>0</v>
      </c>
      <c r="I60" s="116">
        <v>0</v>
      </c>
      <c r="J60" s="116">
        <v>0</v>
      </c>
      <c r="K60" s="116">
        <v>0</v>
      </c>
      <c r="L60" s="116">
        <v>0</v>
      </c>
      <c r="M60" s="116">
        <v>0</v>
      </c>
      <c r="N60" s="116">
        <v>264</v>
      </c>
      <c r="O60" s="116">
        <v>9.8000000000000007</v>
      </c>
      <c r="P60" s="116">
        <v>281.10000000000002</v>
      </c>
    </row>
    <row r="61" spans="1:17" ht="14.4" thickBot="1" x14ac:dyDescent="0.35">
      <c r="A61" s="115">
        <v>5</v>
      </c>
      <c r="B61" s="116">
        <v>799.2</v>
      </c>
      <c r="C61" s="116">
        <v>827.6</v>
      </c>
      <c r="D61" s="116">
        <v>7.3</v>
      </c>
      <c r="E61" s="116">
        <v>439.9</v>
      </c>
      <c r="F61" s="116">
        <v>127.1</v>
      </c>
      <c r="G61" s="116">
        <v>237.1</v>
      </c>
      <c r="H61" s="116">
        <v>0</v>
      </c>
      <c r="I61" s="116">
        <v>0</v>
      </c>
      <c r="J61" s="116">
        <v>0</v>
      </c>
      <c r="K61" s="116">
        <v>0</v>
      </c>
      <c r="L61" s="116">
        <v>0</v>
      </c>
      <c r="M61" s="116">
        <v>0</v>
      </c>
      <c r="N61" s="116">
        <v>189.7</v>
      </c>
      <c r="O61" s="116">
        <v>9.8000000000000007</v>
      </c>
      <c r="P61" s="116">
        <v>281.10000000000002</v>
      </c>
    </row>
    <row r="62" spans="1:17" ht="14.4" thickBot="1" x14ac:dyDescent="0.35">
      <c r="A62" s="115">
        <v>6</v>
      </c>
      <c r="B62" s="116">
        <v>799.2</v>
      </c>
      <c r="C62" s="116">
        <v>827.6</v>
      </c>
      <c r="D62" s="116">
        <v>0</v>
      </c>
      <c r="E62" s="116">
        <v>439.9</v>
      </c>
      <c r="F62" s="116">
        <v>127.1</v>
      </c>
      <c r="G62" s="116">
        <v>237.1</v>
      </c>
      <c r="H62" s="116">
        <v>0</v>
      </c>
      <c r="I62" s="116">
        <v>0</v>
      </c>
      <c r="J62" s="116">
        <v>0</v>
      </c>
      <c r="K62" s="116">
        <v>0</v>
      </c>
      <c r="L62" s="116">
        <v>0</v>
      </c>
      <c r="M62" s="116">
        <v>0</v>
      </c>
      <c r="N62" s="116">
        <v>189.7</v>
      </c>
      <c r="O62" s="116">
        <v>9.8000000000000007</v>
      </c>
      <c r="P62" s="116">
        <v>281.10000000000002</v>
      </c>
    </row>
    <row r="63" spans="1:17" ht="14.4" thickBot="1" x14ac:dyDescent="0.35">
      <c r="A63" s="115">
        <v>7</v>
      </c>
      <c r="B63" s="116">
        <v>799.2</v>
      </c>
      <c r="C63" s="116">
        <v>827.6</v>
      </c>
      <c r="D63" s="116">
        <v>0</v>
      </c>
      <c r="E63" s="116">
        <v>439.9</v>
      </c>
      <c r="F63" s="116">
        <v>39.1</v>
      </c>
      <c r="G63" s="116">
        <v>237.1</v>
      </c>
      <c r="H63" s="116">
        <v>0</v>
      </c>
      <c r="I63" s="116">
        <v>0</v>
      </c>
      <c r="J63" s="116">
        <v>0</v>
      </c>
      <c r="K63" s="116">
        <v>0</v>
      </c>
      <c r="L63" s="116">
        <v>0</v>
      </c>
      <c r="M63" s="116">
        <v>0</v>
      </c>
      <c r="N63" s="116">
        <v>189.7</v>
      </c>
      <c r="O63" s="116">
        <v>9.8000000000000007</v>
      </c>
      <c r="P63" s="116">
        <v>281.10000000000002</v>
      </c>
    </row>
    <row r="64" spans="1:17" ht="14.4" thickBot="1" x14ac:dyDescent="0.35">
      <c r="A64" s="115">
        <v>8</v>
      </c>
      <c r="B64" s="116">
        <v>799.2</v>
      </c>
      <c r="C64" s="116">
        <v>827.6</v>
      </c>
      <c r="D64" s="116">
        <v>0</v>
      </c>
      <c r="E64" s="116">
        <v>439.9</v>
      </c>
      <c r="F64" s="116">
        <v>39.1</v>
      </c>
      <c r="G64" s="116">
        <v>237.1</v>
      </c>
      <c r="H64" s="116">
        <v>0</v>
      </c>
      <c r="I64" s="116">
        <v>0</v>
      </c>
      <c r="J64" s="116">
        <v>0</v>
      </c>
      <c r="K64" s="116">
        <v>0</v>
      </c>
      <c r="L64" s="116">
        <v>0</v>
      </c>
      <c r="M64" s="116">
        <v>0</v>
      </c>
      <c r="N64" s="116">
        <v>189.7</v>
      </c>
      <c r="O64" s="116">
        <v>9.8000000000000007</v>
      </c>
      <c r="P64" s="116">
        <v>281.10000000000002</v>
      </c>
    </row>
    <row r="65" spans="1:18" ht="14.4" thickBot="1" x14ac:dyDescent="0.35">
      <c r="A65" s="115">
        <v>9</v>
      </c>
      <c r="B65" s="116">
        <v>799.2</v>
      </c>
      <c r="C65" s="116">
        <v>827.6</v>
      </c>
      <c r="D65" s="116">
        <v>0</v>
      </c>
      <c r="E65" s="116">
        <v>439.9</v>
      </c>
      <c r="F65" s="116">
        <v>39.1</v>
      </c>
      <c r="G65" s="116">
        <v>237.1</v>
      </c>
      <c r="H65" s="116">
        <v>0</v>
      </c>
      <c r="I65" s="116">
        <v>0</v>
      </c>
      <c r="J65" s="116">
        <v>0</v>
      </c>
      <c r="K65" s="116">
        <v>0</v>
      </c>
      <c r="L65" s="116">
        <v>0</v>
      </c>
      <c r="M65" s="116">
        <v>0</v>
      </c>
      <c r="N65" s="116">
        <v>189.7</v>
      </c>
      <c r="O65" s="116">
        <v>9.8000000000000007</v>
      </c>
      <c r="P65" s="116">
        <v>281.10000000000002</v>
      </c>
    </row>
    <row r="66" spans="1:18" ht="14.4" thickBot="1" x14ac:dyDescent="0.35">
      <c r="A66" s="115">
        <v>10</v>
      </c>
      <c r="B66" s="116">
        <v>799.2</v>
      </c>
      <c r="C66" s="116">
        <v>827.6</v>
      </c>
      <c r="D66" s="116">
        <v>0</v>
      </c>
      <c r="E66" s="116">
        <v>386.2</v>
      </c>
      <c r="F66" s="116">
        <v>39.1</v>
      </c>
      <c r="G66" s="116">
        <v>237.1</v>
      </c>
      <c r="H66" s="116">
        <v>0</v>
      </c>
      <c r="I66" s="116">
        <v>0</v>
      </c>
      <c r="J66" s="116">
        <v>0</v>
      </c>
      <c r="K66" s="116">
        <v>0</v>
      </c>
      <c r="L66" s="116">
        <v>0</v>
      </c>
      <c r="M66" s="116">
        <v>0</v>
      </c>
      <c r="N66" s="116">
        <v>189.7</v>
      </c>
      <c r="O66" s="116">
        <v>9.8000000000000007</v>
      </c>
      <c r="P66" s="116">
        <v>281.10000000000002</v>
      </c>
    </row>
    <row r="67" spans="1:18" ht="14.4" thickBot="1" x14ac:dyDescent="0.35">
      <c r="A67" s="115">
        <v>11</v>
      </c>
      <c r="B67" s="116">
        <v>799.2</v>
      </c>
      <c r="C67" s="116">
        <v>735.7</v>
      </c>
      <c r="D67" s="116">
        <v>0</v>
      </c>
      <c r="E67" s="116">
        <v>386.2</v>
      </c>
      <c r="F67" s="116">
        <v>39.1</v>
      </c>
      <c r="G67" s="116">
        <v>237.1</v>
      </c>
      <c r="H67" s="116">
        <v>0</v>
      </c>
      <c r="I67" s="116">
        <v>0</v>
      </c>
      <c r="J67" s="116">
        <v>0</v>
      </c>
      <c r="K67" s="116">
        <v>0</v>
      </c>
      <c r="L67" s="116">
        <v>0</v>
      </c>
      <c r="M67" s="116">
        <v>0</v>
      </c>
      <c r="N67" s="116">
        <v>189.7</v>
      </c>
      <c r="O67" s="116">
        <v>9.8000000000000007</v>
      </c>
      <c r="P67" s="116">
        <v>281.10000000000002</v>
      </c>
    </row>
    <row r="68" spans="1:18" ht="14.4" thickBot="1" x14ac:dyDescent="0.35">
      <c r="A68" s="115">
        <v>12</v>
      </c>
      <c r="B68" s="116">
        <v>799.2</v>
      </c>
      <c r="C68" s="116">
        <v>735.7</v>
      </c>
      <c r="D68" s="116">
        <v>0</v>
      </c>
      <c r="E68" s="116">
        <v>386.2</v>
      </c>
      <c r="F68" s="116">
        <v>39.1</v>
      </c>
      <c r="G68" s="116">
        <v>237.1</v>
      </c>
      <c r="H68" s="116">
        <v>0</v>
      </c>
      <c r="I68" s="116">
        <v>0</v>
      </c>
      <c r="J68" s="116">
        <v>0</v>
      </c>
      <c r="K68" s="116">
        <v>0</v>
      </c>
      <c r="L68" s="116">
        <v>0</v>
      </c>
      <c r="M68" s="116">
        <v>0</v>
      </c>
      <c r="N68" s="116">
        <v>189.7</v>
      </c>
      <c r="O68" s="116">
        <v>9.8000000000000007</v>
      </c>
      <c r="P68" s="116">
        <v>281.10000000000002</v>
      </c>
    </row>
    <row r="69" spans="1:18" ht="14.4" thickBot="1" x14ac:dyDescent="0.35">
      <c r="A69" s="115">
        <v>13</v>
      </c>
      <c r="B69" s="116">
        <v>799.2</v>
      </c>
      <c r="C69" s="116">
        <v>735.7</v>
      </c>
      <c r="D69" s="116">
        <v>0</v>
      </c>
      <c r="E69" s="116">
        <v>268.89999999999998</v>
      </c>
      <c r="F69" s="116">
        <v>39.1</v>
      </c>
      <c r="G69" s="116">
        <v>237.1</v>
      </c>
      <c r="H69" s="116">
        <v>0</v>
      </c>
      <c r="I69" s="116">
        <v>0</v>
      </c>
      <c r="J69" s="116">
        <v>0</v>
      </c>
      <c r="K69" s="116">
        <v>0</v>
      </c>
      <c r="L69" s="116">
        <v>0</v>
      </c>
      <c r="M69" s="116">
        <v>0</v>
      </c>
      <c r="N69" s="116">
        <v>189.7</v>
      </c>
      <c r="O69" s="116">
        <v>9.8000000000000007</v>
      </c>
      <c r="P69" s="116">
        <v>281.10000000000002</v>
      </c>
    </row>
    <row r="70" spans="1:18" ht="14.4" thickBot="1" x14ac:dyDescent="0.35">
      <c r="A70" s="115">
        <v>14</v>
      </c>
      <c r="B70" s="116">
        <v>799.2</v>
      </c>
      <c r="C70" s="116">
        <v>735.7</v>
      </c>
      <c r="D70" s="116">
        <v>0</v>
      </c>
      <c r="E70" s="116">
        <v>268.89999999999998</v>
      </c>
      <c r="F70" s="116">
        <v>39.1</v>
      </c>
      <c r="G70" s="116">
        <v>212.6</v>
      </c>
      <c r="H70" s="116">
        <v>0</v>
      </c>
      <c r="I70" s="116">
        <v>0</v>
      </c>
      <c r="J70" s="116">
        <v>0</v>
      </c>
      <c r="K70" s="116">
        <v>0</v>
      </c>
      <c r="L70" s="116">
        <v>0</v>
      </c>
      <c r="M70" s="116">
        <v>0</v>
      </c>
      <c r="N70" s="116">
        <v>189.7</v>
      </c>
      <c r="O70" s="116">
        <v>9.8000000000000007</v>
      </c>
      <c r="P70" s="116">
        <v>281.10000000000002</v>
      </c>
    </row>
    <row r="71" spans="1:18" ht="14.4" thickBot="1" x14ac:dyDescent="0.35">
      <c r="A71" s="115">
        <v>15</v>
      </c>
      <c r="B71" s="116">
        <v>799.2</v>
      </c>
      <c r="C71" s="116">
        <v>735.7</v>
      </c>
      <c r="D71" s="116">
        <v>0</v>
      </c>
      <c r="E71" s="116">
        <v>259.10000000000002</v>
      </c>
      <c r="F71" s="116">
        <v>39.1</v>
      </c>
      <c r="G71" s="116">
        <v>212.6</v>
      </c>
      <c r="H71" s="116">
        <v>0</v>
      </c>
      <c r="I71" s="116">
        <v>0</v>
      </c>
      <c r="J71" s="116">
        <v>0</v>
      </c>
      <c r="K71" s="116">
        <v>0</v>
      </c>
      <c r="L71" s="116">
        <v>0</v>
      </c>
      <c r="M71" s="116">
        <v>0</v>
      </c>
      <c r="N71" s="116">
        <v>189.7</v>
      </c>
      <c r="O71" s="116">
        <v>0</v>
      </c>
      <c r="P71" s="116">
        <v>281.10000000000002</v>
      </c>
    </row>
    <row r="72" spans="1:18" ht="14.4" thickBot="1" x14ac:dyDescent="0.35">
      <c r="A72" s="115">
        <v>16</v>
      </c>
      <c r="B72" s="116">
        <v>799.2</v>
      </c>
      <c r="C72" s="116">
        <v>735.7</v>
      </c>
      <c r="D72" s="116">
        <v>0</v>
      </c>
      <c r="E72" s="116">
        <v>259.10000000000002</v>
      </c>
      <c r="F72" s="116">
        <v>39.1</v>
      </c>
      <c r="G72" s="116">
        <v>212.6</v>
      </c>
      <c r="H72" s="116">
        <v>0</v>
      </c>
      <c r="I72" s="116">
        <v>0</v>
      </c>
      <c r="J72" s="116">
        <v>0</v>
      </c>
      <c r="K72" s="116">
        <v>0</v>
      </c>
      <c r="L72" s="116">
        <v>0</v>
      </c>
      <c r="M72" s="116">
        <v>0</v>
      </c>
      <c r="N72" s="116">
        <v>0</v>
      </c>
      <c r="O72" s="116">
        <v>0</v>
      </c>
      <c r="P72" s="116">
        <v>261.5</v>
      </c>
    </row>
    <row r="73" spans="1:18" ht="14.4" thickBot="1" x14ac:dyDescent="0.35">
      <c r="A73" s="115">
        <v>17</v>
      </c>
      <c r="B73" s="116">
        <v>721</v>
      </c>
      <c r="C73" s="116">
        <v>735.7</v>
      </c>
      <c r="D73" s="116">
        <v>0</v>
      </c>
      <c r="E73" s="116">
        <v>259.10000000000002</v>
      </c>
      <c r="F73" s="116">
        <v>39.1</v>
      </c>
      <c r="G73" s="116">
        <v>212.6</v>
      </c>
      <c r="H73" s="116">
        <v>0</v>
      </c>
      <c r="I73" s="116">
        <v>0</v>
      </c>
      <c r="J73" s="116">
        <v>0</v>
      </c>
      <c r="K73" s="116">
        <v>0</v>
      </c>
      <c r="L73" s="116">
        <v>0</v>
      </c>
      <c r="M73" s="116">
        <v>0</v>
      </c>
      <c r="N73" s="116">
        <v>0</v>
      </c>
      <c r="O73" s="116">
        <v>0</v>
      </c>
      <c r="P73" s="116">
        <v>261.5</v>
      </c>
    </row>
    <row r="74" spans="1:18" ht="14.4" thickBot="1" x14ac:dyDescent="0.35">
      <c r="A74" s="115">
        <v>18</v>
      </c>
      <c r="B74" s="116">
        <v>721</v>
      </c>
      <c r="C74" s="116">
        <v>393.5</v>
      </c>
      <c r="D74" s="116">
        <v>0</v>
      </c>
      <c r="E74" s="116">
        <v>259.10000000000002</v>
      </c>
      <c r="F74" s="116">
        <v>39.1</v>
      </c>
      <c r="G74" s="116">
        <v>212.6</v>
      </c>
      <c r="H74" s="116">
        <v>0</v>
      </c>
      <c r="I74" s="116">
        <v>0</v>
      </c>
      <c r="J74" s="116">
        <v>0</v>
      </c>
      <c r="K74" s="116">
        <v>0</v>
      </c>
      <c r="L74" s="116">
        <v>0</v>
      </c>
      <c r="M74" s="116">
        <v>0</v>
      </c>
      <c r="N74" s="116">
        <v>0</v>
      </c>
      <c r="O74" s="116">
        <v>0</v>
      </c>
      <c r="P74" s="116">
        <v>261.5</v>
      </c>
    </row>
    <row r="75" spans="1:18" ht="14.4" thickBot="1" x14ac:dyDescent="0.35">
      <c r="A75" s="115">
        <v>19</v>
      </c>
      <c r="B75" s="116">
        <v>721</v>
      </c>
      <c r="C75" s="116">
        <v>135.9</v>
      </c>
      <c r="D75" s="116">
        <v>0</v>
      </c>
      <c r="E75" s="116">
        <v>220</v>
      </c>
      <c r="F75" s="116">
        <v>0</v>
      </c>
      <c r="G75" s="116">
        <v>212.6</v>
      </c>
      <c r="H75" s="116">
        <v>0</v>
      </c>
      <c r="I75" s="116">
        <v>0</v>
      </c>
      <c r="J75" s="116">
        <v>0</v>
      </c>
      <c r="K75" s="116">
        <v>0</v>
      </c>
      <c r="L75" s="116">
        <v>0</v>
      </c>
      <c r="M75" s="116">
        <v>0</v>
      </c>
      <c r="N75" s="116">
        <v>0</v>
      </c>
      <c r="O75" s="116">
        <v>0</v>
      </c>
      <c r="P75" s="116">
        <v>261.5</v>
      </c>
    </row>
    <row r="76" spans="1:18" ht="14.4" thickBot="1" x14ac:dyDescent="0.35">
      <c r="A76" s="115">
        <v>20</v>
      </c>
      <c r="B76" s="116">
        <v>721</v>
      </c>
      <c r="C76" s="116">
        <v>135.9</v>
      </c>
      <c r="D76" s="116">
        <v>0</v>
      </c>
      <c r="E76" s="116">
        <v>220</v>
      </c>
      <c r="F76" s="116">
        <v>0</v>
      </c>
      <c r="G76" s="116">
        <v>212.6</v>
      </c>
      <c r="H76" s="116">
        <v>0</v>
      </c>
      <c r="I76" s="116">
        <v>0</v>
      </c>
      <c r="J76" s="116">
        <v>0</v>
      </c>
      <c r="K76" s="116">
        <v>0</v>
      </c>
      <c r="L76" s="116">
        <v>0</v>
      </c>
      <c r="M76" s="116">
        <v>0</v>
      </c>
      <c r="N76" s="116">
        <v>0</v>
      </c>
      <c r="O76" s="116">
        <v>0</v>
      </c>
      <c r="P76" s="116">
        <v>215.1</v>
      </c>
    </row>
    <row r="77" spans="1:18" ht="14.4" thickBot="1" x14ac:dyDescent="0.35">
      <c r="A77" s="115">
        <v>21</v>
      </c>
      <c r="B77" s="116">
        <v>721</v>
      </c>
      <c r="C77" s="116">
        <v>0</v>
      </c>
      <c r="D77" s="116">
        <v>0</v>
      </c>
      <c r="E77" s="116">
        <v>220</v>
      </c>
      <c r="F77" s="116">
        <v>0</v>
      </c>
      <c r="G77" s="116">
        <v>212.6</v>
      </c>
      <c r="H77" s="116">
        <v>0</v>
      </c>
      <c r="I77" s="116">
        <v>0</v>
      </c>
      <c r="J77" s="116">
        <v>0</v>
      </c>
      <c r="K77" s="116">
        <v>0</v>
      </c>
      <c r="L77" s="116">
        <v>0</v>
      </c>
      <c r="M77" s="116">
        <v>0</v>
      </c>
      <c r="N77" s="116">
        <v>0</v>
      </c>
      <c r="O77" s="116">
        <v>0</v>
      </c>
      <c r="P77" s="116">
        <v>215.1</v>
      </c>
    </row>
    <row r="78" spans="1:18" ht="14.4" thickBot="1" x14ac:dyDescent="0.35">
      <c r="A78" s="115">
        <v>22</v>
      </c>
      <c r="B78" s="116">
        <v>0</v>
      </c>
      <c r="C78" s="116">
        <v>0</v>
      </c>
      <c r="D78" s="116">
        <v>0</v>
      </c>
      <c r="E78" s="116">
        <v>220</v>
      </c>
      <c r="F78" s="116">
        <v>0</v>
      </c>
      <c r="G78" s="116">
        <v>0</v>
      </c>
      <c r="H78" s="116">
        <v>0</v>
      </c>
      <c r="I78" s="116">
        <v>0</v>
      </c>
      <c r="J78" s="116">
        <v>0</v>
      </c>
      <c r="K78" s="116">
        <v>0</v>
      </c>
      <c r="L78" s="116">
        <v>0</v>
      </c>
      <c r="M78" s="116">
        <v>0</v>
      </c>
      <c r="N78" s="116">
        <v>0</v>
      </c>
      <c r="O78" s="116">
        <v>0</v>
      </c>
      <c r="P78" s="116">
        <v>0</v>
      </c>
    </row>
    <row r="79" spans="1:18" x14ac:dyDescent="0.3">
      <c r="A79" s="44">
        <v>1</v>
      </c>
      <c r="B79" s="45">
        <v>2</v>
      </c>
      <c r="C79" s="44">
        <v>3</v>
      </c>
      <c r="D79" s="45">
        <v>4</v>
      </c>
      <c r="E79" s="44">
        <v>5</v>
      </c>
      <c r="F79" s="45">
        <v>6</v>
      </c>
      <c r="G79" s="44">
        <v>7</v>
      </c>
      <c r="H79" s="45">
        <v>8</v>
      </c>
      <c r="I79" s="44">
        <v>9</v>
      </c>
      <c r="J79" s="45">
        <v>10</v>
      </c>
      <c r="K79" s="44">
        <v>11</v>
      </c>
      <c r="L79" s="45">
        <v>12</v>
      </c>
      <c r="M79" s="44">
        <v>13</v>
      </c>
      <c r="N79" s="45">
        <v>14</v>
      </c>
      <c r="O79" s="44">
        <v>15</v>
      </c>
      <c r="P79" s="45">
        <v>16</v>
      </c>
      <c r="R79" s="124" t="s">
        <v>54</v>
      </c>
    </row>
    <row r="80" spans="1:18" ht="18.600000000000001" thickBot="1" x14ac:dyDescent="0.35">
      <c r="A80" s="111"/>
      <c r="R80" s="130">
        <f>CORREL(R82:R102,Q82:Q102)</f>
        <v>0.92651569670210554</v>
      </c>
    </row>
    <row r="81" spans="1:20" ht="14.4" thickBot="1" x14ac:dyDescent="0.35">
      <c r="A81" s="115" t="s">
        <v>126</v>
      </c>
      <c r="B81" s="115" t="s">
        <v>64</v>
      </c>
      <c r="C81" s="115" t="s">
        <v>65</v>
      </c>
      <c r="D81" s="115" t="s">
        <v>66</v>
      </c>
      <c r="E81" s="115" t="s">
        <v>67</v>
      </c>
      <c r="F81" s="115" t="s">
        <v>68</v>
      </c>
      <c r="G81" s="115" t="s">
        <v>69</v>
      </c>
      <c r="H81" s="115" t="s">
        <v>70</v>
      </c>
      <c r="I81" s="115" t="s">
        <v>71</v>
      </c>
      <c r="J81" s="115" t="s">
        <v>72</v>
      </c>
      <c r="K81" s="115" t="s">
        <v>73</v>
      </c>
      <c r="L81" s="115" t="s">
        <v>74</v>
      </c>
      <c r="M81" s="115" t="s">
        <v>75</v>
      </c>
      <c r="N81" s="115" t="s">
        <v>76</v>
      </c>
      <c r="O81" s="115" t="s">
        <v>77</v>
      </c>
      <c r="P81" s="115" t="s">
        <v>78</v>
      </c>
      <c r="Q81" s="115" t="s">
        <v>127</v>
      </c>
      <c r="R81" s="115" t="s">
        <v>128</v>
      </c>
      <c r="S81" s="115" t="s">
        <v>129</v>
      </c>
      <c r="T81" s="115" t="s">
        <v>130</v>
      </c>
    </row>
    <row r="82" spans="1:20" ht="14.4" thickBot="1" x14ac:dyDescent="0.35">
      <c r="A82" s="115" t="s">
        <v>79</v>
      </c>
      <c r="B82" s="116">
        <v>799.2</v>
      </c>
      <c r="C82" s="116">
        <v>735.7</v>
      </c>
      <c r="D82" s="116">
        <v>0</v>
      </c>
      <c r="E82" s="116">
        <v>259.10000000000002</v>
      </c>
      <c r="F82" s="116">
        <v>127.1</v>
      </c>
      <c r="G82" s="116">
        <v>212.6</v>
      </c>
      <c r="H82" s="116">
        <v>0</v>
      </c>
      <c r="I82" s="116">
        <v>0</v>
      </c>
      <c r="J82" s="116">
        <v>0</v>
      </c>
      <c r="K82" s="116">
        <v>0</v>
      </c>
      <c r="L82" s="116">
        <v>0</v>
      </c>
      <c r="M82" s="116">
        <v>0</v>
      </c>
      <c r="N82" s="116">
        <v>0</v>
      </c>
      <c r="O82" s="116">
        <v>0</v>
      </c>
      <c r="P82" s="116">
        <v>261.5</v>
      </c>
      <c r="Q82" s="116">
        <v>2395.1999999999998</v>
      </c>
      <c r="R82" s="116">
        <v>2450</v>
      </c>
      <c r="S82" s="116">
        <v>54.8</v>
      </c>
      <c r="T82" s="116">
        <v>2.2400000000000002</v>
      </c>
    </row>
    <row r="83" spans="1:20" ht="14.4" thickBot="1" x14ac:dyDescent="0.35">
      <c r="A83" s="115" t="s">
        <v>80</v>
      </c>
      <c r="B83" s="116">
        <v>721</v>
      </c>
      <c r="C83" s="116">
        <v>393.5</v>
      </c>
      <c r="D83" s="116">
        <v>0</v>
      </c>
      <c r="E83" s="116">
        <v>439.9</v>
      </c>
      <c r="F83" s="116">
        <v>39.1</v>
      </c>
      <c r="G83" s="116">
        <v>237.1</v>
      </c>
      <c r="H83" s="116">
        <v>0</v>
      </c>
      <c r="I83" s="116">
        <v>0</v>
      </c>
      <c r="J83" s="116">
        <v>0</v>
      </c>
      <c r="K83" s="116">
        <v>0</v>
      </c>
      <c r="L83" s="116">
        <v>0</v>
      </c>
      <c r="M83" s="116">
        <v>0</v>
      </c>
      <c r="N83" s="116">
        <v>0</v>
      </c>
      <c r="O83" s="116">
        <v>0</v>
      </c>
      <c r="P83" s="116">
        <v>281.10000000000002</v>
      </c>
      <c r="Q83" s="116">
        <v>2111.6999999999998</v>
      </c>
      <c r="R83" s="116">
        <v>2160</v>
      </c>
      <c r="S83" s="116">
        <v>48.3</v>
      </c>
      <c r="T83" s="116">
        <v>2.2400000000000002</v>
      </c>
    </row>
    <row r="84" spans="1:20" ht="14.4" thickBot="1" x14ac:dyDescent="0.35">
      <c r="A84" s="115" t="s">
        <v>81</v>
      </c>
      <c r="B84" s="116">
        <v>721</v>
      </c>
      <c r="C84" s="116">
        <v>0</v>
      </c>
      <c r="D84" s="116">
        <v>0</v>
      </c>
      <c r="E84" s="116">
        <v>268.89999999999998</v>
      </c>
      <c r="F84" s="116">
        <v>39.1</v>
      </c>
      <c r="G84" s="116">
        <v>212.6</v>
      </c>
      <c r="H84" s="116">
        <v>0</v>
      </c>
      <c r="I84" s="116">
        <v>0</v>
      </c>
      <c r="J84" s="116">
        <v>0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16">
        <v>215.1</v>
      </c>
      <c r="Q84" s="116">
        <v>1456.7</v>
      </c>
      <c r="R84" s="116">
        <v>1490</v>
      </c>
      <c r="S84" s="116">
        <v>33.299999999999997</v>
      </c>
      <c r="T84" s="116">
        <v>2.23</v>
      </c>
    </row>
    <row r="85" spans="1:20" ht="14.4" thickBot="1" x14ac:dyDescent="0.35">
      <c r="A85" s="115" t="s">
        <v>82</v>
      </c>
      <c r="B85" s="116">
        <v>721</v>
      </c>
      <c r="C85" s="116">
        <v>735.7</v>
      </c>
      <c r="D85" s="116">
        <v>0</v>
      </c>
      <c r="E85" s="116">
        <v>439.9</v>
      </c>
      <c r="F85" s="116">
        <v>39.1</v>
      </c>
      <c r="G85" s="116">
        <v>212.6</v>
      </c>
      <c r="H85" s="116">
        <v>0</v>
      </c>
      <c r="I85" s="116">
        <v>0</v>
      </c>
      <c r="J85" s="116">
        <v>0</v>
      </c>
      <c r="K85" s="116">
        <v>0</v>
      </c>
      <c r="L85" s="116">
        <v>0</v>
      </c>
      <c r="M85" s="116">
        <v>0</v>
      </c>
      <c r="N85" s="116">
        <v>189.7</v>
      </c>
      <c r="O85" s="116">
        <v>0</v>
      </c>
      <c r="P85" s="116">
        <v>281.10000000000002</v>
      </c>
      <c r="Q85" s="116">
        <v>2619.1</v>
      </c>
      <c r="R85" s="116">
        <v>3120</v>
      </c>
      <c r="S85" s="116">
        <v>500.9</v>
      </c>
      <c r="T85" s="116">
        <v>16.05</v>
      </c>
    </row>
    <row r="86" spans="1:20" ht="14.4" thickBot="1" x14ac:dyDescent="0.35">
      <c r="A86" s="115" t="s">
        <v>83</v>
      </c>
      <c r="B86" s="116">
        <v>0</v>
      </c>
      <c r="C86" s="116">
        <v>135.9</v>
      </c>
      <c r="D86" s="116">
        <v>0</v>
      </c>
      <c r="E86" s="116">
        <v>439.9</v>
      </c>
      <c r="F86" s="116">
        <v>0</v>
      </c>
      <c r="G86" s="116">
        <v>237.1</v>
      </c>
      <c r="H86" s="116">
        <v>0</v>
      </c>
      <c r="I86" s="116">
        <v>0</v>
      </c>
      <c r="J86" s="116">
        <v>0</v>
      </c>
      <c r="K86" s="116">
        <v>0</v>
      </c>
      <c r="L86" s="116">
        <v>0</v>
      </c>
      <c r="M86" s="116">
        <v>0</v>
      </c>
      <c r="N86" s="116">
        <v>189.7</v>
      </c>
      <c r="O86" s="116">
        <v>0</v>
      </c>
      <c r="P86" s="116">
        <v>1461.6</v>
      </c>
      <c r="Q86" s="116">
        <v>2464.1999999999998</v>
      </c>
      <c r="R86" s="116">
        <v>2520</v>
      </c>
      <c r="S86" s="116">
        <v>55.8</v>
      </c>
      <c r="T86" s="116">
        <v>2.21</v>
      </c>
    </row>
    <row r="87" spans="1:20" ht="14.4" thickBot="1" x14ac:dyDescent="0.35">
      <c r="A87" s="115" t="s">
        <v>84</v>
      </c>
      <c r="B87" s="116">
        <v>721</v>
      </c>
      <c r="C87" s="116">
        <v>0</v>
      </c>
      <c r="D87" s="116">
        <v>0</v>
      </c>
      <c r="E87" s="116">
        <v>439.9</v>
      </c>
      <c r="F87" s="116">
        <v>0</v>
      </c>
      <c r="G87" s="116">
        <v>237.1</v>
      </c>
      <c r="H87" s="116">
        <v>0</v>
      </c>
      <c r="I87" s="116">
        <v>833.4</v>
      </c>
      <c r="J87" s="116">
        <v>0</v>
      </c>
      <c r="K87" s="116">
        <v>0</v>
      </c>
      <c r="L87" s="116">
        <v>0</v>
      </c>
      <c r="M87" s="116">
        <v>0</v>
      </c>
      <c r="N87" s="116">
        <v>0</v>
      </c>
      <c r="O87" s="116">
        <v>0</v>
      </c>
      <c r="P87" s="116">
        <v>261.5</v>
      </c>
      <c r="Q87" s="116">
        <v>2493</v>
      </c>
      <c r="R87" s="116">
        <v>2550</v>
      </c>
      <c r="S87" s="116">
        <v>57</v>
      </c>
      <c r="T87" s="116">
        <v>2.2400000000000002</v>
      </c>
    </row>
    <row r="88" spans="1:20" ht="14.4" thickBot="1" x14ac:dyDescent="0.35">
      <c r="A88" s="115" t="s">
        <v>85</v>
      </c>
      <c r="B88" s="116">
        <v>799.2</v>
      </c>
      <c r="C88" s="116">
        <v>135.9</v>
      </c>
      <c r="D88" s="116">
        <v>0</v>
      </c>
      <c r="E88" s="116">
        <v>386.2</v>
      </c>
      <c r="F88" s="116">
        <v>39.1</v>
      </c>
      <c r="G88" s="116">
        <v>212.6</v>
      </c>
      <c r="H88" s="116">
        <v>0</v>
      </c>
      <c r="I88" s="116">
        <v>0</v>
      </c>
      <c r="J88" s="116">
        <v>0</v>
      </c>
      <c r="K88" s="116">
        <v>0</v>
      </c>
      <c r="L88" s="116">
        <v>0</v>
      </c>
      <c r="M88" s="116">
        <v>0</v>
      </c>
      <c r="N88" s="116">
        <v>189.7</v>
      </c>
      <c r="O88" s="116">
        <v>0</v>
      </c>
      <c r="P88" s="116">
        <v>281.10000000000002</v>
      </c>
      <c r="Q88" s="116">
        <v>2043.8</v>
      </c>
      <c r="R88" s="116">
        <v>2090</v>
      </c>
      <c r="S88" s="116">
        <v>46.2</v>
      </c>
      <c r="T88" s="116">
        <v>2.21</v>
      </c>
    </row>
    <row r="89" spans="1:20" ht="14.4" thickBot="1" x14ac:dyDescent="0.35">
      <c r="A89" s="115" t="s">
        <v>86</v>
      </c>
      <c r="B89" s="116">
        <v>799.2</v>
      </c>
      <c r="C89" s="116">
        <v>827.6</v>
      </c>
      <c r="D89" s="116">
        <v>0</v>
      </c>
      <c r="E89" s="116">
        <v>259.10000000000002</v>
      </c>
      <c r="F89" s="116">
        <v>234.6</v>
      </c>
      <c r="G89" s="116">
        <v>237.1</v>
      </c>
      <c r="H89" s="116">
        <v>0</v>
      </c>
      <c r="I89" s="116">
        <v>0</v>
      </c>
      <c r="J89" s="116">
        <v>0</v>
      </c>
      <c r="K89" s="116">
        <v>0</v>
      </c>
      <c r="L89" s="116">
        <v>0</v>
      </c>
      <c r="M89" s="116">
        <v>0</v>
      </c>
      <c r="N89" s="116">
        <v>189.7</v>
      </c>
      <c r="O89" s="116">
        <v>9.8000000000000007</v>
      </c>
      <c r="P89" s="116">
        <v>281.10000000000002</v>
      </c>
      <c r="Q89" s="116">
        <v>2838.1</v>
      </c>
      <c r="R89" s="116">
        <v>2970</v>
      </c>
      <c r="S89" s="116">
        <v>131.9</v>
      </c>
      <c r="T89" s="116">
        <v>4.4400000000000004</v>
      </c>
    </row>
    <row r="90" spans="1:20" ht="14.4" thickBot="1" x14ac:dyDescent="0.35">
      <c r="A90" s="115" t="s">
        <v>87</v>
      </c>
      <c r="B90" s="116">
        <v>721</v>
      </c>
      <c r="C90" s="116">
        <v>735.7</v>
      </c>
      <c r="D90" s="116">
        <v>0</v>
      </c>
      <c r="E90" s="116">
        <v>439.9</v>
      </c>
      <c r="F90" s="116">
        <v>39.1</v>
      </c>
      <c r="G90" s="116">
        <v>212.6</v>
      </c>
      <c r="H90" s="116">
        <v>0</v>
      </c>
      <c r="I90" s="116">
        <v>0</v>
      </c>
      <c r="J90" s="116">
        <v>0</v>
      </c>
      <c r="K90" s="116">
        <v>0</v>
      </c>
      <c r="L90" s="116">
        <v>0</v>
      </c>
      <c r="M90" s="116">
        <v>0</v>
      </c>
      <c r="N90" s="116">
        <v>0</v>
      </c>
      <c r="O90" s="116">
        <v>9.8000000000000007</v>
      </c>
      <c r="P90" s="116">
        <v>281.10000000000002</v>
      </c>
      <c r="Q90" s="116">
        <v>2439.1999999999998</v>
      </c>
      <c r="R90" s="116">
        <v>2130</v>
      </c>
      <c r="S90" s="116">
        <v>-309.2</v>
      </c>
      <c r="T90" s="116">
        <v>-14.52</v>
      </c>
    </row>
    <row r="91" spans="1:20" ht="14.4" thickBot="1" x14ac:dyDescent="0.35">
      <c r="A91" s="115" t="s">
        <v>88</v>
      </c>
      <c r="B91" s="116">
        <v>799.2</v>
      </c>
      <c r="C91" s="116">
        <v>735.7</v>
      </c>
      <c r="D91" s="116">
        <v>7.3</v>
      </c>
      <c r="E91" s="116">
        <v>439.9</v>
      </c>
      <c r="F91" s="116">
        <v>39.1</v>
      </c>
      <c r="G91" s="116">
        <v>237.1</v>
      </c>
      <c r="H91" s="116">
        <v>0</v>
      </c>
      <c r="I91" s="116">
        <v>0</v>
      </c>
      <c r="J91" s="116">
        <v>0</v>
      </c>
      <c r="K91" s="116">
        <v>0</v>
      </c>
      <c r="L91" s="116">
        <v>0</v>
      </c>
      <c r="M91" s="116">
        <v>0</v>
      </c>
      <c r="N91" s="116">
        <v>0</v>
      </c>
      <c r="O91" s="116">
        <v>9.8000000000000007</v>
      </c>
      <c r="P91" s="116">
        <v>0</v>
      </c>
      <c r="Q91" s="116">
        <v>2268.1</v>
      </c>
      <c r="R91" s="116">
        <v>2320</v>
      </c>
      <c r="S91" s="116">
        <v>51.9</v>
      </c>
      <c r="T91" s="116">
        <v>2.2400000000000002</v>
      </c>
    </row>
    <row r="92" spans="1:20" ht="14.4" thickBot="1" x14ac:dyDescent="0.35">
      <c r="A92" s="115" t="s">
        <v>89</v>
      </c>
      <c r="B92" s="116">
        <v>799.2</v>
      </c>
      <c r="C92" s="116">
        <v>735.7</v>
      </c>
      <c r="D92" s="116">
        <v>7.3</v>
      </c>
      <c r="E92" s="116">
        <v>259.10000000000002</v>
      </c>
      <c r="F92" s="116">
        <v>0</v>
      </c>
      <c r="G92" s="116">
        <v>264</v>
      </c>
      <c r="H92" s="116">
        <v>0</v>
      </c>
      <c r="I92" s="116">
        <v>0</v>
      </c>
      <c r="J92" s="116">
        <v>0</v>
      </c>
      <c r="K92" s="116">
        <v>0</v>
      </c>
      <c r="L92" s="116">
        <v>0</v>
      </c>
      <c r="M92" s="116">
        <v>0</v>
      </c>
      <c r="N92" s="116">
        <v>0</v>
      </c>
      <c r="O92" s="116">
        <v>9.8000000000000007</v>
      </c>
      <c r="P92" s="116">
        <v>281.10000000000002</v>
      </c>
      <c r="Q92" s="116">
        <v>2356.1</v>
      </c>
      <c r="R92" s="116">
        <v>2410</v>
      </c>
      <c r="S92" s="116">
        <v>53.9</v>
      </c>
      <c r="T92" s="116">
        <v>2.2400000000000002</v>
      </c>
    </row>
    <row r="93" spans="1:20" ht="14.4" thickBot="1" x14ac:dyDescent="0.35">
      <c r="A93" s="115" t="s">
        <v>90</v>
      </c>
      <c r="B93" s="116">
        <v>799.2</v>
      </c>
      <c r="C93" s="116">
        <v>827.6</v>
      </c>
      <c r="D93" s="116">
        <v>0</v>
      </c>
      <c r="E93" s="116">
        <v>386.2</v>
      </c>
      <c r="F93" s="116">
        <v>39.1</v>
      </c>
      <c r="G93" s="116">
        <v>0</v>
      </c>
      <c r="H93" s="116">
        <v>0</v>
      </c>
      <c r="I93" s="116">
        <v>0</v>
      </c>
      <c r="J93" s="116">
        <v>0</v>
      </c>
      <c r="K93" s="116">
        <v>0</v>
      </c>
      <c r="L93" s="116">
        <v>0</v>
      </c>
      <c r="M93" s="116">
        <v>0</v>
      </c>
      <c r="N93" s="116">
        <v>189.7</v>
      </c>
      <c r="O93" s="116">
        <v>9.8000000000000007</v>
      </c>
      <c r="P93" s="116">
        <v>281.10000000000002</v>
      </c>
      <c r="Q93" s="116">
        <v>2532.6</v>
      </c>
      <c r="R93" s="116">
        <v>2590</v>
      </c>
      <c r="S93" s="116">
        <v>57.4</v>
      </c>
      <c r="T93" s="116">
        <v>2.2200000000000002</v>
      </c>
    </row>
    <row r="94" spans="1:20" ht="14.4" thickBot="1" x14ac:dyDescent="0.35">
      <c r="A94" s="115" t="s">
        <v>91</v>
      </c>
      <c r="B94" s="116">
        <v>799.2</v>
      </c>
      <c r="C94" s="116">
        <v>827.6</v>
      </c>
      <c r="D94" s="116">
        <v>0</v>
      </c>
      <c r="E94" s="116">
        <v>220</v>
      </c>
      <c r="F94" s="116">
        <v>39.1</v>
      </c>
      <c r="G94" s="116">
        <v>212.6</v>
      </c>
      <c r="H94" s="116">
        <v>0</v>
      </c>
      <c r="I94" s="116">
        <v>0</v>
      </c>
      <c r="J94" s="116">
        <v>0</v>
      </c>
      <c r="K94" s="116">
        <v>0</v>
      </c>
      <c r="L94" s="116">
        <v>0</v>
      </c>
      <c r="M94" s="116">
        <v>0</v>
      </c>
      <c r="N94" s="116">
        <v>189.7</v>
      </c>
      <c r="O94" s="116">
        <v>9.8000000000000007</v>
      </c>
      <c r="P94" s="116">
        <v>215.1</v>
      </c>
      <c r="Q94" s="116">
        <v>2513</v>
      </c>
      <c r="R94" s="116">
        <v>2570</v>
      </c>
      <c r="S94" s="116">
        <v>57</v>
      </c>
      <c r="T94" s="116">
        <v>2.2200000000000002</v>
      </c>
    </row>
    <row r="95" spans="1:20" ht="14.4" thickBot="1" x14ac:dyDescent="0.35">
      <c r="A95" s="115" t="s">
        <v>92</v>
      </c>
      <c r="B95" s="116">
        <v>799.2</v>
      </c>
      <c r="C95" s="116">
        <v>827.6</v>
      </c>
      <c r="D95" s="116">
        <v>7.3</v>
      </c>
      <c r="E95" s="116">
        <v>220</v>
      </c>
      <c r="F95" s="116">
        <v>39.1</v>
      </c>
      <c r="G95" s="116">
        <v>237.1</v>
      </c>
      <c r="H95" s="116">
        <v>0</v>
      </c>
      <c r="I95" s="116">
        <v>0</v>
      </c>
      <c r="J95" s="116">
        <v>0</v>
      </c>
      <c r="K95" s="116">
        <v>0</v>
      </c>
      <c r="L95" s="116">
        <v>0</v>
      </c>
      <c r="M95" s="116">
        <v>0</v>
      </c>
      <c r="N95" s="116">
        <v>189.7</v>
      </c>
      <c r="O95" s="116">
        <v>9.8000000000000007</v>
      </c>
      <c r="P95" s="116">
        <v>281.10000000000002</v>
      </c>
      <c r="Q95" s="116">
        <v>2610.8000000000002</v>
      </c>
      <c r="R95" s="116">
        <v>2670</v>
      </c>
      <c r="S95" s="116">
        <v>59.2</v>
      </c>
      <c r="T95" s="116">
        <v>2.2200000000000002</v>
      </c>
    </row>
    <row r="96" spans="1:20" ht="14.4" thickBot="1" x14ac:dyDescent="0.35">
      <c r="A96" s="115" t="s">
        <v>93</v>
      </c>
      <c r="B96" s="116">
        <v>799.2</v>
      </c>
      <c r="C96" s="116">
        <v>827.6</v>
      </c>
      <c r="D96" s="116">
        <v>7.3</v>
      </c>
      <c r="E96" s="116">
        <v>439.9</v>
      </c>
      <c r="F96" s="116">
        <v>234.6</v>
      </c>
      <c r="G96" s="116">
        <v>237.1</v>
      </c>
      <c r="H96" s="116">
        <v>0</v>
      </c>
      <c r="I96" s="116">
        <v>0</v>
      </c>
      <c r="J96" s="116">
        <v>0</v>
      </c>
      <c r="K96" s="116">
        <v>0</v>
      </c>
      <c r="L96" s="116">
        <v>0</v>
      </c>
      <c r="M96" s="116">
        <v>0</v>
      </c>
      <c r="N96" s="116">
        <v>189.7</v>
      </c>
      <c r="O96" s="116">
        <v>0</v>
      </c>
      <c r="P96" s="116">
        <v>281.10000000000002</v>
      </c>
      <c r="Q96" s="116">
        <v>3016.5</v>
      </c>
      <c r="R96" s="116">
        <v>2830</v>
      </c>
      <c r="S96" s="116">
        <v>-186.5</v>
      </c>
      <c r="T96" s="116">
        <v>-6.59</v>
      </c>
    </row>
    <row r="97" spans="1:20" ht="14.4" thickBot="1" x14ac:dyDescent="0.35">
      <c r="A97" s="115" t="s">
        <v>94</v>
      </c>
      <c r="B97" s="116">
        <v>799.2</v>
      </c>
      <c r="C97" s="116">
        <v>827.6</v>
      </c>
      <c r="D97" s="116">
        <v>0</v>
      </c>
      <c r="E97" s="116">
        <v>220</v>
      </c>
      <c r="F97" s="116">
        <v>234.6</v>
      </c>
      <c r="G97" s="116">
        <v>212.6</v>
      </c>
      <c r="H97" s="116">
        <v>0</v>
      </c>
      <c r="I97" s="116">
        <v>0</v>
      </c>
      <c r="J97" s="116">
        <v>0</v>
      </c>
      <c r="K97" s="116">
        <v>0</v>
      </c>
      <c r="L97" s="116">
        <v>0</v>
      </c>
      <c r="M97" s="116">
        <v>0</v>
      </c>
      <c r="N97" s="116">
        <v>189.7</v>
      </c>
      <c r="O97" s="116">
        <v>9.8000000000000007</v>
      </c>
      <c r="P97" s="116">
        <v>261.5</v>
      </c>
      <c r="Q97" s="116">
        <v>2755</v>
      </c>
      <c r="R97" s="116">
        <v>2850</v>
      </c>
      <c r="S97" s="116">
        <v>95</v>
      </c>
      <c r="T97" s="116">
        <v>3.33</v>
      </c>
    </row>
    <row r="98" spans="1:20" ht="14.4" thickBot="1" x14ac:dyDescent="0.35">
      <c r="A98" s="115" t="s">
        <v>95</v>
      </c>
      <c r="B98" s="116">
        <v>799.2</v>
      </c>
      <c r="C98" s="116">
        <v>735.7</v>
      </c>
      <c r="D98" s="116">
        <v>0</v>
      </c>
      <c r="E98" s="116">
        <v>439.9</v>
      </c>
      <c r="F98" s="116">
        <v>39.1</v>
      </c>
      <c r="G98" s="116">
        <v>237.1</v>
      </c>
      <c r="H98" s="116">
        <v>0</v>
      </c>
      <c r="I98" s="116">
        <v>0</v>
      </c>
      <c r="J98" s="116">
        <v>0</v>
      </c>
      <c r="K98" s="116">
        <v>0</v>
      </c>
      <c r="L98" s="116">
        <v>0</v>
      </c>
      <c r="M98" s="116">
        <v>35.700000000000003</v>
      </c>
      <c r="N98" s="116">
        <v>189.7</v>
      </c>
      <c r="O98" s="116">
        <v>9.8000000000000007</v>
      </c>
      <c r="P98" s="116">
        <v>281.10000000000002</v>
      </c>
      <c r="Q98" s="116">
        <v>2767.2</v>
      </c>
      <c r="R98" s="116">
        <v>2540</v>
      </c>
      <c r="S98" s="116">
        <v>-227.2</v>
      </c>
      <c r="T98" s="116">
        <v>-8.94</v>
      </c>
    </row>
    <row r="99" spans="1:20" ht="14.4" thickBot="1" x14ac:dyDescent="0.35">
      <c r="A99" s="115" t="s">
        <v>96</v>
      </c>
      <c r="B99" s="116">
        <v>799.2</v>
      </c>
      <c r="C99" s="116">
        <v>735.7</v>
      </c>
      <c r="D99" s="116">
        <v>0</v>
      </c>
      <c r="E99" s="116">
        <v>259.10000000000002</v>
      </c>
      <c r="F99" s="116">
        <v>39.1</v>
      </c>
      <c r="G99" s="116">
        <v>237.1</v>
      </c>
      <c r="H99" s="116">
        <v>0</v>
      </c>
      <c r="I99" s="116">
        <v>0</v>
      </c>
      <c r="J99" s="116">
        <v>0</v>
      </c>
      <c r="K99" s="116">
        <v>0</v>
      </c>
      <c r="L99" s="116">
        <v>0</v>
      </c>
      <c r="M99" s="116">
        <v>0</v>
      </c>
      <c r="N99" s="116">
        <v>264</v>
      </c>
      <c r="O99" s="116">
        <v>9.8000000000000007</v>
      </c>
      <c r="P99" s="116">
        <v>261.5</v>
      </c>
      <c r="Q99" s="116">
        <v>2605.4</v>
      </c>
      <c r="R99" s="116">
        <v>2620</v>
      </c>
      <c r="S99" s="116">
        <v>14.6</v>
      </c>
      <c r="T99" s="116">
        <v>0.56000000000000005</v>
      </c>
    </row>
    <row r="100" spans="1:20" ht="14.4" thickBot="1" x14ac:dyDescent="0.35">
      <c r="A100" s="115" t="s">
        <v>97</v>
      </c>
      <c r="B100" s="116">
        <v>875</v>
      </c>
      <c r="C100" s="116">
        <v>827.6</v>
      </c>
      <c r="D100" s="116">
        <v>7.3</v>
      </c>
      <c r="E100" s="116">
        <v>386.2</v>
      </c>
      <c r="F100" s="116">
        <v>234.6</v>
      </c>
      <c r="G100" s="116">
        <v>237.1</v>
      </c>
      <c r="H100" s="116">
        <v>0</v>
      </c>
      <c r="I100" s="116">
        <v>0</v>
      </c>
      <c r="J100" s="116">
        <v>0</v>
      </c>
      <c r="K100" s="116">
        <v>0</v>
      </c>
      <c r="L100" s="116">
        <v>0</v>
      </c>
      <c r="M100" s="116">
        <v>35.700000000000003</v>
      </c>
      <c r="N100" s="116">
        <v>264</v>
      </c>
      <c r="O100" s="116">
        <v>9.8000000000000007</v>
      </c>
      <c r="P100" s="116">
        <v>281.10000000000002</v>
      </c>
      <c r="Q100" s="116">
        <v>3158.3</v>
      </c>
      <c r="R100" s="116">
        <v>3230</v>
      </c>
      <c r="S100" s="116">
        <v>71.7</v>
      </c>
      <c r="T100" s="116">
        <v>2.2200000000000002</v>
      </c>
    </row>
    <row r="101" spans="1:20" ht="14.4" thickBot="1" x14ac:dyDescent="0.35">
      <c r="A101" s="115" t="s">
        <v>98</v>
      </c>
      <c r="B101" s="116">
        <v>875</v>
      </c>
      <c r="C101" s="116">
        <v>827.6</v>
      </c>
      <c r="D101" s="116">
        <v>0</v>
      </c>
      <c r="E101" s="116">
        <v>268.89999999999998</v>
      </c>
      <c r="F101" s="116">
        <v>234.6</v>
      </c>
      <c r="G101" s="116">
        <v>237.1</v>
      </c>
      <c r="H101" s="116">
        <v>0</v>
      </c>
      <c r="I101" s="116">
        <v>0</v>
      </c>
      <c r="J101" s="116">
        <v>0</v>
      </c>
      <c r="K101" s="116">
        <v>0</v>
      </c>
      <c r="L101" s="116">
        <v>0</v>
      </c>
      <c r="M101" s="116">
        <v>0</v>
      </c>
      <c r="N101" s="116">
        <v>189.7</v>
      </c>
      <c r="O101" s="116">
        <v>9.8000000000000007</v>
      </c>
      <c r="P101" s="116">
        <v>281.10000000000002</v>
      </c>
      <c r="Q101" s="116">
        <v>2923.6</v>
      </c>
      <c r="R101" s="116">
        <v>2990</v>
      </c>
      <c r="S101" s="116">
        <v>66.400000000000006</v>
      </c>
      <c r="T101" s="116">
        <v>2.2200000000000002</v>
      </c>
    </row>
    <row r="102" spans="1:20" ht="14.4" thickBot="1" x14ac:dyDescent="0.35">
      <c r="A102" s="115" t="s">
        <v>99</v>
      </c>
      <c r="B102" s="116">
        <v>799.2</v>
      </c>
      <c r="C102" s="116">
        <v>827.6</v>
      </c>
      <c r="D102" s="116">
        <v>0</v>
      </c>
      <c r="E102" s="116">
        <v>439.9</v>
      </c>
      <c r="F102" s="116">
        <v>127.1</v>
      </c>
      <c r="G102" s="116">
        <v>237.1</v>
      </c>
      <c r="H102" s="116">
        <v>0</v>
      </c>
      <c r="I102" s="116">
        <v>0</v>
      </c>
      <c r="J102" s="116">
        <v>0</v>
      </c>
      <c r="K102" s="116">
        <v>0</v>
      </c>
      <c r="L102" s="116">
        <v>0</v>
      </c>
      <c r="M102" s="116">
        <v>35.700000000000003</v>
      </c>
      <c r="N102" s="116">
        <v>264</v>
      </c>
      <c r="O102" s="116">
        <v>9.8000000000000007</v>
      </c>
      <c r="P102" s="116">
        <v>281.10000000000002</v>
      </c>
      <c r="Q102" s="116">
        <v>3021.4</v>
      </c>
      <c r="R102" s="116">
        <v>3060</v>
      </c>
      <c r="S102" s="116">
        <v>38.6</v>
      </c>
      <c r="T102" s="116">
        <v>1.26</v>
      </c>
    </row>
    <row r="103" spans="1:20" ht="14.4" thickBot="1" x14ac:dyDescent="0.35"/>
    <row r="104" spans="1:20" ht="14.4" thickBot="1" x14ac:dyDescent="0.35">
      <c r="A104" s="117" t="s">
        <v>131</v>
      </c>
      <c r="B104" s="118">
        <v>5252.9</v>
      </c>
      <c r="C104">
        <f>'Z 22'!B103</f>
        <v>4507</v>
      </c>
      <c r="D104" s="122">
        <f>C104-B104</f>
        <v>-745.89999999999964</v>
      </c>
    </row>
    <row r="105" spans="1:20" ht="14.4" thickBot="1" x14ac:dyDescent="0.35">
      <c r="A105" s="117" t="s">
        <v>132</v>
      </c>
      <c r="B105" s="118">
        <v>220</v>
      </c>
    </row>
    <row r="106" spans="1:20" ht="14.4" thickBot="1" x14ac:dyDescent="0.35">
      <c r="A106" s="117" t="s">
        <v>133</v>
      </c>
      <c r="B106" s="118">
        <v>53389</v>
      </c>
    </row>
    <row r="107" spans="1:20" ht="14.4" thickBot="1" x14ac:dyDescent="0.35">
      <c r="A107" s="117" t="s">
        <v>134</v>
      </c>
      <c r="B107" s="118">
        <v>54160</v>
      </c>
    </row>
    <row r="108" spans="1:20" ht="14.4" thickBot="1" x14ac:dyDescent="0.35">
      <c r="A108" s="117" t="s">
        <v>135</v>
      </c>
      <c r="B108" s="118">
        <v>-771</v>
      </c>
    </row>
    <row r="109" spans="1:20" ht="14.4" thickBot="1" x14ac:dyDescent="0.35">
      <c r="A109" s="117" t="s">
        <v>136</v>
      </c>
      <c r="B109" s="118"/>
    </row>
    <row r="110" spans="1:20" ht="14.4" thickBot="1" x14ac:dyDescent="0.35">
      <c r="A110" s="117" t="s">
        <v>137</v>
      </c>
      <c r="B110" s="118"/>
    </row>
    <row r="111" spans="1:20" ht="14.4" thickBot="1" x14ac:dyDescent="0.35">
      <c r="A111" s="117" t="s">
        <v>138</v>
      </c>
      <c r="B111" s="118">
        <v>0</v>
      </c>
    </row>
    <row r="113" spans="1:1" x14ac:dyDescent="0.3">
      <c r="A113" s="93" t="s">
        <v>139</v>
      </c>
    </row>
    <row r="115" spans="1:1" x14ac:dyDescent="0.3">
      <c r="A115" s="119" t="s">
        <v>294</v>
      </c>
    </row>
    <row r="116" spans="1:1" x14ac:dyDescent="0.3">
      <c r="A116" s="119" t="s">
        <v>295</v>
      </c>
    </row>
  </sheetData>
  <hyperlinks>
    <hyperlink ref="A113" r:id="rId1" display="https://miau.my-x.hu/myx-free/coco/test/452880520230417151014.html" xr:uid="{00000000-0004-0000-1B00-000000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2"/>
  <sheetViews>
    <sheetView zoomScale="66" workbookViewId="0"/>
  </sheetViews>
  <sheetFormatPr baseColWidth="10" defaultColWidth="14.44140625" defaultRowHeight="13.8" x14ac:dyDescent="0.3"/>
  <cols>
    <col min="1" max="1" width="16.44140625" customWidth="1"/>
    <col min="2" max="2" width="12.88671875" customWidth="1"/>
    <col min="3" max="3" width="11.6640625" customWidth="1"/>
    <col min="4" max="4" width="21.33203125" customWidth="1"/>
    <col min="5" max="5" width="19.109375" customWidth="1"/>
    <col min="6" max="6" width="14.33203125" customWidth="1"/>
    <col min="7" max="7" width="15.109375" customWidth="1"/>
    <col min="8" max="9" width="14.33203125" customWidth="1"/>
    <col min="10" max="11" width="15.109375" customWidth="1"/>
    <col min="12" max="15" width="14.33203125" customWidth="1"/>
    <col min="16" max="16" width="18.109375" customWidth="1"/>
    <col min="17" max="17" width="17.88671875" customWidth="1"/>
    <col min="18" max="18" width="19.109375" customWidth="1"/>
    <col min="19" max="26" width="8.88671875" customWidth="1"/>
  </cols>
  <sheetData>
    <row r="1" spans="1:26" ht="47.25" customHeight="1" thickBot="1" x14ac:dyDescent="0.35">
      <c r="A1" s="108" t="s">
        <v>325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4"/>
      <c r="T1" s="4"/>
      <c r="U1" s="4"/>
      <c r="V1" s="4"/>
      <c r="W1" s="4"/>
      <c r="X1" s="4"/>
      <c r="Y1" s="4"/>
      <c r="Z1" s="4"/>
    </row>
    <row r="2" spans="1:26" ht="32.25" customHeight="1" x14ac:dyDescent="0.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5</v>
      </c>
      <c r="G2" s="5" t="s">
        <v>6</v>
      </c>
      <c r="H2" s="5" t="s">
        <v>7</v>
      </c>
      <c r="I2" s="5" t="s">
        <v>5</v>
      </c>
      <c r="J2" s="5" t="s">
        <v>5</v>
      </c>
      <c r="K2" s="5" t="s">
        <v>2</v>
      </c>
      <c r="L2" s="5" t="s">
        <v>2</v>
      </c>
      <c r="M2" s="5" t="s">
        <v>2</v>
      </c>
      <c r="N2" s="5" t="s">
        <v>2</v>
      </c>
      <c r="O2" s="5" t="s">
        <v>8</v>
      </c>
      <c r="P2" s="5" t="s">
        <v>9</v>
      </c>
      <c r="Q2" s="5" t="s">
        <v>10</v>
      </c>
      <c r="R2" s="4"/>
      <c r="S2" s="4"/>
      <c r="T2" s="4"/>
      <c r="U2" s="4"/>
      <c r="V2" s="4"/>
      <c r="W2" s="4"/>
      <c r="X2" s="4"/>
      <c r="Y2" s="4"/>
    </row>
    <row r="3" spans="1:26" ht="30.75" customHeight="1" x14ac:dyDescent="0.3">
      <c r="A3" s="6" t="s">
        <v>11</v>
      </c>
      <c r="B3" s="6" t="s">
        <v>12</v>
      </c>
      <c r="C3" s="6">
        <f t="shared" ref="C3:Q3" si="0">IF(C4&lt;0,1,0)</f>
        <v>1</v>
      </c>
      <c r="D3" s="6">
        <f t="shared" si="0"/>
        <v>0</v>
      </c>
      <c r="E3" s="6">
        <f t="shared" si="0"/>
        <v>0</v>
      </c>
      <c r="F3" s="6">
        <f t="shared" si="0"/>
        <v>0</v>
      </c>
      <c r="G3" s="6">
        <f t="shared" si="0"/>
        <v>0</v>
      </c>
      <c r="H3" s="6">
        <f t="shared" si="0"/>
        <v>0</v>
      </c>
      <c r="I3" s="6">
        <f t="shared" si="0"/>
        <v>1</v>
      </c>
      <c r="J3" s="6">
        <f t="shared" si="0"/>
        <v>0</v>
      </c>
      <c r="K3" s="6">
        <f t="shared" si="0"/>
        <v>0</v>
      </c>
      <c r="L3" s="6">
        <f t="shared" si="0"/>
        <v>0</v>
      </c>
      <c r="M3" s="6">
        <f t="shared" si="0"/>
        <v>0</v>
      </c>
      <c r="N3" s="6">
        <f t="shared" si="0"/>
        <v>0</v>
      </c>
      <c r="O3" s="6">
        <f t="shared" si="0"/>
        <v>0</v>
      </c>
      <c r="P3" s="6">
        <f t="shared" si="0"/>
        <v>1</v>
      </c>
      <c r="Q3" s="6">
        <f t="shared" si="0"/>
        <v>0</v>
      </c>
      <c r="R3" s="4"/>
      <c r="S3" s="4"/>
      <c r="T3" s="4"/>
      <c r="U3" s="4"/>
      <c r="V3" s="4"/>
      <c r="W3" s="4"/>
      <c r="X3" s="4"/>
      <c r="Y3" s="4"/>
    </row>
    <row r="4" spans="1:26" ht="24" customHeight="1" x14ac:dyDescent="0.3">
      <c r="A4" s="6" t="s">
        <v>13</v>
      </c>
      <c r="B4" s="6">
        <f t="shared" ref="B4:Q4" si="1">CORREL(B7:B28,$B$7:$B$28)</f>
        <v>1</v>
      </c>
      <c r="C4" s="7">
        <f t="shared" si="1"/>
        <v>-0.60922776917190036</v>
      </c>
      <c r="D4" s="7">
        <f t="shared" si="1"/>
        <v>0.59311077968125292</v>
      </c>
      <c r="E4" s="7">
        <f t="shared" si="1"/>
        <v>5.4263722429468586E-2</v>
      </c>
      <c r="F4" s="7">
        <f t="shared" si="1"/>
        <v>8.602418473945922E-2</v>
      </c>
      <c r="G4" s="7">
        <f t="shared" si="1"/>
        <v>0.32822512344781518</v>
      </c>
      <c r="H4" s="7">
        <f t="shared" si="1"/>
        <v>0.11170267826756322</v>
      </c>
      <c r="I4" s="7">
        <f t="shared" si="1"/>
        <v>-0.31141293548727461</v>
      </c>
      <c r="J4" s="7">
        <f t="shared" si="1"/>
        <v>6.5311321765740102E-2</v>
      </c>
      <c r="K4" s="7">
        <f t="shared" si="1"/>
        <v>0.95331965149760345</v>
      </c>
      <c r="L4" s="7">
        <f t="shared" si="1"/>
        <v>0.65374571550894078</v>
      </c>
      <c r="M4" s="7">
        <f t="shared" si="1"/>
        <v>0.91249402451274308</v>
      </c>
      <c r="N4" s="7">
        <f t="shared" si="1"/>
        <v>0.84663366547947794</v>
      </c>
      <c r="O4" s="7">
        <f t="shared" si="1"/>
        <v>0.87104878310354483</v>
      </c>
      <c r="P4" s="7">
        <f t="shared" si="1"/>
        <v>-0.76866132602289106</v>
      </c>
      <c r="Q4" s="7">
        <f t="shared" si="1"/>
        <v>0.18992696637373441</v>
      </c>
      <c r="R4" s="4"/>
      <c r="S4" s="4"/>
      <c r="T4" s="4"/>
      <c r="U4" s="4"/>
      <c r="V4" s="4"/>
      <c r="W4" s="4"/>
      <c r="X4" s="4"/>
      <c r="Y4" s="4"/>
    </row>
    <row r="5" spans="1:26" ht="26.25" customHeight="1" x14ac:dyDescent="0.3">
      <c r="A5" s="6" t="s">
        <v>14</v>
      </c>
      <c r="B5" s="6" t="s">
        <v>15</v>
      </c>
      <c r="C5" s="6" t="s">
        <v>16</v>
      </c>
      <c r="D5" s="6" t="s">
        <v>17</v>
      </c>
      <c r="E5" s="6" t="s">
        <v>18</v>
      </c>
      <c r="F5" s="6" t="s">
        <v>19</v>
      </c>
      <c r="G5" s="6" t="s">
        <v>20</v>
      </c>
      <c r="H5" s="6" t="s">
        <v>21</v>
      </c>
      <c r="I5" s="6" t="s">
        <v>22</v>
      </c>
      <c r="J5" s="6" t="s">
        <v>23</v>
      </c>
      <c r="K5" s="6" t="s">
        <v>24</v>
      </c>
      <c r="L5" s="6" t="s">
        <v>25</v>
      </c>
      <c r="M5" s="6" t="s">
        <v>26</v>
      </c>
      <c r="N5" s="6" t="s">
        <v>27</v>
      </c>
      <c r="O5" s="6" t="s">
        <v>28</v>
      </c>
      <c r="P5" s="6" t="s">
        <v>29</v>
      </c>
      <c r="Q5" s="6" t="s">
        <v>30</v>
      </c>
      <c r="R5" s="4"/>
      <c r="S5" s="4"/>
      <c r="T5" s="4"/>
      <c r="U5" s="4"/>
      <c r="V5" s="4"/>
      <c r="W5" s="4"/>
      <c r="X5" s="4"/>
      <c r="Y5" s="4"/>
    </row>
    <row r="6" spans="1:26" ht="87" customHeight="1" x14ac:dyDescent="0.3">
      <c r="A6" s="8" t="s">
        <v>31</v>
      </c>
      <c r="B6" s="105" t="s">
        <v>326</v>
      </c>
      <c r="C6" s="105" t="s">
        <v>327</v>
      </c>
      <c r="D6" s="106" t="s">
        <v>328</v>
      </c>
      <c r="E6" s="11" t="s">
        <v>35</v>
      </c>
      <c r="F6" s="11" t="s">
        <v>36</v>
      </c>
      <c r="G6" s="12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07" t="s">
        <v>266</v>
      </c>
      <c r="M6" s="13" t="s">
        <v>43</v>
      </c>
      <c r="N6" s="13" t="s">
        <v>44</v>
      </c>
      <c r="O6" s="13" t="s">
        <v>45</v>
      </c>
      <c r="P6" s="13" t="s">
        <v>46</v>
      </c>
      <c r="Q6" s="13" t="s">
        <v>47</v>
      </c>
      <c r="R6" s="4"/>
      <c r="S6" s="4"/>
      <c r="T6" s="4"/>
      <c r="U6" s="4"/>
      <c r="V6" s="4"/>
      <c r="W6" s="4"/>
      <c r="X6" s="4"/>
      <c r="Y6" s="4"/>
    </row>
    <row r="7" spans="1:26" ht="15.6" x14ac:dyDescent="0.3">
      <c r="A7" s="14">
        <v>2000</v>
      </c>
      <c r="B7" s="15">
        <f>'b,á,r,z termésátlg'!C3</f>
        <v>2770</v>
      </c>
      <c r="C7" s="15">
        <f>'b,á,r,z betak.ter'!C3*1000</f>
        <v>325000</v>
      </c>
      <c r="D7" s="15">
        <f>átlagárak!E3</f>
        <v>27881.702625777714</v>
      </c>
      <c r="E7" s="16">
        <f>időjárás!D4</f>
        <v>121</v>
      </c>
      <c r="F7" s="16">
        <f>időjárás!G4</f>
        <v>11</v>
      </c>
      <c r="G7" s="16">
        <f>időjárás!B4</f>
        <v>11.5</v>
      </c>
      <c r="H7" s="17">
        <f>időjárás!C4</f>
        <v>423.4</v>
      </c>
      <c r="I7" s="17">
        <f>időjárás!E4</f>
        <v>83</v>
      </c>
      <c r="J7" s="17">
        <f>időjárás!F4</f>
        <v>34</v>
      </c>
      <c r="K7" s="18">
        <f>'b,á,r,z termésátlg'!B3</f>
        <v>3600</v>
      </c>
      <c r="L7" s="18">
        <f>'kukorica termelés'!F107</f>
        <v>4150</v>
      </c>
      <c r="M7" s="18">
        <f>'b,á,r,z termésátlg'!D3</f>
        <v>2000</v>
      </c>
      <c r="N7" s="18">
        <f>'b,á,r,z termésátlg'!E3</f>
        <v>1670</v>
      </c>
      <c r="O7" s="19">
        <f>műtrágya!F3</f>
        <v>61</v>
      </c>
      <c r="P7" s="20">
        <f>munkaerő!B3</f>
        <v>676049.33028564835</v>
      </c>
      <c r="Q7" s="20">
        <f>munkaerő!C3</f>
        <v>97.107215065321569</v>
      </c>
      <c r="R7" s="4"/>
      <c r="S7" s="4"/>
      <c r="T7" s="4"/>
      <c r="U7" s="4"/>
      <c r="V7" s="4"/>
      <c r="W7" s="4"/>
      <c r="X7" s="4"/>
      <c r="Y7" s="4"/>
    </row>
    <row r="8" spans="1:26" ht="15.6" x14ac:dyDescent="0.3">
      <c r="A8" s="14">
        <v>2001</v>
      </c>
      <c r="B8" s="15">
        <f>'b,á,r,z termésátlg'!C4</f>
        <v>3530</v>
      </c>
      <c r="C8" s="15">
        <f>'b,á,r,z betak.ter'!C4*1000</f>
        <v>367000</v>
      </c>
      <c r="D8" s="15">
        <f>átlagárak!E4</f>
        <v>25745.707253588458</v>
      </c>
      <c r="E8" s="16">
        <f>időjárás!D5</f>
        <v>141</v>
      </c>
      <c r="F8" s="16">
        <f>időjárás!G5</f>
        <v>2</v>
      </c>
      <c r="G8" s="16">
        <f>időjárás!B5</f>
        <v>10.3</v>
      </c>
      <c r="H8" s="17">
        <f>időjárás!C5</f>
        <v>614.29999999999995</v>
      </c>
      <c r="I8" s="17">
        <f>időjárás!E5</f>
        <v>96</v>
      </c>
      <c r="J8" s="17">
        <f>időjárás!F5</f>
        <v>22</v>
      </c>
      <c r="K8" s="18">
        <f>'b,á,r,z termésátlg'!B4</f>
        <v>4310</v>
      </c>
      <c r="L8" s="18">
        <f>'kukorica termelés'!F108</f>
        <v>6220</v>
      </c>
      <c r="M8" s="18">
        <f>'b,á,r,z termésátlg'!D4</f>
        <v>2370</v>
      </c>
      <c r="N8" s="18">
        <f>'b,á,r,z termésátlg'!E4</f>
        <v>2450</v>
      </c>
      <c r="O8" s="19">
        <f>műtrágya!F4</f>
        <v>67</v>
      </c>
      <c r="P8" s="20">
        <f>munkaerő!B4</f>
        <v>642937.28248072241</v>
      </c>
      <c r="Q8" s="20">
        <f>munkaerő!C4</f>
        <v>105.3971294080375</v>
      </c>
      <c r="R8" s="4"/>
      <c r="S8" s="4"/>
      <c r="T8" s="4"/>
      <c r="U8" s="4"/>
      <c r="V8" s="4"/>
      <c r="W8" s="4"/>
      <c r="X8" s="4"/>
      <c r="Y8" s="4"/>
    </row>
    <row r="9" spans="1:26" ht="15.6" x14ac:dyDescent="0.3">
      <c r="A9" s="14">
        <v>2002</v>
      </c>
      <c r="B9" s="15">
        <f>'b,á,r,z termésátlg'!C5</f>
        <v>2820</v>
      </c>
      <c r="C9" s="15">
        <f>'b,á,r,z betak.ter'!C5*1000</f>
        <v>370000</v>
      </c>
      <c r="D9" s="15">
        <f>átlagárak!E5</f>
        <v>25259.920015609514</v>
      </c>
      <c r="E9" s="16">
        <f>időjárás!D6</f>
        <v>147</v>
      </c>
      <c r="F9" s="16">
        <f>időjárás!G6</f>
        <v>8</v>
      </c>
      <c r="G9" s="16">
        <f>időjárás!B6</f>
        <v>11.3</v>
      </c>
      <c r="H9" s="17">
        <f>időjárás!C6</f>
        <v>546.6</v>
      </c>
      <c r="I9" s="17">
        <f>időjárás!E6</f>
        <v>79</v>
      </c>
      <c r="J9" s="17">
        <f>időjárás!F6</f>
        <v>26</v>
      </c>
      <c r="K9" s="18">
        <f>'b,á,r,z termésátlg'!B5</f>
        <v>3510</v>
      </c>
      <c r="L9" s="18">
        <f>'kukorica termelés'!F109</f>
        <v>5050</v>
      </c>
      <c r="M9" s="18">
        <f>'b,á,r,z termésátlg'!D5</f>
        <v>1960</v>
      </c>
      <c r="N9" s="18">
        <f>'b,á,r,z termésátlg'!E5</f>
        <v>2160</v>
      </c>
      <c r="O9" s="19">
        <f>műtrágya!F5</f>
        <v>74</v>
      </c>
      <c r="P9" s="20">
        <f>munkaerő!B5</f>
        <v>646741.2214467359</v>
      </c>
      <c r="Q9" s="20">
        <f>munkaerő!C5</f>
        <v>79.446888358480024</v>
      </c>
      <c r="R9" s="4"/>
      <c r="S9" s="4"/>
      <c r="T9" s="4"/>
      <c r="U9" s="4"/>
      <c r="V9" s="4"/>
      <c r="W9" s="4"/>
      <c r="X9" s="4"/>
      <c r="Y9" s="4"/>
    </row>
    <row r="10" spans="1:26" ht="15.6" x14ac:dyDescent="0.3">
      <c r="A10" s="14">
        <v>2003</v>
      </c>
      <c r="B10" s="15">
        <f>'b,á,r,z termésátlg'!C6</f>
        <v>2380</v>
      </c>
      <c r="C10" s="15">
        <f>'b,á,r,z betak.ter'!C6*1000</f>
        <v>341000</v>
      </c>
      <c r="D10" s="15">
        <f>átlagárak!E6</f>
        <v>26913</v>
      </c>
      <c r="E10" s="16">
        <f>időjárás!D7</f>
        <v>114</v>
      </c>
      <c r="F10" s="16">
        <f>időjárás!G7</f>
        <v>6</v>
      </c>
      <c r="G10" s="16">
        <f>időjárás!B7</f>
        <v>10.3</v>
      </c>
      <c r="H10" s="17">
        <f>időjárás!C7</f>
        <v>463.9</v>
      </c>
      <c r="I10" s="17">
        <f>időjárás!E7</f>
        <v>118</v>
      </c>
      <c r="J10" s="17">
        <f>időjárás!F7</f>
        <v>50</v>
      </c>
      <c r="K10" s="18">
        <f>'b,á,r,z termésátlg'!B6</f>
        <v>2640</v>
      </c>
      <c r="L10" s="18">
        <f>'kukorica termelés'!F110</f>
        <v>3950</v>
      </c>
      <c r="M10" s="18">
        <f>'b,á,r,z termésátlg'!D6</f>
        <v>1460</v>
      </c>
      <c r="N10" s="18">
        <f>'b,á,r,z termésátlg'!E6</f>
        <v>1490</v>
      </c>
      <c r="O10" s="19">
        <f>műtrágya!F6</f>
        <v>75</v>
      </c>
      <c r="P10" s="20">
        <f>munkaerő!B6</f>
        <v>581907</v>
      </c>
      <c r="Q10" s="20">
        <f>munkaerő!C6</f>
        <v>103.11016148467942</v>
      </c>
      <c r="R10" s="4"/>
      <c r="S10" s="4"/>
      <c r="T10" s="4"/>
      <c r="U10" s="4"/>
      <c r="V10" s="4"/>
      <c r="W10" s="4"/>
      <c r="X10" s="4"/>
      <c r="Y10" s="4"/>
    </row>
    <row r="11" spans="1:26" ht="15.6" x14ac:dyDescent="0.3">
      <c r="A11" s="14">
        <v>2004</v>
      </c>
      <c r="B11" s="15">
        <f>'b,á,r,z termésátlg'!C7</f>
        <v>4270</v>
      </c>
      <c r="C11" s="15">
        <f>'b,á,r,z betak.ter'!C7*1000</f>
        <v>331000</v>
      </c>
      <c r="D11" s="15">
        <f>átlagárak!E7</f>
        <v>23992</v>
      </c>
      <c r="E11" s="16">
        <f>időjárás!D8</f>
        <v>150</v>
      </c>
      <c r="F11" s="16">
        <f>időjárás!G8</f>
        <v>3</v>
      </c>
      <c r="G11" s="16">
        <f>időjárás!B8</f>
        <v>10.1</v>
      </c>
      <c r="H11" s="17">
        <f>időjárás!C8</f>
        <v>689.2</v>
      </c>
      <c r="I11" s="17">
        <f>időjárás!E8</f>
        <v>94</v>
      </c>
      <c r="J11" s="17">
        <f>időjárás!F8</f>
        <v>14</v>
      </c>
      <c r="K11" s="18">
        <f>'b,á,r,z termésátlg'!B7</f>
        <v>5120</v>
      </c>
      <c r="L11" s="18">
        <f>'kukorica termelés'!F111</f>
        <v>7000</v>
      </c>
      <c r="M11" s="18">
        <f>'b,á,r,z termésátlg'!D7</f>
        <v>2750</v>
      </c>
      <c r="N11" s="18">
        <f>'b,á,r,z termésátlg'!E7</f>
        <v>3120</v>
      </c>
      <c r="O11" s="19">
        <f>műtrágya!F7</f>
        <v>77</v>
      </c>
      <c r="P11" s="20">
        <f>munkaerő!B7</f>
        <v>553785.10037174716</v>
      </c>
      <c r="Q11" s="20">
        <f>munkaerő!C7</f>
        <v>151.56487974577871</v>
      </c>
      <c r="R11" s="4"/>
      <c r="S11" s="4"/>
      <c r="T11" s="4"/>
      <c r="U11" s="4"/>
      <c r="V11" s="4"/>
      <c r="W11" s="4"/>
      <c r="X11" s="4"/>
      <c r="Y11" s="4"/>
    </row>
    <row r="12" spans="1:26" ht="15.6" x14ac:dyDescent="0.3">
      <c r="A12" s="14">
        <v>2005</v>
      </c>
      <c r="B12" s="15">
        <f>'b,á,r,z termésátlg'!C8</f>
        <v>3750</v>
      </c>
      <c r="C12" s="15">
        <f>'b,á,r,z betak.ter'!C8*1000</f>
        <v>317000</v>
      </c>
      <c r="D12" s="15">
        <f>átlagárak!E8</f>
        <v>21272</v>
      </c>
      <c r="E12" s="16">
        <f>időjárás!D9</f>
        <v>145</v>
      </c>
      <c r="F12" s="16">
        <f>időjárás!G9</f>
        <v>4</v>
      </c>
      <c r="G12" s="16">
        <f>időjárás!B9</f>
        <v>9.6999999999999993</v>
      </c>
      <c r="H12" s="17">
        <f>időjárás!C9</f>
        <v>732.5</v>
      </c>
      <c r="I12" s="17">
        <f>időjárás!E9</f>
        <v>117</v>
      </c>
      <c r="J12" s="17">
        <f>időjárás!F9</f>
        <v>13</v>
      </c>
      <c r="K12" s="18">
        <f>'b,á,r,z termésátlg'!B8</f>
        <v>4500</v>
      </c>
      <c r="L12" s="18">
        <f>'kukorica termelés'!F112</f>
        <v>7560</v>
      </c>
      <c r="M12" s="18">
        <f>'b,á,r,z termésátlg'!D8</f>
        <v>2570</v>
      </c>
      <c r="N12" s="18">
        <f>'b,á,r,z termésátlg'!E8</f>
        <v>2520</v>
      </c>
      <c r="O12" s="19">
        <f>műtrágya!F8</f>
        <v>67</v>
      </c>
      <c r="P12" s="20">
        <f>munkaerő!B8</f>
        <v>522248</v>
      </c>
      <c r="Q12" s="20">
        <f>munkaerő!C8</f>
        <v>100.80981622550198</v>
      </c>
      <c r="R12" s="4"/>
      <c r="S12" s="4"/>
      <c r="T12" s="4"/>
      <c r="U12" s="4"/>
      <c r="V12" s="4"/>
      <c r="W12" s="4"/>
      <c r="X12" s="4"/>
      <c r="Y12" s="4"/>
    </row>
    <row r="13" spans="1:26" ht="15.6" x14ac:dyDescent="0.3">
      <c r="A13" s="14">
        <v>2006</v>
      </c>
      <c r="B13" s="15">
        <f>'b,á,r,z termésátlg'!C9</f>
        <v>3670</v>
      </c>
      <c r="C13" s="15">
        <f>'b,á,r,z betak.ter'!C9*1000</f>
        <v>293000</v>
      </c>
      <c r="D13" s="15">
        <f>átlagárak!E9</f>
        <v>25233</v>
      </c>
      <c r="E13" s="16">
        <f>időjárás!D10</f>
        <v>140</v>
      </c>
      <c r="F13" s="16">
        <f>időjárás!G10</f>
        <v>7</v>
      </c>
      <c r="G13" s="16">
        <f>időjárás!B10</f>
        <v>10.4</v>
      </c>
      <c r="H13" s="17">
        <f>időjárás!C10</f>
        <v>581.9</v>
      </c>
      <c r="I13" s="17">
        <f>időjárás!E10</f>
        <v>95</v>
      </c>
      <c r="J13" s="17">
        <f>időjárás!F10</f>
        <v>30</v>
      </c>
      <c r="K13" s="18">
        <f>'b,á,r,z termésátlg'!B9</f>
        <v>4070</v>
      </c>
      <c r="L13" s="18">
        <f>'kukorica termelés'!F113</f>
        <v>6820</v>
      </c>
      <c r="M13" s="18">
        <f>'b,á,r,z termésátlg'!D9</f>
        <v>2540</v>
      </c>
      <c r="N13" s="18">
        <f>'b,á,r,z termésátlg'!E9</f>
        <v>2550</v>
      </c>
      <c r="O13" s="19">
        <f>műtrágya!F9</f>
        <v>78</v>
      </c>
      <c r="P13" s="20">
        <f>munkaerő!B9</f>
        <v>504403.04535147396</v>
      </c>
      <c r="Q13" s="20">
        <f>munkaerő!C9</f>
        <v>107.08547898844158</v>
      </c>
      <c r="R13" s="4"/>
      <c r="S13" s="4"/>
      <c r="T13" s="4"/>
      <c r="U13" s="4"/>
      <c r="V13" s="4"/>
      <c r="W13" s="4"/>
      <c r="X13" s="4"/>
      <c r="Y13" s="4"/>
    </row>
    <row r="14" spans="1:26" ht="15.6" x14ac:dyDescent="0.3">
      <c r="A14" s="14">
        <v>2007</v>
      </c>
      <c r="B14" s="15">
        <f>'b,á,r,z termésátlg'!C10</f>
        <v>3170</v>
      </c>
      <c r="C14" s="15">
        <f>'b,á,r,z betak.ter'!C10*1000</f>
        <v>321000</v>
      </c>
      <c r="D14" s="15">
        <f>átlagárak!E10</f>
        <v>37872</v>
      </c>
      <c r="E14" s="16">
        <f>időjárás!D11</f>
        <v>143</v>
      </c>
      <c r="F14" s="16">
        <f>időjárás!G11</f>
        <v>11</v>
      </c>
      <c r="G14" s="16">
        <f>időjárás!B11</f>
        <v>11.6</v>
      </c>
      <c r="H14" s="17">
        <f>időjárás!C11</f>
        <v>621.9</v>
      </c>
      <c r="I14" s="17">
        <f>időjárás!E11</f>
        <v>70</v>
      </c>
      <c r="J14" s="17">
        <f>időjárás!F11</f>
        <v>39</v>
      </c>
      <c r="K14" s="18">
        <f>'b,á,r,z termésátlg'!B10</f>
        <v>3590</v>
      </c>
      <c r="L14" s="18">
        <f>'kukorica termelés'!F114</f>
        <v>3730</v>
      </c>
      <c r="M14" s="18">
        <f>'b,á,r,z termésátlg'!D10</f>
        <v>2040</v>
      </c>
      <c r="N14" s="18">
        <f>'b,á,r,z termésátlg'!E10</f>
        <v>2090</v>
      </c>
      <c r="O14" s="19">
        <f>műtrágya!F10</f>
        <v>87</v>
      </c>
      <c r="P14" s="20">
        <f>munkaerő!B10</f>
        <v>459291</v>
      </c>
      <c r="Q14" s="20">
        <f>munkaerő!C10</f>
        <v>106.92742200626293</v>
      </c>
      <c r="R14" s="4"/>
      <c r="S14" s="4"/>
      <c r="T14" s="4"/>
      <c r="U14" s="4"/>
      <c r="V14" s="4"/>
      <c r="W14" s="4"/>
      <c r="X14" s="4"/>
      <c r="Y14" s="4"/>
    </row>
    <row r="15" spans="1:26" ht="15.6" x14ac:dyDescent="0.3">
      <c r="A15" s="14">
        <v>2008</v>
      </c>
      <c r="B15" s="15">
        <f>'b,á,r,z termésátlg'!C11</f>
        <v>4450</v>
      </c>
      <c r="C15" s="15">
        <f>'b,á,r,z betak.ter'!C11*1000</f>
        <v>330000</v>
      </c>
      <c r="D15" s="15">
        <f>átlagárak!E11</f>
        <v>36052</v>
      </c>
      <c r="E15" s="16">
        <f>időjárás!D12</f>
        <v>144</v>
      </c>
      <c r="F15" s="16">
        <f>időjárás!G12</f>
        <v>2</v>
      </c>
      <c r="G15" s="16">
        <f>időjárás!B12</f>
        <v>11.3</v>
      </c>
      <c r="H15" s="17">
        <f>időjárás!C12</f>
        <v>596.29999999999995</v>
      </c>
      <c r="I15" s="17">
        <f>időjárás!E12</f>
        <v>72</v>
      </c>
      <c r="J15" s="17">
        <f>időjárás!F12</f>
        <v>27</v>
      </c>
      <c r="K15" s="18">
        <f>'b,á,r,z termésátlg'!B11</f>
        <v>4980</v>
      </c>
      <c r="L15" s="18">
        <f>'kukorica termelés'!F115</f>
        <v>7470</v>
      </c>
      <c r="M15" s="18">
        <f>'b,á,r,z termésátlg'!D11</f>
        <v>2580</v>
      </c>
      <c r="N15" s="18">
        <f>'b,á,r,z termésátlg'!E11</f>
        <v>2970</v>
      </c>
      <c r="O15" s="19">
        <f>műtrágya!F11</f>
        <v>74</v>
      </c>
      <c r="P15" s="20">
        <f>munkaerő!B11</f>
        <v>435152</v>
      </c>
      <c r="Q15" s="20">
        <f>munkaerő!C11</f>
        <v>131.07702805790626</v>
      </c>
      <c r="R15" s="4"/>
      <c r="S15" s="4"/>
      <c r="T15" s="4"/>
      <c r="U15" s="4"/>
      <c r="V15" s="4"/>
      <c r="W15" s="4"/>
      <c r="X15" s="4"/>
      <c r="Y15" s="4"/>
    </row>
    <row r="16" spans="1:26" ht="15.6" x14ac:dyDescent="0.3">
      <c r="A16" s="14">
        <v>2009</v>
      </c>
      <c r="B16" s="15">
        <f>'b,á,r,z termésátlg'!C12</f>
        <v>3320</v>
      </c>
      <c r="C16" s="15">
        <f>'b,á,r,z betak.ter'!C12*1000</f>
        <v>321000</v>
      </c>
      <c r="D16" s="15">
        <f>átlagárak!E12</f>
        <v>26715</v>
      </c>
      <c r="E16" s="16">
        <f>időjárás!D13</f>
        <v>156</v>
      </c>
      <c r="F16" s="16">
        <f>időjárás!G13</f>
        <v>4</v>
      </c>
      <c r="G16" s="16">
        <f>időjárás!B13</f>
        <v>11.2</v>
      </c>
      <c r="H16" s="17">
        <f>időjárás!C13</f>
        <v>615.79999999999995</v>
      </c>
      <c r="I16" s="17">
        <f>időjárás!E13</f>
        <v>73</v>
      </c>
      <c r="J16" s="17">
        <f>időjárás!F13</f>
        <v>28</v>
      </c>
      <c r="K16" s="18">
        <f>'b,á,r,z termésátlg'!B12</f>
        <v>3850</v>
      </c>
      <c r="L16" s="18">
        <f>'kukorica termelés'!F116</f>
        <v>6390</v>
      </c>
      <c r="M16" s="18">
        <f>'b,á,r,z termésátlg'!D12</f>
        <v>1810</v>
      </c>
      <c r="N16" s="18">
        <f>'b,á,r,z termésátlg'!E12</f>
        <v>2130</v>
      </c>
      <c r="O16" s="19">
        <f>műtrágya!F12</f>
        <v>63.511947989072169</v>
      </c>
      <c r="P16" s="20">
        <f>munkaerő!B12</f>
        <v>446510</v>
      </c>
      <c r="Q16" s="20">
        <f>munkaerő!C12</f>
        <v>67.730070876096008</v>
      </c>
      <c r="R16" s="4"/>
      <c r="S16" s="4"/>
      <c r="T16" s="4"/>
      <c r="U16" s="4"/>
      <c r="V16" s="4"/>
      <c r="W16" s="4"/>
      <c r="X16" s="4"/>
      <c r="Y16" s="4"/>
    </row>
    <row r="17" spans="1:26" ht="15.6" x14ac:dyDescent="0.3">
      <c r="A17" s="14">
        <v>2010</v>
      </c>
      <c r="B17" s="15">
        <f>'b,á,r,z termésátlg'!C13</f>
        <v>3360</v>
      </c>
      <c r="C17" s="15">
        <f>'b,á,r,z betak.ter'!C13*1000</f>
        <v>281000</v>
      </c>
      <c r="D17" s="15">
        <f>átlagárak!E13</f>
        <v>29316</v>
      </c>
      <c r="E17" s="16">
        <f>időjárás!D14</f>
        <v>172</v>
      </c>
      <c r="F17" s="16">
        <f>időjárás!G14</f>
        <v>10</v>
      </c>
      <c r="G17" s="16">
        <f>időjárás!B14</f>
        <v>10.1</v>
      </c>
      <c r="H17" s="17">
        <f>időjárás!C14</f>
        <v>981</v>
      </c>
      <c r="I17" s="17">
        <f>időjárás!E14</f>
        <v>96</v>
      </c>
      <c r="J17" s="17">
        <f>időjárás!F14</f>
        <v>24</v>
      </c>
      <c r="K17" s="18">
        <f>'b,á,r,z termésátlg'!B13</f>
        <v>3710</v>
      </c>
      <c r="L17" s="18">
        <f>'kukorica termelés'!F117</f>
        <v>6470</v>
      </c>
      <c r="M17" s="18">
        <f>'b,á,r,z termésátlg'!D13</f>
        <v>2110</v>
      </c>
      <c r="N17" s="18">
        <f>'b,á,r,z termésátlg'!E13</f>
        <v>2320</v>
      </c>
      <c r="O17" s="19">
        <f>műtrágya!F13</f>
        <v>72.056450858180327</v>
      </c>
      <c r="P17" s="20">
        <f>munkaerő!B13</f>
        <v>444157</v>
      </c>
      <c r="Q17" s="20">
        <f>munkaerő!C13</f>
        <v>117.6</v>
      </c>
      <c r="R17" s="4"/>
      <c r="S17" s="4"/>
      <c r="T17" s="4"/>
      <c r="U17" s="4"/>
      <c r="V17" s="4"/>
      <c r="W17" s="4"/>
      <c r="X17" s="4"/>
      <c r="Y17" s="4"/>
    </row>
    <row r="18" spans="1:26" ht="15.6" x14ac:dyDescent="0.3">
      <c r="A18" s="14">
        <v>2011</v>
      </c>
      <c r="B18" s="15">
        <f>'b,á,r,z termésátlg'!C14</f>
        <v>3780</v>
      </c>
      <c r="C18" s="15">
        <f>'b,á,r,z betak.ter'!C14*1000</f>
        <v>261000</v>
      </c>
      <c r="D18" s="15">
        <f>átlagárak!E14</f>
        <v>49781</v>
      </c>
      <c r="E18" s="16">
        <f>időjárás!D15</f>
        <v>117</v>
      </c>
      <c r="F18" s="16">
        <f>időjárás!G15</f>
        <v>7</v>
      </c>
      <c r="G18" s="16">
        <f>időjárás!B15</f>
        <v>10.7</v>
      </c>
      <c r="H18" s="17">
        <f>időjárás!C15</f>
        <v>420.2</v>
      </c>
      <c r="I18" s="17">
        <f>időjárás!E15</f>
        <v>106</v>
      </c>
      <c r="J18" s="17">
        <f>időjárás!F15</f>
        <v>31</v>
      </c>
      <c r="K18" s="18">
        <f>'b,á,r,z termésátlg'!B14</f>
        <v>4200</v>
      </c>
      <c r="L18" s="18">
        <f>'kukorica termelés'!F118</f>
        <v>6500</v>
      </c>
      <c r="M18" s="18">
        <f>'b,á,r,z termésátlg'!D14</f>
        <v>2300</v>
      </c>
      <c r="N18" s="18">
        <f>'b,á,r,z termésátlg'!E14</f>
        <v>2410</v>
      </c>
      <c r="O18" s="19">
        <f>műtrágya!F14</f>
        <v>77.29970771190888</v>
      </c>
      <c r="P18" s="20">
        <f>munkaerő!B14</f>
        <v>436951</v>
      </c>
      <c r="Q18" s="20">
        <f>munkaerő!C14</f>
        <v>149.30000000000001</v>
      </c>
      <c r="R18" s="4"/>
      <c r="S18" s="4"/>
      <c r="T18" s="4"/>
      <c r="U18" s="4"/>
      <c r="V18" s="4"/>
      <c r="W18" s="4"/>
      <c r="X18" s="4"/>
      <c r="Y18" s="4"/>
    </row>
    <row r="19" spans="1:26" ht="15.6" x14ac:dyDescent="0.3">
      <c r="A19" s="14">
        <v>2012</v>
      </c>
      <c r="B19" s="15">
        <f>'b,á,r,z termésátlg'!C15</f>
        <v>3620</v>
      </c>
      <c r="C19" s="15">
        <f>'b,á,r,z betak.ter'!C15*1000</f>
        <v>275000</v>
      </c>
      <c r="D19" s="15">
        <f>átlagárak!E15</f>
        <v>54762</v>
      </c>
      <c r="E19" s="16">
        <f>időjárás!D16</f>
        <v>130</v>
      </c>
      <c r="F19" s="16">
        <f>időjárás!G16</f>
        <v>21</v>
      </c>
      <c r="G19" s="16">
        <f>időjárás!B16</f>
        <v>11.2</v>
      </c>
      <c r="H19" s="17">
        <f>időjárás!C16</f>
        <v>487.7</v>
      </c>
      <c r="I19" s="17">
        <f>időjárás!E16</f>
        <v>92</v>
      </c>
      <c r="J19" s="17">
        <f>időjárás!F16</f>
        <v>50</v>
      </c>
      <c r="K19" s="18">
        <f>'b,á,r,z termésátlg'!B15</f>
        <v>3750</v>
      </c>
      <c r="L19" s="18">
        <f>'kukorica termelés'!F119</f>
        <v>4000</v>
      </c>
      <c r="M19" s="18">
        <f>'b,á,r,z termésátlg'!D15</f>
        <v>2240</v>
      </c>
      <c r="N19" s="18">
        <f>'b,á,r,z termésátlg'!E15</f>
        <v>2590</v>
      </c>
      <c r="O19" s="19">
        <f>műtrágya!F15</f>
        <v>82.054702135631317</v>
      </c>
      <c r="P19" s="20">
        <f>munkaerő!B15</f>
        <v>433279</v>
      </c>
      <c r="Q19" s="20">
        <f>munkaerő!C15</f>
        <v>92.3</v>
      </c>
      <c r="R19" s="4"/>
      <c r="S19" s="4"/>
      <c r="T19" s="4"/>
      <c r="U19" s="4"/>
      <c r="V19" s="4"/>
      <c r="W19" s="4"/>
      <c r="X19" s="4"/>
      <c r="Y19" s="4"/>
    </row>
    <row r="20" spans="1:26" ht="15.6" x14ac:dyDescent="0.3">
      <c r="A20" s="14">
        <v>2013</v>
      </c>
      <c r="B20" s="15">
        <f>'b,á,r,z termésátlg'!C16</f>
        <v>4050</v>
      </c>
      <c r="C20" s="15">
        <f>'b,á,r,z betak.ter'!C16*1000</f>
        <v>262000</v>
      </c>
      <c r="D20" s="15">
        <f>átlagárak!E16</f>
        <v>46559</v>
      </c>
      <c r="E20" s="16">
        <f>időjárás!D17</f>
        <v>154</v>
      </c>
      <c r="F20" s="16">
        <f>időjárás!G17</f>
        <v>15</v>
      </c>
      <c r="G20" s="16">
        <f>időjárás!B17</f>
        <v>11</v>
      </c>
      <c r="H20" s="17">
        <f>időjárás!C17</f>
        <v>660.9</v>
      </c>
      <c r="I20" s="17">
        <f>időjárás!E17</f>
        <v>90</v>
      </c>
      <c r="J20" s="17">
        <f>időjárás!F17</f>
        <v>33</v>
      </c>
      <c r="K20" s="18">
        <f>'b,á,r,z termésátlg'!B16</f>
        <v>4640</v>
      </c>
      <c r="L20" s="18">
        <f>'kukorica termelés'!F120</f>
        <v>5440</v>
      </c>
      <c r="M20" s="18">
        <f>'b,á,r,z termésátlg'!D16</f>
        <v>3070</v>
      </c>
      <c r="N20" s="18">
        <f>'b,á,r,z termésátlg'!E16</f>
        <v>2570</v>
      </c>
      <c r="O20" s="19">
        <f>műtrágya!F16</f>
        <v>93</v>
      </c>
      <c r="P20" s="20">
        <f>munkaerő!B16</f>
        <v>444424</v>
      </c>
      <c r="Q20" s="20">
        <f>munkaerő!C16</f>
        <v>109.9</v>
      </c>
      <c r="R20" s="4"/>
      <c r="S20" s="4"/>
      <c r="T20" s="4"/>
      <c r="U20" s="4"/>
      <c r="V20" s="4"/>
      <c r="W20" s="4"/>
      <c r="X20" s="4"/>
      <c r="Y20" s="4"/>
    </row>
    <row r="21" spans="1:26" ht="15.6" x14ac:dyDescent="0.3">
      <c r="A21" s="14">
        <v>2014</v>
      </c>
      <c r="B21" s="15">
        <f>'b,á,r,z termésátlg'!C17</f>
        <v>4420</v>
      </c>
      <c r="C21" s="15">
        <f>'b,á,r,z betak.ter'!C17*1000</f>
        <v>288000</v>
      </c>
      <c r="D21" s="15">
        <f>átlagárak!E17</f>
        <v>43167</v>
      </c>
      <c r="E21" s="16">
        <f>időjárás!D18</f>
        <v>162</v>
      </c>
      <c r="F21" s="16">
        <f>időjárás!G18</f>
        <v>1</v>
      </c>
      <c r="G21" s="16">
        <f>időjárás!B18</f>
        <v>11.9</v>
      </c>
      <c r="H21" s="17">
        <f>időjárás!C18</f>
        <v>755.8</v>
      </c>
      <c r="I21" s="17">
        <f>időjárás!E18</f>
        <v>47</v>
      </c>
      <c r="J21" s="17">
        <f>időjárás!F18</f>
        <v>19</v>
      </c>
      <c r="K21" s="18">
        <f>'b,á,r,z termésátlg'!B17</f>
        <v>4730</v>
      </c>
      <c r="L21" s="18">
        <f>'kukorica termelés'!F121</f>
        <v>7820</v>
      </c>
      <c r="M21" s="18">
        <f>'b,á,r,z termésátlg'!D17</f>
        <v>2860</v>
      </c>
      <c r="N21" s="18">
        <f>'b,á,r,z termésátlg'!E17</f>
        <v>2670</v>
      </c>
      <c r="O21" s="19">
        <f>műtrágya!F17</f>
        <v>93.079156253699992</v>
      </c>
      <c r="P21" s="20">
        <f>munkaerő!B17</f>
        <v>462930</v>
      </c>
      <c r="Q21" s="20">
        <f>munkaerő!C17</f>
        <v>106.2</v>
      </c>
      <c r="R21" s="4"/>
      <c r="S21" s="4"/>
      <c r="T21" s="4"/>
      <c r="U21" s="4"/>
      <c r="V21" s="4"/>
      <c r="W21" s="4"/>
      <c r="X21" s="4"/>
      <c r="Y21" s="4"/>
    </row>
    <row r="22" spans="1:26" ht="15.6" x14ac:dyDescent="0.3">
      <c r="A22" s="14">
        <v>2015</v>
      </c>
      <c r="B22" s="15">
        <f>'b,á,r,z termésátlg'!C18</f>
        <v>4760</v>
      </c>
      <c r="C22" s="15">
        <f>'b,á,r,z betak.ter'!C18*1000</f>
        <v>296000</v>
      </c>
      <c r="D22" s="15">
        <f>átlagárak!E18</f>
        <v>41891</v>
      </c>
      <c r="E22" s="16">
        <f>időjárás!D19</f>
        <v>131</v>
      </c>
      <c r="F22" s="16">
        <f>időjárás!G19</f>
        <v>25</v>
      </c>
      <c r="G22" s="16">
        <f>időjárás!B19</f>
        <v>11.6</v>
      </c>
      <c r="H22" s="17">
        <f>időjárás!C19</f>
        <v>546.9</v>
      </c>
      <c r="I22" s="17">
        <f>időjárás!E19</f>
        <v>77</v>
      </c>
      <c r="J22" s="17">
        <f>időjárás!F19</f>
        <v>47</v>
      </c>
      <c r="K22" s="18">
        <f>'b,á,r,z termésátlg'!B18</f>
        <v>5180</v>
      </c>
      <c r="L22" s="18">
        <f>'kukorica termelés'!F122</f>
        <v>5790</v>
      </c>
      <c r="M22" s="18">
        <f>'b,á,r,z termésátlg'!D18</f>
        <v>2760</v>
      </c>
      <c r="N22" s="18">
        <f>'b,á,r,z termésátlg'!E18</f>
        <v>2830</v>
      </c>
      <c r="O22" s="19">
        <f>műtrágya!F18</f>
        <v>100.73329099990744</v>
      </c>
      <c r="P22" s="20">
        <f>munkaerő!B18</f>
        <v>441903</v>
      </c>
      <c r="Q22" s="20">
        <f>munkaerő!C18</f>
        <v>94.3</v>
      </c>
      <c r="R22" s="4"/>
      <c r="S22" s="4"/>
      <c r="T22" s="4"/>
      <c r="U22" s="4"/>
      <c r="V22" s="4"/>
      <c r="W22" s="4"/>
      <c r="X22" s="4"/>
      <c r="Y22" s="4"/>
    </row>
    <row r="23" spans="1:26" ht="15.6" x14ac:dyDescent="0.3">
      <c r="A23" s="14">
        <v>2016</v>
      </c>
      <c r="B23" s="15">
        <f>'b,á,r,z termésátlg'!C19</f>
        <v>5090</v>
      </c>
      <c r="C23" s="15">
        <f>'b,á,r,z betak.ter'!C19*1000</f>
        <v>313000</v>
      </c>
      <c r="D23" s="15">
        <f>átlagárak!E19</f>
        <v>36731</v>
      </c>
      <c r="E23" s="16">
        <f>időjárás!D20</f>
        <v>143</v>
      </c>
      <c r="F23" s="16">
        <f>időjárás!G20</f>
        <v>3</v>
      </c>
      <c r="G23" s="16">
        <f>időjárás!B20</f>
        <v>11</v>
      </c>
      <c r="H23" s="17">
        <f>időjárás!C20</f>
        <v>700.3</v>
      </c>
      <c r="I23" s="17">
        <f>időjárás!E20</f>
        <v>78</v>
      </c>
      <c r="J23" s="17">
        <f>időjárás!F20</f>
        <v>23</v>
      </c>
      <c r="K23" s="18">
        <f>'b,á,r,z termésátlg'!B19</f>
        <v>5370</v>
      </c>
      <c r="L23" s="18">
        <f>'kukorica termelés'!F123</f>
        <v>8630</v>
      </c>
      <c r="M23" s="18">
        <f>'b,á,r,z termésátlg'!D19</f>
        <v>3090</v>
      </c>
      <c r="N23" s="18">
        <f>'b,á,r,z termésátlg'!E19</f>
        <v>2850</v>
      </c>
      <c r="O23" s="19">
        <f>műtrágya!F19</f>
        <v>111.67057552255436</v>
      </c>
      <c r="P23" s="20">
        <f>munkaerő!B19</f>
        <v>434281</v>
      </c>
      <c r="Q23" s="20">
        <f>munkaerő!C19</f>
        <v>107</v>
      </c>
      <c r="R23" s="4"/>
      <c r="S23" s="4"/>
      <c r="T23" s="4"/>
      <c r="U23" s="4"/>
      <c r="V23" s="4"/>
      <c r="W23" s="4"/>
      <c r="X23" s="4"/>
      <c r="Y23" s="4"/>
    </row>
    <row r="24" spans="1:26" ht="15.6" x14ac:dyDescent="0.3">
      <c r="A24" s="14">
        <v>2017</v>
      </c>
      <c r="B24" s="15">
        <f>'b,á,r,z termésátlg'!C20</f>
        <v>5280</v>
      </c>
      <c r="C24" s="15">
        <f>'b,á,r,z betak.ter'!C20*1000</f>
        <v>268000</v>
      </c>
      <c r="D24" s="15">
        <f>átlagárak!E20</f>
        <v>36142</v>
      </c>
      <c r="E24" s="16">
        <f>időjárás!D21</f>
        <v>127</v>
      </c>
      <c r="F24" s="16">
        <f>időjárás!G21</f>
        <v>11</v>
      </c>
      <c r="G24" s="16">
        <f>időjárás!B21</f>
        <v>11.1</v>
      </c>
      <c r="H24" s="17">
        <f>időjárás!C21</f>
        <v>616.29999999999995</v>
      </c>
      <c r="I24" s="17">
        <f>időjárás!E21</f>
        <v>83</v>
      </c>
      <c r="J24" s="17">
        <f>időjárás!F21</f>
        <v>40</v>
      </c>
      <c r="K24" s="18">
        <f>'b,á,r,z termésátlg'!B20</f>
        <v>5430</v>
      </c>
      <c r="L24" s="18">
        <f>'kukorica termelés'!F124</f>
        <v>6820</v>
      </c>
      <c r="M24" s="18">
        <f>'b,á,r,z termésátlg'!D20</f>
        <v>3290</v>
      </c>
      <c r="N24" s="18">
        <f>'b,á,r,z termésátlg'!E20</f>
        <v>2540</v>
      </c>
      <c r="O24" s="19">
        <f>műtrágya!F20</f>
        <v>123.07532778117717</v>
      </c>
      <c r="P24" s="20">
        <f>munkaerő!B20</f>
        <v>421415</v>
      </c>
      <c r="Q24" s="20">
        <f>munkaerő!C20</f>
        <v>101.5</v>
      </c>
      <c r="R24" s="4"/>
      <c r="S24" s="4"/>
      <c r="T24" s="4"/>
      <c r="U24" s="4"/>
      <c r="V24" s="4"/>
      <c r="W24" s="4"/>
      <c r="X24" s="4"/>
      <c r="Y24" s="4"/>
    </row>
    <row r="25" spans="1:26" ht="15.6" x14ac:dyDescent="0.3">
      <c r="A25" s="14">
        <v>2018</v>
      </c>
      <c r="B25" s="15">
        <f>'b,á,r,z termésátlg'!C21</f>
        <v>4690</v>
      </c>
      <c r="C25" s="15">
        <f>'b,á,r,z betak.ter'!C21*1000</f>
        <v>244000</v>
      </c>
      <c r="D25" s="15">
        <f>átlagárak!E21</f>
        <v>43199</v>
      </c>
      <c r="E25" s="16">
        <f>időjárás!D22</f>
        <v>151</v>
      </c>
      <c r="F25" s="16">
        <f>időjárás!G22</f>
        <v>7</v>
      </c>
      <c r="G25" s="16">
        <f>időjárás!B22</f>
        <v>12</v>
      </c>
      <c r="H25" s="17">
        <f>időjárás!C22</f>
        <v>605.29999999999995</v>
      </c>
      <c r="I25" s="17">
        <f>időjárás!E22</f>
        <v>80</v>
      </c>
      <c r="J25" s="17">
        <f>időjárás!F22</f>
        <v>37</v>
      </c>
      <c r="K25" s="18">
        <f>'b,á,r,z termésátlg'!B21</f>
        <v>5120</v>
      </c>
      <c r="L25" s="18">
        <f>'kukorica termelés'!F125</f>
        <v>8490</v>
      </c>
      <c r="M25" s="18">
        <f>'b,á,r,z termésátlg'!D21</f>
        <v>3370</v>
      </c>
      <c r="N25" s="18">
        <f>'b,á,r,z termésátlg'!E21</f>
        <v>2620</v>
      </c>
      <c r="O25" s="19">
        <f>műtrágya!F21</f>
        <v>122.06983936642565</v>
      </c>
      <c r="P25" s="20">
        <f>munkaerő!B21</f>
        <v>391601</v>
      </c>
      <c r="Q25" s="20">
        <f>munkaerő!C21</f>
        <v>102.6</v>
      </c>
      <c r="R25" s="4"/>
      <c r="S25" s="4"/>
      <c r="T25" s="4"/>
      <c r="U25" s="4"/>
      <c r="V25" s="4"/>
      <c r="W25" s="4"/>
      <c r="X25" s="4"/>
      <c r="Y25" s="4"/>
    </row>
    <row r="26" spans="1:26" ht="15.6" x14ac:dyDescent="0.3">
      <c r="A26" s="14">
        <v>2019</v>
      </c>
      <c r="B26" s="15">
        <f>'b,á,r,z termésátlg'!C22</f>
        <v>5590</v>
      </c>
      <c r="C26" s="15">
        <f>'b,á,r,z betak.ter'!C22*1000</f>
        <v>247000</v>
      </c>
      <c r="D26" s="15">
        <f>átlagárak!E22</f>
        <v>44142</v>
      </c>
      <c r="E26" s="16">
        <f>időjárás!D23</f>
        <v>141</v>
      </c>
      <c r="F26" s="16">
        <f>időjárás!G23</f>
        <v>8</v>
      </c>
      <c r="G26" s="16">
        <f>időjárás!B23</f>
        <v>12.1</v>
      </c>
      <c r="H26" s="17">
        <f>időjárás!C23</f>
        <v>629.9</v>
      </c>
      <c r="I26" s="17">
        <f>időjárás!E23</f>
        <v>72</v>
      </c>
      <c r="J26" s="17">
        <f>időjárás!F23</f>
        <v>41</v>
      </c>
      <c r="K26" s="18">
        <f>'b,á,r,z termésátlg'!B22</f>
        <v>5290</v>
      </c>
      <c r="L26" s="18">
        <f>'kukorica termelés'!F126</f>
        <v>8060</v>
      </c>
      <c r="M26" s="18">
        <f>'b,á,r,z termésátlg'!D22</f>
        <v>3490</v>
      </c>
      <c r="N26" s="18">
        <f>'b,á,r,z termésátlg'!E22</f>
        <v>3230</v>
      </c>
      <c r="O26" s="19">
        <f>műtrágya!F22</f>
        <v>118.6962063056159</v>
      </c>
      <c r="P26" s="20">
        <f>munkaerő!B22</f>
        <v>358891</v>
      </c>
      <c r="Q26" s="20">
        <f>munkaerő!C22</f>
        <v>106.7</v>
      </c>
      <c r="R26" s="4"/>
      <c r="S26" s="4"/>
      <c r="T26" s="4"/>
      <c r="U26" s="4"/>
      <c r="V26" s="4"/>
      <c r="W26" s="4"/>
      <c r="X26" s="4"/>
      <c r="Y26" s="4"/>
    </row>
    <row r="27" spans="1:26" ht="15.6" x14ac:dyDescent="0.3">
      <c r="A27" s="14">
        <v>2020</v>
      </c>
      <c r="B27" s="15">
        <f>'b,á,r,z termésátlg'!C23</f>
        <v>5680</v>
      </c>
      <c r="C27" s="15">
        <f>'b,á,r,z betak.ter'!C23*1000</f>
        <v>261000</v>
      </c>
      <c r="D27" s="15">
        <f>átlagárak!E23</f>
        <v>44544</v>
      </c>
      <c r="E27" s="16">
        <f>időjárás!D24</f>
        <v>140</v>
      </c>
      <c r="F27" s="16">
        <f>időjárás!G24</f>
        <v>2</v>
      </c>
      <c r="G27" s="16">
        <f>időjárás!B24</f>
        <v>11.5</v>
      </c>
      <c r="H27" s="17">
        <f>időjárás!C24</f>
        <v>613.1</v>
      </c>
      <c r="I27" s="17">
        <f>időjárás!E24</f>
        <v>72</v>
      </c>
      <c r="J27" s="17">
        <f>időjárás!F24</f>
        <v>29</v>
      </c>
      <c r="K27" s="18">
        <f>'b,á,r,z termésátlg'!B23</f>
        <v>5470</v>
      </c>
      <c r="L27" s="18">
        <f>'kukorica termelés'!F127</f>
        <v>8580</v>
      </c>
      <c r="M27" s="18">
        <f>'b,á,r,z termésátlg'!D23</f>
        <v>3200</v>
      </c>
      <c r="N27" s="18">
        <f>'b,á,r,z termésátlg'!E23</f>
        <v>2990</v>
      </c>
      <c r="O27" s="19">
        <f>műtrágya!F23</f>
        <v>133.0193359700873</v>
      </c>
      <c r="P27" s="20">
        <f>munkaerő!B23</f>
        <v>337561</v>
      </c>
      <c r="Q27" s="20">
        <f>munkaerő!C23</f>
        <v>106.9</v>
      </c>
      <c r="R27" s="4"/>
      <c r="S27" s="4"/>
      <c r="T27" s="4"/>
      <c r="U27" s="4"/>
      <c r="V27" s="4"/>
      <c r="W27" s="4"/>
      <c r="X27" s="4"/>
      <c r="Y27" s="4"/>
    </row>
    <row r="28" spans="1:26" ht="15.6" x14ac:dyDescent="0.3">
      <c r="A28" s="14">
        <v>2021</v>
      </c>
      <c r="B28" s="15">
        <f>'b,á,r,z termésátlg'!C24</f>
        <v>6370</v>
      </c>
      <c r="C28" s="15">
        <f>'b,á,r,z betak.ter'!C24*1000</f>
        <v>269000</v>
      </c>
      <c r="D28" s="15">
        <f>átlagárak!E24</f>
        <v>59039</v>
      </c>
      <c r="E28" s="16">
        <f>időjárás!D25</f>
        <v>134</v>
      </c>
      <c r="F28" s="16">
        <f>időjárás!G25</f>
        <v>17</v>
      </c>
      <c r="G28" s="16">
        <f>időjárás!B25</f>
        <v>10.9</v>
      </c>
      <c r="H28" s="17">
        <f>időjárás!C25</f>
        <v>514.20000000000005</v>
      </c>
      <c r="I28" s="17">
        <f>időjárás!E25</f>
        <v>96</v>
      </c>
      <c r="J28" s="17">
        <f>időjárás!F25</f>
        <v>41</v>
      </c>
      <c r="K28" s="18">
        <f>'b,á,r,z termésátlg'!B24</f>
        <v>5930</v>
      </c>
      <c r="L28" s="18">
        <f>'kukorica termelés'!F128</f>
        <v>6130</v>
      </c>
      <c r="M28" s="18">
        <f>'b,á,r,z termésátlg'!D24</f>
        <v>3310</v>
      </c>
      <c r="N28" s="18">
        <f>'b,á,r,z termésátlg'!E24</f>
        <v>3060</v>
      </c>
      <c r="O28" s="19">
        <f>műtrágya!F24</f>
        <v>132.66906558330402</v>
      </c>
      <c r="P28" s="20">
        <f>munkaerő!B24</f>
        <v>325578</v>
      </c>
      <c r="Q28" s="20">
        <f>munkaerő!C24</f>
        <v>109.4</v>
      </c>
      <c r="R28" s="4"/>
      <c r="S28" s="4"/>
      <c r="T28" s="4"/>
      <c r="U28" s="4"/>
      <c r="V28" s="4"/>
      <c r="W28" s="4"/>
      <c r="X28" s="4"/>
      <c r="Y28" s="4"/>
    </row>
    <row r="29" spans="1:26" ht="15.6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6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6" x14ac:dyDescent="0.3">
      <c r="A31" s="4" t="s">
        <v>48</v>
      </c>
      <c r="B31" s="4" t="s">
        <v>2</v>
      </c>
      <c r="C31" s="4" t="s">
        <v>49</v>
      </c>
      <c r="D31" s="4" t="s">
        <v>49</v>
      </c>
      <c r="E31" s="4" t="s">
        <v>49</v>
      </c>
      <c r="F31" s="4" t="s">
        <v>49</v>
      </c>
      <c r="G31" s="4" t="s">
        <v>49</v>
      </c>
      <c r="H31" s="4" t="s">
        <v>49</v>
      </c>
      <c r="I31" s="4" t="s">
        <v>49</v>
      </c>
      <c r="J31" s="4" t="s">
        <v>49</v>
      </c>
      <c r="K31" s="4" t="s">
        <v>49</v>
      </c>
      <c r="L31" s="4" t="s">
        <v>49</v>
      </c>
      <c r="M31" s="4" t="s">
        <v>49</v>
      </c>
      <c r="N31" s="4" t="s">
        <v>49</v>
      </c>
      <c r="O31" s="4" t="s">
        <v>49</v>
      </c>
      <c r="P31" s="4" t="s">
        <v>49</v>
      </c>
      <c r="Q31" s="4" t="s">
        <v>49</v>
      </c>
      <c r="R31" s="4"/>
      <c r="S31" s="4"/>
      <c r="T31" s="4"/>
      <c r="U31" s="4"/>
      <c r="V31" s="4"/>
      <c r="W31" s="4"/>
      <c r="X31" s="4"/>
      <c r="Y31" s="4"/>
    </row>
    <row r="32" spans="1:26" ht="58.5" customHeight="1" x14ac:dyDescent="0.3">
      <c r="A32" s="21" t="str">
        <f t="shared" ref="A32:Q32" si="2">A6</f>
        <v>ÉV</v>
      </c>
      <c r="B32" s="21" t="str">
        <f t="shared" si="2"/>
        <v>Árpa termésátlag</v>
      </c>
      <c r="C32" s="21" t="str">
        <f t="shared" si="2"/>
        <v>Árpával betakarított terület</v>
      </c>
      <c r="D32" s="21" t="str">
        <f t="shared" si="2"/>
        <v>Árpa felvásárlási átlagára (Ft/tonna)</v>
      </c>
      <c r="E32" s="22" t="str">
        <f t="shared" si="2"/>
        <v>Csapadékos napok száma</v>
      </c>
      <c r="F32" s="22" t="str">
        <f t="shared" si="2"/>
        <v>Hőhullámmal érintett napok száma</v>
      </c>
      <c r="G32" s="22" t="str">
        <f t="shared" si="2"/>
        <v>Átlagos középhőmérséklet, °C</v>
      </c>
      <c r="H32" s="22" t="str">
        <f t="shared" si="2"/>
        <v>Lehullott csapadékösszeg, mm</v>
      </c>
      <c r="I32" s="22" t="str">
        <f t="shared" si="2"/>
        <v>Fagyos napok száma</v>
      </c>
      <c r="J32" s="22" t="str">
        <f t="shared" si="2"/>
        <v>Hőségnapok száma</v>
      </c>
      <c r="K32" s="22" t="str">
        <f t="shared" si="2"/>
        <v>Búza termésátlaga</v>
      </c>
      <c r="L32" s="22" t="str">
        <f t="shared" si="2"/>
        <v>Kukorica termésátlaga</v>
      </c>
      <c r="M32" s="22" t="str">
        <f t="shared" si="2"/>
        <v>Rozs termésátlaga</v>
      </c>
      <c r="N32" s="22" t="str">
        <f t="shared" si="2"/>
        <v>Zab termésátlaga</v>
      </c>
      <c r="O32" s="22" t="str">
        <f t="shared" si="2"/>
        <v>egy hektár mezőgazdasági területre jutó műtrágya mennyisége</v>
      </c>
      <c r="P32" s="22" t="str">
        <f t="shared" si="2"/>
        <v>Összesen Éves munkaerő-egység (ÉME)</v>
      </c>
      <c r="Q32" s="22" t="str">
        <f t="shared" si="2"/>
        <v>A munkaerő-egységre jutó reáljövedelem változása, 
előző év=100,0%</v>
      </c>
      <c r="R32" s="4"/>
      <c r="S32" s="4"/>
      <c r="T32" s="4"/>
      <c r="U32" s="4"/>
      <c r="V32" s="4"/>
      <c r="W32" s="4"/>
      <c r="X32" s="4"/>
      <c r="Y32" s="4"/>
    </row>
    <row r="33" spans="1:25" ht="15.6" x14ac:dyDescent="0.3">
      <c r="A33" s="4">
        <f t="shared" ref="A33:B54" si="3">A7</f>
        <v>2000</v>
      </c>
      <c r="B33" s="23">
        <f t="shared" si="3"/>
        <v>2770</v>
      </c>
      <c r="C33" s="4">
        <f t="shared" ref="C33:Q33" si="4">RANK(C7,C$7:C$28,C$3)</f>
        <v>17</v>
      </c>
      <c r="D33" s="4">
        <f t="shared" si="4"/>
        <v>15</v>
      </c>
      <c r="E33" s="4">
        <f t="shared" si="4"/>
        <v>20</v>
      </c>
      <c r="F33" s="4">
        <f t="shared" si="4"/>
        <v>5</v>
      </c>
      <c r="G33" s="4">
        <f t="shared" si="4"/>
        <v>6</v>
      </c>
      <c r="H33" s="4">
        <f t="shared" si="4"/>
        <v>21</v>
      </c>
      <c r="I33" s="4">
        <f t="shared" si="4"/>
        <v>11</v>
      </c>
      <c r="J33" s="4">
        <f t="shared" si="4"/>
        <v>9</v>
      </c>
      <c r="K33" s="4">
        <f t="shared" si="4"/>
        <v>19</v>
      </c>
      <c r="L33" s="4">
        <f t="shared" si="4"/>
        <v>19</v>
      </c>
      <c r="M33" s="4">
        <f t="shared" si="4"/>
        <v>19</v>
      </c>
      <c r="N33" s="4">
        <f t="shared" si="4"/>
        <v>21</v>
      </c>
      <c r="O33" s="4">
        <f t="shared" si="4"/>
        <v>22</v>
      </c>
      <c r="P33" s="4">
        <f t="shared" si="4"/>
        <v>22</v>
      </c>
      <c r="Q33" s="4">
        <f t="shared" si="4"/>
        <v>18</v>
      </c>
      <c r="R33" s="4"/>
      <c r="S33" s="4"/>
      <c r="T33" s="4"/>
      <c r="U33" s="4"/>
      <c r="V33" s="4"/>
      <c r="W33" s="4"/>
      <c r="X33" s="4"/>
      <c r="Y33" s="4"/>
    </row>
    <row r="34" spans="1:25" ht="15.6" x14ac:dyDescent="0.3">
      <c r="A34" s="4">
        <f t="shared" si="3"/>
        <v>2001</v>
      </c>
      <c r="B34" s="23">
        <f t="shared" si="3"/>
        <v>3530</v>
      </c>
      <c r="C34" s="4">
        <f t="shared" ref="C34:Q34" si="5">RANK(C8,C$7:C$28,C$3)</f>
        <v>21</v>
      </c>
      <c r="D34" s="4">
        <f t="shared" si="5"/>
        <v>18</v>
      </c>
      <c r="E34" s="4">
        <f t="shared" si="5"/>
        <v>12</v>
      </c>
      <c r="F34" s="4">
        <f t="shared" si="5"/>
        <v>19</v>
      </c>
      <c r="G34" s="4">
        <f t="shared" si="5"/>
        <v>18</v>
      </c>
      <c r="H34" s="4">
        <f t="shared" si="5"/>
        <v>11</v>
      </c>
      <c r="I34" s="4">
        <f t="shared" si="5"/>
        <v>17</v>
      </c>
      <c r="J34" s="4">
        <f t="shared" si="5"/>
        <v>19</v>
      </c>
      <c r="K34" s="4">
        <f t="shared" si="5"/>
        <v>13</v>
      </c>
      <c r="L34" s="4">
        <f t="shared" si="5"/>
        <v>14</v>
      </c>
      <c r="M34" s="4">
        <f t="shared" si="5"/>
        <v>14</v>
      </c>
      <c r="N34" s="4">
        <f t="shared" si="5"/>
        <v>15</v>
      </c>
      <c r="O34" s="4">
        <f t="shared" si="5"/>
        <v>19</v>
      </c>
      <c r="P34" s="4">
        <f t="shared" si="5"/>
        <v>20</v>
      </c>
      <c r="Q34" s="4">
        <f t="shared" si="5"/>
        <v>13</v>
      </c>
      <c r="R34" s="4"/>
      <c r="S34" s="4"/>
      <c r="T34" s="4"/>
      <c r="U34" s="4"/>
      <c r="V34" s="4"/>
      <c r="W34" s="4"/>
      <c r="X34" s="4"/>
      <c r="Y34" s="4"/>
    </row>
    <row r="35" spans="1:25" ht="15.6" x14ac:dyDescent="0.3">
      <c r="A35" s="4">
        <f t="shared" si="3"/>
        <v>2002</v>
      </c>
      <c r="B35" s="23">
        <f t="shared" si="3"/>
        <v>2820</v>
      </c>
      <c r="C35" s="4">
        <f t="shared" ref="C35:Q35" si="6">RANK(C9,C$7:C$28,C$3)</f>
        <v>22</v>
      </c>
      <c r="D35" s="4">
        <f t="shared" si="6"/>
        <v>19</v>
      </c>
      <c r="E35" s="4">
        <f t="shared" si="6"/>
        <v>7</v>
      </c>
      <c r="F35" s="4">
        <f t="shared" si="6"/>
        <v>9</v>
      </c>
      <c r="G35" s="4">
        <f t="shared" si="6"/>
        <v>8</v>
      </c>
      <c r="H35" s="4">
        <f t="shared" si="6"/>
        <v>17</v>
      </c>
      <c r="I35" s="4">
        <f t="shared" si="6"/>
        <v>9</v>
      </c>
      <c r="J35" s="4">
        <f t="shared" si="6"/>
        <v>16</v>
      </c>
      <c r="K35" s="4">
        <f t="shared" si="6"/>
        <v>21</v>
      </c>
      <c r="L35" s="4">
        <f t="shared" si="6"/>
        <v>18</v>
      </c>
      <c r="M35" s="4">
        <f t="shared" si="6"/>
        <v>20</v>
      </c>
      <c r="N35" s="4">
        <f t="shared" si="6"/>
        <v>18</v>
      </c>
      <c r="O35" s="4">
        <f t="shared" si="6"/>
        <v>16</v>
      </c>
      <c r="P35" s="4">
        <f t="shared" si="6"/>
        <v>21</v>
      </c>
      <c r="Q35" s="4">
        <f t="shared" si="6"/>
        <v>21</v>
      </c>
      <c r="R35" s="4"/>
      <c r="S35" s="4"/>
      <c r="T35" s="4"/>
      <c r="U35" s="4"/>
      <c r="V35" s="4"/>
      <c r="W35" s="4"/>
      <c r="X35" s="4"/>
      <c r="Y35" s="4"/>
    </row>
    <row r="36" spans="1:25" ht="15.6" x14ac:dyDescent="0.3">
      <c r="A36" s="4">
        <f t="shared" si="3"/>
        <v>2003</v>
      </c>
      <c r="B36" s="23">
        <f t="shared" si="3"/>
        <v>2380</v>
      </c>
      <c r="C36" s="4">
        <f t="shared" ref="C36:Q36" si="7">RANK(C10,C$7:C$28,C$3)</f>
        <v>20</v>
      </c>
      <c r="D36" s="4">
        <f t="shared" si="7"/>
        <v>16</v>
      </c>
      <c r="E36" s="4">
        <f t="shared" si="7"/>
        <v>22</v>
      </c>
      <c r="F36" s="4">
        <f t="shared" si="7"/>
        <v>14</v>
      </c>
      <c r="G36" s="4">
        <f t="shared" si="7"/>
        <v>18</v>
      </c>
      <c r="H36" s="4">
        <f t="shared" si="7"/>
        <v>20</v>
      </c>
      <c r="I36" s="4">
        <f t="shared" si="7"/>
        <v>22</v>
      </c>
      <c r="J36" s="4">
        <f t="shared" si="7"/>
        <v>1</v>
      </c>
      <c r="K36" s="4">
        <f t="shared" si="7"/>
        <v>22</v>
      </c>
      <c r="L36" s="4">
        <f t="shared" si="7"/>
        <v>21</v>
      </c>
      <c r="M36" s="4">
        <f t="shared" si="7"/>
        <v>22</v>
      </c>
      <c r="N36" s="4">
        <f t="shared" si="7"/>
        <v>22</v>
      </c>
      <c r="O36" s="4">
        <f t="shared" si="7"/>
        <v>15</v>
      </c>
      <c r="P36" s="4">
        <f t="shared" si="7"/>
        <v>19</v>
      </c>
      <c r="Q36" s="4">
        <f t="shared" si="7"/>
        <v>14</v>
      </c>
      <c r="R36" s="4"/>
      <c r="S36" s="4"/>
      <c r="T36" s="4"/>
      <c r="U36" s="4"/>
      <c r="V36" s="4"/>
      <c r="W36" s="4"/>
      <c r="X36" s="4"/>
      <c r="Y36" s="4"/>
    </row>
    <row r="37" spans="1:25" ht="15.6" x14ac:dyDescent="0.3">
      <c r="A37" s="4">
        <f t="shared" si="3"/>
        <v>2004</v>
      </c>
      <c r="B37" s="23">
        <f t="shared" si="3"/>
        <v>4270</v>
      </c>
      <c r="C37" s="4">
        <f t="shared" ref="C37:Q37" si="8">RANK(C11,C$7:C$28,C$3)</f>
        <v>19</v>
      </c>
      <c r="D37" s="4">
        <f t="shared" si="8"/>
        <v>21</v>
      </c>
      <c r="E37" s="4">
        <f t="shared" si="8"/>
        <v>6</v>
      </c>
      <c r="F37" s="4">
        <f t="shared" si="8"/>
        <v>17</v>
      </c>
      <c r="G37" s="4">
        <f t="shared" si="8"/>
        <v>20</v>
      </c>
      <c r="H37" s="4">
        <f t="shared" si="8"/>
        <v>5</v>
      </c>
      <c r="I37" s="4">
        <f t="shared" si="8"/>
        <v>15</v>
      </c>
      <c r="J37" s="4">
        <f t="shared" si="8"/>
        <v>21</v>
      </c>
      <c r="K37" s="4">
        <f t="shared" si="8"/>
        <v>7</v>
      </c>
      <c r="L37" s="4">
        <f t="shared" si="8"/>
        <v>8</v>
      </c>
      <c r="M37" s="4">
        <f t="shared" si="8"/>
        <v>10</v>
      </c>
      <c r="N37" s="4">
        <f t="shared" si="8"/>
        <v>2</v>
      </c>
      <c r="O37" s="4">
        <f t="shared" si="8"/>
        <v>14</v>
      </c>
      <c r="P37" s="4">
        <f t="shared" si="8"/>
        <v>18</v>
      </c>
      <c r="Q37" s="4">
        <f t="shared" si="8"/>
        <v>1</v>
      </c>
      <c r="R37" s="4"/>
      <c r="S37" s="4"/>
      <c r="T37" s="4"/>
      <c r="U37" s="4"/>
      <c r="V37" s="4"/>
      <c r="W37" s="4"/>
      <c r="X37" s="4"/>
      <c r="Y37" s="4"/>
    </row>
    <row r="38" spans="1:25" ht="15.6" x14ac:dyDescent="0.3">
      <c r="A38" s="4">
        <f t="shared" si="3"/>
        <v>2005</v>
      </c>
      <c r="B38" s="23">
        <f t="shared" si="3"/>
        <v>3750</v>
      </c>
      <c r="C38" s="4">
        <f t="shared" ref="C38:Q38" si="9">RANK(C12,C$7:C$28,C$3)</f>
        <v>14</v>
      </c>
      <c r="D38" s="4">
        <f t="shared" si="9"/>
        <v>22</v>
      </c>
      <c r="E38" s="4">
        <f t="shared" si="9"/>
        <v>8</v>
      </c>
      <c r="F38" s="4">
        <f t="shared" si="9"/>
        <v>15</v>
      </c>
      <c r="G38" s="4">
        <f t="shared" si="9"/>
        <v>22</v>
      </c>
      <c r="H38" s="4">
        <f t="shared" si="9"/>
        <v>3</v>
      </c>
      <c r="I38" s="4">
        <f t="shared" si="9"/>
        <v>21</v>
      </c>
      <c r="J38" s="4">
        <f t="shared" si="9"/>
        <v>22</v>
      </c>
      <c r="K38" s="4">
        <f t="shared" si="9"/>
        <v>12</v>
      </c>
      <c r="L38" s="4">
        <f t="shared" si="9"/>
        <v>6</v>
      </c>
      <c r="M38" s="4">
        <f t="shared" si="9"/>
        <v>12</v>
      </c>
      <c r="N38" s="4">
        <f t="shared" si="9"/>
        <v>14</v>
      </c>
      <c r="O38" s="4">
        <f t="shared" si="9"/>
        <v>19</v>
      </c>
      <c r="P38" s="4">
        <f t="shared" si="9"/>
        <v>17</v>
      </c>
      <c r="Q38" s="4">
        <f t="shared" si="9"/>
        <v>17</v>
      </c>
      <c r="R38" s="4"/>
      <c r="S38" s="4"/>
      <c r="T38" s="4"/>
      <c r="U38" s="4"/>
      <c r="V38" s="4"/>
      <c r="W38" s="4"/>
      <c r="X38" s="4"/>
      <c r="Y38" s="4"/>
    </row>
    <row r="39" spans="1:25" ht="15.6" x14ac:dyDescent="0.3">
      <c r="A39" s="4">
        <f t="shared" si="3"/>
        <v>2006</v>
      </c>
      <c r="B39" s="23">
        <f t="shared" si="3"/>
        <v>3670</v>
      </c>
      <c r="C39" s="4">
        <f t="shared" ref="C39:Q39" si="10">RANK(C13,C$7:C$28,C$3)</f>
        <v>11</v>
      </c>
      <c r="D39" s="4">
        <f t="shared" si="10"/>
        <v>20</v>
      </c>
      <c r="E39" s="4">
        <f t="shared" si="10"/>
        <v>14</v>
      </c>
      <c r="F39" s="4">
        <f t="shared" si="10"/>
        <v>11</v>
      </c>
      <c r="G39" s="4">
        <f t="shared" si="10"/>
        <v>17</v>
      </c>
      <c r="H39" s="4">
        <f t="shared" si="10"/>
        <v>15</v>
      </c>
      <c r="I39" s="4">
        <f t="shared" si="10"/>
        <v>16</v>
      </c>
      <c r="J39" s="4">
        <f t="shared" si="10"/>
        <v>12</v>
      </c>
      <c r="K39" s="4">
        <f t="shared" si="10"/>
        <v>15</v>
      </c>
      <c r="L39" s="4">
        <f t="shared" si="10"/>
        <v>9</v>
      </c>
      <c r="M39" s="4">
        <f t="shared" si="10"/>
        <v>13</v>
      </c>
      <c r="N39" s="4">
        <f t="shared" si="10"/>
        <v>12</v>
      </c>
      <c r="O39" s="4">
        <f t="shared" si="10"/>
        <v>12</v>
      </c>
      <c r="P39" s="4">
        <f t="shared" si="10"/>
        <v>16</v>
      </c>
      <c r="Q39" s="4">
        <f t="shared" si="10"/>
        <v>7</v>
      </c>
      <c r="R39" s="4"/>
      <c r="S39" s="4"/>
      <c r="T39" s="4"/>
      <c r="U39" s="4"/>
      <c r="V39" s="4"/>
      <c r="W39" s="4"/>
      <c r="X39" s="4"/>
      <c r="Y39" s="4"/>
    </row>
    <row r="40" spans="1:25" ht="15.6" x14ac:dyDescent="0.3">
      <c r="A40" s="4">
        <f t="shared" si="3"/>
        <v>2007</v>
      </c>
      <c r="B40" s="23">
        <f t="shared" si="3"/>
        <v>3170</v>
      </c>
      <c r="C40" s="4">
        <f t="shared" ref="C40:Q40" si="11">RANK(C14,C$7:C$28,C$3)</f>
        <v>15</v>
      </c>
      <c r="D40" s="4">
        <f t="shared" si="11"/>
        <v>10</v>
      </c>
      <c r="E40" s="4">
        <f t="shared" si="11"/>
        <v>10</v>
      </c>
      <c r="F40" s="4">
        <f t="shared" si="11"/>
        <v>5</v>
      </c>
      <c r="G40" s="4">
        <f t="shared" si="11"/>
        <v>4</v>
      </c>
      <c r="H40" s="4">
        <f t="shared" si="11"/>
        <v>8</v>
      </c>
      <c r="I40" s="4">
        <f t="shared" si="11"/>
        <v>2</v>
      </c>
      <c r="J40" s="4">
        <f t="shared" si="11"/>
        <v>7</v>
      </c>
      <c r="K40" s="4">
        <f t="shared" si="11"/>
        <v>20</v>
      </c>
      <c r="L40" s="4">
        <f t="shared" si="11"/>
        <v>22</v>
      </c>
      <c r="M40" s="4">
        <f t="shared" si="11"/>
        <v>18</v>
      </c>
      <c r="N40" s="4">
        <f t="shared" si="11"/>
        <v>20</v>
      </c>
      <c r="O40" s="4">
        <f t="shared" si="11"/>
        <v>10</v>
      </c>
      <c r="P40" s="4">
        <f t="shared" si="11"/>
        <v>14</v>
      </c>
      <c r="Q40" s="4">
        <f t="shared" si="11"/>
        <v>9</v>
      </c>
      <c r="R40" s="4"/>
      <c r="S40" s="4"/>
      <c r="T40" s="4"/>
      <c r="U40" s="4"/>
      <c r="V40" s="4"/>
      <c r="W40" s="4"/>
      <c r="X40" s="4"/>
      <c r="Y40" s="4"/>
    </row>
    <row r="41" spans="1:25" ht="15.6" x14ac:dyDescent="0.3">
      <c r="A41" s="4">
        <f t="shared" si="3"/>
        <v>2008</v>
      </c>
      <c r="B41" s="23">
        <f t="shared" si="3"/>
        <v>4450</v>
      </c>
      <c r="C41" s="4">
        <f t="shared" ref="C41:Q41" si="12">RANK(C15,C$7:C$28,C$3)</f>
        <v>18</v>
      </c>
      <c r="D41" s="4">
        <f t="shared" si="12"/>
        <v>13</v>
      </c>
      <c r="E41" s="4">
        <f t="shared" si="12"/>
        <v>9</v>
      </c>
      <c r="F41" s="4">
        <f t="shared" si="12"/>
        <v>19</v>
      </c>
      <c r="G41" s="4">
        <f t="shared" si="12"/>
        <v>8</v>
      </c>
      <c r="H41" s="4">
        <f t="shared" si="12"/>
        <v>14</v>
      </c>
      <c r="I41" s="4">
        <f t="shared" si="12"/>
        <v>3</v>
      </c>
      <c r="J41" s="4">
        <f t="shared" si="12"/>
        <v>15</v>
      </c>
      <c r="K41" s="4">
        <f t="shared" si="12"/>
        <v>9</v>
      </c>
      <c r="L41" s="4">
        <f t="shared" si="12"/>
        <v>7</v>
      </c>
      <c r="M41" s="4">
        <f t="shared" si="12"/>
        <v>11</v>
      </c>
      <c r="N41" s="4">
        <f t="shared" si="12"/>
        <v>5</v>
      </c>
      <c r="O41" s="4">
        <f t="shared" si="12"/>
        <v>16</v>
      </c>
      <c r="P41" s="4">
        <f t="shared" si="12"/>
        <v>8</v>
      </c>
      <c r="Q41" s="4">
        <f t="shared" si="12"/>
        <v>3</v>
      </c>
      <c r="R41" s="4"/>
      <c r="S41" s="4"/>
      <c r="T41" s="4"/>
      <c r="U41" s="4"/>
      <c r="V41" s="4"/>
      <c r="W41" s="4"/>
      <c r="X41" s="4"/>
      <c r="Y41" s="4"/>
    </row>
    <row r="42" spans="1:25" ht="15.6" x14ac:dyDescent="0.3">
      <c r="A42" s="4">
        <f t="shared" si="3"/>
        <v>2009</v>
      </c>
      <c r="B42" s="23">
        <f t="shared" si="3"/>
        <v>3320</v>
      </c>
      <c r="C42" s="4">
        <f t="shared" ref="C42:Q42" si="13">RANK(C16,C$7:C$28,C$3)</f>
        <v>15</v>
      </c>
      <c r="D42" s="4">
        <f t="shared" si="13"/>
        <v>17</v>
      </c>
      <c r="E42" s="4">
        <f t="shared" si="13"/>
        <v>3</v>
      </c>
      <c r="F42" s="4">
        <f t="shared" si="13"/>
        <v>15</v>
      </c>
      <c r="G42" s="4">
        <f t="shared" si="13"/>
        <v>10</v>
      </c>
      <c r="H42" s="4">
        <f t="shared" si="13"/>
        <v>10</v>
      </c>
      <c r="I42" s="4">
        <f t="shared" si="13"/>
        <v>6</v>
      </c>
      <c r="J42" s="4">
        <f t="shared" si="13"/>
        <v>14</v>
      </c>
      <c r="K42" s="4">
        <f t="shared" si="13"/>
        <v>16</v>
      </c>
      <c r="L42" s="4">
        <f t="shared" si="13"/>
        <v>13</v>
      </c>
      <c r="M42" s="4">
        <f t="shared" si="13"/>
        <v>21</v>
      </c>
      <c r="N42" s="4">
        <f t="shared" si="13"/>
        <v>19</v>
      </c>
      <c r="O42" s="4">
        <f t="shared" si="13"/>
        <v>21</v>
      </c>
      <c r="P42" s="4">
        <f t="shared" si="13"/>
        <v>13</v>
      </c>
      <c r="Q42" s="4">
        <f t="shared" si="13"/>
        <v>22</v>
      </c>
      <c r="R42" s="4"/>
      <c r="S42" s="4"/>
      <c r="T42" s="4"/>
      <c r="U42" s="4"/>
      <c r="V42" s="4"/>
      <c r="W42" s="4"/>
      <c r="X42" s="4"/>
      <c r="Y42" s="4"/>
    </row>
    <row r="43" spans="1:25" ht="15.6" x14ac:dyDescent="0.3">
      <c r="A43" s="4">
        <f t="shared" si="3"/>
        <v>2010</v>
      </c>
      <c r="B43" s="23">
        <f t="shared" si="3"/>
        <v>3360</v>
      </c>
      <c r="C43" s="4">
        <f t="shared" ref="C43:Q43" si="14">RANK(C17,C$7:C$28,C$3)</f>
        <v>9</v>
      </c>
      <c r="D43" s="4">
        <f t="shared" si="14"/>
        <v>14</v>
      </c>
      <c r="E43" s="4">
        <f t="shared" si="14"/>
        <v>1</v>
      </c>
      <c r="F43" s="4">
        <f t="shared" si="14"/>
        <v>8</v>
      </c>
      <c r="G43" s="4">
        <f t="shared" si="14"/>
        <v>20</v>
      </c>
      <c r="H43" s="4">
        <f t="shared" si="14"/>
        <v>1</v>
      </c>
      <c r="I43" s="4">
        <f t="shared" si="14"/>
        <v>17</v>
      </c>
      <c r="J43" s="4">
        <f t="shared" si="14"/>
        <v>17</v>
      </c>
      <c r="K43" s="4">
        <f t="shared" si="14"/>
        <v>18</v>
      </c>
      <c r="L43" s="4">
        <f t="shared" si="14"/>
        <v>12</v>
      </c>
      <c r="M43" s="4">
        <f t="shared" si="14"/>
        <v>17</v>
      </c>
      <c r="N43" s="4">
        <f t="shared" si="14"/>
        <v>17</v>
      </c>
      <c r="O43" s="4">
        <f t="shared" si="14"/>
        <v>18</v>
      </c>
      <c r="P43" s="4">
        <f t="shared" si="14"/>
        <v>11</v>
      </c>
      <c r="Q43" s="4">
        <f t="shared" si="14"/>
        <v>4</v>
      </c>
      <c r="R43" s="4"/>
      <c r="S43" s="4"/>
      <c r="T43" s="4"/>
      <c r="U43" s="4"/>
      <c r="V43" s="4"/>
      <c r="W43" s="4"/>
      <c r="X43" s="4"/>
      <c r="Y43" s="4"/>
    </row>
    <row r="44" spans="1:25" ht="15.6" x14ac:dyDescent="0.3">
      <c r="A44" s="4">
        <f t="shared" si="3"/>
        <v>2011</v>
      </c>
      <c r="B44" s="23">
        <f t="shared" si="3"/>
        <v>3780</v>
      </c>
      <c r="C44" s="4">
        <f t="shared" ref="C44:Q44" si="15">RANK(C18,C$7:C$28,C$3)</f>
        <v>3</v>
      </c>
      <c r="D44" s="4">
        <f t="shared" si="15"/>
        <v>3</v>
      </c>
      <c r="E44" s="4">
        <f t="shared" si="15"/>
        <v>21</v>
      </c>
      <c r="F44" s="4">
        <f t="shared" si="15"/>
        <v>11</v>
      </c>
      <c r="G44" s="4">
        <f t="shared" si="15"/>
        <v>16</v>
      </c>
      <c r="H44" s="4">
        <f t="shared" si="15"/>
        <v>22</v>
      </c>
      <c r="I44" s="4">
        <f t="shared" si="15"/>
        <v>20</v>
      </c>
      <c r="J44" s="4">
        <f t="shared" si="15"/>
        <v>11</v>
      </c>
      <c r="K44" s="4">
        <f t="shared" si="15"/>
        <v>14</v>
      </c>
      <c r="L44" s="4">
        <f t="shared" si="15"/>
        <v>11</v>
      </c>
      <c r="M44" s="4">
        <f t="shared" si="15"/>
        <v>15</v>
      </c>
      <c r="N44" s="4">
        <f t="shared" si="15"/>
        <v>16</v>
      </c>
      <c r="O44" s="4">
        <f t="shared" si="15"/>
        <v>13</v>
      </c>
      <c r="P44" s="4">
        <f t="shared" si="15"/>
        <v>9</v>
      </c>
      <c r="Q44" s="4">
        <f t="shared" si="15"/>
        <v>2</v>
      </c>
      <c r="R44" s="4"/>
      <c r="S44" s="4"/>
      <c r="T44" s="4"/>
      <c r="U44" s="4"/>
      <c r="V44" s="4"/>
      <c r="W44" s="4"/>
      <c r="X44" s="4"/>
      <c r="Y44" s="4"/>
    </row>
    <row r="45" spans="1:25" ht="15.6" x14ac:dyDescent="0.3">
      <c r="A45" s="4">
        <f t="shared" si="3"/>
        <v>2012</v>
      </c>
      <c r="B45" s="23">
        <f t="shared" si="3"/>
        <v>3620</v>
      </c>
      <c r="C45" s="4">
        <f t="shared" ref="C45:Q45" si="16">RANK(C19,C$7:C$28,C$3)</f>
        <v>8</v>
      </c>
      <c r="D45" s="4">
        <f t="shared" si="16"/>
        <v>2</v>
      </c>
      <c r="E45" s="4">
        <f t="shared" si="16"/>
        <v>18</v>
      </c>
      <c r="F45" s="4">
        <f t="shared" si="16"/>
        <v>2</v>
      </c>
      <c r="G45" s="4">
        <f t="shared" si="16"/>
        <v>10</v>
      </c>
      <c r="H45" s="4">
        <f t="shared" si="16"/>
        <v>19</v>
      </c>
      <c r="I45" s="4">
        <f t="shared" si="16"/>
        <v>14</v>
      </c>
      <c r="J45" s="4">
        <f t="shared" si="16"/>
        <v>1</v>
      </c>
      <c r="K45" s="4">
        <f t="shared" si="16"/>
        <v>17</v>
      </c>
      <c r="L45" s="4">
        <f t="shared" si="16"/>
        <v>20</v>
      </c>
      <c r="M45" s="4">
        <f t="shared" si="16"/>
        <v>16</v>
      </c>
      <c r="N45" s="4">
        <f t="shared" si="16"/>
        <v>10</v>
      </c>
      <c r="O45" s="4">
        <f t="shared" si="16"/>
        <v>11</v>
      </c>
      <c r="P45" s="4">
        <f t="shared" si="16"/>
        <v>6</v>
      </c>
      <c r="Q45" s="4">
        <f t="shared" si="16"/>
        <v>20</v>
      </c>
      <c r="R45" s="4"/>
      <c r="S45" s="4"/>
      <c r="T45" s="4"/>
      <c r="U45" s="4"/>
      <c r="V45" s="4"/>
      <c r="W45" s="4"/>
      <c r="X45" s="4"/>
      <c r="Y45" s="4"/>
    </row>
    <row r="46" spans="1:25" ht="15.6" x14ac:dyDescent="0.3">
      <c r="A46" s="4">
        <f t="shared" si="3"/>
        <v>2013</v>
      </c>
      <c r="B46" s="23">
        <f t="shared" si="3"/>
        <v>4050</v>
      </c>
      <c r="C46" s="4">
        <f t="shared" ref="C46:Q46" si="17">RANK(C20,C$7:C$28,C$3)</f>
        <v>5</v>
      </c>
      <c r="D46" s="4">
        <f t="shared" si="17"/>
        <v>4</v>
      </c>
      <c r="E46" s="4">
        <f t="shared" si="17"/>
        <v>4</v>
      </c>
      <c r="F46" s="4">
        <f t="shared" si="17"/>
        <v>4</v>
      </c>
      <c r="G46" s="4">
        <f t="shared" si="17"/>
        <v>13</v>
      </c>
      <c r="H46" s="4">
        <f t="shared" si="17"/>
        <v>6</v>
      </c>
      <c r="I46" s="4">
        <f t="shared" si="17"/>
        <v>13</v>
      </c>
      <c r="J46" s="4">
        <f t="shared" si="17"/>
        <v>10</v>
      </c>
      <c r="K46" s="4">
        <f t="shared" si="17"/>
        <v>11</v>
      </c>
      <c r="L46" s="4">
        <f t="shared" si="17"/>
        <v>17</v>
      </c>
      <c r="M46" s="4">
        <f t="shared" si="17"/>
        <v>7</v>
      </c>
      <c r="N46" s="4">
        <f t="shared" si="17"/>
        <v>11</v>
      </c>
      <c r="O46" s="4">
        <f t="shared" si="17"/>
        <v>9</v>
      </c>
      <c r="P46" s="4">
        <f t="shared" si="17"/>
        <v>12</v>
      </c>
      <c r="Q46" s="4">
        <f t="shared" si="17"/>
        <v>5</v>
      </c>
      <c r="R46" s="4"/>
      <c r="S46" s="4"/>
      <c r="T46" s="4"/>
      <c r="U46" s="4"/>
      <c r="V46" s="4"/>
      <c r="W46" s="4"/>
      <c r="X46" s="4"/>
      <c r="Y46" s="4"/>
    </row>
    <row r="47" spans="1:25" ht="15.6" x14ac:dyDescent="0.3">
      <c r="A47" s="4">
        <f t="shared" si="3"/>
        <v>2014</v>
      </c>
      <c r="B47" s="23">
        <f t="shared" si="3"/>
        <v>4420</v>
      </c>
      <c r="C47" s="4">
        <f t="shared" ref="C47:Q47" si="18">RANK(C21,C$7:C$28,C$3)</f>
        <v>10</v>
      </c>
      <c r="D47" s="4">
        <f t="shared" si="18"/>
        <v>8</v>
      </c>
      <c r="E47" s="4">
        <f t="shared" si="18"/>
        <v>2</v>
      </c>
      <c r="F47" s="4">
        <f t="shared" si="18"/>
        <v>22</v>
      </c>
      <c r="G47" s="4">
        <f t="shared" si="18"/>
        <v>3</v>
      </c>
      <c r="H47" s="4">
        <f t="shared" si="18"/>
        <v>2</v>
      </c>
      <c r="I47" s="4">
        <f t="shared" si="18"/>
        <v>1</v>
      </c>
      <c r="J47" s="4">
        <f t="shared" si="18"/>
        <v>20</v>
      </c>
      <c r="K47" s="4">
        <f t="shared" si="18"/>
        <v>10</v>
      </c>
      <c r="L47" s="4">
        <f t="shared" si="18"/>
        <v>5</v>
      </c>
      <c r="M47" s="4">
        <f t="shared" si="18"/>
        <v>8</v>
      </c>
      <c r="N47" s="4">
        <f t="shared" si="18"/>
        <v>8</v>
      </c>
      <c r="O47" s="4">
        <f t="shared" si="18"/>
        <v>8</v>
      </c>
      <c r="P47" s="4">
        <f t="shared" si="18"/>
        <v>15</v>
      </c>
      <c r="Q47" s="4">
        <f t="shared" si="18"/>
        <v>12</v>
      </c>
      <c r="R47" s="4"/>
      <c r="S47" s="4"/>
      <c r="T47" s="4"/>
      <c r="U47" s="4"/>
      <c r="V47" s="4"/>
      <c r="W47" s="4"/>
      <c r="X47" s="4"/>
      <c r="Y47" s="4"/>
    </row>
    <row r="48" spans="1:25" ht="15.6" x14ac:dyDescent="0.3">
      <c r="A48" s="4">
        <f t="shared" si="3"/>
        <v>2015</v>
      </c>
      <c r="B48" s="23">
        <f t="shared" si="3"/>
        <v>4760</v>
      </c>
      <c r="C48" s="4">
        <f t="shared" ref="C48:Q48" si="19">RANK(C22,C$7:C$28,C$3)</f>
        <v>12</v>
      </c>
      <c r="D48" s="4">
        <f t="shared" si="19"/>
        <v>9</v>
      </c>
      <c r="E48" s="4">
        <f t="shared" si="19"/>
        <v>17</v>
      </c>
      <c r="F48" s="4">
        <f t="shared" si="19"/>
        <v>1</v>
      </c>
      <c r="G48" s="4">
        <f t="shared" si="19"/>
        <v>4</v>
      </c>
      <c r="H48" s="4">
        <f t="shared" si="19"/>
        <v>16</v>
      </c>
      <c r="I48" s="4">
        <f t="shared" si="19"/>
        <v>7</v>
      </c>
      <c r="J48" s="4">
        <f t="shared" si="19"/>
        <v>3</v>
      </c>
      <c r="K48" s="4">
        <f t="shared" si="19"/>
        <v>6</v>
      </c>
      <c r="L48" s="4">
        <f t="shared" si="19"/>
        <v>16</v>
      </c>
      <c r="M48" s="4">
        <f t="shared" si="19"/>
        <v>9</v>
      </c>
      <c r="N48" s="4">
        <f t="shared" si="19"/>
        <v>7</v>
      </c>
      <c r="O48" s="4">
        <f t="shared" si="19"/>
        <v>7</v>
      </c>
      <c r="P48" s="4">
        <f t="shared" si="19"/>
        <v>10</v>
      </c>
      <c r="Q48" s="4">
        <f t="shared" si="19"/>
        <v>19</v>
      </c>
      <c r="R48" s="4"/>
      <c r="S48" s="4"/>
      <c r="T48" s="4"/>
      <c r="U48" s="4"/>
      <c r="V48" s="4"/>
      <c r="W48" s="4"/>
      <c r="X48" s="4"/>
      <c r="Y48" s="4"/>
    </row>
    <row r="49" spans="1:26" ht="15.6" x14ac:dyDescent="0.3">
      <c r="A49" s="4">
        <f t="shared" si="3"/>
        <v>2016</v>
      </c>
      <c r="B49" s="23">
        <f t="shared" si="3"/>
        <v>5090</v>
      </c>
      <c r="C49" s="4">
        <f t="shared" ref="C49:Q49" si="20">RANK(C23,C$7:C$28,C$3)</f>
        <v>13</v>
      </c>
      <c r="D49" s="4">
        <f t="shared" si="20"/>
        <v>11</v>
      </c>
      <c r="E49" s="4">
        <f t="shared" si="20"/>
        <v>10</v>
      </c>
      <c r="F49" s="4">
        <f t="shared" si="20"/>
        <v>17</v>
      </c>
      <c r="G49" s="4">
        <f t="shared" si="20"/>
        <v>13</v>
      </c>
      <c r="H49" s="4">
        <f t="shared" si="20"/>
        <v>4</v>
      </c>
      <c r="I49" s="4">
        <f t="shared" si="20"/>
        <v>8</v>
      </c>
      <c r="J49" s="4">
        <f t="shared" si="20"/>
        <v>18</v>
      </c>
      <c r="K49" s="4">
        <f t="shared" si="20"/>
        <v>4</v>
      </c>
      <c r="L49" s="4">
        <f t="shared" si="20"/>
        <v>1</v>
      </c>
      <c r="M49" s="4">
        <f t="shared" si="20"/>
        <v>6</v>
      </c>
      <c r="N49" s="4">
        <f t="shared" si="20"/>
        <v>6</v>
      </c>
      <c r="O49" s="4">
        <f t="shared" si="20"/>
        <v>6</v>
      </c>
      <c r="P49" s="4">
        <f t="shared" si="20"/>
        <v>7</v>
      </c>
      <c r="Q49" s="4">
        <f t="shared" si="20"/>
        <v>8</v>
      </c>
      <c r="R49" s="4"/>
      <c r="S49" s="4"/>
      <c r="T49" s="4"/>
      <c r="U49" s="4"/>
      <c r="V49" s="4"/>
      <c r="W49" s="4"/>
      <c r="X49" s="4"/>
      <c r="Y49" s="4"/>
    </row>
    <row r="50" spans="1:26" ht="15.6" x14ac:dyDescent="0.3">
      <c r="A50" s="4">
        <f t="shared" si="3"/>
        <v>2017</v>
      </c>
      <c r="B50" s="23">
        <f t="shared" si="3"/>
        <v>5280</v>
      </c>
      <c r="C50" s="4">
        <f t="shared" ref="C50:Q50" si="21">RANK(C24,C$7:C$28,C$3)</f>
        <v>6</v>
      </c>
      <c r="D50" s="4">
        <f t="shared" si="21"/>
        <v>12</v>
      </c>
      <c r="E50" s="4">
        <f t="shared" si="21"/>
        <v>19</v>
      </c>
      <c r="F50" s="4">
        <f t="shared" si="21"/>
        <v>5</v>
      </c>
      <c r="G50" s="4">
        <f t="shared" si="21"/>
        <v>12</v>
      </c>
      <c r="H50" s="4">
        <f t="shared" si="21"/>
        <v>9</v>
      </c>
      <c r="I50" s="4">
        <f t="shared" si="21"/>
        <v>11</v>
      </c>
      <c r="J50" s="4">
        <f t="shared" si="21"/>
        <v>6</v>
      </c>
      <c r="K50" s="4">
        <f t="shared" si="21"/>
        <v>3</v>
      </c>
      <c r="L50" s="4">
        <f t="shared" si="21"/>
        <v>9</v>
      </c>
      <c r="M50" s="4">
        <f t="shared" si="21"/>
        <v>4</v>
      </c>
      <c r="N50" s="4">
        <f t="shared" si="21"/>
        <v>13</v>
      </c>
      <c r="O50" s="4">
        <f t="shared" si="21"/>
        <v>3</v>
      </c>
      <c r="P50" s="4">
        <f t="shared" si="21"/>
        <v>5</v>
      </c>
      <c r="Q50" s="4">
        <f t="shared" si="21"/>
        <v>16</v>
      </c>
      <c r="R50" s="4"/>
      <c r="S50" s="4"/>
      <c r="T50" s="4"/>
      <c r="U50" s="4"/>
      <c r="V50" s="4"/>
      <c r="W50" s="4"/>
      <c r="X50" s="4"/>
      <c r="Y50" s="4"/>
    </row>
    <row r="51" spans="1:26" ht="15.6" x14ac:dyDescent="0.3">
      <c r="A51" s="4">
        <f t="shared" si="3"/>
        <v>2018</v>
      </c>
      <c r="B51" s="23">
        <f t="shared" si="3"/>
        <v>4690</v>
      </c>
      <c r="C51" s="4">
        <f t="shared" ref="C51:Q51" si="22">RANK(C25,C$7:C$28,C$3)</f>
        <v>1</v>
      </c>
      <c r="D51" s="4">
        <f t="shared" si="22"/>
        <v>7</v>
      </c>
      <c r="E51" s="4">
        <f t="shared" si="22"/>
        <v>5</v>
      </c>
      <c r="F51" s="4">
        <f t="shared" si="22"/>
        <v>11</v>
      </c>
      <c r="G51" s="4">
        <f t="shared" si="22"/>
        <v>2</v>
      </c>
      <c r="H51" s="4">
        <f t="shared" si="22"/>
        <v>13</v>
      </c>
      <c r="I51" s="4">
        <f t="shared" si="22"/>
        <v>10</v>
      </c>
      <c r="J51" s="4">
        <f t="shared" si="22"/>
        <v>8</v>
      </c>
      <c r="K51" s="4">
        <f t="shared" si="22"/>
        <v>7</v>
      </c>
      <c r="L51" s="4">
        <f t="shared" si="22"/>
        <v>3</v>
      </c>
      <c r="M51" s="4">
        <f t="shared" si="22"/>
        <v>2</v>
      </c>
      <c r="N51" s="4">
        <f t="shared" si="22"/>
        <v>9</v>
      </c>
      <c r="O51" s="4">
        <f t="shared" si="22"/>
        <v>4</v>
      </c>
      <c r="P51" s="4">
        <f t="shared" si="22"/>
        <v>4</v>
      </c>
      <c r="Q51" s="4">
        <f t="shared" si="22"/>
        <v>15</v>
      </c>
      <c r="R51" s="4"/>
      <c r="S51" s="4"/>
      <c r="T51" s="4"/>
      <c r="U51" s="4"/>
      <c r="V51" s="4"/>
      <c r="W51" s="4"/>
      <c r="X51" s="4"/>
      <c r="Y51" s="4"/>
    </row>
    <row r="52" spans="1:26" ht="15.6" x14ac:dyDescent="0.3">
      <c r="A52" s="4">
        <f t="shared" si="3"/>
        <v>2019</v>
      </c>
      <c r="B52" s="23">
        <f t="shared" si="3"/>
        <v>5590</v>
      </c>
      <c r="C52" s="4">
        <f t="shared" ref="C52:Q52" si="23">RANK(C26,C$7:C$28,C$3)</f>
        <v>2</v>
      </c>
      <c r="D52" s="4">
        <f t="shared" si="23"/>
        <v>6</v>
      </c>
      <c r="E52" s="4">
        <f t="shared" si="23"/>
        <v>12</v>
      </c>
      <c r="F52" s="4">
        <f t="shared" si="23"/>
        <v>9</v>
      </c>
      <c r="G52" s="4">
        <f t="shared" si="23"/>
        <v>1</v>
      </c>
      <c r="H52" s="4">
        <f t="shared" si="23"/>
        <v>7</v>
      </c>
      <c r="I52" s="4">
        <f t="shared" si="23"/>
        <v>3</v>
      </c>
      <c r="J52" s="4">
        <f t="shared" si="23"/>
        <v>4</v>
      </c>
      <c r="K52" s="4">
        <f t="shared" si="23"/>
        <v>5</v>
      </c>
      <c r="L52" s="4">
        <f t="shared" si="23"/>
        <v>4</v>
      </c>
      <c r="M52" s="4">
        <f t="shared" si="23"/>
        <v>1</v>
      </c>
      <c r="N52" s="4">
        <f t="shared" si="23"/>
        <v>1</v>
      </c>
      <c r="O52" s="4">
        <f t="shared" si="23"/>
        <v>5</v>
      </c>
      <c r="P52" s="4">
        <f t="shared" si="23"/>
        <v>3</v>
      </c>
      <c r="Q52" s="4">
        <f t="shared" si="23"/>
        <v>11</v>
      </c>
      <c r="R52" s="4"/>
      <c r="S52" s="4"/>
      <c r="T52" s="4"/>
      <c r="U52" s="4"/>
      <c r="V52" s="4"/>
      <c r="W52" s="4"/>
      <c r="X52" s="4"/>
      <c r="Y52" s="4"/>
    </row>
    <row r="53" spans="1:26" ht="15.6" x14ac:dyDescent="0.3">
      <c r="A53" s="4">
        <f t="shared" si="3"/>
        <v>2020</v>
      </c>
      <c r="B53" s="23">
        <f t="shared" si="3"/>
        <v>5680</v>
      </c>
      <c r="C53" s="4">
        <f t="shared" ref="C53:Q53" si="24">RANK(C27,C$7:C$28,C$3)</f>
        <v>3</v>
      </c>
      <c r="D53" s="4">
        <f t="shared" si="24"/>
        <v>5</v>
      </c>
      <c r="E53" s="4">
        <f t="shared" si="24"/>
        <v>14</v>
      </c>
      <c r="F53" s="4">
        <f t="shared" si="24"/>
        <v>19</v>
      </c>
      <c r="G53" s="4">
        <f t="shared" si="24"/>
        <v>6</v>
      </c>
      <c r="H53" s="4">
        <f t="shared" si="24"/>
        <v>12</v>
      </c>
      <c r="I53" s="4">
        <f t="shared" si="24"/>
        <v>3</v>
      </c>
      <c r="J53" s="4">
        <f t="shared" si="24"/>
        <v>13</v>
      </c>
      <c r="K53" s="4">
        <f t="shared" si="24"/>
        <v>2</v>
      </c>
      <c r="L53" s="4">
        <f t="shared" si="24"/>
        <v>2</v>
      </c>
      <c r="M53" s="4">
        <f t="shared" si="24"/>
        <v>5</v>
      </c>
      <c r="N53" s="4">
        <f t="shared" si="24"/>
        <v>4</v>
      </c>
      <c r="O53" s="4">
        <f t="shared" si="24"/>
        <v>1</v>
      </c>
      <c r="P53" s="4">
        <f t="shared" si="24"/>
        <v>2</v>
      </c>
      <c r="Q53" s="4">
        <f t="shared" si="24"/>
        <v>10</v>
      </c>
      <c r="R53" s="4"/>
      <c r="S53" s="4"/>
      <c r="T53" s="4"/>
      <c r="U53" s="4"/>
      <c r="V53" s="4"/>
      <c r="W53" s="4"/>
      <c r="X53" s="4"/>
      <c r="Y53" s="4"/>
    </row>
    <row r="54" spans="1:26" ht="15.6" x14ac:dyDescent="0.3">
      <c r="A54" s="4">
        <f t="shared" si="3"/>
        <v>2021</v>
      </c>
      <c r="B54" s="23">
        <f t="shared" si="3"/>
        <v>6370</v>
      </c>
      <c r="C54" s="4">
        <f t="shared" ref="C54:Q54" si="25">RANK(C28,C$7:C$28,C$3)</f>
        <v>7</v>
      </c>
      <c r="D54" s="4">
        <f t="shared" si="25"/>
        <v>1</v>
      </c>
      <c r="E54" s="4">
        <f t="shared" si="25"/>
        <v>16</v>
      </c>
      <c r="F54" s="4">
        <f t="shared" si="25"/>
        <v>3</v>
      </c>
      <c r="G54" s="4">
        <f t="shared" si="25"/>
        <v>15</v>
      </c>
      <c r="H54" s="4">
        <f t="shared" si="25"/>
        <v>18</v>
      </c>
      <c r="I54" s="4">
        <f t="shared" si="25"/>
        <v>17</v>
      </c>
      <c r="J54" s="4">
        <f t="shared" si="25"/>
        <v>4</v>
      </c>
      <c r="K54" s="4">
        <f t="shared" si="25"/>
        <v>1</v>
      </c>
      <c r="L54" s="4">
        <f t="shared" si="25"/>
        <v>15</v>
      </c>
      <c r="M54" s="4">
        <f t="shared" si="25"/>
        <v>3</v>
      </c>
      <c r="N54" s="4">
        <f t="shared" si="25"/>
        <v>3</v>
      </c>
      <c r="O54" s="4">
        <f t="shared" si="25"/>
        <v>2</v>
      </c>
      <c r="P54" s="4">
        <f t="shared" si="25"/>
        <v>1</v>
      </c>
      <c r="Q54" s="4">
        <f t="shared" si="25"/>
        <v>6</v>
      </c>
      <c r="R54" s="4"/>
      <c r="S54" s="4"/>
      <c r="T54" s="4"/>
      <c r="U54" s="4"/>
      <c r="V54" s="4"/>
      <c r="W54" s="4"/>
      <c r="X54" s="4"/>
      <c r="Y54" s="4"/>
    </row>
    <row r="55" spans="1:26" ht="15.6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6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6" x14ac:dyDescent="0.3">
      <c r="A57" s="26" t="s">
        <v>55</v>
      </c>
      <c r="B57" s="26"/>
      <c r="C57" s="26"/>
      <c r="R57" s="4"/>
      <c r="S57" s="4"/>
      <c r="T57" s="4"/>
      <c r="U57" s="4"/>
      <c r="V57" s="4"/>
      <c r="W57" s="4"/>
      <c r="X57" s="4"/>
      <c r="Y57" s="4"/>
      <c r="Z57" s="4"/>
    </row>
    <row r="58" spans="1:26" ht="15.6" x14ac:dyDescent="0.3">
      <c r="A58" s="27" t="s">
        <v>48</v>
      </c>
      <c r="B58" s="27" t="s">
        <v>49</v>
      </c>
      <c r="C58" s="27" t="s">
        <v>49</v>
      </c>
      <c r="D58" s="27" t="s">
        <v>49</v>
      </c>
      <c r="E58" s="27" t="s">
        <v>49</v>
      </c>
      <c r="F58" s="27" t="s">
        <v>49</v>
      </c>
      <c r="G58" s="27" t="s">
        <v>49</v>
      </c>
      <c r="H58" s="27" t="s">
        <v>49</v>
      </c>
      <c r="I58" s="27" t="s">
        <v>49</v>
      </c>
      <c r="J58" s="27" t="s">
        <v>49</v>
      </c>
      <c r="K58" s="27" t="s">
        <v>49</v>
      </c>
      <c r="L58" s="27" t="s">
        <v>49</v>
      </c>
      <c r="M58" s="27" t="s">
        <v>49</v>
      </c>
      <c r="N58" s="27" t="s">
        <v>49</v>
      </c>
      <c r="O58" s="27" t="s">
        <v>49</v>
      </c>
      <c r="P58" s="27" t="s">
        <v>49</v>
      </c>
      <c r="Q58" s="27" t="s">
        <v>2</v>
      </c>
      <c r="R58" s="4"/>
      <c r="S58" s="4"/>
      <c r="T58" s="4"/>
      <c r="U58" s="4"/>
      <c r="V58" s="4"/>
      <c r="W58" s="4"/>
      <c r="X58" s="4"/>
      <c r="Y58" s="4"/>
      <c r="Z58" s="4"/>
    </row>
    <row r="59" spans="1:26" ht="66" x14ac:dyDescent="0.3">
      <c r="A59" s="28" t="s">
        <v>31</v>
      </c>
      <c r="B59" s="109" t="s">
        <v>327</v>
      </c>
      <c r="C59" s="109" t="s">
        <v>328</v>
      </c>
      <c r="D59" s="28" t="s">
        <v>35</v>
      </c>
      <c r="E59" s="28" t="s">
        <v>36</v>
      </c>
      <c r="F59" s="28" t="s">
        <v>37</v>
      </c>
      <c r="G59" s="28" t="s">
        <v>38</v>
      </c>
      <c r="H59" s="28" t="s">
        <v>39</v>
      </c>
      <c r="I59" s="28" t="s">
        <v>40</v>
      </c>
      <c r="J59" s="28" t="s">
        <v>50</v>
      </c>
      <c r="K59" s="109" t="s">
        <v>268</v>
      </c>
      <c r="L59" s="28" t="s">
        <v>52</v>
      </c>
      <c r="M59" s="28" t="s">
        <v>53</v>
      </c>
      <c r="N59" s="28" t="s">
        <v>45</v>
      </c>
      <c r="O59" s="28" t="s">
        <v>46</v>
      </c>
      <c r="P59" s="28" t="s">
        <v>47</v>
      </c>
      <c r="Q59" s="109" t="s">
        <v>326</v>
      </c>
      <c r="R59" s="4"/>
      <c r="S59" s="4"/>
      <c r="T59" s="4"/>
      <c r="U59" s="4"/>
      <c r="V59" s="4"/>
      <c r="W59" s="4"/>
      <c r="X59" s="4"/>
      <c r="Y59" s="4"/>
      <c r="Z59" s="4"/>
    </row>
    <row r="60" spans="1:26" ht="15.6" x14ac:dyDescent="0.3">
      <c r="A60" s="24">
        <v>2000</v>
      </c>
      <c r="B60" s="24">
        <v>17</v>
      </c>
      <c r="C60" s="24">
        <v>15</v>
      </c>
      <c r="D60" s="24">
        <v>20</v>
      </c>
      <c r="E60" s="24">
        <v>5</v>
      </c>
      <c r="F60" s="24">
        <v>6</v>
      </c>
      <c r="G60" s="24">
        <v>21</v>
      </c>
      <c r="H60" s="24">
        <v>11</v>
      </c>
      <c r="I60" s="24">
        <v>9</v>
      </c>
      <c r="J60" s="24">
        <v>19</v>
      </c>
      <c r="K60" s="24">
        <v>19</v>
      </c>
      <c r="L60" s="24">
        <v>19</v>
      </c>
      <c r="M60" s="24">
        <v>21</v>
      </c>
      <c r="N60" s="24">
        <v>22</v>
      </c>
      <c r="O60" s="24">
        <v>22</v>
      </c>
      <c r="P60" s="24">
        <v>18</v>
      </c>
      <c r="Q60" s="24">
        <v>2770</v>
      </c>
      <c r="R60" s="4"/>
      <c r="S60" s="4"/>
      <c r="T60" s="4"/>
      <c r="U60" s="4"/>
      <c r="V60" s="4"/>
      <c r="W60" s="4"/>
      <c r="X60" s="4"/>
      <c r="Y60" s="4"/>
      <c r="Z60" s="4"/>
    </row>
    <row r="61" spans="1:26" ht="15.6" x14ac:dyDescent="0.3">
      <c r="A61" s="24">
        <v>2001</v>
      </c>
      <c r="B61" s="24">
        <v>21</v>
      </c>
      <c r="C61" s="24">
        <v>18</v>
      </c>
      <c r="D61" s="24">
        <v>12</v>
      </c>
      <c r="E61" s="24">
        <v>19</v>
      </c>
      <c r="F61" s="24">
        <v>18</v>
      </c>
      <c r="G61" s="24">
        <v>11</v>
      </c>
      <c r="H61" s="24">
        <v>17</v>
      </c>
      <c r="I61" s="24">
        <v>19</v>
      </c>
      <c r="J61" s="24">
        <v>13</v>
      </c>
      <c r="K61" s="24">
        <v>14</v>
      </c>
      <c r="L61" s="24">
        <v>14</v>
      </c>
      <c r="M61" s="24">
        <v>15</v>
      </c>
      <c r="N61" s="24">
        <v>19</v>
      </c>
      <c r="O61" s="24">
        <v>20</v>
      </c>
      <c r="P61" s="24">
        <v>13</v>
      </c>
      <c r="Q61" s="24">
        <v>3530</v>
      </c>
      <c r="R61" s="4"/>
      <c r="S61" s="4"/>
      <c r="T61" s="4"/>
      <c r="U61" s="4"/>
      <c r="V61" s="4"/>
      <c r="W61" s="4"/>
      <c r="X61" s="4"/>
      <c r="Y61" s="4"/>
      <c r="Z61" s="4"/>
    </row>
    <row r="62" spans="1:26" ht="15.6" x14ac:dyDescent="0.3">
      <c r="A62" s="24">
        <v>2002</v>
      </c>
      <c r="B62" s="24">
        <v>22</v>
      </c>
      <c r="C62" s="24">
        <v>19</v>
      </c>
      <c r="D62" s="24">
        <v>7</v>
      </c>
      <c r="E62" s="24">
        <v>9</v>
      </c>
      <c r="F62" s="24">
        <v>8</v>
      </c>
      <c r="G62" s="24">
        <v>17</v>
      </c>
      <c r="H62" s="24">
        <v>9</v>
      </c>
      <c r="I62" s="24">
        <v>16</v>
      </c>
      <c r="J62" s="24">
        <v>21</v>
      </c>
      <c r="K62" s="24">
        <v>18</v>
      </c>
      <c r="L62" s="24">
        <v>20</v>
      </c>
      <c r="M62" s="24">
        <v>18</v>
      </c>
      <c r="N62" s="24">
        <v>16</v>
      </c>
      <c r="O62" s="24">
        <v>21</v>
      </c>
      <c r="P62" s="24">
        <v>21</v>
      </c>
      <c r="Q62" s="24">
        <v>2820</v>
      </c>
      <c r="R62" s="4"/>
      <c r="S62" s="4"/>
      <c r="T62" s="4"/>
      <c r="U62" s="4"/>
      <c r="V62" s="4"/>
      <c r="W62" s="4"/>
      <c r="X62" s="4"/>
      <c r="Y62" s="4"/>
      <c r="Z62" s="4"/>
    </row>
    <row r="63" spans="1:26" ht="15.6" x14ac:dyDescent="0.3">
      <c r="A63" s="24">
        <v>2003</v>
      </c>
      <c r="B63" s="24">
        <v>20</v>
      </c>
      <c r="C63" s="24">
        <v>16</v>
      </c>
      <c r="D63" s="24">
        <v>22</v>
      </c>
      <c r="E63" s="24">
        <v>14</v>
      </c>
      <c r="F63" s="24">
        <v>18</v>
      </c>
      <c r="G63" s="24">
        <v>20</v>
      </c>
      <c r="H63" s="24">
        <v>22</v>
      </c>
      <c r="I63" s="24">
        <v>1</v>
      </c>
      <c r="J63" s="24">
        <v>22</v>
      </c>
      <c r="K63" s="24">
        <v>21</v>
      </c>
      <c r="L63" s="24">
        <v>22</v>
      </c>
      <c r="M63" s="24">
        <v>22</v>
      </c>
      <c r="N63" s="24">
        <v>15</v>
      </c>
      <c r="O63" s="24">
        <v>19</v>
      </c>
      <c r="P63" s="24">
        <v>14</v>
      </c>
      <c r="Q63" s="24">
        <v>2380</v>
      </c>
      <c r="R63" s="4"/>
      <c r="S63" s="4"/>
      <c r="T63" s="4"/>
      <c r="U63" s="4"/>
      <c r="V63" s="4"/>
      <c r="W63" s="4"/>
      <c r="X63" s="4"/>
      <c r="Y63" s="4"/>
      <c r="Z63" s="4"/>
    </row>
    <row r="64" spans="1:26" ht="15.6" x14ac:dyDescent="0.3">
      <c r="A64" s="24">
        <v>2004</v>
      </c>
      <c r="B64" s="24">
        <v>19</v>
      </c>
      <c r="C64" s="24">
        <v>21</v>
      </c>
      <c r="D64" s="24">
        <v>6</v>
      </c>
      <c r="E64" s="24">
        <v>17</v>
      </c>
      <c r="F64" s="24">
        <v>20</v>
      </c>
      <c r="G64" s="24">
        <v>5</v>
      </c>
      <c r="H64" s="24">
        <v>15</v>
      </c>
      <c r="I64" s="24">
        <v>21</v>
      </c>
      <c r="J64" s="24">
        <v>7</v>
      </c>
      <c r="K64" s="24">
        <v>8</v>
      </c>
      <c r="L64" s="24">
        <v>10</v>
      </c>
      <c r="M64" s="24">
        <v>2</v>
      </c>
      <c r="N64" s="24">
        <v>14</v>
      </c>
      <c r="O64" s="24">
        <v>18</v>
      </c>
      <c r="P64" s="24">
        <v>1</v>
      </c>
      <c r="Q64" s="24">
        <v>4270</v>
      </c>
      <c r="R64" s="4"/>
      <c r="S64" s="4"/>
      <c r="T64" s="4"/>
      <c r="U64" s="4"/>
      <c r="V64" s="4"/>
      <c r="W64" s="4"/>
      <c r="X64" s="4"/>
      <c r="Y64" s="4"/>
      <c r="Z64" s="4"/>
    </row>
    <row r="65" spans="1:26" ht="15.6" x14ac:dyDescent="0.3">
      <c r="A65" s="24">
        <v>2005</v>
      </c>
      <c r="B65" s="24">
        <v>14</v>
      </c>
      <c r="C65" s="24">
        <v>22</v>
      </c>
      <c r="D65" s="24">
        <v>8</v>
      </c>
      <c r="E65" s="24">
        <v>15</v>
      </c>
      <c r="F65" s="24">
        <v>22</v>
      </c>
      <c r="G65" s="24">
        <v>3</v>
      </c>
      <c r="H65" s="24">
        <v>21</v>
      </c>
      <c r="I65" s="24">
        <v>22</v>
      </c>
      <c r="J65" s="24">
        <v>12</v>
      </c>
      <c r="K65" s="24">
        <v>6</v>
      </c>
      <c r="L65" s="24">
        <v>12</v>
      </c>
      <c r="M65" s="24">
        <v>14</v>
      </c>
      <c r="N65" s="24">
        <v>19</v>
      </c>
      <c r="O65" s="24">
        <v>17</v>
      </c>
      <c r="P65" s="24">
        <v>17</v>
      </c>
      <c r="Q65" s="24">
        <v>3750</v>
      </c>
      <c r="R65" s="4"/>
      <c r="S65" s="4"/>
      <c r="T65" s="4"/>
      <c r="U65" s="4"/>
      <c r="V65" s="4"/>
      <c r="W65" s="4"/>
      <c r="X65" s="4"/>
      <c r="Y65" s="4"/>
      <c r="Z65" s="4"/>
    </row>
    <row r="66" spans="1:26" ht="15.6" x14ac:dyDescent="0.3">
      <c r="A66" s="24">
        <v>2006</v>
      </c>
      <c r="B66" s="24">
        <v>11</v>
      </c>
      <c r="C66" s="24">
        <v>20</v>
      </c>
      <c r="D66" s="24">
        <v>14</v>
      </c>
      <c r="E66" s="24">
        <v>11</v>
      </c>
      <c r="F66" s="24">
        <v>17</v>
      </c>
      <c r="G66" s="24">
        <v>15</v>
      </c>
      <c r="H66" s="24">
        <v>16</v>
      </c>
      <c r="I66" s="24">
        <v>12</v>
      </c>
      <c r="J66" s="24">
        <v>15</v>
      </c>
      <c r="K66" s="24">
        <v>9</v>
      </c>
      <c r="L66" s="24">
        <v>13</v>
      </c>
      <c r="M66" s="24">
        <v>12</v>
      </c>
      <c r="N66" s="24">
        <v>12</v>
      </c>
      <c r="O66" s="24">
        <v>16</v>
      </c>
      <c r="P66" s="24">
        <v>7</v>
      </c>
      <c r="Q66" s="24">
        <v>3670</v>
      </c>
      <c r="R66" s="4"/>
      <c r="S66" s="4"/>
      <c r="T66" s="4"/>
      <c r="U66" s="4"/>
      <c r="V66" s="4"/>
      <c r="W66" s="4"/>
      <c r="X66" s="4"/>
      <c r="Y66" s="4"/>
      <c r="Z66" s="4"/>
    </row>
    <row r="67" spans="1:26" ht="15.6" x14ac:dyDescent="0.3">
      <c r="A67" s="24">
        <v>2007</v>
      </c>
      <c r="B67" s="24">
        <v>15</v>
      </c>
      <c r="C67" s="24">
        <v>10</v>
      </c>
      <c r="D67" s="24">
        <v>10</v>
      </c>
      <c r="E67" s="24">
        <v>5</v>
      </c>
      <c r="F67" s="24">
        <v>4</v>
      </c>
      <c r="G67" s="24">
        <v>8</v>
      </c>
      <c r="H67" s="24">
        <v>2</v>
      </c>
      <c r="I67" s="24">
        <v>7</v>
      </c>
      <c r="J67" s="24">
        <v>20</v>
      </c>
      <c r="K67" s="24">
        <v>22</v>
      </c>
      <c r="L67" s="24">
        <v>18</v>
      </c>
      <c r="M67" s="24">
        <v>20</v>
      </c>
      <c r="N67" s="24">
        <v>10</v>
      </c>
      <c r="O67" s="24">
        <v>14</v>
      </c>
      <c r="P67" s="24">
        <v>9</v>
      </c>
      <c r="Q67" s="24">
        <v>3170</v>
      </c>
      <c r="R67" s="4"/>
      <c r="S67" s="4"/>
      <c r="T67" s="4"/>
      <c r="U67" s="4"/>
      <c r="V67" s="4"/>
      <c r="W67" s="4"/>
      <c r="X67" s="4"/>
      <c r="Y67" s="4"/>
      <c r="Z67" s="4"/>
    </row>
    <row r="68" spans="1:26" ht="15.6" x14ac:dyDescent="0.3">
      <c r="A68" s="24">
        <v>2008</v>
      </c>
      <c r="B68" s="24">
        <v>18</v>
      </c>
      <c r="C68" s="24">
        <v>13</v>
      </c>
      <c r="D68" s="24">
        <v>9</v>
      </c>
      <c r="E68" s="24">
        <v>19</v>
      </c>
      <c r="F68" s="24">
        <v>8</v>
      </c>
      <c r="G68" s="24">
        <v>14</v>
      </c>
      <c r="H68" s="24">
        <v>3</v>
      </c>
      <c r="I68" s="24">
        <v>15</v>
      </c>
      <c r="J68" s="24">
        <v>9</v>
      </c>
      <c r="K68" s="24">
        <v>7</v>
      </c>
      <c r="L68" s="24">
        <v>11</v>
      </c>
      <c r="M68" s="24">
        <v>5</v>
      </c>
      <c r="N68" s="24">
        <v>16</v>
      </c>
      <c r="O68" s="24">
        <v>8</v>
      </c>
      <c r="P68" s="24">
        <v>3</v>
      </c>
      <c r="Q68" s="24">
        <v>4450</v>
      </c>
      <c r="R68" s="4"/>
      <c r="S68" s="4"/>
      <c r="T68" s="4"/>
      <c r="U68" s="4"/>
      <c r="V68" s="4"/>
      <c r="W68" s="4"/>
      <c r="X68" s="4"/>
      <c r="Y68" s="4"/>
      <c r="Z68" s="4"/>
    </row>
    <row r="69" spans="1:26" ht="15.6" x14ac:dyDescent="0.3">
      <c r="A69" s="24">
        <v>2009</v>
      </c>
      <c r="B69" s="24">
        <v>15</v>
      </c>
      <c r="C69" s="24">
        <v>17</v>
      </c>
      <c r="D69" s="24">
        <v>3</v>
      </c>
      <c r="E69" s="24">
        <v>15</v>
      </c>
      <c r="F69" s="24">
        <v>10</v>
      </c>
      <c r="G69" s="24">
        <v>10</v>
      </c>
      <c r="H69" s="24">
        <v>6</v>
      </c>
      <c r="I69" s="24">
        <v>14</v>
      </c>
      <c r="J69" s="24">
        <v>16</v>
      </c>
      <c r="K69" s="24">
        <v>13</v>
      </c>
      <c r="L69" s="24">
        <v>21</v>
      </c>
      <c r="M69" s="24">
        <v>19</v>
      </c>
      <c r="N69" s="24">
        <v>21</v>
      </c>
      <c r="O69" s="24">
        <v>13</v>
      </c>
      <c r="P69" s="24">
        <v>22</v>
      </c>
      <c r="Q69" s="24">
        <v>3320</v>
      </c>
      <c r="R69" s="4"/>
      <c r="S69" s="4"/>
      <c r="T69" s="4"/>
      <c r="U69" s="4"/>
      <c r="V69" s="4"/>
      <c r="W69" s="4"/>
      <c r="X69" s="4"/>
      <c r="Y69" s="4"/>
      <c r="Z69" s="4"/>
    </row>
    <row r="70" spans="1:26" ht="15.6" x14ac:dyDescent="0.3">
      <c r="A70" s="24">
        <v>2010</v>
      </c>
      <c r="B70" s="24">
        <v>9</v>
      </c>
      <c r="C70" s="24">
        <v>14</v>
      </c>
      <c r="D70" s="24">
        <v>1</v>
      </c>
      <c r="E70" s="24">
        <v>8</v>
      </c>
      <c r="F70" s="24">
        <v>20</v>
      </c>
      <c r="G70" s="24">
        <v>1</v>
      </c>
      <c r="H70" s="24">
        <v>17</v>
      </c>
      <c r="I70" s="24">
        <v>17</v>
      </c>
      <c r="J70" s="24">
        <v>18</v>
      </c>
      <c r="K70" s="24">
        <v>12</v>
      </c>
      <c r="L70" s="24">
        <v>17</v>
      </c>
      <c r="M70" s="24">
        <v>17</v>
      </c>
      <c r="N70" s="24">
        <v>18</v>
      </c>
      <c r="O70" s="24">
        <v>11</v>
      </c>
      <c r="P70" s="24">
        <v>4</v>
      </c>
      <c r="Q70" s="24">
        <v>3360</v>
      </c>
      <c r="R70" s="4"/>
      <c r="S70" s="4"/>
      <c r="T70" s="4"/>
      <c r="U70" s="4"/>
      <c r="V70" s="4"/>
      <c r="W70" s="4"/>
      <c r="X70" s="4"/>
      <c r="Y70" s="4"/>
      <c r="Z70" s="4"/>
    </row>
    <row r="71" spans="1:26" ht="15.6" x14ac:dyDescent="0.3">
      <c r="A71" s="24">
        <v>2011</v>
      </c>
      <c r="B71" s="24">
        <v>3</v>
      </c>
      <c r="C71" s="24">
        <v>3</v>
      </c>
      <c r="D71" s="24">
        <v>21</v>
      </c>
      <c r="E71" s="24">
        <v>11</v>
      </c>
      <c r="F71" s="24">
        <v>16</v>
      </c>
      <c r="G71" s="24">
        <v>22</v>
      </c>
      <c r="H71" s="24">
        <v>20</v>
      </c>
      <c r="I71" s="24">
        <v>11</v>
      </c>
      <c r="J71" s="24">
        <v>14</v>
      </c>
      <c r="K71" s="24">
        <v>11</v>
      </c>
      <c r="L71" s="24">
        <v>15</v>
      </c>
      <c r="M71" s="24">
        <v>16</v>
      </c>
      <c r="N71" s="24">
        <v>13</v>
      </c>
      <c r="O71" s="24">
        <v>9</v>
      </c>
      <c r="P71" s="24">
        <v>2</v>
      </c>
      <c r="Q71" s="24">
        <v>3780</v>
      </c>
      <c r="R71" s="4"/>
      <c r="S71" s="4"/>
      <c r="T71" s="4"/>
      <c r="U71" s="4"/>
      <c r="V71" s="4"/>
      <c r="W71" s="4"/>
      <c r="X71" s="4"/>
      <c r="Y71" s="4"/>
      <c r="Z71" s="4"/>
    </row>
    <row r="72" spans="1:26" ht="15.6" x14ac:dyDescent="0.3">
      <c r="A72" s="24">
        <v>2012</v>
      </c>
      <c r="B72" s="24">
        <v>8</v>
      </c>
      <c r="C72" s="24">
        <v>2</v>
      </c>
      <c r="D72" s="24">
        <v>18</v>
      </c>
      <c r="E72" s="24">
        <v>2</v>
      </c>
      <c r="F72" s="24">
        <v>10</v>
      </c>
      <c r="G72" s="24">
        <v>19</v>
      </c>
      <c r="H72" s="24">
        <v>14</v>
      </c>
      <c r="I72" s="24">
        <v>1</v>
      </c>
      <c r="J72" s="24">
        <v>17</v>
      </c>
      <c r="K72" s="24">
        <v>20</v>
      </c>
      <c r="L72" s="24">
        <v>16</v>
      </c>
      <c r="M72" s="24">
        <v>10</v>
      </c>
      <c r="N72" s="24">
        <v>11</v>
      </c>
      <c r="O72" s="24">
        <v>6</v>
      </c>
      <c r="P72" s="24">
        <v>20</v>
      </c>
      <c r="Q72" s="24">
        <v>3620</v>
      </c>
      <c r="R72" s="4"/>
      <c r="S72" s="4"/>
      <c r="T72" s="4"/>
      <c r="U72" s="4"/>
      <c r="V72" s="4"/>
      <c r="W72" s="4"/>
      <c r="X72" s="4"/>
      <c r="Y72" s="4"/>
      <c r="Z72" s="4"/>
    </row>
    <row r="73" spans="1:26" ht="15.6" x14ac:dyDescent="0.3">
      <c r="A73" s="24">
        <v>2013</v>
      </c>
      <c r="B73" s="24">
        <v>5</v>
      </c>
      <c r="C73" s="24">
        <v>4</v>
      </c>
      <c r="D73" s="24">
        <v>4</v>
      </c>
      <c r="E73" s="24">
        <v>4</v>
      </c>
      <c r="F73" s="24">
        <v>13</v>
      </c>
      <c r="G73" s="24">
        <v>6</v>
      </c>
      <c r="H73" s="24">
        <v>13</v>
      </c>
      <c r="I73" s="24">
        <v>10</v>
      </c>
      <c r="J73" s="24">
        <v>11</v>
      </c>
      <c r="K73" s="24">
        <v>17</v>
      </c>
      <c r="L73" s="24">
        <v>7</v>
      </c>
      <c r="M73" s="24">
        <v>11</v>
      </c>
      <c r="N73" s="24">
        <v>9</v>
      </c>
      <c r="O73" s="24">
        <v>12</v>
      </c>
      <c r="P73" s="24">
        <v>5</v>
      </c>
      <c r="Q73" s="24">
        <v>4050</v>
      </c>
      <c r="R73" s="4"/>
      <c r="S73" s="4"/>
      <c r="T73" s="4"/>
      <c r="U73" s="4"/>
      <c r="V73" s="4"/>
      <c r="W73" s="4"/>
      <c r="X73" s="4"/>
      <c r="Y73" s="4"/>
      <c r="Z73" s="4"/>
    </row>
    <row r="74" spans="1:26" ht="15.6" x14ac:dyDescent="0.3">
      <c r="A74" s="24">
        <v>2014</v>
      </c>
      <c r="B74" s="24">
        <v>10</v>
      </c>
      <c r="C74" s="24">
        <v>8</v>
      </c>
      <c r="D74" s="24">
        <v>2</v>
      </c>
      <c r="E74" s="24">
        <v>22</v>
      </c>
      <c r="F74" s="24">
        <v>3</v>
      </c>
      <c r="G74" s="24">
        <v>2</v>
      </c>
      <c r="H74" s="24">
        <v>1</v>
      </c>
      <c r="I74" s="24">
        <v>20</v>
      </c>
      <c r="J74" s="24">
        <v>10</v>
      </c>
      <c r="K74" s="24">
        <v>5</v>
      </c>
      <c r="L74" s="24">
        <v>8</v>
      </c>
      <c r="M74" s="24">
        <v>8</v>
      </c>
      <c r="N74" s="24">
        <v>8</v>
      </c>
      <c r="O74" s="24">
        <v>15</v>
      </c>
      <c r="P74" s="24">
        <v>12</v>
      </c>
      <c r="Q74" s="24">
        <v>4420</v>
      </c>
      <c r="R74" s="4"/>
      <c r="S74" s="4"/>
      <c r="T74" s="4"/>
      <c r="U74" s="4"/>
      <c r="V74" s="4"/>
      <c r="W74" s="4"/>
      <c r="X74" s="4"/>
      <c r="Y74" s="4"/>
      <c r="Z74" s="4"/>
    </row>
    <row r="75" spans="1:26" ht="15.6" x14ac:dyDescent="0.3">
      <c r="A75" s="24">
        <v>2015</v>
      </c>
      <c r="B75" s="24">
        <v>12</v>
      </c>
      <c r="C75" s="24">
        <v>9</v>
      </c>
      <c r="D75" s="24">
        <v>17</v>
      </c>
      <c r="E75" s="24">
        <v>1</v>
      </c>
      <c r="F75" s="24">
        <v>4</v>
      </c>
      <c r="G75" s="24">
        <v>16</v>
      </c>
      <c r="H75" s="24">
        <v>7</v>
      </c>
      <c r="I75" s="24">
        <v>3</v>
      </c>
      <c r="J75" s="24">
        <v>6</v>
      </c>
      <c r="K75" s="24">
        <v>16</v>
      </c>
      <c r="L75" s="24">
        <v>9</v>
      </c>
      <c r="M75" s="24">
        <v>7</v>
      </c>
      <c r="N75" s="24">
        <v>7</v>
      </c>
      <c r="O75" s="24">
        <v>10</v>
      </c>
      <c r="P75" s="24">
        <v>19</v>
      </c>
      <c r="Q75" s="24">
        <v>4760</v>
      </c>
      <c r="R75" s="4"/>
      <c r="S75" s="4"/>
      <c r="T75" s="4"/>
      <c r="U75" s="4"/>
      <c r="V75" s="4"/>
      <c r="W75" s="4"/>
      <c r="X75" s="4"/>
      <c r="Y75" s="4"/>
      <c r="Z75" s="4"/>
    </row>
    <row r="76" spans="1:26" ht="15.6" x14ac:dyDescent="0.3">
      <c r="A76" s="24">
        <v>2016</v>
      </c>
      <c r="B76" s="24">
        <v>13</v>
      </c>
      <c r="C76" s="24">
        <v>11</v>
      </c>
      <c r="D76" s="24">
        <v>10</v>
      </c>
      <c r="E76" s="24">
        <v>17</v>
      </c>
      <c r="F76" s="24">
        <v>13</v>
      </c>
      <c r="G76" s="24">
        <v>4</v>
      </c>
      <c r="H76" s="24">
        <v>8</v>
      </c>
      <c r="I76" s="24">
        <v>18</v>
      </c>
      <c r="J76" s="24">
        <v>4</v>
      </c>
      <c r="K76" s="24">
        <v>1</v>
      </c>
      <c r="L76" s="24">
        <v>6</v>
      </c>
      <c r="M76" s="24">
        <v>6</v>
      </c>
      <c r="N76" s="24">
        <v>6</v>
      </c>
      <c r="O76" s="24">
        <v>7</v>
      </c>
      <c r="P76" s="24">
        <v>8</v>
      </c>
      <c r="Q76" s="24">
        <v>5090</v>
      </c>
      <c r="R76" s="4"/>
      <c r="S76" s="4"/>
      <c r="T76" s="4"/>
      <c r="U76" s="4"/>
      <c r="V76" s="4"/>
      <c r="W76" s="4"/>
      <c r="X76" s="4"/>
      <c r="Y76" s="4"/>
      <c r="Z76" s="4"/>
    </row>
    <row r="77" spans="1:26" ht="15.6" x14ac:dyDescent="0.3">
      <c r="A77" s="24">
        <v>2017</v>
      </c>
      <c r="B77" s="24">
        <v>6</v>
      </c>
      <c r="C77" s="24">
        <v>12</v>
      </c>
      <c r="D77" s="24">
        <v>19</v>
      </c>
      <c r="E77" s="24">
        <v>5</v>
      </c>
      <c r="F77" s="24">
        <v>12</v>
      </c>
      <c r="G77" s="24">
        <v>9</v>
      </c>
      <c r="H77" s="24">
        <v>11</v>
      </c>
      <c r="I77" s="24">
        <v>6</v>
      </c>
      <c r="J77" s="24">
        <v>3</v>
      </c>
      <c r="K77" s="24">
        <v>9</v>
      </c>
      <c r="L77" s="24">
        <v>4</v>
      </c>
      <c r="M77" s="24">
        <v>13</v>
      </c>
      <c r="N77" s="24">
        <v>3</v>
      </c>
      <c r="O77" s="24">
        <v>5</v>
      </c>
      <c r="P77" s="24">
        <v>16</v>
      </c>
      <c r="Q77" s="24">
        <v>5280</v>
      </c>
      <c r="R77" s="4"/>
      <c r="S77" s="4"/>
      <c r="T77" s="4"/>
      <c r="U77" s="4"/>
      <c r="V77" s="4"/>
      <c r="W77" s="4"/>
      <c r="X77" s="4"/>
      <c r="Y77" s="4"/>
      <c r="Z77" s="4"/>
    </row>
    <row r="78" spans="1:26" ht="15.6" x14ac:dyDescent="0.3">
      <c r="A78" s="24">
        <v>2018</v>
      </c>
      <c r="B78" s="24">
        <v>1</v>
      </c>
      <c r="C78" s="24">
        <v>7</v>
      </c>
      <c r="D78" s="24">
        <v>5</v>
      </c>
      <c r="E78" s="24">
        <v>11</v>
      </c>
      <c r="F78" s="24">
        <v>2</v>
      </c>
      <c r="G78" s="24">
        <v>13</v>
      </c>
      <c r="H78" s="24">
        <v>10</v>
      </c>
      <c r="I78" s="24">
        <v>8</v>
      </c>
      <c r="J78" s="24">
        <v>7</v>
      </c>
      <c r="K78" s="24">
        <v>3</v>
      </c>
      <c r="L78" s="24">
        <v>2</v>
      </c>
      <c r="M78" s="24">
        <v>9</v>
      </c>
      <c r="N78" s="24">
        <v>4</v>
      </c>
      <c r="O78" s="24">
        <v>4</v>
      </c>
      <c r="P78" s="24">
        <v>15</v>
      </c>
      <c r="Q78" s="24">
        <v>4690</v>
      </c>
      <c r="R78" s="4"/>
      <c r="S78" s="4"/>
      <c r="T78" s="4"/>
      <c r="U78" s="4"/>
      <c r="V78" s="4"/>
      <c r="W78" s="4"/>
      <c r="X78" s="4"/>
      <c r="Y78" s="4"/>
      <c r="Z78" s="4"/>
    </row>
    <row r="79" spans="1:26" ht="15.6" x14ac:dyDescent="0.3">
      <c r="A79" s="24">
        <v>2019</v>
      </c>
      <c r="B79" s="24">
        <v>2</v>
      </c>
      <c r="C79" s="24">
        <v>6</v>
      </c>
      <c r="D79" s="24">
        <v>12</v>
      </c>
      <c r="E79" s="24">
        <v>9</v>
      </c>
      <c r="F79" s="24">
        <v>1</v>
      </c>
      <c r="G79" s="24">
        <v>7</v>
      </c>
      <c r="H79" s="24">
        <v>3</v>
      </c>
      <c r="I79" s="24">
        <v>4</v>
      </c>
      <c r="J79" s="24">
        <v>5</v>
      </c>
      <c r="K79" s="24">
        <v>4</v>
      </c>
      <c r="L79" s="24">
        <v>1</v>
      </c>
      <c r="M79" s="24">
        <v>1</v>
      </c>
      <c r="N79" s="24">
        <v>5</v>
      </c>
      <c r="O79" s="24">
        <v>3</v>
      </c>
      <c r="P79" s="24">
        <v>11</v>
      </c>
      <c r="Q79" s="24">
        <v>5590</v>
      </c>
      <c r="R79" s="4"/>
      <c r="S79" s="4"/>
      <c r="T79" s="4"/>
      <c r="U79" s="4"/>
      <c r="V79" s="4"/>
      <c r="W79" s="4"/>
      <c r="X79" s="4"/>
      <c r="Y79" s="4"/>
      <c r="Z79" s="4"/>
    </row>
    <row r="80" spans="1:26" ht="15.6" x14ac:dyDescent="0.3">
      <c r="A80" s="24">
        <v>2020</v>
      </c>
      <c r="B80" s="24">
        <v>3</v>
      </c>
      <c r="C80" s="24">
        <v>5</v>
      </c>
      <c r="D80" s="24">
        <v>14</v>
      </c>
      <c r="E80" s="24">
        <v>19</v>
      </c>
      <c r="F80" s="24">
        <v>6</v>
      </c>
      <c r="G80" s="24">
        <v>12</v>
      </c>
      <c r="H80" s="24">
        <v>3</v>
      </c>
      <c r="I80" s="24">
        <v>13</v>
      </c>
      <c r="J80" s="24">
        <v>2</v>
      </c>
      <c r="K80" s="24">
        <v>2</v>
      </c>
      <c r="L80" s="24">
        <v>5</v>
      </c>
      <c r="M80" s="24">
        <v>4</v>
      </c>
      <c r="N80" s="24">
        <v>1</v>
      </c>
      <c r="O80" s="24">
        <v>2</v>
      </c>
      <c r="P80" s="24">
        <v>10</v>
      </c>
      <c r="Q80" s="24">
        <v>5680</v>
      </c>
      <c r="R80" s="4"/>
      <c r="S80" s="4"/>
      <c r="T80" s="4"/>
      <c r="U80" s="4"/>
      <c r="V80" s="4"/>
      <c r="W80" s="4"/>
      <c r="X80" s="4"/>
      <c r="Y80" s="4"/>
      <c r="Z80" s="4"/>
    </row>
    <row r="81" spans="1:26" ht="15.6" x14ac:dyDescent="0.3">
      <c r="A81" s="24">
        <v>2021</v>
      </c>
      <c r="B81" s="24">
        <v>7</v>
      </c>
      <c r="C81" s="24">
        <v>1</v>
      </c>
      <c r="D81" s="24">
        <v>16</v>
      </c>
      <c r="E81" s="24">
        <v>3</v>
      </c>
      <c r="F81" s="24">
        <v>15</v>
      </c>
      <c r="G81" s="24">
        <v>18</v>
      </c>
      <c r="H81" s="24">
        <v>17</v>
      </c>
      <c r="I81" s="24">
        <v>4</v>
      </c>
      <c r="J81" s="24">
        <v>1</v>
      </c>
      <c r="K81" s="24">
        <v>15</v>
      </c>
      <c r="L81" s="24">
        <v>3</v>
      </c>
      <c r="M81" s="24">
        <v>3</v>
      </c>
      <c r="N81" s="24">
        <v>2</v>
      </c>
      <c r="O81" s="24">
        <v>1</v>
      </c>
      <c r="P81" s="24">
        <v>6</v>
      </c>
      <c r="Q81" s="24">
        <v>6370</v>
      </c>
      <c r="R81" s="4"/>
      <c r="S81" s="4"/>
      <c r="T81" s="4"/>
      <c r="U81" s="4"/>
      <c r="V81" s="4"/>
      <c r="W81" s="4"/>
      <c r="X81" s="4"/>
      <c r="Y81" s="4"/>
      <c r="Z81" s="4"/>
    </row>
    <row r="82" spans="1:26" ht="15.6" x14ac:dyDescent="0.3">
      <c r="R82" s="4"/>
      <c r="S82" s="4"/>
      <c r="T82" s="4"/>
      <c r="U82" s="4"/>
      <c r="V82" s="4"/>
      <c r="W82" s="4"/>
      <c r="X82" s="4"/>
      <c r="Y82" s="4"/>
      <c r="Z82" s="4"/>
    </row>
    <row r="83" spans="1:26" ht="15.6" x14ac:dyDescent="0.3">
      <c r="A83" s="24" t="s">
        <v>54</v>
      </c>
      <c r="B83" s="25">
        <f t="shared" ref="B83:P83" si="26">CORREL($P$4:$P$25,B60:B81)</f>
        <v>0.22974260390888532</v>
      </c>
      <c r="C83" s="25">
        <f t="shared" si="26"/>
        <v>0.37000053904915187</v>
      </c>
      <c r="D83" s="25">
        <f t="shared" si="26"/>
        <v>-0.22947896685898087</v>
      </c>
      <c r="E83" s="25">
        <f>CORREL($P$4:$P$25,E60:E81)</f>
        <v>0.34863990767882752</v>
      </c>
      <c r="F83" s="25">
        <f t="shared" si="26"/>
        <v>0.45603470659506556</v>
      </c>
      <c r="G83" s="25">
        <f t="shared" si="26"/>
        <v>-0.31259455447084683</v>
      </c>
      <c r="H83" s="25">
        <f t="shared" si="26"/>
        <v>0.23998163532875946</v>
      </c>
      <c r="I83" s="25">
        <f t="shared" si="26"/>
        <v>0.19937345202846987</v>
      </c>
      <c r="J83" s="25">
        <f t="shared" si="26"/>
        <v>5.5195500390716606E-2</v>
      </c>
      <c r="K83" s="25">
        <f t="shared" si="26"/>
        <v>-0.11682511618644735</v>
      </c>
      <c r="L83" s="25">
        <f t="shared" si="26"/>
        <v>7.7559596829275865E-2</v>
      </c>
      <c r="M83" s="25">
        <f t="shared" si="26"/>
        <v>-6.3797065254567506E-2</v>
      </c>
      <c r="N83" s="25">
        <f t="shared" si="26"/>
        <v>9.310978393693466E-3</v>
      </c>
      <c r="O83" s="25">
        <f t="shared" si="26"/>
        <v>8.5922794919513878E-2</v>
      </c>
      <c r="P83" s="25">
        <f t="shared" si="26"/>
        <v>-0.21391786977282595</v>
      </c>
      <c r="R83" s="4"/>
      <c r="S83" s="4"/>
      <c r="T83" s="4"/>
      <c r="U83" s="4"/>
      <c r="V83" s="4"/>
      <c r="W83" s="4"/>
      <c r="X83" s="4"/>
      <c r="Y83" s="4"/>
      <c r="Z83" s="4"/>
    </row>
    <row r="84" spans="1:26" ht="15.6" x14ac:dyDescent="0.3">
      <c r="A84" s="24" t="s">
        <v>56</v>
      </c>
      <c r="B84" s="24">
        <f t="shared" ref="B84:P84" si="27">IF(B83&lt;0,1,0)</f>
        <v>0</v>
      </c>
      <c r="C84" s="24">
        <f t="shared" si="27"/>
        <v>0</v>
      </c>
      <c r="D84" s="24">
        <f t="shared" si="27"/>
        <v>1</v>
      </c>
      <c r="E84" s="24">
        <f t="shared" si="27"/>
        <v>0</v>
      </c>
      <c r="F84" s="24">
        <f t="shared" si="27"/>
        <v>0</v>
      </c>
      <c r="G84" s="24">
        <f t="shared" si="27"/>
        <v>1</v>
      </c>
      <c r="H84" s="24">
        <f t="shared" si="27"/>
        <v>0</v>
      </c>
      <c r="I84" s="24">
        <f t="shared" si="27"/>
        <v>0</v>
      </c>
      <c r="J84" s="24">
        <f t="shared" si="27"/>
        <v>0</v>
      </c>
      <c r="K84" s="24">
        <f t="shared" si="27"/>
        <v>1</v>
      </c>
      <c r="L84" s="24">
        <f t="shared" si="27"/>
        <v>0</v>
      </c>
      <c r="M84" s="24">
        <f t="shared" si="27"/>
        <v>1</v>
      </c>
      <c r="N84" s="24">
        <f t="shared" si="27"/>
        <v>0</v>
      </c>
      <c r="O84" s="24">
        <f t="shared" si="27"/>
        <v>0</v>
      </c>
      <c r="P84" s="24">
        <f t="shared" si="27"/>
        <v>1</v>
      </c>
      <c r="Q84" s="24">
        <f>SUM(B84:P84)</f>
        <v>5</v>
      </c>
      <c r="R84" s="4"/>
      <c r="S84" s="4"/>
      <c r="T84" s="4"/>
      <c r="U84" s="4"/>
      <c r="V84" s="4"/>
      <c r="W84" s="4"/>
      <c r="X84" s="4"/>
      <c r="Y84" s="4"/>
      <c r="Z84" s="4"/>
    </row>
    <row r="85" spans="1:26" ht="15.6" x14ac:dyDescent="0.3">
      <c r="R85" s="4"/>
      <c r="S85" s="4"/>
      <c r="T85" s="4"/>
      <c r="U85" s="4"/>
      <c r="V85" s="4"/>
      <c r="W85" s="4"/>
      <c r="X85" s="4"/>
      <c r="Y85" s="4"/>
      <c r="Z85" s="4"/>
    </row>
    <row r="86" spans="1:26" ht="15.6" x14ac:dyDescent="0.3">
      <c r="R86" s="4"/>
      <c r="S86" s="4"/>
      <c r="T86" s="4"/>
      <c r="U86" s="4"/>
      <c r="V86" s="4"/>
      <c r="W86" s="4"/>
      <c r="X86" s="4"/>
      <c r="Y86" s="4"/>
      <c r="Z86" s="4"/>
    </row>
    <row r="87" spans="1:26" ht="15.6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6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6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6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6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6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6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6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6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6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6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6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6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6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6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6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6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6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6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6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6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6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6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6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6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6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6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6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6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6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6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6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6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6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6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6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6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6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6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6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6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6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6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6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6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6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6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6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6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6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6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6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6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6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6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6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6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6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6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6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6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6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6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6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6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6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6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6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6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6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6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6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6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6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6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6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6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6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6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6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6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6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6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6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6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6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6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6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6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6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6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6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6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6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6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6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6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6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6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6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6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6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6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6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6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6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6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6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6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6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6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6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6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6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6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6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6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6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6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6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6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6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6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6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6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6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6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6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6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6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6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6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6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6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6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6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6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6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6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6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6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6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6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6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6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6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6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6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6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6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6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6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6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6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6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6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6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6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6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6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6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6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6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6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6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6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6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6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6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6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6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6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6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6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6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6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6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6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6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6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6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6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6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6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6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6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6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6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6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6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6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6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6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6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6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6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6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6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6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6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6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6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6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6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6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6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6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6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6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6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6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6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6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6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6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6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6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6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6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6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6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6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6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6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6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6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6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6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6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6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6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6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6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6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6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6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6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6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6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6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6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6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6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6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6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6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6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6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6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6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6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6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6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6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6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6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6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6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6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6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6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6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6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6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6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6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6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6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6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6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6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6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6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6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6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6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6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6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6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6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6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6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6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6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6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6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6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6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6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6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6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6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6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6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6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6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6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6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6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6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6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6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6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6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6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6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6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6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6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6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6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6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6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6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6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6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6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6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6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6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6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6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6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6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6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6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6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6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6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6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6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6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6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6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6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6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6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6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6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6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6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6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6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6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6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6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6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6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6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6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6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6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6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6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6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6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6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6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6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6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6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6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6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6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6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6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6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6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6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6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6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6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6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6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6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6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6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6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6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6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6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6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6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6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6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6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6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6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6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6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6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6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6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6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6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6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6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6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6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6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6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6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6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6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6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6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6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6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6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6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6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6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6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6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6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6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6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6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6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6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6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6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6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6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6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6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6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6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6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6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6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6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6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6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6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6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6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6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6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6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6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6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6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6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6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6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6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6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6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6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6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6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6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6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6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6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6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6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6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6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6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6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6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6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6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6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6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6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6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6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6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6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6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6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6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6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6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6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6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6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6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6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6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6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6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6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6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6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6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6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6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6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6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6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6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6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6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6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6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6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6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6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6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6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6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6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6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6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6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6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6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6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6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6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6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6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6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6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6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6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6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6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6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6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6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6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6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6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6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6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6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6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6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6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6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6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6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6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6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6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6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6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6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6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6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6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6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6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6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6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6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6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6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6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6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6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6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6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6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6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6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6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6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6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6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6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6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6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6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6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6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6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6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6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6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6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6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6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6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6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6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6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6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6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6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6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6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6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6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6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6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6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6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6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6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6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6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6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6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6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6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6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6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6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6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6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6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6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6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6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6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6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6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6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6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6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6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6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6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6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6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6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6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6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6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6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6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6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6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6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6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6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6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6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6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6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6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6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6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6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6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6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6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6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6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6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6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6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6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6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6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6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6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6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6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6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6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6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6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6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6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6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6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6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6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6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6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6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6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6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6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6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6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6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6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6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6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6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6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6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6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6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6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6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6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6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6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6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6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6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6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6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6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6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6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6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6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6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6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6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6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6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6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6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6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6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6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6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6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6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6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6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6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6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6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6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6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6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6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6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6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6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6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6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6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6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6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6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6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6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6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6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6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6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6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6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6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6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6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6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6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6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6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6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6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6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6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6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6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6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6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6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6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6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6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6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6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6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6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6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6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6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6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6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6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6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6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6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6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6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6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6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6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6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6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6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6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6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6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6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6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6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6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6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6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6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6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6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6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6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6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6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6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6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6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6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6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6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6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6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6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6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6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6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6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6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6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6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6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6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6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6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6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6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6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6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6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6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6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6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6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6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6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6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6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6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6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6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6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6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6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6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6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6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6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6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6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6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6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6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</sheetData>
  <conditionalFormatting sqref="B33:B5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3:Y5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K1000"/>
  <sheetViews>
    <sheetView workbookViewId="0"/>
  </sheetViews>
  <sheetFormatPr baseColWidth="10" defaultColWidth="14.44140625" defaultRowHeight="15" customHeight="1" x14ac:dyDescent="0.25"/>
  <cols>
    <col min="1" max="1" width="8.6640625" style="100" customWidth="1"/>
    <col min="2" max="5" width="13.88671875" style="100" customWidth="1"/>
    <col min="6" max="6" width="8.6640625" style="100" customWidth="1"/>
    <col min="7" max="11" width="15.6640625" style="100" customWidth="1"/>
    <col min="12" max="26" width="8.6640625" style="100" customWidth="1"/>
    <col min="27" max="16384" width="14.44140625" style="100"/>
  </cols>
  <sheetData>
    <row r="1" spans="1:11" ht="12" customHeight="1" x14ac:dyDescent="0.25">
      <c r="A1" s="99" t="s">
        <v>249</v>
      </c>
      <c r="B1" s="99"/>
      <c r="C1" s="99"/>
      <c r="D1" s="99"/>
      <c r="E1" s="99"/>
    </row>
    <row r="2" spans="1:11" ht="12" customHeight="1" x14ac:dyDescent="0.25">
      <c r="A2" s="101" t="s">
        <v>239</v>
      </c>
      <c r="B2" s="102" t="s">
        <v>250</v>
      </c>
      <c r="C2" s="102" t="s">
        <v>251</v>
      </c>
      <c r="D2" s="102" t="s">
        <v>252</v>
      </c>
      <c r="E2" s="102" t="s">
        <v>253</v>
      </c>
      <c r="G2" s="101" t="s">
        <v>239</v>
      </c>
      <c r="H2" s="102" t="s">
        <v>250</v>
      </c>
      <c r="I2" s="102" t="s">
        <v>251</v>
      </c>
      <c r="J2" s="102" t="s">
        <v>252</v>
      </c>
      <c r="K2" s="102" t="s">
        <v>253</v>
      </c>
    </row>
    <row r="3" spans="1:11" ht="12" customHeight="1" x14ac:dyDescent="0.25">
      <c r="A3" s="103">
        <v>2000</v>
      </c>
      <c r="B3" s="104">
        <v>3600</v>
      </c>
      <c r="C3" s="104">
        <v>2770</v>
      </c>
      <c r="D3" s="104">
        <v>2000</v>
      </c>
      <c r="E3" s="104">
        <v>1670</v>
      </c>
      <c r="G3" s="103">
        <v>2022</v>
      </c>
      <c r="H3" s="132">
        <v>4400</v>
      </c>
      <c r="I3" s="132">
        <v>4800</v>
      </c>
      <c r="J3" s="132">
        <v>3010</v>
      </c>
      <c r="K3" s="132">
        <v>2380</v>
      </c>
    </row>
    <row r="4" spans="1:11" ht="12" customHeight="1" x14ac:dyDescent="0.25">
      <c r="A4" s="103">
        <v>2001</v>
      </c>
      <c r="B4" s="104">
        <v>4310</v>
      </c>
      <c r="C4" s="104">
        <v>3530</v>
      </c>
      <c r="D4" s="104">
        <v>2370</v>
      </c>
      <c r="E4" s="104">
        <v>2450</v>
      </c>
      <c r="G4" s="103">
        <v>2021</v>
      </c>
      <c r="H4" s="104">
        <v>5930</v>
      </c>
      <c r="I4" s="104">
        <v>6370</v>
      </c>
      <c r="J4" s="104">
        <v>3310</v>
      </c>
      <c r="K4" s="104">
        <v>3060</v>
      </c>
    </row>
    <row r="5" spans="1:11" ht="12" customHeight="1" x14ac:dyDescent="0.25">
      <c r="A5" s="103">
        <v>2002</v>
      </c>
      <c r="B5" s="104">
        <v>3510</v>
      </c>
      <c r="C5" s="104">
        <v>2820</v>
      </c>
      <c r="D5" s="104">
        <v>1960</v>
      </c>
      <c r="E5" s="104">
        <v>2160</v>
      </c>
      <c r="G5" s="103">
        <v>2020</v>
      </c>
      <c r="H5" s="104">
        <v>5470</v>
      </c>
      <c r="I5" s="104">
        <v>5680</v>
      </c>
      <c r="J5" s="104">
        <v>3200</v>
      </c>
      <c r="K5" s="104">
        <v>2990</v>
      </c>
    </row>
    <row r="6" spans="1:11" ht="12" customHeight="1" x14ac:dyDescent="0.25">
      <c r="A6" s="103">
        <v>2003</v>
      </c>
      <c r="B6" s="104">
        <v>2640</v>
      </c>
      <c r="C6" s="104">
        <v>2380</v>
      </c>
      <c r="D6" s="104">
        <v>1460</v>
      </c>
      <c r="E6" s="104">
        <v>1490</v>
      </c>
      <c r="G6" s="103">
        <v>2019</v>
      </c>
      <c r="H6" s="104">
        <v>5290</v>
      </c>
      <c r="I6" s="104">
        <v>5590</v>
      </c>
      <c r="J6" s="104">
        <v>3490</v>
      </c>
      <c r="K6" s="104">
        <v>3230</v>
      </c>
    </row>
    <row r="7" spans="1:11" ht="12" customHeight="1" x14ac:dyDescent="0.25">
      <c r="A7" s="103">
        <v>2004</v>
      </c>
      <c r="B7" s="104">
        <v>5120</v>
      </c>
      <c r="C7" s="104">
        <v>4270</v>
      </c>
      <c r="D7" s="104">
        <v>2750</v>
      </c>
      <c r="E7" s="104">
        <v>3120</v>
      </c>
      <c r="G7" s="103">
        <v>2018</v>
      </c>
      <c r="H7" s="104">
        <v>5120</v>
      </c>
      <c r="I7" s="104">
        <v>4690</v>
      </c>
      <c r="J7" s="104">
        <v>3370</v>
      </c>
      <c r="K7" s="104">
        <v>2620</v>
      </c>
    </row>
    <row r="8" spans="1:11" ht="12" customHeight="1" x14ac:dyDescent="0.25">
      <c r="A8" s="103">
        <v>2005</v>
      </c>
      <c r="B8" s="104">
        <v>4500</v>
      </c>
      <c r="C8" s="104">
        <v>3750</v>
      </c>
      <c r="D8" s="104">
        <v>2570</v>
      </c>
      <c r="E8" s="104">
        <v>2520</v>
      </c>
      <c r="G8" s="103">
        <v>2017</v>
      </c>
      <c r="H8" s="104">
        <v>5430</v>
      </c>
      <c r="I8" s="104">
        <v>5280</v>
      </c>
      <c r="J8" s="104">
        <v>3290</v>
      </c>
      <c r="K8" s="104">
        <v>2540</v>
      </c>
    </row>
    <row r="9" spans="1:11" ht="12" customHeight="1" x14ac:dyDescent="0.25">
      <c r="A9" s="103">
        <v>2006</v>
      </c>
      <c r="B9" s="104">
        <v>4070</v>
      </c>
      <c r="C9" s="104">
        <v>3670</v>
      </c>
      <c r="D9" s="104">
        <v>2540</v>
      </c>
      <c r="E9" s="104">
        <v>2550</v>
      </c>
      <c r="G9" s="103">
        <v>2016</v>
      </c>
      <c r="H9" s="104">
        <v>5370</v>
      </c>
      <c r="I9" s="104">
        <v>5090</v>
      </c>
      <c r="J9" s="104">
        <v>3090</v>
      </c>
      <c r="K9" s="104">
        <v>2850</v>
      </c>
    </row>
    <row r="10" spans="1:11" ht="12" customHeight="1" x14ac:dyDescent="0.25">
      <c r="A10" s="103">
        <v>2007</v>
      </c>
      <c r="B10" s="104">
        <v>3590</v>
      </c>
      <c r="C10" s="104">
        <v>3170</v>
      </c>
      <c r="D10" s="104">
        <v>2040</v>
      </c>
      <c r="E10" s="104">
        <v>2090</v>
      </c>
      <c r="G10" s="103">
        <v>2015</v>
      </c>
      <c r="H10" s="104">
        <v>5180</v>
      </c>
      <c r="I10" s="104">
        <v>4760</v>
      </c>
      <c r="J10" s="104">
        <v>2760</v>
      </c>
      <c r="K10" s="104">
        <v>2830</v>
      </c>
    </row>
    <row r="11" spans="1:11" ht="12" customHeight="1" x14ac:dyDescent="0.25">
      <c r="A11" s="103">
        <v>2008</v>
      </c>
      <c r="B11" s="104">
        <v>4980</v>
      </c>
      <c r="C11" s="104">
        <v>4450</v>
      </c>
      <c r="D11" s="104">
        <v>2580</v>
      </c>
      <c r="E11" s="104">
        <v>2970</v>
      </c>
      <c r="G11" s="103">
        <v>2014</v>
      </c>
      <c r="H11" s="104">
        <v>4730</v>
      </c>
      <c r="I11" s="104">
        <v>4420</v>
      </c>
      <c r="J11" s="104">
        <v>2860</v>
      </c>
      <c r="K11" s="104">
        <v>2670</v>
      </c>
    </row>
    <row r="12" spans="1:11" ht="12" customHeight="1" x14ac:dyDescent="0.25">
      <c r="A12" s="103">
        <v>2009</v>
      </c>
      <c r="B12" s="104">
        <v>3850</v>
      </c>
      <c r="C12" s="104">
        <v>3320</v>
      </c>
      <c r="D12" s="104">
        <v>1810</v>
      </c>
      <c r="E12" s="104">
        <v>2130</v>
      </c>
      <c r="G12" s="103">
        <v>2013</v>
      </c>
      <c r="H12" s="104">
        <v>4640</v>
      </c>
      <c r="I12" s="104">
        <v>4050</v>
      </c>
      <c r="J12" s="104">
        <v>3070</v>
      </c>
      <c r="K12" s="104">
        <v>2570</v>
      </c>
    </row>
    <row r="13" spans="1:11" ht="12" customHeight="1" x14ac:dyDescent="0.25">
      <c r="A13" s="103">
        <v>2010</v>
      </c>
      <c r="B13" s="104">
        <v>3710</v>
      </c>
      <c r="C13" s="104">
        <v>3360</v>
      </c>
      <c r="D13" s="104">
        <v>2110</v>
      </c>
      <c r="E13" s="104">
        <v>2320</v>
      </c>
      <c r="G13" s="103">
        <v>2012</v>
      </c>
      <c r="H13" s="104">
        <v>3750</v>
      </c>
      <c r="I13" s="104">
        <v>3620</v>
      </c>
      <c r="J13" s="104">
        <v>2240</v>
      </c>
      <c r="K13" s="104">
        <v>2590</v>
      </c>
    </row>
    <row r="14" spans="1:11" ht="12" customHeight="1" x14ac:dyDescent="0.25">
      <c r="A14" s="103">
        <v>2011</v>
      </c>
      <c r="B14" s="104">
        <v>4200</v>
      </c>
      <c r="C14" s="104">
        <v>3780</v>
      </c>
      <c r="D14" s="104">
        <v>2300</v>
      </c>
      <c r="E14" s="104">
        <v>2410</v>
      </c>
      <c r="G14" s="103">
        <v>2011</v>
      </c>
      <c r="H14" s="104">
        <v>4200</v>
      </c>
      <c r="I14" s="104">
        <v>3780</v>
      </c>
      <c r="J14" s="104">
        <v>2300</v>
      </c>
      <c r="K14" s="104">
        <v>2410</v>
      </c>
    </row>
    <row r="15" spans="1:11" ht="12" customHeight="1" x14ac:dyDescent="0.25">
      <c r="A15" s="103">
        <v>2012</v>
      </c>
      <c r="B15" s="104">
        <v>3750</v>
      </c>
      <c r="C15" s="104">
        <v>3620</v>
      </c>
      <c r="D15" s="104">
        <v>2240</v>
      </c>
      <c r="E15" s="104">
        <v>2590</v>
      </c>
      <c r="G15" s="103">
        <v>2010</v>
      </c>
      <c r="H15" s="104">
        <v>3710</v>
      </c>
      <c r="I15" s="104">
        <v>3360</v>
      </c>
      <c r="J15" s="104">
        <v>2110</v>
      </c>
      <c r="K15" s="104">
        <v>2320</v>
      </c>
    </row>
    <row r="16" spans="1:11" ht="12" customHeight="1" x14ac:dyDescent="0.25">
      <c r="A16" s="103">
        <v>2013</v>
      </c>
      <c r="B16" s="104">
        <v>4640</v>
      </c>
      <c r="C16" s="104">
        <v>4050</v>
      </c>
      <c r="D16" s="104">
        <v>3070</v>
      </c>
      <c r="E16" s="104">
        <v>2570</v>
      </c>
      <c r="G16" s="103">
        <v>2009</v>
      </c>
      <c r="H16" s="104">
        <v>3850</v>
      </c>
      <c r="I16" s="104">
        <v>3320</v>
      </c>
      <c r="J16" s="104">
        <v>1810</v>
      </c>
      <c r="K16" s="104">
        <v>2130</v>
      </c>
    </row>
    <row r="17" spans="1:11" ht="12" customHeight="1" x14ac:dyDescent="0.25">
      <c r="A17" s="103">
        <v>2014</v>
      </c>
      <c r="B17" s="104">
        <v>4730</v>
      </c>
      <c r="C17" s="104">
        <v>4420</v>
      </c>
      <c r="D17" s="104">
        <v>2860</v>
      </c>
      <c r="E17" s="104">
        <v>2670</v>
      </c>
      <c r="G17" s="103">
        <v>2008</v>
      </c>
      <c r="H17" s="104">
        <v>4980</v>
      </c>
      <c r="I17" s="104">
        <v>4450</v>
      </c>
      <c r="J17" s="104">
        <v>2580</v>
      </c>
      <c r="K17" s="104">
        <v>2970</v>
      </c>
    </row>
    <row r="18" spans="1:11" ht="12" customHeight="1" x14ac:dyDescent="0.25">
      <c r="A18" s="103">
        <v>2015</v>
      </c>
      <c r="B18" s="104">
        <v>5180</v>
      </c>
      <c r="C18" s="104">
        <v>4760</v>
      </c>
      <c r="D18" s="104">
        <v>2760</v>
      </c>
      <c r="E18" s="104">
        <v>2830</v>
      </c>
      <c r="G18" s="103">
        <v>2007</v>
      </c>
      <c r="H18" s="104">
        <v>3590</v>
      </c>
      <c r="I18" s="104">
        <v>3170</v>
      </c>
      <c r="J18" s="104">
        <v>2040</v>
      </c>
      <c r="K18" s="104">
        <v>2090</v>
      </c>
    </row>
    <row r="19" spans="1:11" ht="12" customHeight="1" x14ac:dyDescent="0.25">
      <c r="A19" s="103">
        <v>2016</v>
      </c>
      <c r="B19" s="104">
        <v>5370</v>
      </c>
      <c r="C19" s="104">
        <v>5090</v>
      </c>
      <c r="D19" s="104">
        <v>3090</v>
      </c>
      <c r="E19" s="104">
        <v>2850</v>
      </c>
      <c r="G19" s="103">
        <v>2006</v>
      </c>
      <c r="H19" s="104">
        <v>4070</v>
      </c>
      <c r="I19" s="104">
        <v>3670</v>
      </c>
      <c r="J19" s="104">
        <v>2540</v>
      </c>
      <c r="K19" s="104">
        <v>2550</v>
      </c>
    </row>
    <row r="20" spans="1:11" ht="12" customHeight="1" x14ac:dyDescent="0.25">
      <c r="A20" s="103">
        <v>2017</v>
      </c>
      <c r="B20" s="104">
        <v>5430</v>
      </c>
      <c r="C20" s="104">
        <v>5280</v>
      </c>
      <c r="D20" s="104">
        <v>3290</v>
      </c>
      <c r="E20" s="104">
        <v>2540</v>
      </c>
      <c r="G20" s="103">
        <v>2005</v>
      </c>
      <c r="H20" s="104">
        <v>4500</v>
      </c>
      <c r="I20" s="104">
        <v>3750</v>
      </c>
      <c r="J20" s="104">
        <v>2570</v>
      </c>
      <c r="K20" s="104">
        <v>2520</v>
      </c>
    </row>
    <row r="21" spans="1:11" ht="12" customHeight="1" x14ac:dyDescent="0.25">
      <c r="A21" s="103">
        <v>2018</v>
      </c>
      <c r="B21" s="104">
        <v>5120</v>
      </c>
      <c r="C21" s="104">
        <v>4690</v>
      </c>
      <c r="D21" s="104">
        <v>3370</v>
      </c>
      <c r="E21" s="104">
        <v>2620</v>
      </c>
      <c r="G21" s="103">
        <v>2004</v>
      </c>
      <c r="H21" s="104">
        <v>5120</v>
      </c>
      <c r="I21" s="104">
        <v>4270</v>
      </c>
      <c r="J21" s="104">
        <v>2750</v>
      </c>
      <c r="K21" s="104">
        <v>3120</v>
      </c>
    </row>
    <row r="22" spans="1:11" ht="12" customHeight="1" x14ac:dyDescent="0.25">
      <c r="A22" s="103">
        <v>2019</v>
      </c>
      <c r="B22" s="104">
        <v>5290</v>
      </c>
      <c r="C22" s="104">
        <v>5590</v>
      </c>
      <c r="D22" s="104">
        <v>3490</v>
      </c>
      <c r="E22" s="104">
        <v>3230</v>
      </c>
      <c r="G22" s="103">
        <v>2003</v>
      </c>
      <c r="H22" s="104">
        <v>2640</v>
      </c>
      <c r="I22" s="104">
        <v>2380</v>
      </c>
      <c r="J22" s="104">
        <v>1460</v>
      </c>
      <c r="K22" s="104">
        <v>1490</v>
      </c>
    </row>
    <row r="23" spans="1:11" ht="12" customHeight="1" x14ac:dyDescent="0.25">
      <c r="A23" s="103">
        <v>2020</v>
      </c>
      <c r="B23" s="104">
        <v>5470</v>
      </c>
      <c r="C23" s="104">
        <v>5680</v>
      </c>
      <c r="D23" s="104">
        <v>3200</v>
      </c>
      <c r="E23" s="104">
        <v>2990</v>
      </c>
      <c r="G23" s="103">
        <v>2002</v>
      </c>
      <c r="H23" s="104">
        <v>3510</v>
      </c>
      <c r="I23" s="104">
        <v>2820</v>
      </c>
      <c r="J23" s="104">
        <v>1960</v>
      </c>
      <c r="K23" s="104">
        <v>2160</v>
      </c>
    </row>
    <row r="24" spans="1:11" ht="12" customHeight="1" x14ac:dyDescent="0.25">
      <c r="A24" s="103">
        <v>2021</v>
      </c>
      <c r="B24" s="104">
        <v>5930</v>
      </c>
      <c r="C24" s="104">
        <v>6370</v>
      </c>
      <c r="D24" s="104">
        <v>3310</v>
      </c>
      <c r="E24" s="104">
        <v>3060</v>
      </c>
      <c r="G24" s="103">
        <v>2001</v>
      </c>
      <c r="H24" s="104">
        <v>4310</v>
      </c>
      <c r="I24" s="104">
        <v>3530</v>
      </c>
      <c r="J24" s="104">
        <v>2370</v>
      </c>
      <c r="K24" s="104">
        <v>2450</v>
      </c>
    </row>
    <row r="25" spans="1:11" ht="12" customHeight="1" x14ac:dyDescent="0.25">
      <c r="A25" s="103">
        <v>2022</v>
      </c>
      <c r="B25" s="132">
        <v>4400</v>
      </c>
      <c r="C25" s="132">
        <v>4800</v>
      </c>
      <c r="D25" s="132">
        <v>3010</v>
      </c>
      <c r="E25" s="132">
        <v>2380</v>
      </c>
      <c r="G25" s="103">
        <v>2000</v>
      </c>
      <c r="H25" s="104">
        <v>3600</v>
      </c>
      <c r="I25" s="104">
        <v>2770</v>
      </c>
      <c r="J25" s="104">
        <v>2000</v>
      </c>
      <c r="K25" s="104">
        <v>1670</v>
      </c>
    </row>
    <row r="26" spans="1:11" ht="12" customHeight="1" x14ac:dyDescent="0.25"/>
    <row r="27" spans="1:11" ht="12" customHeight="1" x14ac:dyDescent="0.25"/>
    <row r="28" spans="1:11" ht="12" customHeight="1" x14ac:dyDescent="0.25"/>
    <row r="29" spans="1:11" ht="12" customHeight="1" x14ac:dyDescent="0.25"/>
    <row r="30" spans="1:11" ht="12" customHeight="1" x14ac:dyDescent="0.25"/>
    <row r="31" spans="1:11" ht="12" customHeight="1" x14ac:dyDescent="0.25"/>
    <row r="32" spans="1:11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  <row r="617" ht="12" customHeight="1" x14ac:dyDescent="0.25"/>
    <row r="618" ht="12" customHeight="1" x14ac:dyDescent="0.25"/>
    <row r="619" ht="12" customHeight="1" x14ac:dyDescent="0.25"/>
    <row r="620" ht="12" customHeight="1" x14ac:dyDescent="0.25"/>
    <row r="621" ht="12" customHeight="1" x14ac:dyDescent="0.25"/>
    <row r="622" ht="12" customHeight="1" x14ac:dyDescent="0.25"/>
    <row r="623" ht="12" customHeight="1" x14ac:dyDescent="0.25"/>
    <row r="624" ht="12" customHeight="1" x14ac:dyDescent="0.25"/>
    <row r="625" ht="12" customHeight="1" x14ac:dyDescent="0.25"/>
    <row r="626" ht="12" customHeight="1" x14ac:dyDescent="0.25"/>
    <row r="627" ht="12" customHeight="1" x14ac:dyDescent="0.25"/>
    <row r="628" ht="12" customHeight="1" x14ac:dyDescent="0.25"/>
    <row r="629" ht="12" customHeight="1" x14ac:dyDescent="0.25"/>
    <row r="630" ht="12" customHeight="1" x14ac:dyDescent="0.25"/>
    <row r="631" ht="12" customHeight="1" x14ac:dyDescent="0.25"/>
    <row r="632" ht="12" customHeight="1" x14ac:dyDescent="0.25"/>
    <row r="633" ht="12" customHeight="1" x14ac:dyDescent="0.25"/>
    <row r="634" ht="12" customHeight="1" x14ac:dyDescent="0.25"/>
    <row r="635" ht="12" customHeight="1" x14ac:dyDescent="0.25"/>
    <row r="636" ht="12" customHeight="1" x14ac:dyDescent="0.25"/>
    <row r="637" ht="12" customHeight="1" x14ac:dyDescent="0.25"/>
    <row r="638" ht="12" customHeight="1" x14ac:dyDescent="0.25"/>
    <row r="639" ht="12" customHeight="1" x14ac:dyDescent="0.25"/>
    <row r="640" ht="12" customHeight="1" x14ac:dyDescent="0.25"/>
    <row r="641" ht="12" customHeight="1" x14ac:dyDescent="0.25"/>
    <row r="642" ht="12" customHeight="1" x14ac:dyDescent="0.25"/>
    <row r="643" ht="12" customHeight="1" x14ac:dyDescent="0.25"/>
    <row r="644" ht="12" customHeight="1" x14ac:dyDescent="0.25"/>
    <row r="645" ht="12" customHeight="1" x14ac:dyDescent="0.25"/>
    <row r="646" ht="12" customHeight="1" x14ac:dyDescent="0.25"/>
    <row r="647" ht="12" customHeight="1" x14ac:dyDescent="0.25"/>
    <row r="648" ht="12" customHeight="1" x14ac:dyDescent="0.25"/>
    <row r="649" ht="12" customHeight="1" x14ac:dyDescent="0.25"/>
    <row r="650" ht="12" customHeight="1" x14ac:dyDescent="0.25"/>
    <row r="651" ht="12" customHeight="1" x14ac:dyDescent="0.25"/>
    <row r="652" ht="12" customHeight="1" x14ac:dyDescent="0.25"/>
    <row r="653" ht="12" customHeight="1" x14ac:dyDescent="0.25"/>
    <row r="654" ht="12" customHeight="1" x14ac:dyDescent="0.25"/>
    <row r="655" ht="12" customHeight="1" x14ac:dyDescent="0.25"/>
    <row r="656" ht="12" customHeight="1" x14ac:dyDescent="0.25"/>
    <row r="657" ht="12" customHeight="1" x14ac:dyDescent="0.25"/>
    <row r="658" ht="12" customHeight="1" x14ac:dyDescent="0.25"/>
    <row r="659" ht="12" customHeight="1" x14ac:dyDescent="0.25"/>
    <row r="660" ht="12" customHeight="1" x14ac:dyDescent="0.25"/>
    <row r="661" ht="12" customHeight="1" x14ac:dyDescent="0.25"/>
    <row r="662" ht="12" customHeight="1" x14ac:dyDescent="0.25"/>
    <row r="663" ht="12" customHeight="1" x14ac:dyDescent="0.25"/>
    <row r="664" ht="12" customHeight="1" x14ac:dyDescent="0.25"/>
    <row r="665" ht="12" customHeight="1" x14ac:dyDescent="0.25"/>
    <row r="666" ht="12" customHeight="1" x14ac:dyDescent="0.25"/>
    <row r="667" ht="12" customHeight="1" x14ac:dyDescent="0.25"/>
    <row r="668" ht="12" customHeight="1" x14ac:dyDescent="0.25"/>
    <row r="669" ht="12" customHeight="1" x14ac:dyDescent="0.25"/>
    <row r="670" ht="12" customHeight="1" x14ac:dyDescent="0.25"/>
    <row r="671" ht="12" customHeight="1" x14ac:dyDescent="0.25"/>
    <row r="672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  <row r="685" ht="12" customHeight="1" x14ac:dyDescent="0.25"/>
    <row r="686" ht="12" customHeight="1" x14ac:dyDescent="0.25"/>
    <row r="687" ht="12" customHeight="1" x14ac:dyDescent="0.25"/>
    <row r="688" ht="12" customHeight="1" x14ac:dyDescent="0.25"/>
    <row r="689" ht="12" customHeight="1" x14ac:dyDescent="0.25"/>
    <row r="690" ht="12" customHeight="1" x14ac:dyDescent="0.25"/>
    <row r="691" ht="12" customHeight="1" x14ac:dyDescent="0.25"/>
    <row r="692" ht="12" customHeight="1" x14ac:dyDescent="0.25"/>
    <row r="693" ht="12" customHeight="1" x14ac:dyDescent="0.25"/>
    <row r="694" ht="12" customHeight="1" x14ac:dyDescent="0.25"/>
    <row r="695" ht="12" customHeight="1" x14ac:dyDescent="0.25"/>
    <row r="696" ht="12" customHeight="1" x14ac:dyDescent="0.25"/>
    <row r="697" ht="12" customHeight="1" x14ac:dyDescent="0.25"/>
    <row r="698" ht="12" customHeight="1" x14ac:dyDescent="0.25"/>
    <row r="699" ht="12" customHeight="1" x14ac:dyDescent="0.25"/>
    <row r="700" ht="12" customHeight="1" x14ac:dyDescent="0.25"/>
    <row r="701" ht="12" customHeight="1" x14ac:dyDescent="0.25"/>
    <row r="702" ht="12" customHeight="1" x14ac:dyDescent="0.25"/>
    <row r="703" ht="12" customHeight="1" x14ac:dyDescent="0.25"/>
    <row r="704" ht="12" customHeight="1" x14ac:dyDescent="0.25"/>
    <row r="705" ht="12" customHeight="1" x14ac:dyDescent="0.25"/>
    <row r="706" ht="12" customHeight="1" x14ac:dyDescent="0.25"/>
    <row r="707" ht="12" customHeight="1" x14ac:dyDescent="0.25"/>
    <row r="708" ht="12" customHeight="1" x14ac:dyDescent="0.25"/>
    <row r="709" ht="12" customHeight="1" x14ac:dyDescent="0.25"/>
    <row r="710" ht="12" customHeight="1" x14ac:dyDescent="0.25"/>
    <row r="711" ht="12" customHeight="1" x14ac:dyDescent="0.25"/>
    <row r="712" ht="12" customHeight="1" x14ac:dyDescent="0.25"/>
    <row r="713" ht="12" customHeight="1" x14ac:dyDescent="0.25"/>
    <row r="714" ht="12" customHeight="1" x14ac:dyDescent="0.25"/>
    <row r="715" ht="12" customHeight="1" x14ac:dyDescent="0.25"/>
    <row r="716" ht="12" customHeight="1" x14ac:dyDescent="0.25"/>
    <row r="717" ht="12" customHeight="1" x14ac:dyDescent="0.25"/>
    <row r="718" ht="12" customHeight="1" x14ac:dyDescent="0.25"/>
    <row r="719" ht="12" customHeight="1" x14ac:dyDescent="0.25"/>
    <row r="720" ht="12" customHeight="1" x14ac:dyDescent="0.25"/>
    <row r="721" ht="12" customHeight="1" x14ac:dyDescent="0.25"/>
    <row r="722" ht="12" customHeight="1" x14ac:dyDescent="0.25"/>
    <row r="723" ht="12" customHeight="1" x14ac:dyDescent="0.25"/>
    <row r="724" ht="12" customHeight="1" x14ac:dyDescent="0.25"/>
    <row r="725" ht="12" customHeight="1" x14ac:dyDescent="0.25"/>
    <row r="726" ht="12" customHeight="1" x14ac:dyDescent="0.25"/>
    <row r="727" ht="12" customHeight="1" x14ac:dyDescent="0.25"/>
    <row r="728" ht="12" customHeight="1" x14ac:dyDescent="0.25"/>
    <row r="729" ht="12" customHeight="1" x14ac:dyDescent="0.25"/>
    <row r="730" ht="12" customHeight="1" x14ac:dyDescent="0.25"/>
    <row r="731" ht="12" customHeight="1" x14ac:dyDescent="0.25"/>
    <row r="732" ht="12" customHeight="1" x14ac:dyDescent="0.25"/>
    <row r="733" ht="12" customHeight="1" x14ac:dyDescent="0.25"/>
    <row r="734" ht="12" customHeight="1" x14ac:dyDescent="0.25"/>
    <row r="735" ht="12" customHeight="1" x14ac:dyDescent="0.25"/>
    <row r="736" ht="12" customHeight="1" x14ac:dyDescent="0.25"/>
    <row r="737" ht="12" customHeight="1" x14ac:dyDescent="0.25"/>
    <row r="738" ht="12" customHeight="1" x14ac:dyDescent="0.25"/>
    <row r="739" ht="12" customHeight="1" x14ac:dyDescent="0.25"/>
    <row r="740" ht="12" customHeight="1" x14ac:dyDescent="0.25"/>
    <row r="741" ht="12" customHeight="1" x14ac:dyDescent="0.25"/>
    <row r="742" ht="12" customHeight="1" x14ac:dyDescent="0.25"/>
    <row r="743" ht="12" customHeight="1" x14ac:dyDescent="0.25"/>
    <row r="744" ht="12" customHeight="1" x14ac:dyDescent="0.25"/>
    <row r="745" ht="12" customHeight="1" x14ac:dyDescent="0.25"/>
    <row r="746" ht="12" customHeight="1" x14ac:dyDescent="0.25"/>
    <row r="747" ht="12" customHeight="1" x14ac:dyDescent="0.25"/>
    <row r="748" ht="12" customHeight="1" x14ac:dyDescent="0.25"/>
    <row r="749" ht="12" customHeight="1" x14ac:dyDescent="0.25"/>
    <row r="750" ht="12" customHeight="1" x14ac:dyDescent="0.25"/>
    <row r="751" ht="12" customHeight="1" x14ac:dyDescent="0.25"/>
    <row r="752" ht="12" customHeight="1" x14ac:dyDescent="0.25"/>
    <row r="753" ht="12" customHeight="1" x14ac:dyDescent="0.25"/>
    <row r="754" ht="12" customHeight="1" x14ac:dyDescent="0.25"/>
    <row r="755" ht="12" customHeight="1" x14ac:dyDescent="0.25"/>
    <row r="756" ht="12" customHeight="1" x14ac:dyDescent="0.25"/>
    <row r="757" ht="12" customHeight="1" x14ac:dyDescent="0.25"/>
    <row r="758" ht="12" customHeight="1" x14ac:dyDescent="0.25"/>
    <row r="759" ht="12" customHeight="1" x14ac:dyDescent="0.25"/>
    <row r="760" ht="12" customHeight="1" x14ac:dyDescent="0.25"/>
    <row r="761" ht="12" customHeight="1" x14ac:dyDescent="0.25"/>
    <row r="762" ht="12" customHeight="1" x14ac:dyDescent="0.25"/>
    <row r="763" ht="12" customHeight="1" x14ac:dyDescent="0.25"/>
    <row r="764" ht="12" customHeight="1" x14ac:dyDescent="0.25"/>
    <row r="765" ht="12" customHeight="1" x14ac:dyDescent="0.25"/>
    <row r="766" ht="12" customHeight="1" x14ac:dyDescent="0.25"/>
    <row r="767" ht="12" customHeight="1" x14ac:dyDescent="0.25"/>
    <row r="768" ht="12" customHeight="1" x14ac:dyDescent="0.25"/>
    <row r="769" ht="12" customHeight="1" x14ac:dyDescent="0.25"/>
    <row r="770" ht="12" customHeight="1" x14ac:dyDescent="0.25"/>
    <row r="771" ht="12" customHeight="1" x14ac:dyDescent="0.25"/>
    <row r="772" ht="12" customHeight="1" x14ac:dyDescent="0.25"/>
    <row r="773" ht="12" customHeight="1" x14ac:dyDescent="0.25"/>
    <row r="774" ht="12" customHeight="1" x14ac:dyDescent="0.25"/>
    <row r="775" ht="12" customHeight="1" x14ac:dyDescent="0.25"/>
    <row r="776" ht="12" customHeight="1" x14ac:dyDescent="0.25"/>
    <row r="777" ht="12" customHeight="1" x14ac:dyDescent="0.25"/>
    <row r="778" ht="12" customHeight="1" x14ac:dyDescent="0.25"/>
    <row r="779" ht="12" customHeight="1" x14ac:dyDescent="0.25"/>
    <row r="780" ht="12" customHeight="1" x14ac:dyDescent="0.25"/>
    <row r="781" ht="12" customHeight="1" x14ac:dyDescent="0.25"/>
    <row r="782" ht="12" customHeight="1" x14ac:dyDescent="0.25"/>
    <row r="783" ht="12" customHeight="1" x14ac:dyDescent="0.25"/>
    <row r="784" ht="12" customHeight="1" x14ac:dyDescent="0.25"/>
    <row r="785" ht="12" customHeight="1" x14ac:dyDescent="0.25"/>
    <row r="786" ht="12" customHeight="1" x14ac:dyDescent="0.25"/>
    <row r="787" ht="12" customHeight="1" x14ac:dyDescent="0.25"/>
    <row r="788" ht="12" customHeight="1" x14ac:dyDescent="0.25"/>
    <row r="789" ht="12" customHeight="1" x14ac:dyDescent="0.25"/>
    <row r="790" ht="12" customHeight="1" x14ac:dyDescent="0.25"/>
    <row r="791" ht="12" customHeight="1" x14ac:dyDescent="0.25"/>
    <row r="792" ht="12" customHeight="1" x14ac:dyDescent="0.25"/>
    <row r="793" ht="12" customHeight="1" x14ac:dyDescent="0.25"/>
    <row r="794" ht="12" customHeight="1" x14ac:dyDescent="0.25"/>
    <row r="795" ht="12" customHeight="1" x14ac:dyDescent="0.25"/>
    <row r="796" ht="12" customHeight="1" x14ac:dyDescent="0.25"/>
    <row r="797" ht="12" customHeight="1" x14ac:dyDescent="0.25"/>
    <row r="798" ht="12" customHeight="1" x14ac:dyDescent="0.25"/>
    <row r="799" ht="12" customHeight="1" x14ac:dyDescent="0.25"/>
    <row r="800" ht="12" customHeight="1" x14ac:dyDescent="0.25"/>
    <row r="801" ht="12" customHeight="1" x14ac:dyDescent="0.25"/>
    <row r="802" ht="12" customHeight="1" x14ac:dyDescent="0.25"/>
    <row r="803" ht="12" customHeight="1" x14ac:dyDescent="0.25"/>
    <row r="804" ht="12" customHeight="1" x14ac:dyDescent="0.25"/>
    <row r="805" ht="12" customHeight="1" x14ac:dyDescent="0.25"/>
    <row r="806" ht="12" customHeight="1" x14ac:dyDescent="0.25"/>
    <row r="807" ht="12" customHeight="1" x14ac:dyDescent="0.25"/>
    <row r="808" ht="12" customHeight="1" x14ac:dyDescent="0.25"/>
    <row r="809" ht="12" customHeight="1" x14ac:dyDescent="0.25"/>
    <row r="810" ht="12" customHeight="1" x14ac:dyDescent="0.25"/>
    <row r="811" ht="12" customHeight="1" x14ac:dyDescent="0.25"/>
    <row r="812" ht="12" customHeight="1" x14ac:dyDescent="0.25"/>
    <row r="813" ht="12" customHeight="1" x14ac:dyDescent="0.25"/>
    <row r="814" ht="12" customHeight="1" x14ac:dyDescent="0.25"/>
    <row r="815" ht="12" customHeight="1" x14ac:dyDescent="0.25"/>
    <row r="816" ht="12" customHeight="1" x14ac:dyDescent="0.25"/>
    <row r="817" ht="12" customHeight="1" x14ac:dyDescent="0.25"/>
    <row r="818" ht="12" customHeight="1" x14ac:dyDescent="0.25"/>
    <row r="819" ht="12" customHeight="1" x14ac:dyDescent="0.25"/>
    <row r="820" ht="12" customHeight="1" x14ac:dyDescent="0.25"/>
    <row r="821" ht="12" customHeight="1" x14ac:dyDescent="0.25"/>
    <row r="822" ht="12" customHeight="1" x14ac:dyDescent="0.25"/>
    <row r="823" ht="12" customHeight="1" x14ac:dyDescent="0.25"/>
    <row r="824" ht="12" customHeight="1" x14ac:dyDescent="0.25"/>
    <row r="825" ht="12" customHeight="1" x14ac:dyDescent="0.25"/>
    <row r="826" ht="12" customHeight="1" x14ac:dyDescent="0.25"/>
    <row r="827" ht="12" customHeight="1" x14ac:dyDescent="0.25"/>
    <row r="828" ht="12" customHeight="1" x14ac:dyDescent="0.25"/>
    <row r="829" ht="12" customHeight="1" x14ac:dyDescent="0.25"/>
    <row r="830" ht="12" customHeight="1" x14ac:dyDescent="0.25"/>
    <row r="831" ht="12" customHeight="1" x14ac:dyDescent="0.25"/>
    <row r="832" ht="12" customHeight="1" x14ac:dyDescent="0.25"/>
    <row r="833" ht="12" customHeight="1" x14ac:dyDescent="0.25"/>
    <row r="834" ht="12" customHeight="1" x14ac:dyDescent="0.25"/>
    <row r="835" ht="12" customHeight="1" x14ac:dyDescent="0.25"/>
    <row r="836" ht="12" customHeight="1" x14ac:dyDescent="0.25"/>
    <row r="837" ht="12" customHeight="1" x14ac:dyDescent="0.25"/>
    <row r="838" ht="12" customHeight="1" x14ac:dyDescent="0.25"/>
    <row r="839" ht="12" customHeight="1" x14ac:dyDescent="0.25"/>
    <row r="840" ht="12" customHeight="1" x14ac:dyDescent="0.25"/>
    <row r="841" ht="12" customHeight="1" x14ac:dyDescent="0.25"/>
    <row r="842" ht="12" customHeight="1" x14ac:dyDescent="0.25"/>
    <row r="843" ht="12" customHeight="1" x14ac:dyDescent="0.25"/>
    <row r="844" ht="12" customHeight="1" x14ac:dyDescent="0.25"/>
    <row r="845" ht="12" customHeight="1" x14ac:dyDescent="0.25"/>
    <row r="846" ht="12" customHeight="1" x14ac:dyDescent="0.25"/>
    <row r="847" ht="12" customHeight="1" x14ac:dyDescent="0.25"/>
    <row r="848" ht="12" customHeight="1" x14ac:dyDescent="0.25"/>
    <row r="849" ht="12" customHeight="1" x14ac:dyDescent="0.25"/>
    <row r="850" ht="12" customHeight="1" x14ac:dyDescent="0.25"/>
    <row r="851" ht="12" customHeight="1" x14ac:dyDescent="0.25"/>
    <row r="852" ht="12" customHeight="1" x14ac:dyDescent="0.25"/>
    <row r="853" ht="12" customHeight="1" x14ac:dyDescent="0.25"/>
    <row r="854" ht="12" customHeight="1" x14ac:dyDescent="0.25"/>
    <row r="855" ht="12" customHeight="1" x14ac:dyDescent="0.25"/>
    <row r="856" ht="12" customHeight="1" x14ac:dyDescent="0.25"/>
    <row r="857" ht="12" customHeight="1" x14ac:dyDescent="0.25"/>
    <row r="858" ht="12" customHeight="1" x14ac:dyDescent="0.25"/>
    <row r="859" ht="12" customHeight="1" x14ac:dyDescent="0.25"/>
    <row r="860" ht="12" customHeight="1" x14ac:dyDescent="0.25"/>
    <row r="861" ht="12" customHeight="1" x14ac:dyDescent="0.25"/>
    <row r="862" ht="12" customHeight="1" x14ac:dyDescent="0.25"/>
    <row r="863" ht="12" customHeight="1" x14ac:dyDescent="0.25"/>
    <row r="864" ht="12" customHeight="1" x14ac:dyDescent="0.25"/>
    <row r="865" ht="12" customHeight="1" x14ac:dyDescent="0.25"/>
    <row r="866" ht="12" customHeight="1" x14ac:dyDescent="0.25"/>
    <row r="867" ht="12" customHeight="1" x14ac:dyDescent="0.25"/>
    <row r="868" ht="12" customHeight="1" x14ac:dyDescent="0.25"/>
    <row r="869" ht="12" customHeight="1" x14ac:dyDescent="0.25"/>
    <row r="870" ht="12" customHeight="1" x14ac:dyDescent="0.25"/>
    <row r="871" ht="12" customHeight="1" x14ac:dyDescent="0.25"/>
    <row r="872" ht="12" customHeight="1" x14ac:dyDescent="0.25"/>
    <row r="873" ht="12" customHeight="1" x14ac:dyDescent="0.25"/>
    <row r="874" ht="12" customHeight="1" x14ac:dyDescent="0.25"/>
    <row r="875" ht="12" customHeight="1" x14ac:dyDescent="0.25"/>
    <row r="876" ht="12" customHeight="1" x14ac:dyDescent="0.25"/>
    <row r="877" ht="12" customHeight="1" x14ac:dyDescent="0.25"/>
    <row r="878" ht="12" customHeight="1" x14ac:dyDescent="0.25"/>
    <row r="879" ht="12" customHeight="1" x14ac:dyDescent="0.25"/>
    <row r="880" ht="12" customHeight="1" x14ac:dyDescent="0.25"/>
    <row r="881" ht="12" customHeight="1" x14ac:dyDescent="0.25"/>
    <row r="882" ht="12" customHeight="1" x14ac:dyDescent="0.25"/>
    <row r="883" ht="12" customHeight="1" x14ac:dyDescent="0.25"/>
    <row r="884" ht="12" customHeight="1" x14ac:dyDescent="0.25"/>
    <row r="885" ht="12" customHeight="1" x14ac:dyDescent="0.25"/>
    <row r="886" ht="12" customHeight="1" x14ac:dyDescent="0.25"/>
    <row r="887" ht="12" customHeight="1" x14ac:dyDescent="0.25"/>
    <row r="888" ht="12" customHeight="1" x14ac:dyDescent="0.25"/>
    <row r="889" ht="12" customHeight="1" x14ac:dyDescent="0.25"/>
    <row r="890" ht="12" customHeight="1" x14ac:dyDescent="0.25"/>
    <row r="891" ht="12" customHeight="1" x14ac:dyDescent="0.25"/>
    <row r="892" ht="12" customHeight="1" x14ac:dyDescent="0.25"/>
    <row r="893" ht="12" customHeight="1" x14ac:dyDescent="0.25"/>
    <row r="894" ht="12" customHeight="1" x14ac:dyDescent="0.25"/>
    <row r="895" ht="12" customHeight="1" x14ac:dyDescent="0.25"/>
    <row r="896" ht="12" customHeight="1" x14ac:dyDescent="0.25"/>
    <row r="897" ht="12" customHeight="1" x14ac:dyDescent="0.25"/>
    <row r="898" ht="12" customHeight="1" x14ac:dyDescent="0.25"/>
    <row r="899" ht="12" customHeight="1" x14ac:dyDescent="0.25"/>
    <row r="900" ht="12" customHeight="1" x14ac:dyDescent="0.25"/>
    <row r="901" ht="12" customHeight="1" x14ac:dyDescent="0.25"/>
    <row r="902" ht="12" customHeight="1" x14ac:dyDescent="0.25"/>
    <row r="903" ht="12" customHeight="1" x14ac:dyDescent="0.25"/>
    <row r="904" ht="12" customHeight="1" x14ac:dyDescent="0.25"/>
    <row r="905" ht="12" customHeight="1" x14ac:dyDescent="0.25"/>
    <row r="906" ht="12" customHeight="1" x14ac:dyDescent="0.25"/>
    <row r="907" ht="12" customHeight="1" x14ac:dyDescent="0.25"/>
    <row r="908" ht="12" customHeight="1" x14ac:dyDescent="0.25"/>
    <row r="909" ht="12" customHeight="1" x14ac:dyDescent="0.25"/>
    <row r="910" ht="12" customHeight="1" x14ac:dyDescent="0.25"/>
    <row r="911" ht="12" customHeight="1" x14ac:dyDescent="0.25"/>
    <row r="912" ht="12" customHeight="1" x14ac:dyDescent="0.25"/>
    <row r="913" ht="12" customHeight="1" x14ac:dyDescent="0.25"/>
    <row r="914" ht="12" customHeight="1" x14ac:dyDescent="0.25"/>
    <row r="915" ht="12" customHeight="1" x14ac:dyDescent="0.25"/>
    <row r="916" ht="12" customHeight="1" x14ac:dyDescent="0.25"/>
    <row r="917" ht="12" customHeight="1" x14ac:dyDescent="0.25"/>
    <row r="918" ht="12" customHeight="1" x14ac:dyDescent="0.25"/>
    <row r="919" ht="12" customHeight="1" x14ac:dyDescent="0.25"/>
    <row r="920" ht="12" customHeight="1" x14ac:dyDescent="0.25"/>
    <row r="921" ht="12" customHeight="1" x14ac:dyDescent="0.25"/>
    <row r="922" ht="12" customHeight="1" x14ac:dyDescent="0.25"/>
    <row r="923" ht="12" customHeight="1" x14ac:dyDescent="0.25"/>
    <row r="924" ht="12" customHeight="1" x14ac:dyDescent="0.25"/>
    <row r="925" ht="12" customHeight="1" x14ac:dyDescent="0.25"/>
    <row r="926" ht="12" customHeight="1" x14ac:dyDescent="0.25"/>
    <row r="927" ht="12" customHeight="1" x14ac:dyDescent="0.25"/>
    <row r="928" ht="12" customHeight="1" x14ac:dyDescent="0.25"/>
    <row r="929" ht="12" customHeight="1" x14ac:dyDescent="0.25"/>
    <row r="930" ht="12" customHeight="1" x14ac:dyDescent="0.25"/>
    <row r="931" ht="12" customHeight="1" x14ac:dyDescent="0.25"/>
    <row r="932" ht="12" customHeight="1" x14ac:dyDescent="0.25"/>
    <row r="933" ht="12" customHeight="1" x14ac:dyDescent="0.25"/>
    <row r="934" ht="12" customHeight="1" x14ac:dyDescent="0.25"/>
    <row r="935" ht="12" customHeight="1" x14ac:dyDescent="0.25"/>
    <row r="936" ht="12" customHeight="1" x14ac:dyDescent="0.25"/>
    <row r="937" ht="12" customHeight="1" x14ac:dyDescent="0.25"/>
    <row r="938" ht="12" customHeight="1" x14ac:dyDescent="0.25"/>
    <row r="939" ht="12" customHeight="1" x14ac:dyDescent="0.25"/>
    <row r="940" ht="12" customHeight="1" x14ac:dyDescent="0.25"/>
    <row r="941" ht="12" customHeight="1" x14ac:dyDescent="0.25"/>
    <row r="942" ht="12" customHeight="1" x14ac:dyDescent="0.25"/>
    <row r="943" ht="12" customHeight="1" x14ac:dyDescent="0.25"/>
    <row r="944" ht="12" customHeight="1" x14ac:dyDescent="0.25"/>
    <row r="945" ht="12" customHeight="1" x14ac:dyDescent="0.25"/>
    <row r="946" ht="12" customHeight="1" x14ac:dyDescent="0.25"/>
    <row r="947" ht="12" customHeight="1" x14ac:dyDescent="0.25"/>
    <row r="948" ht="12" customHeight="1" x14ac:dyDescent="0.25"/>
    <row r="949" ht="12" customHeight="1" x14ac:dyDescent="0.25"/>
    <row r="950" ht="12" customHeight="1" x14ac:dyDescent="0.25"/>
    <row r="951" ht="12" customHeight="1" x14ac:dyDescent="0.25"/>
    <row r="952" ht="12" customHeight="1" x14ac:dyDescent="0.25"/>
    <row r="953" ht="12" customHeight="1" x14ac:dyDescent="0.25"/>
    <row r="954" ht="12" customHeight="1" x14ac:dyDescent="0.25"/>
    <row r="955" ht="12" customHeight="1" x14ac:dyDescent="0.25"/>
    <row r="956" ht="12" customHeight="1" x14ac:dyDescent="0.25"/>
    <row r="957" ht="12" customHeight="1" x14ac:dyDescent="0.25"/>
    <row r="958" ht="12" customHeight="1" x14ac:dyDescent="0.25"/>
    <row r="959" ht="12" customHeight="1" x14ac:dyDescent="0.25"/>
    <row r="960" ht="12" customHeight="1" x14ac:dyDescent="0.25"/>
    <row r="961" ht="12" customHeight="1" x14ac:dyDescent="0.25"/>
    <row r="962" ht="12" customHeight="1" x14ac:dyDescent="0.25"/>
    <row r="963" ht="12" customHeight="1" x14ac:dyDescent="0.25"/>
    <row r="964" ht="12" customHeight="1" x14ac:dyDescent="0.25"/>
    <row r="965" ht="12" customHeight="1" x14ac:dyDescent="0.25"/>
    <row r="966" ht="12" customHeight="1" x14ac:dyDescent="0.25"/>
    <row r="967" ht="12" customHeight="1" x14ac:dyDescent="0.25"/>
    <row r="968" ht="12" customHeight="1" x14ac:dyDescent="0.25"/>
    <row r="969" ht="12" customHeight="1" x14ac:dyDescent="0.25"/>
    <row r="970" ht="12" customHeight="1" x14ac:dyDescent="0.25"/>
    <row r="971" ht="12" customHeight="1" x14ac:dyDescent="0.25"/>
    <row r="972" ht="12" customHeight="1" x14ac:dyDescent="0.25"/>
    <row r="973" ht="12" customHeight="1" x14ac:dyDescent="0.25"/>
    <row r="974" ht="12" customHeight="1" x14ac:dyDescent="0.25"/>
    <row r="975" ht="12" customHeight="1" x14ac:dyDescent="0.25"/>
    <row r="976" ht="12" customHeight="1" x14ac:dyDescent="0.25"/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</sheetData>
  <sortState xmlns:xlrd2="http://schemas.microsoft.com/office/spreadsheetml/2017/richdata2" ref="G3:K25">
    <sortCondition descending="1" ref="G3:G25"/>
  </sortState>
  <pageMargins left="0.7" right="0.7" top="0.75" bottom="0.75" header="0" footer="0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26"/>
  <sheetViews>
    <sheetView workbookViewId="0"/>
  </sheetViews>
  <sheetFormatPr baseColWidth="10" defaultColWidth="8.88671875" defaultRowHeight="13.8" x14ac:dyDescent="0.3"/>
  <sheetData>
    <row r="1" spans="1:5" x14ac:dyDescent="0.3">
      <c r="A1" s="94" t="s">
        <v>261</v>
      </c>
      <c r="B1" s="94"/>
      <c r="C1" s="94"/>
      <c r="D1" s="94"/>
      <c r="E1" s="94"/>
    </row>
    <row r="2" spans="1:5" x14ac:dyDescent="0.3">
      <c r="A2" s="95" t="s">
        <v>239</v>
      </c>
      <c r="B2" s="95" t="s">
        <v>250</v>
      </c>
      <c r="C2" s="95" t="s">
        <v>262</v>
      </c>
      <c r="D2" s="95" t="s">
        <v>252</v>
      </c>
      <c r="E2" s="95" t="s">
        <v>253</v>
      </c>
    </row>
    <row r="3" spans="1:5" x14ac:dyDescent="0.3">
      <c r="A3" s="96">
        <v>2000</v>
      </c>
      <c r="B3" s="97">
        <v>1024</v>
      </c>
      <c r="C3" s="97">
        <v>325</v>
      </c>
      <c r="D3" s="97">
        <v>43</v>
      </c>
      <c r="E3" s="97">
        <v>58</v>
      </c>
    </row>
    <row r="4" spans="1:5" x14ac:dyDescent="0.3">
      <c r="A4" s="96">
        <v>2001</v>
      </c>
      <c r="B4" s="97">
        <v>1206</v>
      </c>
      <c r="C4" s="97">
        <v>367</v>
      </c>
      <c r="D4" s="97">
        <v>51</v>
      </c>
      <c r="E4" s="97">
        <v>61</v>
      </c>
    </row>
    <row r="5" spans="1:5" x14ac:dyDescent="0.3">
      <c r="A5" s="96">
        <v>2002</v>
      </c>
      <c r="B5" s="97">
        <v>1110</v>
      </c>
      <c r="C5" s="97">
        <v>370</v>
      </c>
      <c r="D5" s="97">
        <v>49</v>
      </c>
      <c r="E5" s="97">
        <v>64</v>
      </c>
    </row>
    <row r="6" spans="1:5" x14ac:dyDescent="0.3">
      <c r="A6" s="96">
        <v>2003</v>
      </c>
      <c r="B6" s="97">
        <v>1114</v>
      </c>
      <c r="C6" s="97">
        <v>341</v>
      </c>
      <c r="D6" s="97">
        <v>46</v>
      </c>
      <c r="E6" s="97">
        <v>68</v>
      </c>
    </row>
    <row r="7" spans="1:5" x14ac:dyDescent="0.3">
      <c r="A7" s="96">
        <v>2004</v>
      </c>
      <c r="B7" s="97">
        <v>1174</v>
      </c>
      <c r="C7" s="97">
        <v>331</v>
      </c>
      <c r="D7" s="97">
        <v>45</v>
      </c>
      <c r="E7" s="97">
        <v>70</v>
      </c>
    </row>
    <row r="8" spans="1:5" x14ac:dyDescent="0.3">
      <c r="A8" s="96">
        <v>2005</v>
      </c>
      <c r="B8" s="97">
        <v>1131</v>
      </c>
      <c r="C8" s="97">
        <v>317</v>
      </c>
      <c r="D8" s="97">
        <v>42</v>
      </c>
      <c r="E8" s="97">
        <v>62</v>
      </c>
    </row>
    <row r="9" spans="1:5" x14ac:dyDescent="0.3">
      <c r="A9" s="96">
        <v>2006</v>
      </c>
      <c r="B9" s="97">
        <v>1075</v>
      </c>
      <c r="C9" s="97">
        <v>293</v>
      </c>
      <c r="D9" s="97">
        <v>39</v>
      </c>
      <c r="E9" s="97">
        <v>59</v>
      </c>
    </row>
    <row r="10" spans="1:5" x14ac:dyDescent="0.3">
      <c r="A10" s="96">
        <v>2007</v>
      </c>
      <c r="B10" s="97">
        <v>1111</v>
      </c>
      <c r="C10" s="97">
        <v>321</v>
      </c>
      <c r="D10" s="97">
        <v>40</v>
      </c>
      <c r="E10" s="97">
        <v>60</v>
      </c>
    </row>
    <row r="11" spans="1:5" x14ac:dyDescent="0.3">
      <c r="A11" s="96">
        <v>2008</v>
      </c>
      <c r="B11" s="97">
        <v>1130</v>
      </c>
      <c r="C11" s="97">
        <v>330</v>
      </c>
      <c r="D11" s="97">
        <v>44</v>
      </c>
      <c r="E11" s="97">
        <v>61</v>
      </c>
    </row>
    <row r="12" spans="1:5" x14ac:dyDescent="0.3">
      <c r="A12" s="96">
        <v>2009</v>
      </c>
      <c r="B12" s="97">
        <v>1146</v>
      </c>
      <c r="C12" s="97">
        <v>321</v>
      </c>
      <c r="D12" s="97">
        <v>40</v>
      </c>
      <c r="E12" s="97">
        <v>52</v>
      </c>
    </row>
    <row r="13" spans="1:5" x14ac:dyDescent="0.3">
      <c r="A13" s="96">
        <v>2010</v>
      </c>
      <c r="B13" s="97">
        <v>1011</v>
      </c>
      <c r="C13" s="97">
        <v>281</v>
      </c>
      <c r="D13" s="97">
        <v>37</v>
      </c>
      <c r="E13" s="97">
        <v>51</v>
      </c>
    </row>
    <row r="14" spans="1:5" x14ac:dyDescent="0.3">
      <c r="A14" s="96">
        <v>2011</v>
      </c>
      <c r="B14" s="97">
        <v>978</v>
      </c>
      <c r="C14" s="97">
        <v>261</v>
      </c>
      <c r="D14" s="97">
        <v>33</v>
      </c>
      <c r="E14" s="97">
        <v>54</v>
      </c>
    </row>
    <row r="15" spans="1:5" x14ac:dyDescent="0.3">
      <c r="A15" s="96">
        <v>2012</v>
      </c>
      <c r="B15" s="97">
        <v>1070</v>
      </c>
      <c r="C15" s="97">
        <v>275</v>
      </c>
      <c r="D15" s="97">
        <v>35</v>
      </c>
      <c r="E15" s="97">
        <v>53</v>
      </c>
    </row>
    <row r="16" spans="1:5" x14ac:dyDescent="0.3">
      <c r="A16" s="96">
        <v>2013</v>
      </c>
      <c r="B16" s="97">
        <v>1090</v>
      </c>
      <c r="C16" s="97">
        <v>262</v>
      </c>
      <c r="D16" s="97">
        <v>35</v>
      </c>
      <c r="E16" s="97">
        <v>51</v>
      </c>
    </row>
    <row r="17" spans="1:5" x14ac:dyDescent="0.3">
      <c r="A17" s="96">
        <v>2014</v>
      </c>
      <c r="B17" s="97">
        <v>1113</v>
      </c>
      <c r="C17" s="97">
        <v>288</v>
      </c>
      <c r="D17" s="97">
        <v>34</v>
      </c>
      <c r="E17" s="97">
        <v>51</v>
      </c>
    </row>
    <row r="18" spans="1:5" x14ac:dyDescent="0.3">
      <c r="A18" s="96">
        <v>2015</v>
      </c>
      <c r="B18" s="97">
        <v>1029</v>
      </c>
      <c r="C18" s="97">
        <v>296</v>
      </c>
      <c r="D18" s="97">
        <v>38</v>
      </c>
      <c r="E18" s="97">
        <v>45</v>
      </c>
    </row>
    <row r="19" spans="1:5" x14ac:dyDescent="0.3">
      <c r="A19" s="96">
        <v>2016</v>
      </c>
      <c r="B19" s="97">
        <v>1044</v>
      </c>
      <c r="C19" s="97">
        <v>313</v>
      </c>
      <c r="D19" s="97">
        <v>27</v>
      </c>
      <c r="E19" s="97">
        <v>36</v>
      </c>
    </row>
    <row r="20" spans="1:5" x14ac:dyDescent="0.3">
      <c r="A20" s="98">
        <v>2017</v>
      </c>
      <c r="B20" s="97">
        <v>966</v>
      </c>
      <c r="C20" s="97">
        <v>268</v>
      </c>
      <c r="D20" s="97">
        <v>26</v>
      </c>
      <c r="E20" s="97">
        <v>37</v>
      </c>
    </row>
    <row r="21" spans="1:5" x14ac:dyDescent="0.3">
      <c r="A21" s="98">
        <v>2018</v>
      </c>
      <c r="B21" s="97">
        <v>1026</v>
      </c>
      <c r="C21" s="97">
        <v>244</v>
      </c>
      <c r="D21" s="97">
        <v>26</v>
      </c>
      <c r="E21" s="97">
        <v>23</v>
      </c>
    </row>
    <row r="22" spans="1:5" x14ac:dyDescent="0.3">
      <c r="A22" s="98">
        <v>2019</v>
      </c>
      <c r="B22" s="97">
        <v>1016</v>
      </c>
      <c r="C22" s="97">
        <v>247</v>
      </c>
      <c r="D22" s="97">
        <v>26</v>
      </c>
      <c r="E22" s="97">
        <v>22</v>
      </c>
    </row>
    <row r="23" spans="1:5" x14ac:dyDescent="0.3">
      <c r="A23" s="98">
        <v>2020</v>
      </c>
      <c r="B23" s="97">
        <v>937</v>
      </c>
      <c r="C23" s="97">
        <v>261</v>
      </c>
      <c r="D23" s="97">
        <v>26</v>
      </c>
      <c r="E23" s="97">
        <v>26</v>
      </c>
    </row>
    <row r="24" spans="1:5" x14ac:dyDescent="0.3">
      <c r="A24" s="98">
        <v>2021</v>
      </c>
      <c r="B24" s="97">
        <v>893</v>
      </c>
      <c r="C24" s="97">
        <v>269</v>
      </c>
      <c r="D24" s="97">
        <v>26</v>
      </c>
      <c r="E24" s="97">
        <v>25</v>
      </c>
    </row>
    <row r="26" spans="1:5" x14ac:dyDescent="0.3">
      <c r="A26" s="93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1000"/>
  <sheetViews>
    <sheetView workbookViewId="0"/>
  </sheetViews>
  <sheetFormatPr baseColWidth="10" defaultColWidth="14.44140625" defaultRowHeight="15" customHeight="1" x14ac:dyDescent="0.3"/>
  <cols>
    <col min="1" max="1" width="9.88671875" customWidth="1"/>
    <col min="2" max="10" width="10.88671875" customWidth="1"/>
  </cols>
  <sheetData>
    <row r="1" spans="1:10" ht="19.5" customHeight="1" x14ac:dyDescent="0.3">
      <c r="A1" s="47" t="s">
        <v>241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ht="33.75" customHeight="1" x14ac:dyDescent="0.3">
      <c r="A2" s="49" t="s">
        <v>239</v>
      </c>
      <c r="B2" s="110" t="s">
        <v>250</v>
      </c>
      <c r="C2" s="50" t="s">
        <v>242</v>
      </c>
      <c r="D2" s="50" t="s">
        <v>243</v>
      </c>
      <c r="E2" s="110" t="s">
        <v>262</v>
      </c>
      <c r="F2" s="110" t="s">
        <v>252</v>
      </c>
      <c r="G2" s="110" t="s">
        <v>253</v>
      </c>
      <c r="H2" s="50" t="s">
        <v>244</v>
      </c>
      <c r="I2" s="50" t="s">
        <v>245</v>
      </c>
      <c r="J2" s="51" t="s">
        <v>246</v>
      </c>
    </row>
    <row r="3" spans="1:10" ht="11.25" customHeight="1" x14ac:dyDescent="0.3">
      <c r="A3" s="87">
        <v>2000</v>
      </c>
      <c r="B3" s="63">
        <v>27777.758755900155</v>
      </c>
      <c r="C3" s="63">
        <v>25354.969347468363</v>
      </c>
      <c r="D3" s="63">
        <v>75703.44690963834</v>
      </c>
      <c r="E3" s="63">
        <v>27881.702625777714</v>
      </c>
      <c r="F3" s="63">
        <v>26177.69381495671</v>
      </c>
      <c r="G3" s="63">
        <v>24938.618355346964</v>
      </c>
      <c r="H3" s="63">
        <v>33044.232168286086</v>
      </c>
      <c r="I3" s="63">
        <v>23312.412992683719</v>
      </c>
      <c r="J3" s="63">
        <v>50127.884476721782</v>
      </c>
    </row>
    <row r="4" spans="1:10" ht="11.25" customHeight="1" x14ac:dyDescent="0.3">
      <c r="A4" s="87">
        <v>2001</v>
      </c>
      <c r="B4" s="63">
        <v>22927</v>
      </c>
      <c r="C4" s="63">
        <v>19610.801940347417</v>
      </c>
      <c r="D4" s="63">
        <v>51875.178220000824</v>
      </c>
      <c r="E4" s="63">
        <v>25745.707253588458</v>
      </c>
      <c r="F4" s="63">
        <v>20334.65181545871</v>
      </c>
      <c r="G4" s="63">
        <v>24468.464056425197</v>
      </c>
      <c r="H4" s="63">
        <v>43633.168094809545</v>
      </c>
      <c r="I4" s="63">
        <v>41115.312474770195</v>
      </c>
      <c r="J4" s="63">
        <v>76868.873884257686</v>
      </c>
    </row>
    <row r="5" spans="1:10" ht="11.25" customHeight="1" x14ac:dyDescent="0.3">
      <c r="A5" s="87">
        <v>2002</v>
      </c>
      <c r="B5" s="63">
        <v>22815.239127825182</v>
      </c>
      <c r="C5" s="63">
        <v>21324.796701006446</v>
      </c>
      <c r="D5" s="63">
        <v>52862.176361537655</v>
      </c>
      <c r="E5" s="63">
        <v>25259.920015609514</v>
      </c>
      <c r="F5" s="63">
        <v>20242.884279257494</v>
      </c>
      <c r="G5" s="63">
        <v>21377.207207072173</v>
      </c>
      <c r="H5" s="63">
        <v>26820.33037736404</v>
      </c>
      <c r="I5" s="63">
        <v>30465.721070338186</v>
      </c>
      <c r="J5" s="63">
        <v>101646.37512327825</v>
      </c>
    </row>
    <row r="6" spans="1:10" ht="11.25" customHeight="1" x14ac:dyDescent="0.3">
      <c r="A6" s="87">
        <v>2003</v>
      </c>
      <c r="B6" s="63">
        <v>30200</v>
      </c>
      <c r="C6" s="63">
        <v>30005</v>
      </c>
      <c r="D6" s="63">
        <v>54118.740994629901</v>
      </c>
      <c r="E6" s="63">
        <v>26913</v>
      </c>
      <c r="F6" s="63">
        <v>26112</v>
      </c>
      <c r="G6" s="63">
        <v>25477</v>
      </c>
      <c r="H6" s="63">
        <v>38324</v>
      </c>
      <c r="I6" s="63">
        <v>38841</v>
      </c>
      <c r="J6" s="63">
        <v>85061</v>
      </c>
    </row>
    <row r="7" spans="1:10" ht="11.25" customHeight="1" x14ac:dyDescent="0.3">
      <c r="A7" s="87">
        <v>2004</v>
      </c>
      <c r="B7" s="63">
        <v>23424</v>
      </c>
      <c r="C7" s="63">
        <v>23494</v>
      </c>
      <c r="D7" s="63">
        <v>43389</v>
      </c>
      <c r="E7" s="63">
        <v>23992</v>
      </c>
      <c r="F7" s="63">
        <v>22309</v>
      </c>
      <c r="G7" s="63">
        <v>23531</v>
      </c>
      <c r="H7" s="63">
        <v>36100</v>
      </c>
      <c r="I7" s="63">
        <v>44400</v>
      </c>
      <c r="J7" s="63">
        <v>65200</v>
      </c>
    </row>
    <row r="8" spans="1:10" ht="11.25" customHeight="1" x14ac:dyDescent="0.3">
      <c r="A8" s="87">
        <v>2005</v>
      </c>
      <c r="B8" s="63">
        <v>20458</v>
      </c>
      <c r="C8" s="63">
        <v>21662</v>
      </c>
      <c r="D8" s="63">
        <v>55975</v>
      </c>
      <c r="E8" s="63">
        <v>21272</v>
      </c>
      <c r="F8" s="63">
        <v>17433</v>
      </c>
      <c r="G8" s="63">
        <v>18139</v>
      </c>
      <c r="H8" s="63">
        <v>24659</v>
      </c>
      <c r="I8" s="63">
        <v>32899</v>
      </c>
      <c r="J8" s="63">
        <v>54698</v>
      </c>
    </row>
    <row r="9" spans="1:10" ht="11.25" customHeight="1" x14ac:dyDescent="0.3">
      <c r="A9" s="87">
        <v>2006</v>
      </c>
      <c r="B9" s="63">
        <v>26319</v>
      </c>
      <c r="C9" s="63">
        <v>26204</v>
      </c>
      <c r="D9" s="63">
        <v>49546</v>
      </c>
      <c r="E9" s="63">
        <v>25233</v>
      </c>
      <c r="F9" s="63">
        <v>20118</v>
      </c>
      <c r="G9" s="63">
        <v>22049</v>
      </c>
      <c r="H9" s="63">
        <v>33147</v>
      </c>
      <c r="I9" s="63">
        <v>27702</v>
      </c>
      <c r="J9" s="63">
        <v>59389</v>
      </c>
    </row>
    <row r="10" spans="1:10" ht="11.25" customHeight="1" x14ac:dyDescent="0.3">
      <c r="A10" s="87">
        <v>2007</v>
      </c>
      <c r="B10" s="63">
        <v>43745</v>
      </c>
      <c r="C10" s="63">
        <v>45753</v>
      </c>
      <c r="D10" s="63">
        <v>62722</v>
      </c>
      <c r="E10" s="63">
        <v>37872</v>
      </c>
      <c r="F10" s="63">
        <v>41071</v>
      </c>
      <c r="G10" s="63">
        <v>41177</v>
      </c>
      <c r="H10" s="63">
        <v>54119</v>
      </c>
      <c r="I10" s="63">
        <v>36915</v>
      </c>
      <c r="J10" s="63">
        <v>80464</v>
      </c>
    </row>
    <row r="11" spans="1:10" ht="11.25" customHeight="1" x14ac:dyDescent="0.3">
      <c r="A11" s="87">
        <v>2008</v>
      </c>
      <c r="B11" s="86">
        <v>40095</v>
      </c>
      <c r="C11" s="86">
        <v>29953</v>
      </c>
      <c r="D11" s="86">
        <v>76720</v>
      </c>
      <c r="E11" s="86">
        <v>36052</v>
      </c>
      <c r="F11" s="86">
        <v>30624</v>
      </c>
      <c r="G11" s="86">
        <v>33861</v>
      </c>
      <c r="H11" s="86">
        <v>62496</v>
      </c>
      <c r="I11" s="86">
        <v>40915</v>
      </c>
      <c r="J11" s="86">
        <v>113967</v>
      </c>
    </row>
    <row r="12" spans="1:10" ht="11.25" customHeight="1" x14ac:dyDescent="0.3">
      <c r="A12" s="87">
        <v>2009</v>
      </c>
      <c r="B12" s="86">
        <v>29872</v>
      </c>
      <c r="C12" s="86">
        <v>29179</v>
      </c>
      <c r="D12" s="86" t="s">
        <v>247</v>
      </c>
      <c r="E12" s="86">
        <v>26715</v>
      </c>
      <c r="F12" s="86">
        <v>24098</v>
      </c>
      <c r="G12" s="86">
        <v>26953</v>
      </c>
      <c r="H12" s="86">
        <v>44465</v>
      </c>
      <c r="I12" s="86">
        <v>32305</v>
      </c>
      <c r="J12" s="86">
        <v>98165</v>
      </c>
    </row>
    <row r="13" spans="1:10" ht="11.25" customHeight="1" x14ac:dyDescent="0.3">
      <c r="A13" s="87">
        <v>2010</v>
      </c>
      <c r="B13" s="86">
        <v>39241</v>
      </c>
      <c r="C13" s="86">
        <v>37591</v>
      </c>
      <c r="D13" s="86" t="s">
        <v>247</v>
      </c>
      <c r="E13" s="86">
        <v>29316</v>
      </c>
      <c r="F13" s="86">
        <v>30636</v>
      </c>
      <c r="G13" s="86">
        <v>34242</v>
      </c>
      <c r="H13" s="86">
        <v>57984</v>
      </c>
      <c r="I13" s="86">
        <v>36897</v>
      </c>
      <c r="J13" s="86">
        <v>91925</v>
      </c>
    </row>
    <row r="14" spans="1:10" ht="11.25" customHeight="1" x14ac:dyDescent="0.3">
      <c r="A14" s="87">
        <v>2011</v>
      </c>
      <c r="B14" s="86">
        <v>51168</v>
      </c>
      <c r="C14" s="86">
        <v>48964</v>
      </c>
      <c r="D14" s="63">
        <v>62328</v>
      </c>
      <c r="E14" s="86">
        <v>49781</v>
      </c>
      <c r="F14" s="86">
        <v>46014</v>
      </c>
      <c r="G14" s="86">
        <v>46555</v>
      </c>
      <c r="H14" s="86">
        <v>74944</v>
      </c>
      <c r="I14" s="86">
        <v>50194</v>
      </c>
      <c r="J14" s="86">
        <v>141199</v>
      </c>
    </row>
    <row r="15" spans="1:10" ht="11.25" customHeight="1" x14ac:dyDescent="0.3">
      <c r="A15" s="87">
        <v>2012</v>
      </c>
      <c r="B15" s="86">
        <v>60425</v>
      </c>
      <c r="C15" s="86">
        <v>56697</v>
      </c>
      <c r="D15" s="63">
        <v>67501</v>
      </c>
      <c r="E15" s="86">
        <v>54762</v>
      </c>
      <c r="F15" s="86">
        <v>56453</v>
      </c>
      <c r="G15" s="86">
        <v>55587</v>
      </c>
      <c r="H15" s="86">
        <v>97188</v>
      </c>
      <c r="I15" s="86">
        <v>56420</v>
      </c>
      <c r="J15" s="86">
        <v>149011</v>
      </c>
    </row>
    <row r="16" spans="1:10" ht="11.25" customHeight="1" x14ac:dyDescent="0.3">
      <c r="A16" s="87">
        <v>2013</v>
      </c>
      <c r="B16" s="86">
        <v>47752</v>
      </c>
      <c r="C16" s="86">
        <v>48792</v>
      </c>
      <c r="D16" s="63">
        <v>63786</v>
      </c>
      <c r="E16" s="86">
        <v>46559</v>
      </c>
      <c r="F16" s="86">
        <v>40315</v>
      </c>
      <c r="G16" s="86">
        <v>47690</v>
      </c>
      <c r="H16" s="86">
        <v>85241</v>
      </c>
      <c r="I16" s="86">
        <v>63206</v>
      </c>
      <c r="J16" s="86">
        <v>146959</v>
      </c>
    </row>
    <row r="17" spans="1:10" ht="11.25" customHeight="1" x14ac:dyDescent="0.3">
      <c r="A17" s="87">
        <v>2014</v>
      </c>
      <c r="B17" s="86">
        <v>48389</v>
      </c>
      <c r="C17" s="86">
        <v>41498</v>
      </c>
      <c r="D17" s="63" t="s">
        <v>248</v>
      </c>
      <c r="E17" s="86">
        <v>43167</v>
      </c>
      <c r="F17" s="86">
        <v>39796</v>
      </c>
      <c r="G17" s="86">
        <v>51411</v>
      </c>
      <c r="H17" s="86">
        <v>99418</v>
      </c>
      <c r="I17" s="86">
        <v>43993</v>
      </c>
      <c r="J17" s="86">
        <v>139281</v>
      </c>
    </row>
    <row r="18" spans="1:10" ht="11.25" customHeight="1" x14ac:dyDescent="0.3">
      <c r="A18" s="87">
        <v>2015</v>
      </c>
      <c r="B18" s="86">
        <v>48652</v>
      </c>
      <c r="C18" s="86">
        <v>42494</v>
      </c>
      <c r="D18" s="63">
        <v>75329</v>
      </c>
      <c r="E18" s="86">
        <v>41891</v>
      </c>
      <c r="F18" s="86">
        <v>39080</v>
      </c>
      <c r="G18" s="86">
        <v>42744</v>
      </c>
      <c r="H18" s="86">
        <v>78772</v>
      </c>
      <c r="I18" s="86">
        <v>39151</v>
      </c>
      <c r="J18" s="86">
        <v>149317</v>
      </c>
    </row>
    <row r="19" spans="1:10" ht="11.25" customHeight="1" x14ac:dyDescent="0.3">
      <c r="A19" s="87">
        <v>2016</v>
      </c>
      <c r="B19" s="86">
        <v>39958</v>
      </c>
      <c r="C19" s="86">
        <v>41677</v>
      </c>
      <c r="D19" s="63" t="s">
        <v>248</v>
      </c>
      <c r="E19" s="86">
        <v>36731</v>
      </c>
      <c r="F19" s="86">
        <v>35678</v>
      </c>
      <c r="G19" s="86">
        <v>40265</v>
      </c>
      <c r="H19" s="86">
        <v>76525</v>
      </c>
      <c r="I19" s="86">
        <v>39342</v>
      </c>
      <c r="J19" s="86">
        <v>138790</v>
      </c>
    </row>
    <row r="20" spans="1:10" ht="11.25" customHeight="1" x14ac:dyDescent="0.3">
      <c r="A20" s="87">
        <v>2017</v>
      </c>
      <c r="B20" s="86">
        <v>43650</v>
      </c>
      <c r="C20" s="86">
        <v>43662</v>
      </c>
      <c r="D20" s="63" t="s">
        <v>248</v>
      </c>
      <c r="E20" s="86">
        <v>36142</v>
      </c>
      <c r="F20" s="86">
        <v>37043</v>
      </c>
      <c r="G20" s="86">
        <v>39802</v>
      </c>
      <c r="H20" s="86">
        <v>72177</v>
      </c>
      <c r="I20" s="86">
        <v>39234</v>
      </c>
      <c r="J20" s="86">
        <v>114765</v>
      </c>
    </row>
    <row r="21" spans="1:10" ht="11.25" customHeight="1" x14ac:dyDescent="0.3">
      <c r="A21" s="87">
        <v>2018</v>
      </c>
      <c r="B21" s="86">
        <v>48971</v>
      </c>
      <c r="C21" s="86">
        <v>46111</v>
      </c>
      <c r="D21" s="86" t="s">
        <v>248</v>
      </c>
      <c r="E21" s="86">
        <v>43199</v>
      </c>
      <c r="F21" s="86">
        <v>46100</v>
      </c>
      <c r="G21" s="86">
        <v>48834</v>
      </c>
      <c r="H21" s="86">
        <v>79914</v>
      </c>
      <c r="I21" s="86">
        <v>43600</v>
      </c>
      <c r="J21" s="86">
        <v>116456</v>
      </c>
    </row>
    <row r="22" spans="1:10" ht="11.25" customHeight="1" x14ac:dyDescent="0.3">
      <c r="A22" s="87">
        <v>2019</v>
      </c>
      <c r="B22" s="86">
        <v>50733</v>
      </c>
      <c r="C22" s="86">
        <v>43823</v>
      </c>
      <c r="D22" s="63" t="s">
        <v>248</v>
      </c>
      <c r="E22" s="86">
        <v>44142</v>
      </c>
      <c r="F22" s="86">
        <v>46564</v>
      </c>
      <c r="G22" s="86">
        <v>52508</v>
      </c>
      <c r="H22" s="86">
        <v>95919</v>
      </c>
      <c r="I22" s="86">
        <v>40943</v>
      </c>
      <c r="J22" s="86">
        <v>146121</v>
      </c>
    </row>
    <row r="23" spans="1:10" ht="11.25" customHeight="1" x14ac:dyDescent="0.3">
      <c r="A23" s="87">
        <v>2020</v>
      </c>
      <c r="B23" s="86">
        <v>54802</v>
      </c>
      <c r="C23" s="86">
        <v>49808</v>
      </c>
      <c r="D23" s="63" t="s">
        <v>248</v>
      </c>
      <c r="E23" s="86">
        <v>44544</v>
      </c>
      <c r="F23" s="86">
        <v>43738</v>
      </c>
      <c r="G23" s="86">
        <v>49487</v>
      </c>
      <c r="H23" s="86">
        <v>77727</v>
      </c>
      <c r="I23" s="86">
        <v>45476</v>
      </c>
      <c r="J23" s="86">
        <v>164441</v>
      </c>
    </row>
    <row r="24" spans="1:10" ht="11.25" customHeight="1" x14ac:dyDescent="0.3">
      <c r="A24" s="87">
        <v>2021</v>
      </c>
      <c r="B24" s="86">
        <v>72548</v>
      </c>
      <c r="C24" s="86">
        <v>72823</v>
      </c>
      <c r="D24" s="63" t="s">
        <v>248</v>
      </c>
      <c r="E24" s="86">
        <v>59039</v>
      </c>
      <c r="F24" s="86">
        <v>57973</v>
      </c>
      <c r="G24" s="86">
        <v>59098</v>
      </c>
      <c r="H24" s="86">
        <v>114681</v>
      </c>
      <c r="I24" s="86">
        <v>69000</v>
      </c>
      <c r="J24" s="86">
        <v>218989</v>
      </c>
    </row>
    <row r="25" spans="1:10" ht="12" customHeight="1" x14ac:dyDescent="0.3"/>
    <row r="26" spans="1:10" ht="12" customHeight="1" x14ac:dyDescent="0.3"/>
    <row r="27" spans="1:10" ht="12" customHeight="1" x14ac:dyDescent="0.3"/>
    <row r="28" spans="1:10" ht="12" customHeight="1" x14ac:dyDescent="0.3"/>
    <row r="29" spans="1:10" ht="12" customHeight="1" x14ac:dyDescent="0.3"/>
    <row r="30" spans="1:10" ht="12" customHeight="1" x14ac:dyDescent="0.3"/>
    <row r="31" spans="1:10" ht="12" customHeight="1" x14ac:dyDescent="0.3"/>
    <row r="32" spans="1:10" ht="12" customHeight="1" x14ac:dyDescent="0.3"/>
    <row r="33" ht="12" customHeight="1" x14ac:dyDescent="0.3"/>
    <row r="34" ht="12" customHeight="1" x14ac:dyDescent="0.3"/>
    <row r="35" ht="12" customHeight="1" x14ac:dyDescent="0.3"/>
    <row r="36" ht="12" customHeight="1" x14ac:dyDescent="0.3"/>
    <row r="37" ht="12" customHeight="1" x14ac:dyDescent="0.3"/>
    <row r="38" ht="12" customHeight="1" x14ac:dyDescent="0.3"/>
    <row r="39" ht="12" customHeight="1" x14ac:dyDescent="0.3"/>
    <row r="40" ht="12" customHeight="1" x14ac:dyDescent="0.3"/>
    <row r="41" ht="12" customHeight="1" x14ac:dyDescent="0.3"/>
    <row r="42" ht="12" customHeight="1" x14ac:dyDescent="0.3"/>
    <row r="43" ht="12" customHeight="1" x14ac:dyDescent="0.3"/>
    <row r="44" ht="12" customHeight="1" x14ac:dyDescent="0.3"/>
    <row r="45" ht="12" customHeight="1" x14ac:dyDescent="0.3"/>
    <row r="46" ht="12" customHeight="1" x14ac:dyDescent="0.3"/>
    <row r="47" ht="12" customHeight="1" x14ac:dyDescent="0.3"/>
    <row r="48" ht="12" customHeight="1" x14ac:dyDescent="0.3"/>
    <row r="49" ht="12" customHeight="1" x14ac:dyDescent="0.3"/>
    <row r="50" ht="12" customHeight="1" x14ac:dyDescent="0.3"/>
    <row r="51" ht="12" customHeight="1" x14ac:dyDescent="0.3"/>
    <row r="52" ht="12" customHeight="1" x14ac:dyDescent="0.3"/>
    <row r="53" ht="12" customHeight="1" x14ac:dyDescent="0.3"/>
    <row r="54" ht="12" customHeight="1" x14ac:dyDescent="0.3"/>
    <row r="55" ht="12" customHeight="1" x14ac:dyDescent="0.3"/>
    <row r="56" ht="12" customHeight="1" x14ac:dyDescent="0.3"/>
    <row r="57" ht="12" customHeight="1" x14ac:dyDescent="0.3"/>
    <row r="58" ht="12" customHeight="1" x14ac:dyDescent="0.3"/>
    <row r="59" ht="12" customHeight="1" x14ac:dyDescent="0.3"/>
    <row r="60" ht="12" customHeight="1" x14ac:dyDescent="0.3"/>
    <row r="61" ht="12" customHeight="1" x14ac:dyDescent="0.3"/>
    <row r="62" ht="12" customHeight="1" x14ac:dyDescent="0.3"/>
    <row r="63" ht="12" customHeight="1" x14ac:dyDescent="0.3"/>
    <row r="64" ht="12" customHeight="1" x14ac:dyDescent="0.3"/>
    <row r="65" ht="12" customHeight="1" x14ac:dyDescent="0.3"/>
    <row r="66" ht="12" customHeight="1" x14ac:dyDescent="0.3"/>
    <row r="67" ht="12" customHeight="1" x14ac:dyDescent="0.3"/>
    <row r="68" ht="12" customHeight="1" x14ac:dyDescent="0.3"/>
    <row r="69" ht="12" customHeight="1" x14ac:dyDescent="0.3"/>
    <row r="70" ht="12" customHeight="1" x14ac:dyDescent="0.3"/>
    <row r="71" ht="12" customHeight="1" x14ac:dyDescent="0.3"/>
    <row r="72" ht="12" customHeight="1" x14ac:dyDescent="0.3"/>
    <row r="73" ht="12" customHeight="1" x14ac:dyDescent="0.3"/>
    <row r="74" ht="12" customHeight="1" x14ac:dyDescent="0.3"/>
    <row r="75" ht="12" customHeight="1" x14ac:dyDescent="0.3"/>
    <row r="76" ht="12" customHeight="1" x14ac:dyDescent="0.3"/>
    <row r="77" ht="12" customHeight="1" x14ac:dyDescent="0.3"/>
    <row r="78" ht="12" customHeight="1" x14ac:dyDescent="0.3"/>
    <row r="79" ht="12" customHeight="1" x14ac:dyDescent="0.3"/>
    <row r="80" ht="12" customHeight="1" x14ac:dyDescent="0.3"/>
    <row r="81" ht="12" customHeight="1" x14ac:dyDescent="0.3"/>
    <row r="82" ht="12" customHeight="1" x14ac:dyDescent="0.3"/>
    <row r="83" ht="12" customHeight="1" x14ac:dyDescent="0.3"/>
    <row r="84" ht="12" customHeight="1" x14ac:dyDescent="0.3"/>
    <row r="85" ht="12" customHeight="1" x14ac:dyDescent="0.3"/>
    <row r="86" ht="12" customHeight="1" x14ac:dyDescent="0.3"/>
    <row r="87" ht="12" customHeight="1" x14ac:dyDescent="0.3"/>
    <row r="88" ht="12" customHeight="1" x14ac:dyDescent="0.3"/>
    <row r="89" ht="12" customHeight="1" x14ac:dyDescent="0.3"/>
    <row r="90" ht="12" customHeight="1" x14ac:dyDescent="0.3"/>
    <row r="91" ht="12" customHeight="1" x14ac:dyDescent="0.3"/>
    <row r="92" ht="12" customHeight="1" x14ac:dyDescent="0.3"/>
    <row r="93" ht="12" customHeight="1" x14ac:dyDescent="0.3"/>
    <row r="94" ht="12" customHeight="1" x14ac:dyDescent="0.3"/>
    <row r="95" ht="12" customHeight="1" x14ac:dyDescent="0.3"/>
    <row r="96" ht="12" customHeight="1" x14ac:dyDescent="0.3"/>
    <row r="97" ht="12" customHeight="1" x14ac:dyDescent="0.3"/>
    <row r="98" ht="12" customHeight="1" x14ac:dyDescent="0.3"/>
    <row r="99" ht="12" customHeight="1" x14ac:dyDescent="0.3"/>
    <row r="100" ht="12" customHeight="1" x14ac:dyDescent="0.3"/>
    <row r="101" ht="12" customHeight="1" x14ac:dyDescent="0.3"/>
    <row r="102" ht="12" customHeight="1" x14ac:dyDescent="0.3"/>
    <row r="103" ht="12" customHeight="1" x14ac:dyDescent="0.3"/>
    <row r="104" ht="12" customHeight="1" x14ac:dyDescent="0.3"/>
    <row r="105" ht="12" customHeight="1" x14ac:dyDescent="0.3"/>
    <row r="106" ht="12" customHeight="1" x14ac:dyDescent="0.3"/>
    <row r="107" ht="12" customHeight="1" x14ac:dyDescent="0.3"/>
    <row r="108" ht="12" customHeight="1" x14ac:dyDescent="0.3"/>
    <row r="109" ht="12" customHeight="1" x14ac:dyDescent="0.3"/>
    <row r="110" ht="12" customHeight="1" x14ac:dyDescent="0.3"/>
    <row r="111" ht="12" customHeight="1" x14ac:dyDescent="0.3"/>
    <row r="112" ht="12" customHeight="1" x14ac:dyDescent="0.3"/>
    <row r="113" ht="12" customHeight="1" x14ac:dyDescent="0.3"/>
    <row r="114" ht="12" customHeight="1" x14ac:dyDescent="0.3"/>
    <row r="115" ht="12" customHeight="1" x14ac:dyDescent="0.3"/>
    <row r="116" ht="12" customHeight="1" x14ac:dyDescent="0.3"/>
    <row r="117" ht="12" customHeight="1" x14ac:dyDescent="0.3"/>
    <row r="118" ht="12" customHeight="1" x14ac:dyDescent="0.3"/>
    <row r="119" ht="12" customHeight="1" x14ac:dyDescent="0.3"/>
    <row r="120" ht="12" customHeight="1" x14ac:dyDescent="0.3"/>
    <row r="121" ht="12" customHeight="1" x14ac:dyDescent="0.3"/>
    <row r="122" ht="12" customHeight="1" x14ac:dyDescent="0.3"/>
    <row r="123" ht="12" customHeight="1" x14ac:dyDescent="0.3"/>
    <row r="124" ht="12" customHeight="1" x14ac:dyDescent="0.3"/>
    <row r="125" ht="12" customHeight="1" x14ac:dyDescent="0.3"/>
    <row r="126" ht="12" customHeight="1" x14ac:dyDescent="0.3"/>
    <row r="127" ht="12" customHeight="1" x14ac:dyDescent="0.3"/>
    <row r="128" ht="12" customHeight="1" x14ac:dyDescent="0.3"/>
    <row r="129" ht="12" customHeight="1" x14ac:dyDescent="0.3"/>
    <row r="130" ht="12" customHeight="1" x14ac:dyDescent="0.3"/>
    <row r="131" ht="12" customHeight="1" x14ac:dyDescent="0.3"/>
    <row r="132" ht="12" customHeight="1" x14ac:dyDescent="0.3"/>
    <row r="133" ht="12" customHeight="1" x14ac:dyDescent="0.3"/>
    <row r="134" ht="12" customHeight="1" x14ac:dyDescent="0.3"/>
    <row r="135" ht="12" customHeight="1" x14ac:dyDescent="0.3"/>
    <row r="136" ht="12" customHeight="1" x14ac:dyDescent="0.3"/>
    <row r="137" ht="12" customHeight="1" x14ac:dyDescent="0.3"/>
    <row r="138" ht="12" customHeight="1" x14ac:dyDescent="0.3"/>
    <row r="139" ht="12" customHeight="1" x14ac:dyDescent="0.3"/>
    <row r="140" ht="12" customHeight="1" x14ac:dyDescent="0.3"/>
    <row r="141" ht="12" customHeight="1" x14ac:dyDescent="0.3"/>
    <row r="142" ht="12" customHeight="1" x14ac:dyDescent="0.3"/>
    <row r="143" ht="12" customHeight="1" x14ac:dyDescent="0.3"/>
    <row r="144" ht="12" customHeight="1" x14ac:dyDescent="0.3"/>
    <row r="145" ht="12" customHeight="1" x14ac:dyDescent="0.3"/>
    <row r="146" ht="12" customHeight="1" x14ac:dyDescent="0.3"/>
    <row r="147" ht="12" customHeight="1" x14ac:dyDescent="0.3"/>
    <row r="148" ht="12" customHeight="1" x14ac:dyDescent="0.3"/>
    <row r="149" ht="12" customHeight="1" x14ac:dyDescent="0.3"/>
    <row r="150" ht="12" customHeight="1" x14ac:dyDescent="0.3"/>
    <row r="151" ht="12" customHeight="1" x14ac:dyDescent="0.3"/>
    <row r="152" ht="12" customHeight="1" x14ac:dyDescent="0.3"/>
    <row r="153" ht="12" customHeight="1" x14ac:dyDescent="0.3"/>
    <row r="154" ht="12" customHeight="1" x14ac:dyDescent="0.3"/>
    <row r="155" ht="12" customHeight="1" x14ac:dyDescent="0.3"/>
    <row r="156" ht="12" customHeight="1" x14ac:dyDescent="0.3"/>
    <row r="157" ht="12" customHeight="1" x14ac:dyDescent="0.3"/>
    <row r="158" ht="12" customHeight="1" x14ac:dyDescent="0.3"/>
    <row r="159" ht="12" customHeight="1" x14ac:dyDescent="0.3"/>
    <row r="160" ht="12" customHeight="1" x14ac:dyDescent="0.3"/>
    <row r="161" ht="12" customHeight="1" x14ac:dyDescent="0.3"/>
    <row r="162" ht="12" customHeight="1" x14ac:dyDescent="0.3"/>
    <row r="163" ht="12" customHeight="1" x14ac:dyDescent="0.3"/>
    <row r="164" ht="12" customHeight="1" x14ac:dyDescent="0.3"/>
    <row r="165" ht="12" customHeight="1" x14ac:dyDescent="0.3"/>
    <row r="166" ht="12" customHeight="1" x14ac:dyDescent="0.3"/>
    <row r="167" ht="12" customHeight="1" x14ac:dyDescent="0.3"/>
    <row r="168" ht="12" customHeight="1" x14ac:dyDescent="0.3"/>
    <row r="169" ht="12" customHeight="1" x14ac:dyDescent="0.3"/>
    <row r="170" ht="12" customHeight="1" x14ac:dyDescent="0.3"/>
    <row r="171" ht="12" customHeight="1" x14ac:dyDescent="0.3"/>
    <row r="172" ht="12" customHeight="1" x14ac:dyDescent="0.3"/>
    <row r="173" ht="12" customHeight="1" x14ac:dyDescent="0.3"/>
    <row r="174" ht="12" customHeight="1" x14ac:dyDescent="0.3"/>
    <row r="175" ht="12" customHeight="1" x14ac:dyDescent="0.3"/>
    <row r="176" ht="12" customHeight="1" x14ac:dyDescent="0.3"/>
    <row r="177" ht="12" customHeight="1" x14ac:dyDescent="0.3"/>
    <row r="178" ht="12" customHeight="1" x14ac:dyDescent="0.3"/>
    <row r="179" ht="12" customHeight="1" x14ac:dyDescent="0.3"/>
    <row r="180" ht="12" customHeight="1" x14ac:dyDescent="0.3"/>
    <row r="181" ht="12" customHeight="1" x14ac:dyDescent="0.3"/>
    <row r="182" ht="12" customHeight="1" x14ac:dyDescent="0.3"/>
    <row r="183" ht="12" customHeight="1" x14ac:dyDescent="0.3"/>
    <row r="184" ht="12" customHeight="1" x14ac:dyDescent="0.3"/>
    <row r="185" ht="12" customHeight="1" x14ac:dyDescent="0.3"/>
    <row r="186" ht="12" customHeight="1" x14ac:dyDescent="0.3"/>
    <row r="187" ht="12" customHeight="1" x14ac:dyDescent="0.3"/>
    <row r="188" ht="12" customHeight="1" x14ac:dyDescent="0.3"/>
    <row r="189" ht="12" customHeight="1" x14ac:dyDescent="0.3"/>
    <row r="190" ht="12" customHeight="1" x14ac:dyDescent="0.3"/>
    <row r="191" ht="12" customHeight="1" x14ac:dyDescent="0.3"/>
    <row r="192" ht="12" customHeight="1" x14ac:dyDescent="0.3"/>
    <row r="193" ht="12" customHeight="1" x14ac:dyDescent="0.3"/>
    <row r="194" ht="12" customHeight="1" x14ac:dyDescent="0.3"/>
    <row r="195" ht="12" customHeight="1" x14ac:dyDescent="0.3"/>
    <row r="196" ht="12" customHeight="1" x14ac:dyDescent="0.3"/>
    <row r="197" ht="12" customHeight="1" x14ac:dyDescent="0.3"/>
    <row r="198" ht="12" customHeight="1" x14ac:dyDescent="0.3"/>
    <row r="199" ht="12" customHeight="1" x14ac:dyDescent="0.3"/>
    <row r="200" ht="12" customHeight="1" x14ac:dyDescent="0.3"/>
    <row r="201" ht="12" customHeight="1" x14ac:dyDescent="0.3"/>
    <row r="202" ht="12" customHeight="1" x14ac:dyDescent="0.3"/>
    <row r="203" ht="12" customHeight="1" x14ac:dyDescent="0.3"/>
    <row r="204" ht="12" customHeight="1" x14ac:dyDescent="0.3"/>
    <row r="205" ht="12" customHeight="1" x14ac:dyDescent="0.3"/>
    <row r="206" ht="12" customHeight="1" x14ac:dyDescent="0.3"/>
    <row r="207" ht="12" customHeight="1" x14ac:dyDescent="0.3"/>
    <row r="208" ht="12" customHeight="1" x14ac:dyDescent="0.3"/>
    <row r="209" ht="12" customHeight="1" x14ac:dyDescent="0.3"/>
    <row r="210" ht="12" customHeight="1" x14ac:dyDescent="0.3"/>
    <row r="211" ht="12" customHeight="1" x14ac:dyDescent="0.3"/>
    <row r="212" ht="12" customHeight="1" x14ac:dyDescent="0.3"/>
    <row r="213" ht="12" customHeight="1" x14ac:dyDescent="0.3"/>
    <row r="214" ht="12" customHeight="1" x14ac:dyDescent="0.3"/>
    <row r="215" ht="12" customHeight="1" x14ac:dyDescent="0.3"/>
    <row r="216" ht="12" customHeight="1" x14ac:dyDescent="0.3"/>
    <row r="217" ht="12" customHeight="1" x14ac:dyDescent="0.3"/>
    <row r="218" ht="12" customHeight="1" x14ac:dyDescent="0.3"/>
    <row r="219" ht="12" customHeight="1" x14ac:dyDescent="0.3"/>
    <row r="220" ht="12" customHeight="1" x14ac:dyDescent="0.3"/>
    <row r="221" ht="12" customHeight="1" x14ac:dyDescent="0.3"/>
    <row r="222" ht="12" customHeight="1" x14ac:dyDescent="0.3"/>
    <row r="223" ht="12" customHeight="1" x14ac:dyDescent="0.3"/>
    <row r="224" ht="12" customHeight="1" x14ac:dyDescent="0.3"/>
    <row r="225" ht="12" customHeight="1" x14ac:dyDescent="0.3"/>
    <row r="226" ht="12" customHeight="1" x14ac:dyDescent="0.3"/>
    <row r="227" ht="12" customHeight="1" x14ac:dyDescent="0.3"/>
    <row r="228" ht="12" customHeight="1" x14ac:dyDescent="0.3"/>
    <row r="229" ht="12" customHeight="1" x14ac:dyDescent="0.3"/>
    <row r="230" ht="12" customHeight="1" x14ac:dyDescent="0.3"/>
    <row r="231" ht="12" customHeight="1" x14ac:dyDescent="0.3"/>
    <row r="232" ht="12" customHeight="1" x14ac:dyDescent="0.3"/>
    <row r="233" ht="12" customHeight="1" x14ac:dyDescent="0.3"/>
    <row r="234" ht="12" customHeight="1" x14ac:dyDescent="0.3"/>
    <row r="235" ht="12" customHeight="1" x14ac:dyDescent="0.3"/>
    <row r="236" ht="12" customHeight="1" x14ac:dyDescent="0.3"/>
    <row r="237" ht="12" customHeight="1" x14ac:dyDescent="0.3"/>
    <row r="238" ht="12" customHeight="1" x14ac:dyDescent="0.3"/>
    <row r="239" ht="12" customHeight="1" x14ac:dyDescent="0.3"/>
    <row r="240" ht="12" customHeight="1" x14ac:dyDescent="0.3"/>
    <row r="241" ht="12" customHeight="1" x14ac:dyDescent="0.3"/>
    <row r="242" ht="12" customHeight="1" x14ac:dyDescent="0.3"/>
    <row r="243" ht="12" customHeight="1" x14ac:dyDescent="0.3"/>
    <row r="244" ht="12" customHeight="1" x14ac:dyDescent="0.3"/>
    <row r="245" ht="12" customHeight="1" x14ac:dyDescent="0.3"/>
    <row r="246" ht="12" customHeight="1" x14ac:dyDescent="0.3"/>
    <row r="247" ht="12" customHeight="1" x14ac:dyDescent="0.3"/>
    <row r="248" ht="12" customHeight="1" x14ac:dyDescent="0.3"/>
    <row r="249" ht="12" customHeight="1" x14ac:dyDescent="0.3"/>
    <row r="250" ht="12" customHeight="1" x14ac:dyDescent="0.3"/>
    <row r="251" ht="12" customHeight="1" x14ac:dyDescent="0.3"/>
    <row r="252" ht="12" customHeight="1" x14ac:dyDescent="0.3"/>
    <row r="253" ht="12" customHeight="1" x14ac:dyDescent="0.3"/>
    <row r="254" ht="12" customHeight="1" x14ac:dyDescent="0.3"/>
    <row r="255" ht="12" customHeight="1" x14ac:dyDescent="0.3"/>
    <row r="256" ht="12" customHeight="1" x14ac:dyDescent="0.3"/>
    <row r="257" ht="12" customHeight="1" x14ac:dyDescent="0.3"/>
    <row r="258" ht="12" customHeight="1" x14ac:dyDescent="0.3"/>
    <row r="259" ht="12" customHeight="1" x14ac:dyDescent="0.3"/>
    <row r="260" ht="12" customHeight="1" x14ac:dyDescent="0.3"/>
    <row r="261" ht="12" customHeight="1" x14ac:dyDescent="0.3"/>
    <row r="262" ht="12" customHeight="1" x14ac:dyDescent="0.3"/>
    <row r="263" ht="12" customHeight="1" x14ac:dyDescent="0.3"/>
    <row r="264" ht="12" customHeight="1" x14ac:dyDescent="0.3"/>
    <row r="265" ht="12" customHeight="1" x14ac:dyDescent="0.3"/>
    <row r="266" ht="12" customHeight="1" x14ac:dyDescent="0.3"/>
    <row r="267" ht="12" customHeight="1" x14ac:dyDescent="0.3"/>
    <row r="268" ht="12" customHeight="1" x14ac:dyDescent="0.3"/>
    <row r="269" ht="12" customHeight="1" x14ac:dyDescent="0.3"/>
    <row r="270" ht="12" customHeight="1" x14ac:dyDescent="0.3"/>
    <row r="271" ht="12" customHeight="1" x14ac:dyDescent="0.3"/>
    <row r="272" ht="12" customHeight="1" x14ac:dyDescent="0.3"/>
    <row r="273" ht="12" customHeight="1" x14ac:dyDescent="0.3"/>
    <row r="274" ht="12" customHeight="1" x14ac:dyDescent="0.3"/>
    <row r="275" ht="12" customHeight="1" x14ac:dyDescent="0.3"/>
    <row r="276" ht="12" customHeight="1" x14ac:dyDescent="0.3"/>
    <row r="277" ht="12" customHeight="1" x14ac:dyDescent="0.3"/>
    <row r="278" ht="12" customHeight="1" x14ac:dyDescent="0.3"/>
    <row r="279" ht="12" customHeight="1" x14ac:dyDescent="0.3"/>
    <row r="280" ht="12" customHeight="1" x14ac:dyDescent="0.3"/>
    <row r="281" ht="12" customHeight="1" x14ac:dyDescent="0.3"/>
    <row r="282" ht="12" customHeight="1" x14ac:dyDescent="0.3"/>
    <row r="283" ht="12" customHeight="1" x14ac:dyDescent="0.3"/>
    <row r="284" ht="12" customHeight="1" x14ac:dyDescent="0.3"/>
    <row r="285" ht="12" customHeight="1" x14ac:dyDescent="0.3"/>
    <row r="286" ht="12" customHeight="1" x14ac:dyDescent="0.3"/>
    <row r="287" ht="12" customHeight="1" x14ac:dyDescent="0.3"/>
    <row r="288" ht="12" customHeight="1" x14ac:dyDescent="0.3"/>
    <row r="289" ht="12" customHeight="1" x14ac:dyDescent="0.3"/>
    <row r="290" ht="12" customHeight="1" x14ac:dyDescent="0.3"/>
    <row r="291" ht="12" customHeight="1" x14ac:dyDescent="0.3"/>
    <row r="292" ht="12" customHeight="1" x14ac:dyDescent="0.3"/>
    <row r="293" ht="12" customHeight="1" x14ac:dyDescent="0.3"/>
    <row r="294" ht="12" customHeight="1" x14ac:dyDescent="0.3"/>
    <row r="295" ht="12" customHeight="1" x14ac:dyDescent="0.3"/>
    <row r="296" ht="12" customHeight="1" x14ac:dyDescent="0.3"/>
    <row r="297" ht="12" customHeight="1" x14ac:dyDescent="0.3"/>
    <row r="298" ht="12" customHeight="1" x14ac:dyDescent="0.3"/>
    <row r="299" ht="12" customHeight="1" x14ac:dyDescent="0.3"/>
    <row r="300" ht="12" customHeight="1" x14ac:dyDescent="0.3"/>
    <row r="301" ht="12" customHeight="1" x14ac:dyDescent="0.3"/>
    <row r="302" ht="12" customHeight="1" x14ac:dyDescent="0.3"/>
    <row r="303" ht="12" customHeight="1" x14ac:dyDescent="0.3"/>
    <row r="304" ht="12" customHeight="1" x14ac:dyDescent="0.3"/>
    <row r="305" ht="12" customHeight="1" x14ac:dyDescent="0.3"/>
    <row r="306" ht="12" customHeight="1" x14ac:dyDescent="0.3"/>
    <row r="307" ht="12" customHeight="1" x14ac:dyDescent="0.3"/>
    <row r="308" ht="12" customHeight="1" x14ac:dyDescent="0.3"/>
    <row r="309" ht="12" customHeight="1" x14ac:dyDescent="0.3"/>
    <row r="310" ht="12" customHeight="1" x14ac:dyDescent="0.3"/>
    <row r="311" ht="12" customHeight="1" x14ac:dyDescent="0.3"/>
    <row r="312" ht="12" customHeight="1" x14ac:dyDescent="0.3"/>
    <row r="313" ht="12" customHeight="1" x14ac:dyDescent="0.3"/>
    <row r="314" ht="12" customHeight="1" x14ac:dyDescent="0.3"/>
    <row r="315" ht="12" customHeight="1" x14ac:dyDescent="0.3"/>
    <row r="316" ht="12" customHeight="1" x14ac:dyDescent="0.3"/>
    <row r="317" ht="12" customHeight="1" x14ac:dyDescent="0.3"/>
    <row r="318" ht="12" customHeight="1" x14ac:dyDescent="0.3"/>
    <row r="319" ht="12" customHeight="1" x14ac:dyDescent="0.3"/>
    <row r="320" ht="12" customHeight="1" x14ac:dyDescent="0.3"/>
    <row r="321" ht="12" customHeight="1" x14ac:dyDescent="0.3"/>
    <row r="322" ht="12" customHeight="1" x14ac:dyDescent="0.3"/>
    <row r="323" ht="12" customHeight="1" x14ac:dyDescent="0.3"/>
    <row r="324" ht="12" customHeight="1" x14ac:dyDescent="0.3"/>
    <row r="325" ht="12" customHeight="1" x14ac:dyDescent="0.3"/>
    <row r="326" ht="12" customHeight="1" x14ac:dyDescent="0.3"/>
    <row r="327" ht="12" customHeight="1" x14ac:dyDescent="0.3"/>
    <row r="328" ht="12" customHeight="1" x14ac:dyDescent="0.3"/>
    <row r="329" ht="12" customHeight="1" x14ac:dyDescent="0.3"/>
    <row r="330" ht="12" customHeight="1" x14ac:dyDescent="0.3"/>
    <row r="331" ht="12" customHeight="1" x14ac:dyDescent="0.3"/>
    <row r="332" ht="12" customHeight="1" x14ac:dyDescent="0.3"/>
    <row r="333" ht="12" customHeight="1" x14ac:dyDescent="0.3"/>
    <row r="334" ht="12" customHeight="1" x14ac:dyDescent="0.3"/>
    <row r="335" ht="12" customHeight="1" x14ac:dyDescent="0.3"/>
    <row r="336" ht="12" customHeight="1" x14ac:dyDescent="0.3"/>
    <row r="337" ht="12" customHeight="1" x14ac:dyDescent="0.3"/>
    <row r="338" ht="12" customHeight="1" x14ac:dyDescent="0.3"/>
    <row r="339" ht="12" customHeight="1" x14ac:dyDescent="0.3"/>
    <row r="340" ht="12" customHeight="1" x14ac:dyDescent="0.3"/>
    <row r="341" ht="12" customHeight="1" x14ac:dyDescent="0.3"/>
    <row r="342" ht="12" customHeight="1" x14ac:dyDescent="0.3"/>
    <row r="343" ht="12" customHeight="1" x14ac:dyDescent="0.3"/>
    <row r="344" ht="12" customHeight="1" x14ac:dyDescent="0.3"/>
    <row r="345" ht="12" customHeight="1" x14ac:dyDescent="0.3"/>
    <row r="346" ht="12" customHeight="1" x14ac:dyDescent="0.3"/>
    <row r="347" ht="12" customHeight="1" x14ac:dyDescent="0.3"/>
    <row r="348" ht="12" customHeight="1" x14ac:dyDescent="0.3"/>
    <row r="349" ht="12" customHeight="1" x14ac:dyDescent="0.3"/>
    <row r="350" ht="12" customHeight="1" x14ac:dyDescent="0.3"/>
    <row r="351" ht="12" customHeight="1" x14ac:dyDescent="0.3"/>
    <row r="352" ht="12" customHeight="1" x14ac:dyDescent="0.3"/>
    <row r="353" ht="12" customHeight="1" x14ac:dyDescent="0.3"/>
    <row r="354" ht="12" customHeight="1" x14ac:dyDescent="0.3"/>
    <row r="355" ht="12" customHeight="1" x14ac:dyDescent="0.3"/>
    <row r="356" ht="12" customHeight="1" x14ac:dyDescent="0.3"/>
    <row r="357" ht="12" customHeight="1" x14ac:dyDescent="0.3"/>
    <row r="358" ht="12" customHeight="1" x14ac:dyDescent="0.3"/>
    <row r="359" ht="12" customHeight="1" x14ac:dyDescent="0.3"/>
    <row r="360" ht="12" customHeight="1" x14ac:dyDescent="0.3"/>
    <row r="361" ht="12" customHeight="1" x14ac:dyDescent="0.3"/>
    <row r="362" ht="12" customHeight="1" x14ac:dyDescent="0.3"/>
    <row r="363" ht="12" customHeight="1" x14ac:dyDescent="0.3"/>
    <row r="364" ht="12" customHeight="1" x14ac:dyDescent="0.3"/>
    <row r="365" ht="12" customHeight="1" x14ac:dyDescent="0.3"/>
    <row r="366" ht="12" customHeight="1" x14ac:dyDescent="0.3"/>
    <row r="367" ht="12" customHeight="1" x14ac:dyDescent="0.3"/>
    <row r="368" ht="12" customHeight="1" x14ac:dyDescent="0.3"/>
    <row r="369" ht="12" customHeight="1" x14ac:dyDescent="0.3"/>
    <row r="370" ht="12" customHeight="1" x14ac:dyDescent="0.3"/>
    <row r="371" ht="12" customHeight="1" x14ac:dyDescent="0.3"/>
    <row r="372" ht="12" customHeight="1" x14ac:dyDescent="0.3"/>
    <row r="373" ht="12" customHeight="1" x14ac:dyDescent="0.3"/>
    <row r="374" ht="12" customHeight="1" x14ac:dyDescent="0.3"/>
    <row r="375" ht="12" customHeight="1" x14ac:dyDescent="0.3"/>
    <row r="376" ht="12" customHeight="1" x14ac:dyDescent="0.3"/>
    <row r="377" ht="12" customHeight="1" x14ac:dyDescent="0.3"/>
    <row r="378" ht="12" customHeight="1" x14ac:dyDescent="0.3"/>
    <row r="379" ht="12" customHeight="1" x14ac:dyDescent="0.3"/>
    <row r="380" ht="12" customHeight="1" x14ac:dyDescent="0.3"/>
    <row r="381" ht="12" customHeight="1" x14ac:dyDescent="0.3"/>
    <row r="382" ht="12" customHeight="1" x14ac:dyDescent="0.3"/>
    <row r="383" ht="12" customHeight="1" x14ac:dyDescent="0.3"/>
    <row r="384" ht="12" customHeight="1" x14ac:dyDescent="0.3"/>
    <row r="385" ht="12" customHeight="1" x14ac:dyDescent="0.3"/>
    <row r="386" ht="12" customHeight="1" x14ac:dyDescent="0.3"/>
    <row r="387" ht="12" customHeight="1" x14ac:dyDescent="0.3"/>
    <row r="388" ht="12" customHeight="1" x14ac:dyDescent="0.3"/>
    <row r="389" ht="12" customHeight="1" x14ac:dyDescent="0.3"/>
    <row r="390" ht="12" customHeight="1" x14ac:dyDescent="0.3"/>
    <row r="391" ht="12" customHeight="1" x14ac:dyDescent="0.3"/>
    <row r="392" ht="12" customHeight="1" x14ac:dyDescent="0.3"/>
    <row r="393" ht="12" customHeight="1" x14ac:dyDescent="0.3"/>
    <row r="394" ht="12" customHeight="1" x14ac:dyDescent="0.3"/>
    <row r="395" ht="12" customHeight="1" x14ac:dyDescent="0.3"/>
    <row r="396" ht="12" customHeight="1" x14ac:dyDescent="0.3"/>
    <row r="397" ht="12" customHeight="1" x14ac:dyDescent="0.3"/>
    <row r="398" ht="12" customHeight="1" x14ac:dyDescent="0.3"/>
    <row r="399" ht="12" customHeight="1" x14ac:dyDescent="0.3"/>
    <row r="400" ht="12" customHeight="1" x14ac:dyDescent="0.3"/>
    <row r="401" ht="12" customHeight="1" x14ac:dyDescent="0.3"/>
    <row r="402" ht="12" customHeight="1" x14ac:dyDescent="0.3"/>
    <row r="403" ht="12" customHeight="1" x14ac:dyDescent="0.3"/>
    <row r="404" ht="12" customHeight="1" x14ac:dyDescent="0.3"/>
    <row r="405" ht="12" customHeight="1" x14ac:dyDescent="0.3"/>
    <row r="406" ht="12" customHeight="1" x14ac:dyDescent="0.3"/>
    <row r="407" ht="12" customHeight="1" x14ac:dyDescent="0.3"/>
    <row r="408" ht="12" customHeight="1" x14ac:dyDescent="0.3"/>
    <row r="409" ht="12" customHeight="1" x14ac:dyDescent="0.3"/>
    <row r="410" ht="12" customHeight="1" x14ac:dyDescent="0.3"/>
    <row r="411" ht="12" customHeight="1" x14ac:dyDescent="0.3"/>
    <row r="412" ht="12" customHeight="1" x14ac:dyDescent="0.3"/>
    <row r="413" ht="12" customHeight="1" x14ac:dyDescent="0.3"/>
    <row r="414" ht="12" customHeight="1" x14ac:dyDescent="0.3"/>
    <row r="415" ht="12" customHeight="1" x14ac:dyDescent="0.3"/>
    <row r="416" ht="12" customHeight="1" x14ac:dyDescent="0.3"/>
    <row r="417" ht="12" customHeight="1" x14ac:dyDescent="0.3"/>
    <row r="418" ht="12" customHeight="1" x14ac:dyDescent="0.3"/>
    <row r="419" ht="12" customHeight="1" x14ac:dyDescent="0.3"/>
    <row r="420" ht="12" customHeight="1" x14ac:dyDescent="0.3"/>
    <row r="421" ht="12" customHeight="1" x14ac:dyDescent="0.3"/>
    <row r="422" ht="12" customHeight="1" x14ac:dyDescent="0.3"/>
    <row r="423" ht="12" customHeight="1" x14ac:dyDescent="0.3"/>
    <row r="424" ht="12" customHeight="1" x14ac:dyDescent="0.3"/>
    <row r="425" ht="12" customHeight="1" x14ac:dyDescent="0.3"/>
    <row r="426" ht="12" customHeight="1" x14ac:dyDescent="0.3"/>
    <row r="427" ht="12" customHeight="1" x14ac:dyDescent="0.3"/>
    <row r="428" ht="12" customHeight="1" x14ac:dyDescent="0.3"/>
    <row r="429" ht="12" customHeight="1" x14ac:dyDescent="0.3"/>
    <row r="430" ht="12" customHeight="1" x14ac:dyDescent="0.3"/>
    <row r="431" ht="12" customHeight="1" x14ac:dyDescent="0.3"/>
    <row r="432" ht="12" customHeight="1" x14ac:dyDescent="0.3"/>
    <row r="433" ht="12" customHeight="1" x14ac:dyDescent="0.3"/>
    <row r="434" ht="12" customHeight="1" x14ac:dyDescent="0.3"/>
    <row r="435" ht="12" customHeight="1" x14ac:dyDescent="0.3"/>
    <row r="436" ht="12" customHeight="1" x14ac:dyDescent="0.3"/>
    <row r="437" ht="12" customHeight="1" x14ac:dyDescent="0.3"/>
    <row r="438" ht="12" customHeight="1" x14ac:dyDescent="0.3"/>
    <row r="439" ht="12" customHeight="1" x14ac:dyDescent="0.3"/>
    <row r="440" ht="12" customHeight="1" x14ac:dyDescent="0.3"/>
    <row r="441" ht="12" customHeight="1" x14ac:dyDescent="0.3"/>
    <row r="442" ht="12" customHeight="1" x14ac:dyDescent="0.3"/>
    <row r="443" ht="12" customHeight="1" x14ac:dyDescent="0.3"/>
    <row r="444" ht="12" customHeight="1" x14ac:dyDescent="0.3"/>
    <row r="445" ht="12" customHeight="1" x14ac:dyDescent="0.3"/>
    <row r="446" ht="12" customHeight="1" x14ac:dyDescent="0.3"/>
    <row r="447" ht="12" customHeight="1" x14ac:dyDescent="0.3"/>
    <row r="448" ht="12" customHeight="1" x14ac:dyDescent="0.3"/>
    <row r="449" ht="12" customHeight="1" x14ac:dyDescent="0.3"/>
    <row r="450" ht="12" customHeight="1" x14ac:dyDescent="0.3"/>
    <row r="451" ht="12" customHeight="1" x14ac:dyDescent="0.3"/>
    <row r="452" ht="12" customHeight="1" x14ac:dyDescent="0.3"/>
    <row r="453" ht="12" customHeight="1" x14ac:dyDescent="0.3"/>
    <row r="454" ht="12" customHeight="1" x14ac:dyDescent="0.3"/>
    <row r="455" ht="12" customHeight="1" x14ac:dyDescent="0.3"/>
    <row r="456" ht="12" customHeight="1" x14ac:dyDescent="0.3"/>
    <row r="457" ht="12" customHeight="1" x14ac:dyDescent="0.3"/>
    <row r="458" ht="12" customHeight="1" x14ac:dyDescent="0.3"/>
    <row r="459" ht="12" customHeight="1" x14ac:dyDescent="0.3"/>
    <row r="460" ht="12" customHeight="1" x14ac:dyDescent="0.3"/>
    <row r="461" ht="12" customHeight="1" x14ac:dyDescent="0.3"/>
    <row r="462" ht="12" customHeight="1" x14ac:dyDescent="0.3"/>
    <row r="463" ht="12" customHeight="1" x14ac:dyDescent="0.3"/>
    <row r="464" ht="12" customHeight="1" x14ac:dyDescent="0.3"/>
    <row r="465" ht="12" customHeight="1" x14ac:dyDescent="0.3"/>
    <row r="466" ht="12" customHeight="1" x14ac:dyDescent="0.3"/>
    <row r="467" ht="12" customHeight="1" x14ac:dyDescent="0.3"/>
    <row r="468" ht="12" customHeight="1" x14ac:dyDescent="0.3"/>
    <row r="469" ht="12" customHeight="1" x14ac:dyDescent="0.3"/>
    <row r="470" ht="12" customHeight="1" x14ac:dyDescent="0.3"/>
    <row r="471" ht="12" customHeight="1" x14ac:dyDescent="0.3"/>
    <row r="472" ht="12" customHeight="1" x14ac:dyDescent="0.3"/>
    <row r="473" ht="12" customHeight="1" x14ac:dyDescent="0.3"/>
    <row r="474" ht="12" customHeight="1" x14ac:dyDescent="0.3"/>
    <row r="475" ht="12" customHeight="1" x14ac:dyDescent="0.3"/>
    <row r="476" ht="12" customHeight="1" x14ac:dyDescent="0.3"/>
    <row r="477" ht="12" customHeight="1" x14ac:dyDescent="0.3"/>
    <row r="478" ht="12" customHeight="1" x14ac:dyDescent="0.3"/>
    <row r="479" ht="12" customHeight="1" x14ac:dyDescent="0.3"/>
    <row r="480" ht="12" customHeight="1" x14ac:dyDescent="0.3"/>
    <row r="481" ht="12" customHeight="1" x14ac:dyDescent="0.3"/>
    <row r="482" ht="12" customHeight="1" x14ac:dyDescent="0.3"/>
    <row r="483" ht="12" customHeight="1" x14ac:dyDescent="0.3"/>
    <row r="484" ht="12" customHeight="1" x14ac:dyDescent="0.3"/>
    <row r="485" ht="12" customHeight="1" x14ac:dyDescent="0.3"/>
    <row r="486" ht="12" customHeight="1" x14ac:dyDescent="0.3"/>
    <row r="487" ht="12" customHeight="1" x14ac:dyDescent="0.3"/>
    <row r="488" ht="12" customHeight="1" x14ac:dyDescent="0.3"/>
    <row r="489" ht="12" customHeight="1" x14ac:dyDescent="0.3"/>
    <row r="490" ht="12" customHeight="1" x14ac:dyDescent="0.3"/>
    <row r="491" ht="12" customHeight="1" x14ac:dyDescent="0.3"/>
    <row r="492" ht="12" customHeight="1" x14ac:dyDescent="0.3"/>
    <row r="493" ht="12" customHeight="1" x14ac:dyDescent="0.3"/>
    <row r="494" ht="12" customHeight="1" x14ac:dyDescent="0.3"/>
    <row r="495" ht="12" customHeight="1" x14ac:dyDescent="0.3"/>
    <row r="496" ht="12" customHeight="1" x14ac:dyDescent="0.3"/>
    <row r="497" ht="12" customHeight="1" x14ac:dyDescent="0.3"/>
    <row r="498" ht="12" customHeight="1" x14ac:dyDescent="0.3"/>
    <row r="499" ht="12" customHeight="1" x14ac:dyDescent="0.3"/>
    <row r="500" ht="12" customHeight="1" x14ac:dyDescent="0.3"/>
    <row r="501" ht="12" customHeight="1" x14ac:dyDescent="0.3"/>
    <row r="502" ht="12" customHeight="1" x14ac:dyDescent="0.3"/>
    <row r="503" ht="12" customHeight="1" x14ac:dyDescent="0.3"/>
    <row r="504" ht="12" customHeight="1" x14ac:dyDescent="0.3"/>
    <row r="505" ht="12" customHeight="1" x14ac:dyDescent="0.3"/>
    <row r="506" ht="12" customHeight="1" x14ac:dyDescent="0.3"/>
    <row r="507" ht="12" customHeight="1" x14ac:dyDescent="0.3"/>
    <row r="508" ht="12" customHeight="1" x14ac:dyDescent="0.3"/>
    <row r="509" ht="12" customHeight="1" x14ac:dyDescent="0.3"/>
    <row r="510" ht="12" customHeight="1" x14ac:dyDescent="0.3"/>
    <row r="511" ht="12" customHeight="1" x14ac:dyDescent="0.3"/>
    <row r="512" ht="12" customHeight="1" x14ac:dyDescent="0.3"/>
    <row r="513" ht="12" customHeight="1" x14ac:dyDescent="0.3"/>
    <row r="514" ht="12" customHeight="1" x14ac:dyDescent="0.3"/>
    <row r="515" ht="12" customHeight="1" x14ac:dyDescent="0.3"/>
    <row r="516" ht="12" customHeight="1" x14ac:dyDescent="0.3"/>
    <row r="517" ht="12" customHeight="1" x14ac:dyDescent="0.3"/>
    <row r="518" ht="12" customHeight="1" x14ac:dyDescent="0.3"/>
    <row r="519" ht="12" customHeight="1" x14ac:dyDescent="0.3"/>
    <row r="520" ht="12" customHeight="1" x14ac:dyDescent="0.3"/>
    <row r="521" ht="12" customHeight="1" x14ac:dyDescent="0.3"/>
    <row r="522" ht="12" customHeight="1" x14ac:dyDescent="0.3"/>
    <row r="523" ht="12" customHeight="1" x14ac:dyDescent="0.3"/>
    <row r="524" ht="12" customHeight="1" x14ac:dyDescent="0.3"/>
    <row r="525" ht="12" customHeight="1" x14ac:dyDescent="0.3"/>
    <row r="526" ht="12" customHeight="1" x14ac:dyDescent="0.3"/>
    <row r="527" ht="12" customHeight="1" x14ac:dyDescent="0.3"/>
    <row r="528" ht="12" customHeight="1" x14ac:dyDescent="0.3"/>
    <row r="529" ht="12" customHeight="1" x14ac:dyDescent="0.3"/>
    <row r="530" ht="12" customHeight="1" x14ac:dyDescent="0.3"/>
    <row r="531" ht="12" customHeight="1" x14ac:dyDescent="0.3"/>
    <row r="532" ht="12" customHeight="1" x14ac:dyDescent="0.3"/>
    <row r="533" ht="12" customHeight="1" x14ac:dyDescent="0.3"/>
    <row r="534" ht="12" customHeight="1" x14ac:dyDescent="0.3"/>
    <row r="535" ht="12" customHeight="1" x14ac:dyDescent="0.3"/>
    <row r="536" ht="12" customHeight="1" x14ac:dyDescent="0.3"/>
    <row r="537" ht="12" customHeight="1" x14ac:dyDescent="0.3"/>
    <row r="538" ht="12" customHeight="1" x14ac:dyDescent="0.3"/>
    <row r="539" ht="12" customHeight="1" x14ac:dyDescent="0.3"/>
    <row r="540" ht="12" customHeight="1" x14ac:dyDescent="0.3"/>
    <row r="541" ht="12" customHeight="1" x14ac:dyDescent="0.3"/>
    <row r="542" ht="12" customHeight="1" x14ac:dyDescent="0.3"/>
    <row r="543" ht="12" customHeight="1" x14ac:dyDescent="0.3"/>
    <row r="544" ht="12" customHeight="1" x14ac:dyDescent="0.3"/>
    <row r="545" ht="12" customHeight="1" x14ac:dyDescent="0.3"/>
    <row r="546" ht="12" customHeight="1" x14ac:dyDescent="0.3"/>
    <row r="547" ht="12" customHeight="1" x14ac:dyDescent="0.3"/>
    <row r="548" ht="12" customHeight="1" x14ac:dyDescent="0.3"/>
    <row r="549" ht="12" customHeight="1" x14ac:dyDescent="0.3"/>
    <row r="550" ht="12" customHeight="1" x14ac:dyDescent="0.3"/>
    <row r="551" ht="12" customHeight="1" x14ac:dyDescent="0.3"/>
    <row r="552" ht="12" customHeight="1" x14ac:dyDescent="0.3"/>
    <row r="553" ht="12" customHeight="1" x14ac:dyDescent="0.3"/>
    <row r="554" ht="12" customHeight="1" x14ac:dyDescent="0.3"/>
    <row r="555" ht="12" customHeight="1" x14ac:dyDescent="0.3"/>
    <row r="556" ht="12" customHeight="1" x14ac:dyDescent="0.3"/>
    <row r="557" ht="12" customHeight="1" x14ac:dyDescent="0.3"/>
    <row r="558" ht="12" customHeight="1" x14ac:dyDescent="0.3"/>
    <row r="559" ht="12" customHeight="1" x14ac:dyDescent="0.3"/>
    <row r="560" ht="12" customHeight="1" x14ac:dyDescent="0.3"/>
    <row r="561" ht="12" customHeight="1" x14ac:dyDescent="0.3"/>
    <row r="562" ht="12" customHeight="1" x14ac:dyDescent="0.3"/>
    <row r="563" ht="12" customHeight="1" x14ac:dyDescent="0.3"/>
    <row r="564" ht="12" customHeight="1" x14ac:dyDescent="0.3"/>
    <row r="565" ht="12" customHeight="1" x14ac:dyDescent="0.3"/>
    <row r="566" ht="12" customHeight="1" x14ac:dyDescent="0.3"/>
    <row r="567" ht="12" customHeight="1" x14ac:dyDescent="0.3"/>
    <row r="568" ht="12" customHeight="1" x14ac:dyDescent="0.3"/>
    <row r="569" ht="12" customHeight="1" x14ac:dyDescent="0.3"/>
    <row r="570" ht="12" customHeight="1" x14ac:dyDescent="0.3"/>
    <row r="571" ht="12" customHeight="1" x14ac:dyDescent="0.3"/>
    <row r="572" ht="12" customHeight="1" x14ac:dyDescent="0.3"/>
    <row r="573" ht="12" customHeight="1" x14ac:dyDescent="0.3"/>
    <row r="574" ht="12" customHeight="1" x14ac:dyDescent="0.3"/>
    <row r="575" ht="12" customHeight="1" x14ac:dyDescent="0.3"/>
    <row r="576" ht="12" customHeight="1" x14ac:dyDescent="0.3"/>
    <row r="577" ht="12" customHeight="1" x14ac:dyDescent="0.3"/>
    <row r="578" ht="12" customHeight="1" x14ac:dyDescent="0.3"/>
    <row r="579" ht="12" customHeight="1" x14ac:dyDescent="0.3"/>
    <row r="580" ht="12" customHeight="1" x14ac:dyDescent="0.3"/>
    <row r="581" ht="12" customHeight="1" x14ac:dyDescent="0.3"/>
    <row r="582" ht="12" customHeight="1" x14ac:dyDescent="0.3"/>
    <row r="583" ht="12" customHeight="1" x14ac:dyDescent="0.3"/>
    <row r="584" ht="12" customHeight="1" x14ac:dyDescent="0.3"/>
    <row r="585" ht="12" customHeight="1" x14ac:dyDescent="0.3"/>
    <row r="586" ht="12" customHeight="1" x14ac:dyDescent="0.3"/>
    <row r="587" ht="12" customHeight="1" x14ac:dyDescent="0.3"/>
    <row r="588" ht="12" customHeight="1" x14ac:dyDescent="0.3"/>
    <row r="589" ht="12" customHeight="1" x14ac:dyDescent="0.3"/>
    <row r="590" ht="12" customHeight="1" x14ac:dyDescent="0.3"/>
    <row r="591" ht="12" customHeight="1" x14ac:dyDescent="0.3"/>
    <row r="592" ht="12" customHeight="1" x14ac:dyDescent="0.3"/>
    <row r="593" ht="12" customHeight="1" x14ac:dyDescent="0.3"/>
    <row r="594" ht="12" customHeight="1" x14ac:dyDescent="0.3"/>
    <row r="595" ht="12" customHeight="1" x14ac:dyDescent="0.3"/>
    <row r="596" ht="12" customHeight="1" x14ac:dyDescent="0.3"/>
    <row r="597" ht="12" customHeight="1" x14ac:dyDescent="0.3"/>
    <row r="598" ht="12" customHeight="1" x14ac:dyDescent="0.3"/>
    <row r="599" ht="12" customHeight="1" x14ac:dyDescent="0.3"/>
    <row r="600" ht="12" customHeight="1" x14ac:dyDescent="0.3"/>
    <row r="601" ht="12" customHeight="1" x14ac:dyDescent="0.3"/>
    <row r="602" ht="12" customHeight="1" x14ac:dyDescent="0.3"/>
    <row r="603" ht="12" customHeight="1" x14ac:dyDescent="0.3"/>
    <row r="604" ht="12" customHeight="1" x14ac:dyDescent="0.3"/>
    <row r="605" ht="12" customHeight="1" x14ac:dyDescent="0.3"/>
    <row r="606" ht="12" customHeight="1" x14ac:dyDescent="0.3"/>
    <row r="607" ht="12" customHeight="1" x14ac:dyDescent="0.3"/>
    <row r="608" ht="12" customHeight="1" x14ac:dyDescent="0.3"/>
    <row r="609" ht="12" customHeight="1" x14ac:dyDescent="0.3"/>
    <row r="610" ht="12" customHeight="1" x14ac:dyDescent="0.3"/>
    <row r="611" ht="12" customHeight="1" x14ac:dyDescent="0.3"/>
    <row r="612" ht="12" customHeight="1" x14ac:dyDescent="0.3"/>
    <row r="613" ht="12" customHeight="1" x14ac:dyDescent="0.3"/>
    <row r="614" ht="12" customHeight="1" x14ac:dyDescent="0.3"/>
    <row r="615" ht="12" customHeight="1" x14ac:dyDescent="0.3"/>
    <row r="616" ht="12" customHeight="1" x14ac:dyDescent="0.3"/>
    <row r="617" ht="12" customHeight="1" x14ac:dyDescent="0.3"/>
    <row r="618" ht="12" customHeight="1" x14ac:dyDescent="0.3"/>
    <row r="619" ht="12" customHeight="1" x14ac:dyDescent="0.3"/>
    <row r="620" ht="12" customHeight="1" x14ac:dyDescent="0.3"/>
    <row r="621" ht="12" customHeight="1" x14ac:dyDescent="0.3"/>
    <row r="622" ht="12" customHeight="1" x14ac:dyDescent="0.3"/>
    <row r="623" ht="12" customHeight="1" x14ac:dyDescent="0.3"/>
    <row r="624" ht="12" customHeight="1" x14ac:dyDescent="0.3"/>
    <row r="625" ht="12" customHeight="1" x14ac:dyDescent="0.3"/>
    <row r="626" ht="12" customHeight="1" x14ac:dyDescent="0.3"/>
    <row r="627" ht="12" customHeight="1" x14ac:dyDescent="0.3"/>
    <row r="628" ht="12" customHeight="1" x14ac:dyDescent="0.3"/>
    <row r="629" ht="12" customHeight="1" x14ac:dyDescent="0.3"/>
    <row r="630" ht="12" customHeight="1" x14ac:dyDescent="0.3"/>
    <row r="631" ht="12" customHeight="1" x14ac:dyDescent="0.3"/>
    <row r="632" ht="12" customHeight="1" x14ac:dyDescent="0.3"/>
    <row r="633" ht="12" customHeight="1" x14ac:dyDescent="0.3"/>
    <row r="634" ht="12" customHeight="1" x14ac:dyDescent="0.3"/>
    <row r="635" ht="12" customHeight="1" x14ac:dyDescent="0.3"/>
    <row r="636" ht="12" customHeight="1" x14ac:dyDescent="0.3"/>
    <row r="637" ht="12" customHeight="1" x14ac:dyDescent="0.3"/>
    <row r="638" ht="12" customHeight="1" x14ac:dyDescent="0.3"/>
    <row r="639" ht="12" customHeight="1" x14ac:dyDescent="0.3"/>
    <row r="640" ht="12" customHeight="1" x14ac:dyDescent="0.3"/>
    <row r="641" ht="12" customHeight="1" x14ac:dyDescent="0.3"/>
    <row r="642" ht="12" customHeight="1" x14ac:dyDescent="0.3"/>
    <row r="643" ht="12" customHeight="1" x14ac:dyDescent="0.3"/>
    <row r="644" ht="12" customHeight="1" x14ac:dyDescent="0.3"/>
    <row r="645" ht="12" customHeight="1" x14ac:dyDescent="0.3"/>
    <row r="646" ht="12" customHeight="1" x14ac:dyDescent="0.3"/>
    <row r="647" ht="12" customHeight="1" x14ac:dyDescent="0.3"/>
    <row r="648" ht="12" customHeight="1" x14ac:dyDescent="0.3"/>
    <row r="649" ht="12" customHeight="1" x14ac:dyDescent="0.3"/>
    <row r="650" ht="12" customHeight="1" x14ac:dyDescent="0.3"/>
    <row r="651" ht="12" customHeight="1" x14ac:dyDescent="0.3"/>
    <row r="652" ht="12" customHeight="1" x14ac:dyDescent="0.3"/>
    <row r="653" ht="12" customHeight="1" x14ac:dyDescent="0.3"/>
    <row r="654" ht="12" customHeight="1" x14ac:dyDescent="0.3"/>
    <row r="655" ht="12" customHeight="1" x14ac:dyDescent="0.3"/>
    <row r="656" ht="12" customHeight="1" x14ac:dyDescent="0.3"/>
    <row r="657" ht="12" customHeight="1" x14ac:dyDescent="0.3"/>
    <row r="658" ht="12" customHeight="1" x14ac:dyDescent="0.3"/>
    <row r="659" ht="12" customHeight="1" x14ac:dyDescent="0.3"/>
    <row r="660" ht="12" customHeight="1" x14ac:dyDescent="0.3"/>
    <row r="661" ht="12" customHeight="1" x14ac:dyDescent="0.3"/>
    <row r="662" ht="12" customHeight="1" x14ac:dyDescent="0.3"/>
    <row r="663" ht="12" customHeight="1" x14ac:dyDescent="0.3"/>
    <row r="664" ht="12" customHeight="1" x14ac:dyDescent="0.3"/>
    <row r="665" ht="12" customHeight="1" x14ac:dyDescent="0.3"/>
    <row r="666" ht="12" customHeight="1" x14ac:dyDescent="0.3"/>
    <row r="667" ht="12" customHeight="1" x14ac:dyDescent="0.3"/>
    <row r="668" ht="12" customHeight="1" x14ac:dyDescent="0.3"/>
    <row r="669" ht="12" customHeight="1" x14ac:dyDescent="0.3"/>
    <row r="670" ht="12" customHeight="1" x14ac:dyDescent="0.3"/>
    <row r="671" ht="12" customHeight="1" x14ac:dyDescent="0.3"/>
    <row r="672" ht="12" customHeight="1" x14ac:dyDescent="0.3"/>
    <row r="673" ht="12" customHeight="1" x14ac:dyDescent="0.3"/>
    <row r="674" ht="12" customHeight="1" x14ac:dyDescent="0.3"/>
    <row r="675" ht="12" customHeight="1" x14ac:dyDescent="0.3"/>
    <row r="676" ht="12" customHeight="1" x14ac:dyDescent="0.3"/>
    <row r="677" ht="12" customHeight="1" x14ac:dyDescent="0.3"/>
    <row r="678" ht="12" customHeight="1" x14ac:dyDescent="0.3"/>
    <row r="679" ht="12" customHeight="1" x14ac:dyDescent="0.3"/>
    <row r="680" ht="12" customHeight="1" x14ac:dyDescent="0.3"/>
    <row r="681" ht="12" customHeight="1" x14ac:dyDescent="0.3"/>
    <row r="682" ht="12" customHeight="1" x14ac:dyDescent="0.3"/>
    <row r="683" ht="12" customHeight="1" x14ac:dyDescent="0.3"/>
    <row r="684" ht="12" customHeight="1" x14ac:dyDescent="0.3"/>
    <row r="685" ht="12" customHeight="1" x14ac:dyDescent="0.3"/>
    <row r="686" ht="12" customHeight="1" x14ac:dyDescent="0.3"/>
    <row r="687" ht="12" customHeight="1" x14ac:dyDescent="0.3"/>
    <row r="688" ht="12" customHeight="1" x14ac:dyDescent="0.3"/>
    <row r="689" ht="12" customHeight="1" x14ac:dyDescent="0.3"/>
    <row r="690" ht="12" customHeight="1" x14ac:dyDescent="0.3"/>
    <row r="691" ht="12" customHeight="1" x14ac:dyDescent="0.3"/>
    <row r="692" ht="12" customHeight="1" x14ac:dyDescent="0.3"/>
    <row r="693" ht="12" customHeight="1" x14ac:dyDescent="0.3"/>
    <row r="694" ht="12" customHeight="1" x14ac:dyDescent="0.3"/>
    <row r="695" ht="12" customHeight="1" x14ac:dyDescent="0.3"/>
    <row r="696" ht="12" customHeight="1" x14ac:dyDescent="0.3"/>
    <row r="697" ht="12" customHeight="1" x14ac:dyDescent="0.3"/>
    <row r="698" ht="12" customHeight="1" x14ac:dyDescent="0.3"/>
    <row r="699" ht="12" customHeight="1" x14ac:dyDescent="0.3"/>
    <row r="700" ht="12" customHeight="1" x14ac:dyDescent="0.3"/>
    <row r="701" ht="12" customHeight="1" x14ac:dyDescent="0.3"/>
    <row r="702" ht="12" customHeight="1" x14ac:dyDescent="0.3"/>
    <row r="703" ht="12" customHeight="1" x14ac:dyDescent="0.3"/>
    <row r="704" ht="12" customHeight="1" x14ac:dyDescent="0.3"/>
    <row r="705" ht="12" customHeight="1" x14ac:dyDescent="0.3"/>
    <row r="706" ht="12" customHeight="1" x14ac:dyDescent="0.3"/>
    <row r="707" ht="12" customHeight="1" x14ac:dyDescent="0.3"/>
    <row r="708" ht="12" customHeight="1" x14ac:dyDescent="0.3"/>
    <row r="709" ht="12" customHeight="1" x14ac:dyDescent="0.3"/>
    <row r="710" ht="12" customHeight="1" x14ac:dyDescent="0.3"/>
    <row r="711" ht="12" customHeight="1" x14ac:dyDescent="0.3"/>
    <row r="712" ht="12" customHeight="1" x14ac:dyDescent="0.3"/>
    <row r="713" ht="12" customHeight="1" x14ac:dyDescent="0.3"/>
    <row r="714" ht="12" customHeight="1" x14ac:dyDescent="0.3"/>
    <row r="715" ht="12" customHeight="1" x14ac:dyDescent="0.3"/>
    <row r="716" ht="12" customHeight="1" x14ac:dyDescent="0.3"/>
    <row r="717" ht="12" customHeight="1" x14ac:dyDescent="0.3"/>
    <row r="718" ht="12" customHeight="1" x14ac:dyDescent="0.3"/>
    <row r="719" ht="12" customHeight="1" x14ac:dyDescent="0.3"/>
    <row r="720" ht="12" customHeight="1" x14ac:dyDescent="0.3"/>
    <row r="721" ht="12" customHeight="1" x14ac:dyDescent="0.3"/>
    <row r="722" ht="12" customHeight="1" x14ac:dyDescent="0.3"/>
    <row r="723" ht="12" customHeight="1" x14ac:dyDescent="0.3"/>
    <row r="724" ht="12" customHeight="1" x14ac:dyDescent="0.3"/>
    <row r="725" ht="12" customHeight="1" x14ac:dyDescent="0.3"/>
    <row r="726" ht="12" customHeight="1" x14ac:dyDescent="0.3"/>
    <row r="727" ht="12" customHeight="1" x14ac:dyDescent="0.3"/>
    <row r="728" ht="12" customHeight="1" x14ac:dyDescent="0.3"/>
    <row r="729" ht="12" customHeight="1" x14ac:dyDescent="0.3"/>
    <row r="730" ht="12" customHeight="1" x14ac:dyDescent="0.3"/>
    <row r="731" ht="12" customHeight="1" x14ac:dyDescent="0.3"/>
    <row r="732" ht="12" customHeight="1" x14ac:dyDescent="0.3"/>
    <row r="733" ht="12" customHeight="1" x14ac:dyDescent="0.3"/>
    <row r="734" ht="12" customHeight="1" x14ac:dyDescent="0.3"/>
    <row r="735" ht="12" customHeight="1" x14ac:dyDescent="0.3"/>
    <row r="736" ht="12" customHeight="1" x14ac:dyDescent="0.3"/>
    <row r="737" ht="12" customHeight="1" x14ac:dyDescent="0.3"/>
    <row r="738" ht="12" customHeight="1" x14ac:dyDescent="0.3"/>
    <row r="739" ht="12" customHeight="1" x14ac:dyDescent="0.3"/>
    <row r="740" ht="12" customHeight="1" x14ac:dyDescent="0.3"/>
    <row r="741" ht="12" customHeight="1" x14ac:dyDescent="0.3"/>
    <row r="742" ht="12" customHeight="1" x14ac:dyDescent="0.3"/>
    <row r="743" ht="12" customHeight="1" x14ac:dyDescent="0.3"/>
    <row r="744" ht="12" customHeight="1" x14ac:dyDescent="0.3"/>
    <row r="745" ht="12" customHeight="1" x14ac:dyDescent="0.3"/>
    <row r="746" ht="12" customHeight="1" x14ac:dyDescent="0.3"/>
    <row r="747" ht="12" customHeight="1" x14ac:dyDescent="0.3"/>
    <row r="748" ht="12" customHeight="1" x14ac:dyDescent="0.3"/>
    <row r="749" ht="12" customHeight="1" x14ac:dyDescent="0.3"/>
    <row r="750" ht="12" customHeight="1" x14ac:dyDescent="0.3"/>
    <row r="751" ht="12" customHeight="1" x14ac:dyDescent="0.3"/>
    <row r="752" ht="12" customHeight="1" x14ac:dyDescent="0.3"/>
    <row r="753" ht="12" customHeight="1" x14ac:dyDescent="0.3"/>
    <row r="754" ht="12" customHeight="1" x14ac:dyDescent="0.3"/>
    <row r="755" ht="12" customHeight="1" x14ac:dyDescent="0.3"/>
    <row r="756" ht="12" customHeight="1" x14ac:dyDescent="0.3"/>
    <row r="757" ht="12" customHeight="1" x14ac:dyDescent="0.3"/>
    <row r="758" ht="12" customHeight="1" x14ac:dyDescent="0.3"/>
    <row r="759" ht="12" customHeight="1" x14ac:dyDescent="0.3"/>
    <row r="760" ht="12" customHeight="1" x14ac:dyDescent="0.3"/>
    <row r="761" ht="12" customHeight="1" x14ac:dyDescent="0.3"/>
    <row r="762" ht="12" customHeight="1" x14ac:dyDescent="0.3"/>
    <row r="763" ht="12" customHeight="1" x14ac:dyDescent="0.3"/>
    <row r="764" ht="12" customHeight="1" x14ac:dyDescent="0.3"/>
    <row r="765" ht="12" customHeight="1" x14ac:dyDescent="0.3"/>
    <row r="766" ht="12" customHeight="1" x14ac:dyDescent="0.3"/>
    <row r="767" ht="12" customHeight="1" x14ac:dyDescent="0.3"/>
    <row r="768" ht="12" customHeight="1" x14ac:dyDescent="0.3"/>
    <row r="769" ht="12" customHeight="1" x14ac:dyDescent="0.3"/>
    <row r="770" ht="12" customHeight="1" x14ac:dyDescent="0.3"/>
    <row r="771" ht="12" customHeight="1" x14ac:dyDescent="0.3"/>
    <row r="772" ht="12" customHeight="1" x14ac:dyDescent="0.3"/>
    <row r="773" ht="12" customHeight="1" x14ac:dyDescent="0.3"/>
    <row r="774" ht="12" customHeight="1" x14ac:dyDescent="0.3"/>
    <row r="775" ht="12" customHeight="1" x14ac:dyDescent="0.3"/>
    <row r="776" ht="12" customHeight="1" x14ac:dyDescent="0.3"/>
    <row r="777" ht="12" customHeight="1" x14ac:dyDescent="0.3"/>
    <row r="778" ht="12" customHeight="1" x14ac:dyDescent="0.3"/>
    <row r="779" ht="12" customHeight="1" x14ac:dyDescent="0.3"/>
    <row r="780" ht="12" customHeight="1" x14ac:dyDescent="0.3"/>
    <row r="781" ht="12" customHeight="1" x14ac:dyDescent="0.3"/>
    <row r="782" ht="12" customHeight="1" x14ac:dyDescent="0.3"/>
    <row r="783" ht="12" customHeight="1" x14ac:dyDescent="0.3"/>
    <row r="784" ht="12" customHeight="1" x14ac:dyDescent="0.3"/>
    <row r="785" ht="12" customHeight="1" x14ac:dyDescent="0.3"/>
    <row r="786" ht="12" customHeight="1" x14ac:dyDescent="0.3"/>
    <row r="787" ht="12" customHeight="1" x14ac:dyDescent="0.3"/>
    <row r="788" ht="12" customHeight="1" x14ac:dyDescent="0.3"/>
    <row r="789" ht="12" customHeight="1" x14ac:dyDescent="0.3"/>
    <row r="790" ht="12" customHeight="1" x14ac:dyDescent="0.3"/>
    <row r="791" ht="12" customHeight="1" x14ac:dyDescent="0.3"/>
    <row r="792" ht="12" customHeight="1" x14ac:dyDescent="0.3"/>
    <row r="793" ht="12" customHeight="1" x14ac:dyDescent="0.3"/>
    <row r="794" ht="12" customHeight="1" x14ac:dyDescent="0.3"/>
    <row r="795" ht="12" customHeight="1" x14ac:dyDescent="0.3"/>
    <row r="796" ht="12" customHeight="1" x14ac:dyDescent="0.3"/>
    <row r="797" ht="12" customHeight="1" x14ac:dyDescent="0.3"/>
    <row r="798" ht="12" customHeight="1" x14ac:dyDescent="0.3"/>
    <row r="799" ht="12" customHeight="1" x14ac:dyDescent="0.3"/>
    <row r="800" ht="12" customHeight="1" x14ac:dyDescent="0.3"/>
    <row r="801" ht="12" customHeight="1" x14ac:dyDescent="0.3"/>
    <row r="802" ht="12" customHeight="1" x14ac:dyDescent="0.3"/>
    <row r="803" ht="12" customHeight="1" x14ac:dyDescent="0.3"/>
    <row r="804" ht="12" customHeight="1" x14ac:dyDescent="0.3"/>
    <row r="805" ht="12" customHeight="1" x14ac:dyDescent="0.3"/>
    <row r="806" ht="12" customHeight="1" x14ac:dyDescent="0.3"/>
    <row r="807" ht="12" customHeight="1" x14ac:dyDescent="0.3"/>
    <row r="808" ht="12" customHeight="1" x14ac:dyDescent="0.3"/>
    <row r="809" ht="12" customHeight="1" x14ac:dyDescent="0.3"/>
    <row r="810" ht="12" customHeight="1" x14ac:dyDescent="0.3"/>
    <row r="811" ht="12" customHeight="1" x14ac:dyDescent="0.3"/>
    <row r="812" ht="12" customHeight="1" x14ac:dyDescent="0.3"/>
    <row r="813" ht="12" customHeight="1" x14ac:dyDescent="0.3"/>
    <row r="814" ht="12" customHeight="1" x14ac:dyDescent="0.3"/>
    <row r="815" ht="12" customHeight="1" x14ac:dyDescent="0.3"/>
    <row r="816" ht="12" customHeight="1" x14ac:dyDescent="0.3"/>
    <row r="817" ht="12" customHeight="1" x14ac:dyDescent="0.3"/>
    <row r="818" ht="12" customHeight="1" x14ac:dyDescent="0.3"/>
    <row r="819" ht="12" customHeight="1" x14ac:dyDescent="0.3"/>
    <row r="820" ht="12" customHeight="1" x14ac:dyDescent="0.3"/>
    <row r="821" ht="12" customHeight="1" x14ac:dyDescent="0.3"/>
    <row r="822" ht="12" customHeight="1" x14ac:dyDescent="0.3"/>
    <row r="823" ht="12" customHeight="1" x14ac:dyDescent="0.3"/>
    <row r="824" ht="12" customHeight="1" x14ac:dyDescent="0.3"/>
    <row r="825" ht="12" customHeight="1" x14ac:dyDescent="0.3"/>
    <row r="826" ht="12" customHeight="1" x14ac:dyDescent="0.3"/>
    <row r="827" ht="12" customHeight="1" x14ac:dyDescent="0.3"/>
    <row r="828" ht="12" customHeight="1" x14ac:dyDescent="0.3"/>
    <row r="829" ht="12" customHeight="1" x14ac:dyDescent="0.3"/>
    <row r="830" ht="12" customHeight="1" x14ac:dyDescent="0.3"/>
    <row r="831" ht="12" customHeight="1" x14ac:dyDescent="0.3"/>
    <row r="832" ht="12" customHeight="1" x14ac:dyDescent="0.3"/>
    <row r="833" ht="12" customHeight="1" x14ac:dyDescent="0.3"/>
    <row r="834" ht="12" customHeight="1" x14ac:dyDescent="0.3"/>
    <row r="835" ht="12" customHeight="1" x14ac:dyDescent="0.3"/>
    <row r="836" ht="12" customHeight="1" x14ac:dyDescent="0.3"/>
    <row r="837" ht="12" customHeight="1" x14ac:dyDescent="0.3"/>
    <row r="838" ht="12" customHeight="1" x14ac:dyDescent="0.3"/>
    <row r="839" ht="12" customHeight="1" x14ac:dyDescent="0.3"/>
    <row r="840" ht="12" customHeight="1" x14ac:dyDescent="0.3"/>
    <row r="841" ht="12" customHeight="1" x14ac:dyDescent="0.3"/>
    <row r="842" ht="12" customHeight="1" x14ac:dyDescent="0.3"/>
    <row r="843" ht="12" customHeight="1" x14ac:dyDescent="0.3"/>
    <row r="844" ht="12" customHeight="1" x14ac:dyDescent="0.3"/>
    <row r="845" ht="12" customHeight="1" x14ac:dyDescent="0.3"/>
    <row r="846" ht="12" customHeight="1" x14ac:dyDescent="0.3"/>
    <row r="847" ht="12" customHeight="1" x14ac:dyDescent="0.3"/>
    <row r="848" ht="12" customHeight="1" x14ac:dyDescent="0.3"/>
    <row r="849" ht="12" customHeight="1" x14ac:dyDescent="0.3"/>
    <row r="850" ht="12" customHeight="1" x14ac:dyDescent="0.3"/>
    <row r="851" ht="12" customHeight="1" x14ac:dyDescent="0.3"/>
    <row r="852" ht="12" customHeight="1" x14ac:dyDescent="0.3"/>
    <row r="853" ht="12" customHeight="1" x14ac:dyDescent="0.3"/>
    <row r="854" ht="12" customHeight="1" x14ac:dyDescent="0.3"/>
    <row r="855" ht="12" customHeight="1" x14ac:dyDescent="0.3"/>
    <row r="856" ht="12" customHeight="1" x14ac:dyDescent="0.3"/>
    <row r="857" ht="12" customHeight="1" x14ac:dyDescent="0.3"/>
    <row r="858" ht="12" customHeight="1" x14ac:dyDescent="0.3"/>
    <row r="859" ht="12" customHeight="1" x14ac:dyDescent="0.3"/>
    <row r="860" ht="12" customHeight="1" x14ac:dyDescent="0.3"/>
    <row r="861" ht="12" customHeight="1" x14ac:dyDescent="0.3"/>
    <row r="862" ht="12" customHeight="1" x14ac:dyDescent="0.3"/>
    <row r="863" ht="12" customHeight="1" x14ac:dyDescent="0.3"/>
    <row r="864" ht="12" customHeight="1" x14ac:dyDescent="0.3"/>
    <row r="865" ht="12" customHeight="1" x14ac:dyDescent="0.3"/>
    <row r="866" ht="12" customHeight="1" x14ac:dyDescent="0.3"/>
    <row r="867" ht="12" customHeight="1" x14ac:dyDescent="0.3"/>
    <row r="868" ht="12" customHeight="1" x14ac:dyDescent="0.3"/>
    <row r="869" ht="12" customHeight="1" x14ac:dyDescent="0.3"/>
    <row r="870" ht="12" customHeight="1" x14ac:dyDescent="0.3"/>
    <row r="871" ht="12" customHeight="1" x14ac:dyDescent="0.3"/>
    <row r="872" ht="12" customHeight="1" x14ac:dyDescent="0.3"/>
    <row r="873" ht="12" customHeight="1" x14ac:dyDescent="0.3"/>
    <row r="874" ht="12" customHeight="1" x14ac:dyDescent="0.3"/>
    <row r="875" ht="12" customHeight="1" x14ac:dyDescent="0.3"/>
    <row r="876" ht="12" customHeight="1" x14ac:dyDescent="0.3"/>
    <row r="877" ht="12" customHeight="1" x14ac:dyDescent="0.3"/>
    <row r="878" ht="12" customHeight="1" x14ac:dyDescent="0.3"/>
    <row r="879" ht="12" customHeight="1" x14ac:dyDescent="0.3"/>
    <row r="880" ht="12" customHeight="1" x14ac:dyDescent="0.3"/>
    <row r="881" ht="12" customHeight="1" x14ac:dyDescent="0.3"/>
    <row r="882" ht="12" customHeight="1" x14ac:dyDescent="0.3"/>
    <row r="883" ht="12" customHeight="1" x14ac:dyDescent="0.3"/>
    <row r="884" ht="12" customHeight="1" x14ac:dyDescent="0.3"/>
    <row r="885" ht="12" customHeight="1" x14ac:dyDescent="0.3"/>
    <row r="886" ht="12" customHeight="1" x14ac:dyDescent="0.3"/>
    <row r="887" ht="12" customHeight="1" x14ac:dyDescent="0.3"/>
    <row r="888" ht="12" customHeight="1" x14ac:dyDescent="0.3"/>
    <row r="889" ht="12" customHeight="1" x14ac:dyDescent="0.3"/>
    <row r="890" ht="12" customHeight="1" x14ac:dyDescent="0.3"/>
    <row r="891" ht="12" customHeight="1" x14ac:dyDescent="0.3"/>
    <row r="892" ht="12" customHeight="1" x14ac:dyDescent="0.3"/>
    <row r="893" ht="12" customHeight="1" x14ac:dyDescent="0.3"/>
    <row r="894" ht="12" customHeight="1" x14ac:dyDescent="0.3"/>
    <row r="895" ht="12" customHeight="1" x14ac:dyDescent="0.3"/>
    <row r="896" ht="12" customHeight="1" x14ac:dyDescent="0.3"/>
    <row r="897" ht="12" customHeight="1" x14ac:dyDescent="0.3"/>
    <row r="898" ht="12" customHeight="1" x14ac:dyDescent="0.3"/>
    <row r="899" ht="12" customHeight="1" x14ac:dyDescent="0.3"/>
    <row r="900" ht="12" customHeight="1" x14ac:dyDescent="0.3"/>
    <row r="901" ht="12" customHeight="1" x14ac:dyDescent="0.3"/>
    <row r="902" ht="12" customHeight="1" x14ac:dyDescent="0.3"/>
    <row r="903" ht="12" customHeight="1" x14ac:dyDescent="0.3"/>
    <row r="904" ht="12" customHeight="1" x14ac:dyDescent="0.3"/>
    <row r="905" ht="12" customHeight="1" x14ac:dyDescent="0.3"/>
    <row r="906" ht="12" customHeight="1" x14ac:dyDescent="0.3"/>
    <row r="907" ht="12" customHeight="1" x14ac:dyDescent="0.3"/>
    <row r="908" ht="12" customHeight="1" x14ac:dyDescent="0.3"/>
    <row r="909" ht="12" customHeight="1" x14ac:dyDescent="0.3"/>
    <row r="910" ht="12" customHeight="1" x14ac:dyDescent="0.3"/>
    <row r="911" ht="12" customHeight="1" x14ac:dyDescent="0.3"/>
    <row r="912" ht="12" customHeight="1" x14ac:dyDescent="0.3"/>
    <row r="913" ht="12" customHeight="1" x14ac:dyDescent="0.3"/>
    <row r="914" ht="12" customHeight="1" x14ac:dyDescent="0.3"/>
    <row r="915" ht="12" customHeight="1" x14ac:dyDescent="0.3"/>
    <row r="916" ht="12" customHeight="1" x14ac:dyDescent="0.3"/>
    <row r="917" ht="12" customHeight="1" x14ac:dyDescent="0.3"/>
    <row r="918" ht="12" customHeight="1" x14ac:dyDescent="0.3"/>
    <row r="919" ht="12" customHeight="1" x14ac:dyDescent="0.3"/>
    <row r="920" ht="12" customHeight="1" x14ac:dyDescent="0.3"/>
    <row r="921" ht="12" customHeight="1" x14ac:dyDescent="0.3"/>
    <row r="922" ht="12" customHeight="1" x14ac:dyDescent="0.3"/>
    <row r="923" ht="12" customHeight="1" x14ac:dyDescent="0.3"/>
    <row r="924" ht="12" customHeight="1" x14ac:dyDescent="0.3"/>
    <row r="925" ht="12" customHeight="1" x14ac:dyDescent="0.3"/>
    <row r="926" ht="12" customHeight="1" x14ac:dyDescent="0.3"/>
    <row r="927" ht="12" customHeight="1" x14ac:dyDescent="0.3"/>
    <row r="928" ht="12" customHeight="1" x14ac:dyDescent="0.3"/>
    <row r="929" ht="12" customHeight="1" x14ac:dyDescent="0.3"/>
    <row r="930" ht="12" customHeight="1" x14ac:dyDescent="0.3"/>
    <row r="931" ht="12" customHeight="1" x14ac:dyDescent="0.3"/>
    <row r="932" ht="12" customHeight="1" x14ac:dyDescent="0.3"/>
    <row r="933" ht="12" customHeight="1" x14ac:dyDescent="0.3"/>
    <row r="934" ht="12" customHeight="1" x14ac:dyDescent="0.3"/>
    <row r="935" ht="12" customHeight="1" x14ac:dyDescent="0.3"/>
    <row r="936" ht="12" customHeight="1" x14ac:dyDescent="0.3"/>
    <row r="937" ht="12" customHeight="1" x14ac:dyDescent="0.3"/>
    <row r="938" ht="12" customHeight="1" x14ac:dyDescent="0.3"/>
    <row r="939" ht="12" customHeight="1" x14ac:dyDescent="0.3"/>
    <row r="940" ht="12" customHeight="1" x14ac:dyDescent="0.3"/>
    <row r="941" ht="12" customHeight="1" x14ac:dyDescent="0.3"/>
    <row r="942" ht="12" customHeight="1" x14ac:dyDescent="0.3"/>
    <row r="943" ht="12" customHeight="1" x14ac:dyDescent="0.3"/>
    <row r="944" ht="12" customHeight="1" x14ac:dyDescent="0.3"/>
    <row r="945" ht="12" customHeight="1" x14ac:dyDescent="0.3"/>
    <row r="946" ht="12" customHeight="1" x14ac:dyDescent="0.3"/>
    <row r="947" ht="12" customHeight="1" x14ac:dyDescent="0.3"/>
    <row r="948" ht="12" customHeight="1" x14ac:dyDescent="0.3"/>
    <row r="949" ht="12" customHeight="1" x14ac:dyDescent="0.3"/>
    <row r="950" ht="12" customHeight="1" x14ac:dyDescent="0.3"/>
    <row r="951" ht="12" customHeight="1" x14ac:dyDescent="0.3"/>
    <row r="952" ht="12" customHeight="1" x14ac:dyDescent="0.3"/>
    <row r="953" ht="12" customHeight="1" x14ac:dyDescent="0.3"/>
    <row r="954" ht="12" customHeight="1" x14ac:dyDescent="0.3"/>
    <row r="955" ht="12" customHeight="1" x14ac:dyDescent="0.3"/>
    <row r="956" ht="12" customHeight="1" x14ac:dyDescent="0.3"/>
    <row r="957" ht="12" customHeight="1" x14ac:dyDescent="0.3"/>
    <row r="958" ht="12" customHeight="1" x14ac:dyDescent="0.3"/>
    <row r="959" ht="12" customHeight="1" x14ac:dyDescent="0.3"/>
    <row r="960" ht="12" customHeight="1" x14ac:dyDescent="0.3"/>
    <row r="961" ht="12" customHeight="1" x14ac:dyDescent="0.3"/>
    <row r="962" ht="12" customHeight="1" x14ac:dyDescent="0.3"/>
    <row r="963" ht="12" customHeight="1" x14ac:dyDescent="0.3"/>
    <row r="964" ht="12" customHeight="1" x14ac:dyDescent="0.3"/>
    <row r="965" ht="12" customHeight="1" x14ac:dyDescent="0.3"/>
    <row r="966" ht="12" customHeight="1" x14ac:dyDescent="0.3"/>
    <row r="967" ht="12" customHeight="1" x14ac:dyDescent="0.3"/>
    <row r="968" ht="12" customHeight="1" x14ac:dyDescent="0.3"/>
    <row r="969" ht="12" customHeight="1" x14ac:dyDescent="0.3"/>
    <row r="970" ht="12" customHeight="1" x14ac:dyDescent="0.3"/>
    <row r="971" ht="12" customHeight="1" x14ac:dyDescent="0.3"/>
    <row r="972" ht="12" customHeight="1" x14ac:dyDescent="0.3"/>
    <row r="973" ht="12" customHeight="1" x14ac:dyDescent="0.3"/>
    <row r="974" ht="12" customHeight="1" x14ac:dyDescent="0.3"/>
    <row r="975" ht="12" customHeight="1" x14ac:dyDescent="0.3"/>
    <row r="976" ht="12" customHeight="1" x14ac:dyDescent="0.3"/>
    <row r="977" ht="12" customHeight="1" x14ac:dyDescent="0.3"/>
    <row r="978" ht="12" customHeight="1" x14ac:dyDescent="0.3"/>
    <row r="979" ht="12" customHeight="1" x14ac:dyDescent="0.3"/>
    <row r="980" ht="12" customHeight="1" x14ac:dyDescent="0.3"/>
    <row r="981" ht="12" customHeight="1" x14ac:dyDescent="0.3"/>
    <row r="982" ht="12" customHeight="1" x14ac:dyDescent="0.3"/>
    <row r="983" ht="12" customHeight="1" x14ac:dyDescent="0.3"/>
    <row r="984" ht="12" customHeight="1" x14ac:dyDescent="0.3"/>
    <row r="985" ht="12" customHeight="1" x14ac:dyDescent="0.3"/>
    <row r="986" ht="12" customHeight="1" x14ac:dyDescent="0.3"/>
    <row r="987" ht="12" customHeight="1" x14ac:dyDescent="0.3"/>
    <row r="988" ht="12" customHeight="1" x14ac:dyDescent="0.3"/>
    <row r="989" ht="12" customHeight="1" x14ac:dyDescent="0.3"/>
    <row r="990" ht="12" customHeight="1" x14ac:dyDescent="0.3"/>
    <row r="991" ht="12" customHeight="1" x14ac:dyDescent="0.3"/>
    <row r="992" ht="12" customHeight="1" x14ac:dyDescent="0.3"/>
    <row r="993" ht="12" customHeight="1" x14ac:dyDescent="0.3"/>
    <row r="994" ht="12" customHeight="1" x14ac:dyDescent="0.3"/>
    <row r="995" ht="12" customHeight="1" x14ac:dyDescent="0.3"/>
    <row r="996" ht="12" customHeight="1" x14ac:dyDescent="0.3"/>
    <row r="997" ht="12" customHeight="1" x14ac:dyDescent="0.3"/>
    <row r="998" ht="12" customHeight="1" x14ac:dyDescent="0.3"/>
    <row r="999" ht="12" customHeight="1" x14ac:dyDescent="0.3"/>
    <row r="1000" ht="12" customHeight="1" x14ac:dyDescent="0.3"/>
  </sheetData>
  <pageMargins left="0.7" right="0.7" top="0.75" bottom="0.75" header="0" footer="0"/>
  <pageSetup orientation="landscape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Z1000"/>
  <sheetViews>
    <sheetView workbookViewId="0"/>
  </sheetViews>
  <sheetFormatPr baseColWidth="10" defaultColWidth="14.44140625" defaultRowHeight="15" customHeight="1" x14ac:dyDescent="0.3"/>
  <cols>
    <col min="1" max="1" width="21.5546875" customWidth="1"/>
    <col min="2" max="2" width="14" customWidth="1"/>
    <col min="3" max="26" width="8.6640625" customWidth="1"/>
  </cols>
  <sheetData>
    <row r="1" spans="1:25" ht="19.5" customHeight="1" x14ac:dyDescent="0.3">
      <c r="A1" s="47" t="s">
        <v>196</v>
      </c>
      <c r="B1" s="47"/>
      <c r="C1" s="47"/>
      <c r="D1" s="47"/>
      <c r="E1" s="47"/>
      <c r="F1" s="47"/>
      <c r="G1" s="47"/>
      <c r="H1" s="47"/>
      <c r="I1" s="47"/>
      <c r="J1" s="47"/>
      <c r="K1" s="48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133"/>
    </row>
    <row r="2" spans="1:25" ht="22.5" customHeight="1" x14ac:dyDescent="0.3">
      <c r="A2" s="49" t="s">
        <v>197</v>
      </c>
      <c r="B2" s="50" t="s">
        <v>198</v>
      </c>
      <c r="C2" s="50">
        <v>2000</v>
      </c>
      <c r="D2" s="50">
        <v>2001</v>
      </c>
      <c r="E2" s="50">
        <v>2002</v>
      </c>
      <c r="F2" s="50">
        <v>2003</v>
      </c>
      <c r="G2" s="50">
        <v>2004</v>
      </c>
      <c r="H2" s="50">
        <v>2005</v>
      </c>
      <c r="I2" s="50">
        <v>2006</v>
      </c>
      <c r="J2" s="50">
        <v>2007</v>
      </c>
      <c r="K2" s="50">
        <v>2008</v>
      </c>
      <c r="L2" s="50">
        <v>2009</v>
      </c>
      <c r="M2" s="50">
        <v>2010</v>
      </c>
      <c r="N2" s="50">
        <v>2011</v>
      </c>
      <c r="O2" s="50">
        <v>2012</v>
      </c>
      <c r="P2" s="50">
        <v>2013</v>
      </c>
      <c r="Q2" s="50">
        <v>2014</v>
      </c>
      <c r="R2" s="50">
        <v>2015</v>
      </c>
      <c r="S2" s="50">
        <v>2016</v>
      </c>
      <c r="T2" s="50">
        <v>2017</v>
      </c>
      <c r="U2" s="50">
        <v>2018</v>
      </c>
      <c r="V2" s="50">
        <v>2019</v>
      </c>
      <c r="W2" s="50">
        <v>2020</v>
      </c>
      <c r="X2" s="51">
        <v>2021</v>
      </c>
      <c r="Y2" s="134">
        <v>2022</v>
      </c>
    </row>
    <row r="3" spans="1:25" ht="11.25" customHeight="1" x14ac:dyDescent="0.3">
      <c r="A3" s="201" t="s">
        <v>199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3"/>
      <c r="Y3" s="142"/>
    </row>
    <row r="4" spans="1:25" ht="11.25" customHeight="1" x14ac:dyDescent="0.3">
      <c r="A4" s="52" t="s">
        <v>200</v>
      </c>
      <c r="B4" s="53" t="s">
        <v>201</v>
      </c>
      <c r="C4" s="54">
        <v>6105</v>
      </c>
      <c r="D4" s="54">
        <v>7497</v>
      </c>
      <c r="E4" s="54">
        <v>6270</v>
      </c>
      <c r="F4" s="54">
        <v>6290</v>
      </c>
      <c r="G4" s="54">
        <v>6500</v>
      </c>
      <c r="H4" s="54">
        <v>6838</v>
      </c>
      <c r="I4" s="54">
        <v>6012</v>
      </c>
      <c r="J4" s="54">
        <v>8249</v>
      </c>
      <c r="K4" s="54">
        <v>8535</v>
      </c>
      <c r="L4" s="54">
        <v>8652</v>
      </c>
      <c r="M4" s="54">
        <v>8294</v>
      </c>
      <c r="N4" s="54">
        <v>8632</v>
      </c>
      <c r="O4" s="54">
        <v>10063</v>
      </c>
      <c r="P4" s="54">
        <v>9850</v>
      </c>
      <c r="Q4" s="54">
        <v>8606</v>
      </c>
      <c r="R4" s="54">
        <v>7630</v>
      </c>
      <c r="S4" s="54">
        <v>7263</v>
      </c>
      <c r="T4" s="54">
        <v>5435</v>
      </c>
      <c r="U4" s="54">
        <v>6863</v>
      </c>
      <c r="V4" s="54">
        <v>6771</v>
      </c>
      <c r="W4" s="55">
        <v>295</v>
      </c>
      <c r="X4" s="54">
        <v>290</v>
      </c>
      <c r="Y4" s="135">
        <v>78.454700000000003</v>
      </c>
    </row>
    <row r="5" spans="1:25" ht="11.25" customHeight="1" x14ac:dyDescent="0.3">
      <c r="A5" s="53" t="s">
        <v>202</v>
      </c>
      <c r="B5" s="53" t="s">
        <v>203</v>
      </c>
      <c r="C5" s="54">
        <v>50089</v>
      </c>
      <c r="D5" s="54">
        <v>51143</v>
      </c>
      <c r="E5" s="54">
        <v>48727</v>
      </c>
      <c r="F5" s="54">
        <v>42900</v>
      </c>
      <c r="G5" s="54">
        <v>42288</v>
      </c>
      <c r="H5" s="54">
        <v>42717</v>
      </c>
      <c r="I5" s="56">
        <v>50866</v>
      </c>
      <c r="J5" s="54">
        <v>41447</v>
      </c>
      <c r="K5" s="54">
        <v>51332</v>
      </c>
      <c r="L5" s="54">
        <v>50135</v>
      </c>
      <c r="M5" s="54">
        <v>48859</v>
      </c>
      <c r="N5" s="54">
        <v>50961</v>
      </c>
      <c r="O5" s="54">
        <v>50930</v>
      </c>
      <c r="P5" s="54">
        <v>51133</v>
      </c>
      <c r="Q5" s="54">
        <v>54169</v>
      </c>
      <c r="R5" s="54">
        <v>58578</v>
      </c>
      <c r="S5" s="54">
        <v>51287</v>
      </c>
      <c r="T5" s="54">
        <v>56861</v>
      </c>
      <c r="U5" s="54">
        <v>54174</v>
      </c>
      <c r="V5" s="54">
        <v>58807</v>
      </c>
      <c r="W5" s="55">
        <v>47666</v>
      </c>
      <c r="X5" s="54">
        <v>55034</v>
      </c>
      <c r="Y5" s="135">
        <v>34008.636500000001</v>
      </c>
    </row>
    <row r="6" spans="1:25" ht="11.25" customHeight="1" x14ac:dyDescent="0.3">
      <c r="A6" s="57" t="s">
        <v>204</v>
      </c>
      <c r="B6" s="53" t="s">
        <v>205</v>
      </c>
      <c r="C6" s="58">
        <v>56194</v>
      </c>
      <c r="D6" s="58">
        <v>58640</v>
      </c>
      <c r="E6" s="58">
        <v>54997</v>
      </c>
      <c r="F6" s="58">
        <v>49190</v>
      </c>
      <c r="G6" s="58">
        <v>48788</v>
      </c>
      <c r="H6" s="58">
        <v>49555</v>
      </c>
      <c r="I6" s="58">
        <v>56878</v>
      </c>
      <c r="J6" s="59">
        <v>49696</v>
      </c>
      <c r="K6" s="59">
        <v>59867</v>
      </c>
      <c r="L6" s="59">
        <v>58787</v>
      </c>
      <c r="M6" s="59">
        <v>57153</v>
      </c>
      <c r="N6" s="59">
        <v>59593</v>
      </c>
      <c r="O6" s="59">
        <v>60993</v>
      </c>
      <c r="P6" s="59">
        <v>60983</v>
      </c>
      <c r="Q6" s="59">
        <v>62775</v>
      </c>
      <c r="R6" s="59">
        <v>66208</v>
      </c>
      <c r="S6" s="59">
        <v>58550</v>
      </c>
      <c r="T6" s="59">
        <v>62296</v>
      </c>
      <c r="U6" s="59">
        <v>61037</v>
      </c>
      <c r="V6" s="59">
        <v>65578</v>
      </c>
      <c r="W6" s="60">
        <v>47961</v>
      </c>
      <c r="X6" s="59">
        <v>55324</v>
      </c>
      <c r="Y6" s="136">
        <v>34087.091200000003</v>
      </c>
    </row>
    <row r="7" spans="1:25" ht="11.25" customHeight="1" x14ac:dyDescent="0.3">
      <c r="A7" s="61" t="s">
        <v>206</v>
      </c>
      <c r="B7" s="61" t="s">
        <v>207</v>
      </c>
      <c r="C7" s="62">
        <v>77982</v>
      </c>
      <c r="D7" s="62">
        <v>85297</v>
      </c>
      <c r="E7" s="62">
        <v>79273</v>
      </c>
      <c r="F7" s="62">
        <v>79484</v>
      </c>
      <c r="G7" s="62">
        <v>78976</v>
      </c>
      <c r="H7" s="62">
        <v>84003</v>
      </c>
      <c r="I7" s="62">
        <v>84600</v>
      </c>
      <c r="J7" s="63">
        <v>76613</v>
      </c>
      <c r="K7" s="63">
        <v>85915</v>
      </c>
      <c r="L7" s="63">
        <v>87210</v>
      </c>
      <c r="M7" s="63">
        <v>86010</v>
      </c>
      <c r="N7" s="63">
        <v>95702</v>
      </c>
      <c r="O7" s="63">
        <v>87725</v>
      </c>
      <c r="P7" s="63">
        <v>90529</v>
      </c>
      <c r="Q7" s="63">
        <v>88827</v>
      </c>
      <c r="R7" s="63">
        <v>89615</v>
      </c>
      <c r="S7" s="63">
        <v>79623</v>
      </c>
      <c r="T7" s="63">
        <v>70627</v>
      </c>
      <c r="U7" s="63">
        <v>76145</v>
      </c>
      <c r="V7" s="63">
        <v>80350</v>
      </c>
      <c r="W7" s="64">
        <v>80602</v>
      </c>
      <c r="X7" s="63">
        <v>79331</v>
      </c>
      <c r="Y7" s="137">
        <v>71712.303199999995</v>
      </c>
    </row>
    <row r="8" spans="1:25" ht="11.25" customHeight="1" x14ac:dyDescent="0.3">
      <c r="A8" s="61" t="s">
        <v>208</v>
      </c>
      <c r="B8" s="61" t="s">
        <v>207</v>
      </c>
      <c r="C8" s="62">
        <v>29700</v>
      </c>
      <c r="D8" s="62">
        <v>28209</v>
      </c>
      <c r="E8" s="62">
        <v>28693</v>
      </c>
      <c r="F8" s="62">
        <v>27311</v>
      </c>
      <c r="G8" s="62">
        <v>28117</v>
      </c>
      <c r="H8" s="62">
        <v>32834</v>
      </c>
      <c r="I8" s="62">
        <v>31300</v>
      </c>
      <c r="J8" s="63">
        <v>35816</v>
      </c>
      <c r="K8" s="63">
        <v>34782</v>
      </c>
      <c r="L8" s="63">
        <v>33960</v>
      </c>
      <c r="M8" s="63">
        <v>35554</v>
      </c>
      <c r="N8" s="63">
        <v>35151</v>
      </c>
      <c r="O8" s="63">
        <v>33886</v>
      </c>
      <c r="P8" s="63">
        <v>33158</v>
      </c>
      <c r="Q8" s="63">
        <v>35015</v>
      </c>
      <c r="R8" s="63">
        <v>35540</v>
      </c>
      <c r="S8" s="63">
        <v>33912</v>
      </c>
      <c r="T8" s="63">
        <v>33702</v>
      </c>
      <c r="U8" s="63">
        <v>32137</v>
      </c>
      <c r="V8" s="63">
        <v>31969</v>
      </c>
      <c r="W8" s="64">
        <v>31355</v>
      </c>
      <c r="X8" s="63">
        <v>31110</v>
      </c>
      <c r="Y8" s="137">
        <v>29719.524099999999</v>
      </c>
    </row>
    <row r="9" spans="1:25" ht="11.25" customHeight="1" x14ac:dyDescent="0.3">
      <c r="A9" s="61" t="s">
        <v>209</v>
      </c>
      <c r="B9" s="61" t="s">
        <v>207</v>
      </c>
      <c r="C9" s="62">
        <v>32374</v>
      </c>
      <c r="D9" s="62">
        <v>27926</v>
      </c>
      <c r="E9" s="62">
        <v>26322</v>
      </c>
      <c r="F9" s="62">
        <v>26320</v>
      </c>
      <c r="G9" s="62">
        <v>24410</v>
      </c>
      <c r="H9" s="62">
        <v>26817</v>
      </c>
      <c r="I9" s="62">
        <v>25763</v>
      </c>
      <c r="J9" s="63">
        <v>19192</v>
      </c>
      <c r="K9" s="63">
        <v>25177</v>
      </c>
      <c r="L9" s="63">
        <v>23991</v>
      </c>
      <c r="M9" s="63">
        <v>24712</v>
      </c>
      <c r="N9" s="63">
        <v>26335</v>
      </c>
      <c r="O9" s="63">
        <v>24085</v>
      </c>
      <c r="P9" s="63">
        <v>27990</v>
      </c>
      <c r="Q9" s="63">
        <v>28171</v>
      </c>
      <c r="R9" s="63">
        <v>28458</v>
      </c>
      <c r="S9" s="63">
        <v>24983</v>
      </c>
      <c r="T9" s="63">
        <v>25384</v>
      </c>
      <c r="U9" s="63">
        <v>21454</v>
      </c>
      <c r="V9" s="63">
        <v>22319</v>
      </c>
      <c r="W9" s="64">
        <v>21696</v>
      </c>
      <c r="X9" s="63">
        <v>20662</v>
      </c>
      <c r="Y9" s="137">
        <v>19402.964400000001</v>
      </c>
    </row>
    <row r="10" spans="1:25" ht="11.25" customHeight="1" x14ac:dyDescent="0.3">
      <c r="A10" s="53" t="s">
        <v>210</v>
      </c>
      <c r="B10" s="53" t="s">
        <v>211</v>
      </c>
      <c r="C10" s="58">
        <v>140056</v>
      </c>
      <c r="D10" s="58">
        <v>141432</v>
      </c>
      <c r="E10" s="58">
        <v>134288</v>
      </c>
      <c r="F10" s="58">
        <v>133115</v>
      </c>
      <c r="G10" s="58">
        <v>131503</v>
      </c>
      <c r="H10" s="58">
        <v>143654</v>
      </c>
      <c r="I10" s="58">
        <v>141663</v>
      </c>
      <c r="J10" s="59">
        <v>131621</v>
      </c>
      <c r="K10" s="59">
        <v>145874</v>
      </c>
      <c r="L10" s="59">
        <v>145161</v>
      </c>
      <c r="M10" s="59">
        <v>146276</v>
      </c>
      <c r="N10" s="59">
        <v>157188</v>
      </c>
      <c r="O10" s="59">
        <v>145696</v>
      </c>
      <c r="P10" s="59">
        <v>151677</v>
      </c>
      <c r="Q10" s="59">
        <v>152013</v>
      </c>
      <c r="R10" s="59">
        <v>153613</v>
      </c>
      <c r="S10" s="59">
        <v>138518</v>
      </c>
      <c r="T10" s="59">
        <v>129713</v>
      </c>
      <c r="U10" s="59">
        <v>129736</v>
      </c>
      <c r="V10" s="59">
        <v>134638</v>
      </c>
      <c r="W10" s="60">
        <v>133653</v>
      </c>
      <c r="X10" s="59">
        <v>131103</v>
      </c>
      <c r="Y10" s="136">
        <v>120834.7917</v>
      </c>
    </row>
    <row r="11" spans="1:25" ht="11.25" customHeight="1" x14ac:dyDescent="0.3">
      <c r="A11" s="61" t="s">
        <v>212</v>
      </c>
      <c r="B11" s="61" t="s">
        <v>207</v>
      </c>
      <c r="C11" s="62">
        <v>38546</v>
      </c>
      <c r="D11" s="62">
        <v>41533</v>
      </c>
      <c r="E11" s="62">
        <v>42062</v>
      </c>
      <c r="F11" s="62">
        <v>45359</v>
      </c>
      <c r="G11" s="62">
        <v>45840</v>
      </c>
      <c r="H11" s="62">
        <v>41596</v>
      </c>
      <c r="I11" s="62">
        <v>45406</v>
      </c>
      <c r="J11" s="63">
        <v>40501</v>
      </c>
      <c r="K11" s="63">
        <v>38165</v>
      </c>
      <c r="L11" s="63">
        <v>43378</v>
      </c>
      <c r="M11" s="63">
        <v>42761</v>
      </c>
      <c r="N11" s="63">
        <v>50348</v>
      </c>
      <c r="O11" s="63">
        <v>50836</v>
      </c>
      <c r="P11" s="63">
        <v>49642</v>
      </c>
      <c r="Q11" s="63">
        <v>51350</v>
      </c>
      <c r="R11" s="63">
        <v>44719</v>
      </c>
      <c r="S11" s="63">
        <v>43771</v>
      </c>
      <c r="T11" s="63">
        <v>43220</v>
      </c>
      <c r="U11" s="63">
        <v>40920</v>
      </c>
      <c r="V11" s="63">
        <v>44465</v>
      </c>
      <c r="W11" s="64">
        <v>39065</v>
      </c>
      <c r="X11" s="63">
        <v>41683</v>
      </c>
      <c r="Y11" s="137">
        <v>37398.808400000002</v>
      </c>
    </row>
    <row r="12" spans="1:25" ht="11.25" customHeight="1" x14ac:dyDescent="0.3">
      <c r="A12" s="61" t="s">
        <v>213</v>
      </c>
      <c r="B12" s="61" t="s">
        <v>207</v>
      </c>
      <c r="C12" s="62">
        <v>36064</v>
      </c>
      <c r="D12" s="62">
        <v>34832</v>
      </c>
      <c r="E12" s="62">
        <v>28730</v>
      </c>
      <c r="F12" s="62">
        <v>28596</v>
      </c>
      <c r="G12" s="62">
        <v>29346</v>
      </c>
      <c r="H12" s="62">
        <v>32315</v>
      </c>
      <c r="I12" s="62">
        <v>34403</v>
      </c>
      <c r="J12" s="63">
        <v>31183</v>
      </c>
      <c r="K12" s="63">
        <v>26854</v>
      </c>
      <c r="L12" s="63">
        <v>32340</v>
      </c>
      <c r="M12" s="63">
        <v>32829</v>
      </c>
      <c r="N12" s="63">
        <v>28190</v>
      </c>
      <c r="O12" s="63">
        <v>30434</v>
      </c>
      <c r="P12" s="63">
        <v>31655</v>
      </c>
      <c r="Q12" s="63">
        <v>25475</v>
      </c>
      <c r="R12" s="63">
        <v>29455</v>
      </c>
      <c r="S12" s="63">
        <v>24056</v>
      </c>
      <c r="T12" s="63">
        <v>27124</v>
      </c>
      <c r="U12" s="63">
        <v>24683</v>
      </c>
      <c r="V12" s="63">
        <v>25617</v>
      </c>
      <c r="W12" s="64">
        <v>22729</v>
      </c>
      <c r="X12" s="63">
        <v>25373</v>
      </c>
      <c r="Y12" s="137">
        <v>21966.750599999999</v>
      </c>
    </row>
    <row r="13" spans="1:25" ht="11.25" customHeight="1" x14ac:dyDescent="0.3">
      <c r="A13" s="61" t="s">
        <v>214</v>
      </c>
      <c r="B13" s="61" t="s">
        <v>207</v>
      </c>
      <c r="C13" s="62">
        <v>44774</v>
      </c>
      <c r="D13" s="62">
        <v>46319</v>
      </c>
      <c r="E13" s="62">
        <v>41130</v>
      </c>
      <c r="F13" s="62">
        <v>43993</v>
      </c>
      <c r="G13" s="62">
        <v>49625</v>
      </c>
      <c r="H13" s="62">
        <v>49805</v>
      </c>
      <c r="I13" s="62">
        <v>46131</v>
      </c>
      <c r="J13" s="63">
        <v>43249</v>
      </c>
      <c r="K13" s="63">
        <v>39508</v>
      </c>
      <c r="L13" s="63">
        <v>40011</v>
      </c>
      <c r="M13" s="63">
        <v>42690</v>
      </c>
      <c r="N13" s="63">
        <v>47767</v>
      </c>
      <c r="O13" s="63">
        <v>45008</v>
      </c>
      <c r="P13" s="63">
        <v>47403</v>
      </c>
      <c r="Q13" s="63">
        <v>41647</v>
      </c>
      <c r="R13" s="63">
        <v>44955</v>
      </c>
      <c r="S13" s="63">
        <v>30625</v>
      </c>
      <c r="T13" s="63">
        <v>27084</v>
      </c>
      <c r="U13" s="63">
        <v>25022</v>
      </c>
      <c r="V13" s="63">
        <v>30703</v>
      </c>
      <c r="W13" s="64">
        <v>28903</v>
      </c>
      <c r="X13" s="63">
        <v>30804</v>
      </c>
      <c r="Y13" s="137">
        <v>24823.480500000001</v>
      </c>
    </row>
    <row r="14" spans="1:25" ht="11.25" customHeight="1" x14ac:dyDescent="0.3">
      <c r="A14" s="53" t="s">
        <v>215</v>
      </c>
      <c r="B14" s="53" t="s">
        <v>211</v>
      </c>
      <c r="C14" s="58">
        <v>119384</v>
      </c>
      <c r="D14" s="58">
        <v>122684</v>
      </c>
      <c r="E14" s="58">
        <v>111922</v>
      </c>
      <c r="F14" s="58">
        <v>117948</v>
      </c>
      <c r="G14" s="58">
        <v>124811</v>
      </c>
      <c r="H14" s="58">
        <v>123716</v>
      </c>
      <c r="I14" s="58">
        <v>125940</v>
      </c>
      <c r="J14" s="59">
        <v>114933</v>
      </c>
      <c r="K14" s="59">
        <v>104527</v>
      </c>
      <c r="L14" s="59">
        <v>115729</v>
      </c>
      <c r="M14" s="59">
        <v>118280</v>
      </c>
      <c r="N14" s="59">
        <v>126305</v>
      </c>
      <c r="O14" s="59">
        <v>126278</v>
      </c>
      <c r="P14" s="59">
        <v>128700</v>
      </c>
      <c r="Q14" s="59">
        <v>118472</v>
      </c>
      <c r="R14" s="59">
        <v>119129</v>
      </c>
      <c r="S14" s="59">
        <v>98452</v>
      </c>
      <c r="T14" s="59">
        <v>97428</v>
      </c>
      <c r="U14" s="59">
        <v>90625</v>
      </c>
      <c r="V14" s="59">
        <v>100785</v>
      </c>
      <c r="W14" s="60">
        <v>90697</v>
      </c>
      <c r="X14" s="59">
        <v>97860</v>
      </c>
      <c r="Y14" s="136">
        <v>84189.039499999999</v>
      </c>
    </row>
    <row r="15" spans="1:25" ht="11.25" customHeight="1" x14ac:dyDescent="0.3">
      <c r="A15" s="61" t="s">
        <v>216</v>
      </c>
      <c r="B15" s="61" t="s">
        <v>207</v>
      </c>
      <c r="C15" s="62">
        <v>90176</v>
      </c>
      <c r="D15" s="62">
        <v>92385</v>
      </c>
      <c r="E15" s="62">
        <v>93704</v>
      </c>
      <c r="F15" s="62">
        <v>85592</v>
      </c>
      <c r="G15" s="62">
        <v>89304</v>
      </c>
      <c r="H15" s="62">
        <v>89547</v>
      </c>
      <c r="I15" s="62">
        <v>90491</v>
      </c>
      <c r="J15" s="63">
        <v>83768</v>
      </c>
      <c r="K15" s="63">
        <v>84692</v>
      </c>
      <c r="L15" s="63">
        <v>86957</v>
      </c>
      <c r="M15" s="63">
        <v>80108</v>
      </c>
      <c r="N15" s="63">
        <v>91319</v>
      </c>
      <c r="O15" s="63">
        <v>87226</v>
      </c>
      <c r="P15" s="63">
        <v>83202</v>
      </c>
      <c r="Q15" s="63">
        <v>75907</v>
      </c>
      <c r="R15" s="63">
        <v>73055</v>
      </c>
      <c r="S15" s="63">
        <v>72784</v>
      </c>
      <c r="T15" s="63">
        <v>64038</v>
      </c>
      <c r="U15" s="63">
        <v>57787</v>
      </c>
      <c r="V15" s="63">
        <v>61349</v>
      </c>
      <c r="W15" s="64">
        <v>60413</v>
      </c>
      <c r="X15" s="63">
        <v>60586</v>
      </c>
      <c r="Y15" s="137">
        <v>54568.038099999998</v>
      </c>
    </row>
    <row r="16" spans="1:25" ht="11.25" customHeight="1" x14ac:dyDescent="0.3">
      <c r="A16" s="61" t="s">
        <v>217</v>
      </c>
      <c r="B16" s="61" t="s">
        <v>207</v>
      </c>
      <c r="C16" s="62">
        <v>106718</v>
      </c>
      <c r="D16" s="62">
        <v>105281</v>
      </c>
      <c r="E16" s="62">
        <v>112363</v>
      </c>
      <c r="F16" s="62">
        <v>102919</v>
      </c>
      <c r="G16" s="62">
        <v>114149</v>
      </c>
      <c r="H16" s="62">
        <v>112948</v>
      </c>
      <c r="I16" s="62">
        <v>115293</v>
      </c>
      <c r="J16" s="63">
        <v>106960</v>
      </c>
      <c r="K16" s="63">
        <v>102226</v>
      </c>
      <c r="L16" s="63">
        <v>101797</v>
      </c>
      <c r="M16" s="63">
        <v>106380</v>
      </c>
      <c r="N16" s="63">
        <v>112095</v>
      </c>
      <c r="O16" s="63">
        <v>109079</v>
      </c>
      <c r="P16" s="63">
        <v>94101</v>
      </c>
      <c r="Q16" s="63">
        <v>97147</v>
      </c>
      <c r="R16" s="63">
        <v>78855</v>
      </c>
      <c r="S16" s="63">
        <v>71005</v>
      </c>
      <c r="T16" s="63">
        <v>63569</v>
      </c>
      <c r="U16" s="63">
        <v>62584</v>
      </c>
      <c r="V16" s="63">
        <v>65596</v>
      </c>
      <c r="W16" s="64">
        <v>63320</v>
      </c>
      <c r="X16" s="63">
        <v>67690</v>
      </c>
      <c r="Y16" s="137">
        <v>59875.5098</v>
      </c>
    </row>
    <row r="17" spans="1:25" ht="11.25" customHeight="1" x14ac:dyDescent="0.3">
      <c r="A17" s="61" t="s">
        <v>218</v>
      </c>
      <c r="B17" s="61" t="s">
        <v>207</v>
      </c>
      <c r="C17" s="62">
        <v>100678</v>
      </c>
      <c r="D17" s="62">
        <v>106565</v>
      </c>
      <c r="E17" s="62">
        <v>101665</v>
      </c>
      <c r="F17" s="62">
        <v>94133</v>
      </c>
      <c r="G17" s="62">
        <v>93732</v>
      </c>
      <c r="H17" s="62">
        <v>99907</v>
      </c>
      <c r="I17" s="62">
        <v>104305</v>
      </c>
      <c r="J17" s="63">
        <v>106092</v>
      </c>
      <c r="K17" s="63">
        <v>106356</v>
      </c>
      <c r="L17" s="63">
        <v>102378</v>
      </c>
      <c r="M17" s="63">
        <v>97998</v>
      </c>
      <c r="N17" s="63">
        <v>111300</v>
      </c>
      <c r="O17" s="63">
        <v>109481</v>
      </c>
      <c r="P17" s="63">
        <v>103599</v>
      </c>
      <c r="Q17" s="63">
        <v>97747</v>
      </c>
      <c r="R17" s="63">
        <v>94504</v>
      </c>
      <c r="S17" s="63">
        <v>81511</v>
      </c>
      <c r="T17" s="63">
        <v>73099</v>
      </c>
      <c r="U17" s="63">
        <v>67506</v>
      </c>
      <c r="V17" s="63">
        <v>70839</v>
      </c>
      <c r="W17" s="64">
        <v>71935</v>
      </c>
      <c r="X17" s="63">
        <v>70219</v>
      </c>
      <c r="Y17" s="137">
        <v>62645.784399999997</v>
      </c>
    </row>
    <row r="18" spans="1:25" ht="11.25" customHeight="1" x14ac:dyDescent="0.3">
      <c r="A18" s="53" t="s">
        <v>219</v>
      </c>
      <c r="B18" s="53" t="s">
        <v>211</v>
      </c>
      <c r="C18" s="58">
        <v>297572</v>
      </c>
      <c r="D18" s="58">
        <v>304231</v>
      </c>
      <c r="E18" s="58">
        <v>307732</v>
      </c>
      <c r="F18" s="58">
        <v>282644</v>
      </c>
      <c r="G18" s="58">
        <v>297185</v>
      </c>
      <c r="H18" s="58">
        <v>302402</v>
      </c>
      <c r="I18" s="58">
        <v>310089</v>
      </c>
      <c r="J18" s="59">
        <v>296820</v>
      </c>
      <c r="K18" s="59">
        <v>293274</v>
      </c>
      <c r="L18" s="59">
        <v>291132</v>
      </c>
      <c r="M18" s="59">
        <v>284486</v>
      </c>
      <c r="N18" s="59">
        <v>314714</v>
      </c>
      <c r="O18" s="59">
        <v>305786</v>
      </c>
      <c r="P18" s="59">
        <v>280902</v>
      </c>
      <c r="Q18" s="59">
        <v>270801</v>
      </c>
      <c r="R18" s="59">
        <v>246414</v>
      </c>
      <c r="S18" s="59">
        <v>225300</v>
      </c>
      <c r="T18" s="59">
        <v>200706</v>
      </c>
      <c r="U18" s="59">
        <v>187877</v>
      </c>
      <c r="V18" s="59">
        <v>197784</v>
      </c>
      <c r="W18" s="60">
        <v>195668</v>
      </c>
      <c r="X18" s="59">
        <v>198495</v>
      </c>
      <c r="Y18" s="136">
        <v>177089.33230000001</v>
      </c>
    </row>
    <row r="19" spans="1:25" ht="11.25" customHeight="1" x14ac:dyDescent="0.3">
      <c r="A19" s="57" t="s">
        <v>220</v>
      </c>
      <c r="B19" s="53" t="s">
        <v>205</v>
      </c>
      <c r="C19" s="65">
        <v>557012</v>
      </c>
      <c r="D19" s="65">
        <v>568347</v>
      </c>
      <c r="E19" s="65">
        <v>553942</v>
      </c>
      <c r="F19" s="65">
        <v>533707</v>
      </c>
      <c r="G19" s="65">
        <v>553499</v>
      </c>
      <c r="H19" s="65">
        <v>569772</v>
      </c>
      <c r="I19" s="65">
        <v>577692</v>
      </c>
      <c r="J19" s="65">
        <v>543374</v>
      </c>
      <c r="K19" s="65">
        <v>543675</v>
      </c>
      <c r="L19" s="65">
        <v>552022</v>
      </c>
      <c r="M19" s="65">
        <v>549042</v>
      </c>
      <c r="N19" s="65">
        <v>598207</v>
      </c>
      <c r="O19" s="65">
        <v>577760</v>
      </c>
      <c r="P19" s="65">
        <v>561279</v>
      </c>
      <c r="Q19" s="65">
        <v>541286</v>
      </c>
      <c r="R19" s="65">
        <v>519156</v>
      </c>
      <c r="S19" s="65">
        <v>462270</v>
      </c>
      <c r="T19" s="54">
        <v>427847</v>
      </c>
      <c r="U19" s="54">
        <v>408238</v>
      </c>
      <c r="V19" s="65">
        <v>433207</v>
      </c>
      <c r="W19" s="66">
        <v>420018</v>
      </c>
      <c r="X19" s="65">
        <v>427458</v>
      </c>
      <c r="Y19" s="138">
        <v>382113.16350000002</v>
      </c>
    </row>
    <row r="20" spans="1:25" ht="11.25" customHeight="1" x14ac:dyDescent="0.3">
      <c r="A20" s="61" t="s">
        <v>221</v>
      </c>
      <c r="B20" s="61" t="s">
        <v>207</v>
      </c>
      <c r="C20" s="62">
        <v>28320</v>
      </c>
      <c r="D20" s="62">
        <v>34902</v>
      </c>
      <c r="E20" s="62">
        <v>32470</v>
      </c>
      <c r="F20" s="62">
        <v>40274</v>
      </c>
      <c r="G20" s="62">
        <v>34456</v>
      </c>
      <c r="H20" s="62">
        <v>37598</v>
      </c>
      <c r="I20" s="62">
        <v>35007</v>
      </c>
      <c r="J20" s="63">
        <v>28109</v>
      </c>
      <c r="K20" s="63">
        <v>35648</v>
      </c>
      <c r="L20" s="63">
        <v>30886</v>
      </c>
      <c r="M20" s="63">
        <v>29071</v>
      </c>
      <c r="N20" s="63">
        <v>43100</v>
      </c>
      <c r="O20" s="63">
        <v>46161</v>
      </c>
      <c r="P20" s="63">
        <v>41557</v>
      </c>
      <c r="Q20" s="63">
        <v>42618</v>
      </c>
      <c r="R20" s="63">
        <v>42222</v>
      </c>
      <c r="S20" s="63">
        <v>38354</v>
      </c>
      <c r="T20" s="63">
        <v>39089</v>
      </c>
      <c r="U20" s="63">
        <v>38231</v>
      </c>
      <c r="V20" s="63">
        <v>45462</v>
      </c>
      <c r="W20" s="64">
        <v>43203</v>
      </c>
      <c r="X20" s="63">
        <v>51584</v>
      </c>
      <c r="Y20" s="137">
        <v>45245.8174</v>
      </c>
    </row>
    <row r="21" spans="1:25" ht="11.25" customHeight="1" x14ac:dyDescent="0.3">
      <c r="A21" s="61" t="s">
        <v>222</v>
      </c>
      <c r="B21" s="61" t="s">
        <v>207</v>
      </c>
      <c r="C21" s="62">
        <v>15233</v>
      </c>
      <c r="D21" s="62">
        <v>12225</v>
      </c>
      <c r="E21" s="62">
        <v>12372</v>
      </c>
      <c r="F21" s="62">
        <v>10229</v>
      </c>
      <c r="G21" s="62">
        <v>14901</v>
      </c>
      <c r="H21" s="62">
        <v>15052</v>
      </c>
      <c r="I21" s="62">
        <v>14221</v>
      </c>
      <c r="J21" s="63">
        <v>15326</v>
      </c>
      <c r="K21" s="63">
        <v>15303</v>
      </c>
      <c r="L21" s="63">
        <v>11636</v>
      </c>
      <c r="M21" s="63">
        <v>13361</v>
      </c>
      <c r="N21" s="63">
        <v>18684</v>
      </c>
      <c r="O21" s="63">
        <v>16618</v>
      </c>
      <c r="P21" s="63">
        <v>15346</v>
      </c>
      <c r="Q21" s="63">
        <v>13279</v>
      </c>
      <c r="R21" s="63">
        <v>12967</v>
      </c>
      <c r="S21" s="63">
        <v>10066</v>
      </c>
      <c r="T21" s="63">
        <v>7186</v>
      </c>
      <c r="U21" s="63">
        <v>6595</v>
      </c>
      <c r="V21" s="63">
        <v>7401</v>
      </c>
      <c r="W21" s="64">
        <v>7555</v>
      </c>
      <c r="X21" s="63">
        <v>11837</v>
      </c>
      <c r="Y21" s="137">
        <v>7096.3436000000002</v>
      </c>
    </row>
    <row r="22" spans="1:25" ht="11.25" customHeight="1" x14ac:dyDescent="0.3">
      <c r="A22" s="61" t="s">
        <v>223</v>
      </c>
      <c r="B22" s="61" t="s">
        <v>207</v>
      </c>
      <c r="C22" s="62">
        <v>4855</v>
      </c>
      <c r="D22" s="62">
        <v>6308</v>
      </c>
      <c r="E22" s="62">
        <v>5683</v>
      </c>
      <c r="F22" s="62">
        <v>5330</v>
      </c>
      <c r="G22" s="62">
        <v>7079</v>
      </c>
      <c r="H22" s="62">
        <v>6843</v>
      </c>
      <c r="I22" s="62">
        <v>5408</v>
      </c>
      <c r="J22" s="63">
        <v>4763</v>
      </c>
      <c r="K22" s="63">
        <v>4399</v>
      </c>
      <c r="L22" s="63">
        <v>3082</v>
      </c>
      <c r="M22" s="63">
        <v>2947</v>
      </c>
      <c r="N22" s="63">
        <v>3740</v>
      </c>
      <c r="O22" s="63">
        <v>5522</v>
      </c>
      <c r="P22" s="63">
        <v>4519</v>
      </c>
      <c r="Q22" s="63">
        <v>5041</v>
      </c>
      <c r="R22" s="63">
        <v>5180</v>
      </c>
      <c r="S22" s="63">
        <v>4138</v>
      </c>
      <c r="T22" s="63">
        <v>4309</v>
      </c>
      <c r="U22" s="63">
        <v>4060</v>
      </c>
      <c r="V22" s="63">
        <v>4098</v>
      </c>
      <c r="W22" s="64">
        <v>4496</v>
      </c>
      <c r="X22" s="63">
        <v>6658</v>
      </c>
      <c r="Y22" s="137">
        <v>2083.1999000000001</v>
      </c>
    </row>
    <row r="23" spans="1:25" ht="11.25" customHeight="1" x14ac:dyDescent="0.3">
      <c r="A23" s="53" t="s">
        <v>224</v>
      </c>
      <c r="B23" s="53" t="s">
        <v>211</v>
      </c>
      <c r="C23" s="58">
        <v>48408</v>
      </c>
      <c r="D23" s="58">
        <v>53435</v>
      </c>
      <c r="E23" s="58">
        <v>50525</v>
      </c>
      <c r="F23" s="58">
        <v>55833</v>
      </c>
      <c r="G23" s="58">
        <v>56436</v>
      </c>
      <c r="H23" s="58">
        <v>59493</v>
      </c>
      <c r="I23" s="58">
        <v>54636</v>
      </c>
      <c r="J23" s="59">
        <v>48198</v>
      </c>
      <c r="K23" s="59">
        <v>55350</v>
      </c>
      <c r="L23" s="59">
        <v>45604</v>
      </c>
      <c r="M23" s="59">
        <v>45379</v>
      </c>
      <c r="N23" s="59">
        <v>65524</v>
      </c>
      <c r="O23" s="59">
        <v>68301</v>
      </c>
      <c r="P23" s="59">
        <v>61422</v>
      </c>
      <c r="Q23" s="59">
        <v>60938</v>
      </c>
      <c r="R23" s="59">
        <v>60369</v>
      </c>
      <c r="S23" s="59">
        <v>52558</v>
      </c>
      <c r="T23" s="59">
        <v>50584</v>
      </c>
      <c r="U23" s="59">
        <v>48886</v>
      </c>
      <c r="V23" s="59">
        <v>56961</v>
      </c>
      <c r="W23" s="60">
        <v>55254</v>
      </c>
      <c r="X23" s="59">
        <v>70079</v>
      </c>
      <c r="Y23" s="136">
        <v>54425.3609</v>
      </c>
    </row>
    <row r="24" spans="1:25" ht="11.25" customHeight="1" x14ac:dyDescent="0.3">
      <c r="A24" s="61" t="s">
        <v>225</v>
      </c>
      <c r="B24" s="61" t="s">
        <v>207</v>
      </c>
      <c r="C24" s="62">
        <v>115399</v>
      </c>
      <c r="D24" s="62">
        <v>126941</v>
      </c>
      <c r="E24" s="62">
        <v>121253</v>
      </c>
      <c r="F24" s="62">
        <v>114508</v>
      </c>
      <c r="G24" s="62">
        <v>115966</v>
      </c>
      <c r="H24" s="62">
        <v>110725</v>
      </c>
      <c r="I24" s="62">
        <v>113887</v>
      </c>
      <c r="J24" s="63">
        <v>100011</v>
      </c>
      <c r="K24" s="63">
        <v>115239</v>
      </c>
      <c r="L24" s="63">
        <v>124071</v>
      </c>
      <c r="M24" s="63">
        <v>103476</v>
      </c>
      <c r="N24" s="63">
        <v>114555</v>
      </c>
      <c r="O24" s="63">
        <v>116748</v>
      </c>
      <c r="P24" s="63">
        <v>126541</v>
      </c>
      <c r="Q24" s="63">
        <v>118699</v>
      </c>
      <c r="R24" s="63">
        <v>103406</v>
      </c>
      <c r="S24" s="63">
        <v>91370</v>
      </c>
      <c r="T24" s="63">
        <v>101262</v>
      </c>
      <c r="U24" s="63">
        <v>95585</v>
      </c>
      <c r="V24" s="63">
        <v>103018</v>
      </c>
      <c r="W24" s="64">
        <v>92638</v>
      </c>
      <c r="X24" s="63">
        <v>102850</v>
      </c>
      <c r="Y24" s="137">
        <v>55703.307399999998</v>
      </c>
    </row>
    <row r="25" spans="1:25" ht="11.25" customHeight="1" x14ac:dyDescent="0.3">
      <c r="A25" s="61" t="s">
        <v>226</v>
      </c>
      <c r="B25" s="61" t="s">
        <v>207</v>
      </c>
      <c r="C25" s="62">
        <v>46593</v>
      </c>
      <c r="D25" s="62">
        <v>51895</v>
      </c>
      <c r="E25" s="62">
        <v>48407</v>
      </c>
      <c r="F25" s="62">
        <v>48200</v>
      </c>
      <c r="G25" s="62">
        <v>50479</v>
      </c>
      <c r="H25" s="62">
        <v>43645</v>
      </c>
      <c r="I25" s="62">
        <v>45385</v>
      </c>
      <c r="J25" s="63">
        <v>39940</v>
      </c>
      <c r="K25" s="63">
        <v>46173</v>
      </c>
      <c r="L25" s="63">
        <v>49187</v>
      </c>
      <c r="M25" s="63">
        <v>32350</v>
      </c>
      <c r="N25" s="63">
        <v>46672</v>
      </c>
      <c r="O25" s="63">
        <v>35970</v>
      </c>
      <c r="P25" s="63">
        <v>49106</v>
      </c>
      <c r="Q25" s="63">
        <v>50553</v>
      </c>
      <c r="R25" s="63">
        <v>37423</v>
      </c>
      <c r="S25" s="63">
        <v>38387</v>
      </c>
      <c r="T25" s="63">
        <v>44081</v>
      </c>
      <c r="U25" s="63">
        <v>40977</v>
      </c>
      <c r="V25" s="63">
        <v>43191</v>
      </c>
      <c r="W25" s="64">
        <v>44335</v>
      </c>
      <c r="X25" s="63">
        <v>50617</v>
      </c>
      <c r="Y25" s="137">
        <v>26739.9535</v>
      </c>
    </row>
    <row r="26" spans="1:25" ht="11.25" customHeight="1" x14ac:dyDescent="0.3">
      <c r="A26" s="61" t="s">
        <v>227</v>
      </c>
      <c r="B26" s="61" t="s">
        <v>207</v>
      </c>
      <c r="C26" s="62">
        <v>98314</v>
      </c>
      <c r="D26" s="62">
        <v>110710</v>
      </c>
      <c r="E26" s="62">
        <v>103563</v>
      </c>
      <c r="F26" s="62">
        <v>99648</v>
      </c>
      <c r="G26" s="62">
        <v>112971</v>
      </c>
      <c r="H26" s="62">
        <v>108608</v>
      </c>
      <c r="I26" s="62">
        <v>103157</v>
      </c>
      <c r="J26" s="63">
        <v>83343</v>
      </c>
      <c r="K26" s="63">
        <v>108402</v>
      </c>
      <c r="L26" s="63">
        <v>95664</v>
      </c>
      <c r="M26" s="63">
        <v>73222</v>
      </c>
      <c r="N26" s="63">
        <v>92774</v>
      </c>
      <c r="O26" s="63">
        <v>108877</v>
      </c>
      <c r="P26" s="63">
        <v>117975</v>
      </c>
      <c r="Q26" s="63">
        <v>115778</v>
      </c>
      <c r="R26" s="63">
        <v>109941</v>
      </c>
      <c r="S26" s="63">
        <v>97173</v>
      </c>
      <c r="T26" s="63">
        <v>94680</v>
      </c>
      <c r="U26" s="63">
        <v>94305</v>
      </c>
      <c r="V26" s="63">
        <v>102481</v>
      </c>
      <c r="W26" s="64">
        <v>99259</v>
      </c>
      <c r="X26" s="63">
        <v>106174</v>
      </c>
      <c r="Y26" s="137">
        <v>98442.083700000003</v>
      </c>
    </row>
    <row r="27" spans="1:25" ht="11.25" customHeight="1" x14ac:dyDescent="0.3">
      <c r="A27" s="53" t="s">
        <v>228</v>
      </c>
      <c r="B27" s="53" t="s">
        <v>211</v>
      </c>
      <c r="C27" s="58">
        <v>260306</v>
      </c>
      <c r="D27" s="58">
        <v>289546</v>
      </c>
      <c r="E27" s="58">
        <v>273223</v>
      </c>
      <c r="F27" s="58">
        <v>262356</v>
      </c>
      <c r="G27" s="58">
        <v>279416</v>
      </c>
      <c r="H27" s="58">
        <v>262978</v>
      </c>
      <c r="I27" s="58">
        <v>262429</v>
      </c>
      <c r="J27" s="59">
        <v>223294</v>
      </c>
      <c r="K27" s="59">
        <v>269814</v>
      </c>
      <c r="L27" s="59">
        <v>268922</v>
      </c>
      <c r="M27" s="59">
        <v>209048</v>
      </c>
      <c r="N27" s="59">
        <v>254001</v>
      </c>
      <c r="O27" s="59">
        <v>261595</v>
      </c>
      <c r="P27" s="59">
        <v>293622</v>
      </c>
      <c r="Q27" s="59">
        <v>285030</v>
      </c>
      <c r="R27" s="59">
        <v>250770</v>
      </c>
      <c r="S27" s="59">
        <v>226930</v>
      </c>
      <c r="T27" s="59">
        <v>240023</v>
      </c>
      <c r="U27" s="59">
        <v>230867</v>
      </c>
      <c r="V27" s="59">
        <v>248690</v>
      </c>
      <c r="W27" s="60">
        <v>236232</v>
      </c>
      <c r="X27" s="59">
        <v>259641</v>
      </c>
      <c r="Y27" s="136">
        <v>180885.34460000001</v>
      </c>
    </row>
    <row r="28" spans="1:25" ht="11.25" customHeight="1" x14ac:dyDescent="0.3">
      <c r="A28" s="61" t="s">
        <v>229</v>
      </c>
      <c r="B28" s="61" t="s">
        <v>207</v>
      </c>
      <c r="C28" s="62">
        <v>92400</v>
      </c>
      <c r="D28" s="62">
        <v>99296</v>
      </c>
      <c r="E28" s="62">
        <v>87900</v>
      </c>
      <c r="F28" s="62">
        <v>91240</v>
      </c>
      <c r="G28" s="62">
        <v>97281</v>
      </c>
      <c r="H28" s="62">
        <v>96237</v>
      </c>
      <c r="I28" s="62">
        <v>96891</v>
      </c>
      <c r="J28" s="63">
        <v>77918</v>
      </c>
      <c r="K28" s="63">
        <v>90682</v>
      </c>
      <c r="L28" s="63">
        <v>87237</v>
      </c>
      <c r="M28" s="63">
        <v>82350</v>
      </c>
      <c r="N28" s="63">
        <v>89697</v>
      </c>
      <c r="O28" s="63">
        <v>76440</v>
      </c>
      <c r="P28" s="63">
        <v>96488</v>
      </c>
      <c r="Q28" s="63">
        <v>84982</v>
      </c>
      <c r="R28" s="63">
        <v>89494</v>
      </c>
      <c r="S28" s="63">
        <v>75712</v>
      </c>
      <c r="T28" s="63">
        <v>66099</v>
      </c>
      <c r="U28" s="63">
        <v>59810</v>
      </c>
      <c r="V28" s="63">
        <v>70816</v>
      </c>
      <c r="W28" s="64">
        <v>69800</v>
      </c>
      <c r="X28" s="63">
        <v>77594</v>
      </c>
      <c r="Y28" s="137">
        <v>62893.7595</v>
      </c>
    </row>
    <row r="29" spans="1:25" ht="11.25" customHeight="1" x14ac:dyDescent="0.3">
      <c r="A29" s="61" t="s">
        <v>230</v>
      </c>
      <c r="B29" s="61" t="s">
        <v>207</v>
      </c>
      <c r="C29" s="62">
        <v>122974</v>
      </c>
      <c r="D29" s="62">
        <v>119208</v>
      </c>
      <c r="E29" s="62">
        <v>127482</v>
      </c>
      <c r="F29" s="62">
        <v>94620</v>
      </c>
      <c r="G29" s="62">
        <v>95672</v>
      </c>
      <c r="H29" s="62">
        <v>98300</v>
      </c>
      <c r="I29" s="62">
        <v>103830</v>
      </c>
      <c r="J29" s="63">
        <v>98053</v>
      </c>
      <c r="K29" s="63">
        <v>111787</v>
      </c>
      <c r="L29" s="63">
        <v>109650</v>
      </c>
      <c r="M29" s="63">
        <v>89840</v>
      </c>
      <c r="N29" s="63">
        <v>114378</v>
      </c>
      <c r="O29" s="63">
        <v>92609</v>
      </c>
      <c r="P29" s="63">
        <v>114127</v>
      </c>
      <c r="Q29" s="63">
        <v>112032</v>
      </c>
      <c r="R29" s="63">
        <v>107278</v>
      </c>
      <c r="S29" s="63">
        <v>91650</v>
      </c>
      <c r="T29" s="63">
        <v>100767</v>
      </c>
      <c r="U29" s="63">
        <v>93811</v>
      </c>
      <c r="V29" s="63">
        <v>106925</v>
      </c>
      <c r="W29" s="64">
        <v>105655</v>
      </c>
      <c r="X29" s="63">
        <v>111447</v>
      </c>
      <c r="Y29" s="137">
        <v>76253.513200000001</v>
      </c>
    </row>
    <row r="30" spans="1:25" ht="11.25" customHeight="1" x14ac:dyDescent="0.3">
      <c r="A30" s="61" t="s">
        <v>231</v>
      </c>
      <c r="B30" s="61" t="s">
        <v>207</v>
      </c>
      <c r="C30" s="62">
        <v>55408</v>
      </c>
      <c r="D30" s="62">
        <v>69648</v>
      </c>
      <c r="E30" s="62">
        <v>57748</v>
      </c>
      <c r="F30" s="62">
        <v>57789</v>
      </c>
      <c r="G30" s="62">
        <v>59049</v>
      </c>
      <c r="H30" s="62">
        <v>61212</v>
      </c>
      <c r="I30" s="62">
        <v>62596</v>
      </c>
      <c r="J30" s="63">
        <v>38251</v>
      </c>
      <c r="K30" s="63">
        <v>60629</v>
      </c>
      <c r="L30" s="63">
        <v>55099</v>
      </c>
      <c r="M30" s="63">
        <v>46013</v>
      </c>
      <c r="N30" s="63">
        <v>48853</v>
      </c>
      <c r="O30" s="63">
        <v>53593</v>
      </c>
      <c r="P30" s="63">
        <v>54684</v>
      </c>
      <c r="Q30" s="63">
        <v>44377</v>
      </c>
      <c r="R30" s="63">
        <v>52852</v>
      </c>
      <c r="S30" s="63">
        <v>43893</v>
      </c>
      <c r="T30" s="63">
        <v>41207</v>
      </c>
      <c r="U30" s="63">
        <v>36431</v>
      </c>
      <c r="V30" s="63">
        <v>45415</v>
      </c>
      <c r="W30" s="64">
        <v>46086</v>
      </c>
      <c r="X30" s="63">
        <v>53023</v>
      </c>
      <c r="Y30" s="137">
        <v>28697.411899999999</v>
      </c>
    </row>
    <row r="31" spans="1:25" ht="11.25" customHeight="1" x14ac:dyDescent="0.3">
      <c r="A31" s="53" t="s">
        <v>232</v>
      </c>
      <c r="B31" s="53" t="s">
        <v>211</v>
      </c>
      <c r="C31" s="58">
        <v>270782</v>
      </c>
      <c r="D31" s="58">
        <v>288152</v>
      </c>
      <c r="E31" s="58">
        <v>273130</v>
      </c>
      <c r="F31" s="58">
        <v>243649</v>
      </c>
      <c r="G31" s="58">
        <v>252002</v>
      </c>
      <c r="H31" s="58">
        <v>255749</v>
      </c>
      <c r="I31" s="58">
        <v>263317</v>
      </c>
      <c r="J31" s="59">
        <v>214222</v>
      </c>
      <c r="K31" s="59">
        <v>263098</v>
      </c>
      <c r="L31" s="59">
        <v>251986</v>
      </c>
      <c r="M31" s="59">
        <v>218203</v>
      </c>
      <c r="N31" s="59">
        <v>252928</v>
      </c>
      <c r="O31" s="59">
        <v>222642</v>
      </c>
      <c r="P31" s="59">
        <v>265299</v>
      </c>
      <c r="Q31" s="59">
        <v>241391</v>
      </c>
      <c r="R31" s="59">
        <v>249624</v>
      </c>
      <c r="S31" s="59">
        <v>211255</v>
      </c>
      <c r="T31" s="59">
        <v>208073</v>
      </c>
      <c r="U31" s="59">
        <v>190052</v>
      </c>
      <c r="V31" s="59">
        <v>223156</v>
      </c>
      <c r="W31" s="60">
        <v>221541</v>
      </c>
      <c r="X31" s="59">
        <v>242064</v>
      </c>
      <c r="Y31" s="136">
        <v>167844.68460000001</v>
      </c>
    </row>
    <row r="32" spans="1:25" ht="11.25" customHeight="1" x14ac:dyDescent="0.3">
      <c r="A32" s="57" t="s">
        <v>233</v>
      </c>
      <c r="B32" s="53" t="s">
        <v>205</v>
      </c>
      <c r="C32" s="65">
        <v>579496</v>
      </c>
      <c r="D32" s="65">
        <v>631133</v>
      </c>
      <c r="E32" s="65">
        <v>596878</v>
      </c>
      <c r="F32" s="65">
        <v>561838</v>
      </c>
      <c r="G32" s="65">
        <v>587854</v>
      </c>
      <c r="H32" s="65">
        <v>578220</v>
      </c>
      <c r="I32" s="65">
        <v>580382</v>
      </c>
      <c r="J32" s="65">
        <v>485714</v>
      </c>
      <c r="K32" s="65">
        <v>588262</v>
      </c>
      <c r="L32" s="65">
        <v>566512</v>
      </c>
      <c r="M32" s="65">
        <v>472630</v>
      </c>
      <c r="N32" s="65">
        <v>572453</v>
      </c>
      <c r="O32" s="65">
        <v>552538</v>
      </c>
      <c r="P32" s="65">
        <v>620343</v>
      </c>
      <c r="Q32" s="65">
        <v>587359</v>
      </c>
      <c r="R32" s="65">
        <v>560763</v>
      </c>
      <c r="S32" s="65">
        <v>490743</v>
      </c>
      <c r="T32" s="54">
        <v>498680</v>
      </c>
      <c r="U32" s="54">
        <v>469805</v>
      </c>
      <c r="V32" s="65">
        <v>528807</v>
      </c>
      <c r="W32" s="66">
        <v>513027</v>
      </c>
      <c r="X32" s="65">
        <v>571784</v>
      </c>
      <c r="Y32" s="138">
        <v>403155.39010000002</v>
      </c>
    </row>
    <row r="33" spans="1:25" ht="11.25" customHeight="1" x14ac:dyDescent="0.3">
      <c r="A33" s="53" t="s">
        <v>234</v>
      </c>
      <c r="B33" s="53" t="s">
        <v>235</v>
      </c>
      <c r="C33" s="58">
        <v>1192702</v>
      </c>
      <c r="D33" s="54">
        <v>1258120</v>
      </c>
      <c r="E33" s="54">
        <v>1205817</v>
      </c>
      <c r="F33" s="54">
        <v>1144735</v>
      </c>
      <c r="G33" s="54">
        <v>1190141</v>
      </c>
      <c r="H33" s="54">
        <v>1197547</v>
      </c>
      <c r="I33" s="54">
        <v>1214952</v>
      </c>
      <c r="J33" s="54">
        <v>1078784</v>
      </c>
      <c r="K33" s="54">
        <v>1191804</v>
      </c>
      <c r="L33" s="54">
        <v>1177321</v>
      </c>
      <c r="M33" s="54">
        <v>1078825</v>
      </c>
      <c r="N33" s="54">
        <v>1230253</v>
      </c>
      <c r="O33" s="54">
        <v>1191291</v>
      </c>
      <c r="P33" s="54">
        <v>1242605</v>
      </c>
      <c r="Q33" s="54">
        <v>1191420</v>
      </c>
      <c r="R33" s="54">
        <v>1146127</v>
      </c>
      <c r="S33" s="54">
        <v>1011563</v>
      </c>
      <c r="T33" s="54">
        <v>988823</v>
      </c>
      <c r="U33" s="54">
        <v>939080</v>
      </c>
      <c r="V33" s="54">
        <v>1027592</v>
      </c>
      <c r="W33" s="55">
        <v>981006</v>
      </c>
      <c r="X33" s="54">
        <v>1054566</v>
      </c>
      <c r="Y33" s="135">
        <v>819355.64480000001</v>
      </c>
    </row>
    <row r="34" spans="1:25" ht="11.25" customHeight="1" x14ac:dyDescent="0.3">
      <c r="A34" s="201" t="s">
        <v>236</v>
      </c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3"/>
      <c r="Y34" s="143"/>
    </row>
    <row r="35" spans="1:25" ht="11.25" customHeight="1" x14ac:dyDescent="0.3">
      <c r="A35" s="52" t="s">
        <v>200</v>
      </c>
      <c r="B35" s="53" t="s">
        <v>201</v>
      </c>
      <c r="C35" s="59">
        <v>17083</v>
      </c>
      <c r="D35" s="59">
        <v>15966</v>
      </c>
      <c r="E35" s="59">
        <v>31420</v>
      </c>
      <c r="F35" s="59">
        <v>18328</v>
      </c>
      <c r="G35" s="59">
        <v>38832</v>
      </c>
      <c r="H35" s="54">
        <v>43587</v>
      </c>
      <c r="I35" s="54">
        <v>38751</v>
      </c>
      <c r="J35" s="59">
        <v>27689</v>
      </c>
      <c r="K35" s="54">
        <v>61702</v>
      </c>
      <c r="L35" s="54">
        <v>48986</v>
      </c>
      <c r="M35" s="54">
        <v>51119</v>
      </c>
      <c r="N35" s="54">
        <v>54295</v>
      </c>
      <c r="O35" s="54">
        <v>38579</v>
      </c>
      <c r="P35" s="54">
        <v>42392</v>
      </c>
      <c r="Q35" s="54">
        <v>63294</v>
      </c>
      <c r="R35" s="54">
        <v>42055</v>
      </c>
      <c r="S35" s="54">
        <v>65392</v>
      </c>
      <c r="T35" s="54">
        <v>38726</v>
      </c>
      <c r="U35" s="54">
        <v>62498</v>
      </c>
      <c r="V35" s="54">
        <v>58210</v>
      </c>
      <c r="W35" s="55">
        <v>1650</v>
      </c>
      <c r="X35" s="54">
        <v>1885</v>
      </c>
      <c r="Y35" s="135">
        <v>113.3</v>
      </c>
    </row>
    <row r="36" spans="1:25" ht="11.25" customHeight="1" x14ac:dyDescent="0.3">
      <c r="A36" s="53" t="s">
        <v>202</v>
      </c>
      <c r="B36" s="53" t="s">
        <v>203</v>
      </c>
      <c r="C36" s="59">
        <v>172571</v>
      </c>
      <c r="D36" s="59">
        <v>291156</v>
      </c>
      <c r="E36" s="59">
        <v>173977</v>
      </c>
      <c r="F36" s="59">
        <v>112907</v>
      </c>
      <c r="G36" s="59">
        <v>258888</v>
      </c>
      <c r="H36" s="54">
        <v>296382</v>
      </c>
      <c r="I36" s="56">
        <v>344687</v>
      </c>
      <c r="J36" s="59">
        <v>108229</v>
      </c>
      <c r="K36" s="56">
        <v>401091</v>
      </c>
      <c r="L36" s="56">
        <v>277430</v>
      </c>
      <c r="M36" s="56">
        <v>300173</v>
      </c>
      <c r="N36" s="56">
        <v>298903</v>
      </c>
      <c r="O36" s="54">
        <v>184022</v>
      </c>
      <c r="P36" s="54">
        <v>238599</v>
      </c>
      <c r="Q36" s="54">
        <v>397944</v>
      </c>
      <c r="R36" s="54">
        <v>321929</v>
      </c>
      <c r="S36" s="54">
        <v>380140</v>
      </c>
      <c r="T36" s="54">
        <v>350162</v>
      </c>
      <c r="U36" s="54">
        <v>454371</v>
      </c>
      <c r="V36" s="54">
        <v>449654</v>
      </c>
      <c r="W36" s="55">
        <v>391696</v>
      </c>
      <c r="X36" s="54">
        <v>334889</v>
      </c>
      <c r="Y36" s="135">
        <v>43047.3</v>
      </c>
    </row>
    <row r="37" spans="1:25" ht="11.25" customHeight="1" x14ac:dyDescent="0.3">
      <c r="A37" s="57" t="s">
        <v>204</v>
      </c>
      <c r="B37" s="53" t="s">
        <v>205</v>
      </c>
      <c r="C37" s="58">
        <v>189654</v>
      </c>
      <c r="D37" s="58">
        <v>307122</v>
      </c>
      <c r="E37" s="58">
        <v>205397</v>
      </c>
      <c r="F37" s="58">
        <v>131235</v>
      </c>
      <c r="G37" s="58">
        <v>297720</v>
      </c>
      <c r="H37" s="58">
        <v>339969</v>
      </c>
      <c r="I37" s="58">
        <v>383438</v>
      </c>
      <c r="J37" s="59">
        <v>135918</v>
      </c>
      <c r="K37" s="58">
        <v>462793</v>
      </c>
      <c r="L37" s="58">
        <v>326416</v>
      </c>
      <c r="M37" s="58">
        <v>351292</v>
      </c>
      <c r="N37" s="58">
        <v>353198</v>
      </c>
      <c r="O37" s="59">
        <v>222601</v>
      </c>
      <c r="P37" s="59">
        <v>280991</v>
      </c>
      <c r="Q37" s="59">
        <v>461238</v>
      </c>
      <c r="R37" s="59">
        <v>363984</v>
      </c>
      <c r="S37" s="59">
        <v>445532</v>
      </c>
      <c r="T37" s="59">
        <v>388888</v>
      </c>
      <c r="U37" s="59">
        <v>516869</v>
      </c>
      <c r="V37" s="59">
        <v>507864</v>
      </c>
      <c r="W37" s="60">
        <v>393346</v>
      </c>
      <c r="X37" s="59">
        <v>336774</v>
      </c>
      <c r="Y37" s="136">
        <v>43160.6</v>
      </c>
    </row>
    <row r="38" spans="1:25" ht="11.25" customHeight="1" x14ac:dyDescent="0.3">
      <c r="A38" s="61" t="s">
        <v>206</v>
      </c>
      <c r="B38" s="61" t="s">
        <v>207</v>
      </c>
      <c r="C38" s="62">
        <v>324450</v>
      </c>
      <c r="D38" s="62">
        <v>587733</v>
      </c>
      <c r="E38" s="62">
        <v>448378</v>
      </c>
      <c r="F38" s="62">
        <v>326387</v>
      </c>
      <c r="G38" s="62">
        <v>588098</v>
      </c>
      <c r="H38" s="62">
        <v>756867</v>
      </c>
      <c r="I38" s="62">
        <v>656083</v>
      </c>
      <c r="J38" s="67">
        <v>221158</v>
      </c>
      <c r="K38" s="62">
        <v>725795</v>
      </c>
      <c r="L38" s="62">
        <v>620013</v>
      </c>
      <c r="M38" s="62">
        <v>638123</v>
      </c>
      <c r="N38" s="62">
        <v>725775</v>
      </c>
      <c r="O38" s="63">
        <v>358210</v>
      </c>
      <c r="P38" s="63">
        <v>534745</v>
      </c>
      <c r="Q38" s="63">
        <v>744134</v>
      </c>
      <c r="R38" s="63">
        <v>556845</v>
      </c>
      <c r="S38" s="63">
        <v>745880</v>
      </c>
      <c r="T38" s="63">
        <v>473522</v>
      </c>
      <c r="U38" s="63">
        <v>765929</v>
      </c>
      <c r="V38" s="63">
        <v>648832</v>
      </c>
      <c r="W38" s="64">
        <v>623837</v>
      </c>
      <c r="X38" s="63">
        <v>466759</v>
      </c>
      <c r="Y38" s="137">
        <v>176150.6</v>
      </c>
    </row>
    <row r="39" spans="1:25" ht="11.25" customHeight="1" x14ac:dyDescent="0.3">
      <c r="A39" s="61" t="s">
        <v>208</v>
      </c>
      <c r="B39" s="61" t="s">
        <v>207</v>
      </c>
      <c r="C39" s="62">
        <v>144215</v>
      </c>
      <c r="D39" s="62">
        <v>152937</v>
      </c>
      <c r="E39" s="62">
        <v>155540</v>
      </c>
      <c r="F39" s="62">
        <v>127234</v>
      </c>
      <c r="G39" s="62">
        <v>189427</v>
      </c>
      <c r="H39" s="62">
        <v>269567</v>
      </c>
      <c r="I39" s="62">
        <v>214374</v>
      </c>
      <c r="J39" s="67">
        <v>133733</v>
      </c>
      <c r="K39" s="62">
        <v>288795</v>
      </c>
      <c r="L39" s="62">
        <v>243218</v>
      </c>
      <c r="M39" s="62">
        <v>234044</v>
      </c>
      <c r="N39" s="62">
        <v>271366</v>
      </c>
      <c r="O39" s="63">
        <v>148646</v>
      </c>
      <c r="P39" s="63">
        <v>189934</v>
      </c>
      <c r="Q39" s="63">
        <v>239230</v>
      </c>
      <c r="R39" s="63">
        <v>217696</v>
      </c>
      <c r="S39" s="63">
        <v>282875</v>
      </c>
      <c r="T39" s="63">
        <v>203446</v>
      </c>
      <c r="U39" s="63">
        <v>295124</v>
      </c>
      <c r="V39" s="63">
        <v>239879</v>
      </c>
      <c r="W39" s="64">
        <v>245398</v>
      </c>
      <c r="X39" s="63">
        <v>244356</v>
      </c>
      <c r="Y39" s="137">
        <v>74623.8</v>
      </c>
    </row>
    <row r="40" spans="1:25" ht="11.25" customHeight="1" x14ac:dyDescent="0.3">
      <c r="A40" s="61" t="s">
        <v>209</v>
      </c>
      <c r="B40" s="61" t="s">
        <v>207</v>
      </c>
      <c r="C40" s="62">
        <v>100926</v>
      </c>
      <c r="D40" s="62">
        <v>81015</v>
      </c>
      <c r="E40" s="62">
        <v>90688</v>
      </c>
      <c r="F40" s="62">
        <v>73810</v>
      </c>
      <c r="G40" s="62">
        <v>135661</v>
      </c>
      <c r="H40" s="62">
        <v>183757</v>
      </c>
      <c r="I40" s="62">
        <v>138492</v>
      </c>
      <c r="J40" s="67">
        <v>69621</v>
      </c>
      <c r="K40" s="62">
        <v>159242</v>
      </c>
      <c r="L40" s="62">
        <v>144516</v>
      </c>
      <c r="M40" s="62">
        <v>126671</v>
      </c>
      <c r="N40" s="62">
        <v>158463</v>
      </c>
      <c r="O40" s="63">
        <v>98016</v>
      </c>
      <c r="P40" s="63">
        <v>127874</v>
      </c>
      <c r="Q40" s="63">
        <v>196418</v>
      </c>
      <c r="R40" s="63">
        <v>148522</v>
      </c>
      <c r="S40" s="63">
        <v>172189</v>
      </c>
      <c r="T40" s="63">
        <v>138525</v>
      </c>
      <c r="U40" s="63">
        <v>166331</v>
      </c>
      <c r="V40" s="63">
        <v>154847</v>
      </c>
      <c r="W40" s="64">
        <v>170050</v>
      </c>
      <c r="X40" s="63">
        <v>110708</v>
      </c>
      <c r="Y40" s="137">
        <v>85155.4</v>
      </c>
    </row>
    <row r="41" spans="1:25" ht="11.25" customHeight="1" x14ac:dyDescent="0.3">
      <c r="A41" s="53" t="s">
        <v>210</v>
      </c>
      <c r="B41" s="53" t="s">
        <v>211</v>
      </c>
      <c r="C41" s="58">
        <v>569591</v>
      </c>
      <c r="D41" s="58">
        <v>821685</v>
      </c>
      <c r="E41" s="58">
        <v>694606</v>
      </c>
      <c r="F41" s="58">
        <v>527431</v>
      </c>
      <c r="G41" s="58">
        <v>913186</v>
      </c>
      <c r="H41" s="58">
        <v>1210191</v>
      </c>
      <c r="I41" s="58">
        <v>1008949</v>
      </c>
      <c r="J41" s="59">
        <v>424512</v>
      </c>
      <c r="K41" s="58">
        <v>1173832</v>
      </c>
      <c r="L41" s="58">
        <v>1007747</v>
      </c>
      <c r="M41" s="58">
        <v>998838</v>
      </c>
      <c r="N41" s="58">
        <v>1155604</v>
      </c>
      <c r="O41" s="59">
        <v>604872</v>
      </c>
      <c r="P41" s="59">
        <v>852553</v>
      </c>
      <c r="Q41" s="59">
        <v>1179782</v>
      </c>
      <c r="R41" s="59">
        <v>923062</v>
      </c>
      <c r="S41" s="59">
        <v>1200943</v>
      </c>
      <c r="T41" s="59">
        <v>815492</v>
      </c>
      <c r="U41" s="59">
        <v>1227384</v>
      </c>
      <c r="V41" s="59">
        <v>1043558</v>
      </c>
      <c r="W41" s="60">
        <v>1039285</v>
      </c>
      <c r="X41" s="59">
        <v>821823</v>
      </c>
      <c r="Y41" s="136">
        <v>335929.8</v>
      </c>
    </row>
    <row r="42" spans="1:25" ht="11.25" customHeight="1" x14ac:dyDescent="0.3">
      <c r="A42" s="61" t="s">
        <v>212</v>
      </c>
      <c r="B42" s="61" t="s">
        <v>207</v>
      </c>
      <c r="C42" s="62">
        <v>159364</v>
      </c>
      <c r="D42" s="62">
        <v>166405</v>
      </c>
      <c r="E42" s="62">
        <v>190704</v>
      </c>
      <c r="F42" s="62">
        <v>203523</v>
      </c>
      <c r="G42" s="62">
        <v>274471</v>
      </c>
      <c r="H42" s="62">
        <v>318228</v>
      </c>
      <c r="I42" s="62">
        <v>290766</v>
      </c>
      <c r="J42" s="67">
        <v>170944</v>
      </c>
      <c r="K42" s="62">
        <v>301734</v>
      </c>
      <c r="L42" s="62">
        <v>320688</v>
      </c>
      <c r="M42" s="62">
        <v>287410</v>
      </c>
      <c r="N42" s="62">
        <v>375493</v>
      </c>
      <c r="O42" s="63">
        <v>315902</v>
      </c>
      <c r="P42" s="63">
        <v>274439</v>
      </c>
      <c r="Q42" s="63">
        <v>420420</v>
      </c>
      <c r="R42" s="63">
        <v>246337</v>
      </c>
      <c r="S42" s="63">
        <v>382167</v>
      </c>
      <c r="T42" s="63">
        <v>245340</v>
      </c>
      <c r="U42" s="63">
        <v>342115</v>
      </c>
      <c r="V42" s="63">
        <v>281026</v>
      </c>
      <c r="W42" s="64">
        <v>281503</v>
      </c>
      <c r="X42" s="63">
        <v>315093</v>
      </c>
      <c r="Y42" s="137">
        <v>190309.4</v>
      </c>
    </row>
    <row r="43" spans="1:25" ht="11.25" customHeight="1" x14ac:dyDescent="0.3">
      <c r="A43" s="61" t="s">
        <v>213</v>
      </c>
      <c r="B43" s="61" t="s">
        <v>207</v>
      </c>
      <c r="C43" s="62">
        <v>133149</v>
      </c>
      <c r="D43" s="62">
        <v>119625</v>
      </c>
      <c r="E43" s="62">
        <v>127979</v>
      </c>
      <c r="F43" s="62">
        <v>129766</v>
      </c>
      <c r="G43" s="62">
        <v>178144</v>
      </c>
      <c r="H43" s="62">
        <v>251717</v>
      </c>
      <c r="I43" s="62">
        <v>217756</v>
      </c>
      <c r="J43" s="67">
        <v>144295</v>
      </c>
      <c r="K43" s="62">
        <v>203852</v>
      </c>
      <c r="L43" s="62">
        <v>237346</v>
      </c>
      <c r="M43" s="62">
        <v>231766</v>
      </c>
      <c r="N43" s="62">
        <v>201525</v>
      </c>
      <c r="O43" s="63">
        <v>161479</v>
      </c>
      <c r="P43" s="63">
        <v>155273</v>
      </c>
      <c r="Q43" s="63">
        <v>221266</v>
      </c>
      <c r="R43" s="63">
        <v>179941</v>
      </c>
      <c r="S43" s="63">
        <v>211734</v>
      </c>
      <c r="T43" s="63">
        <v>189748</v>
      </c>
      <c r="U43" s="63">
        <v>195136</v>
      </c>
      <c r="V43" s="63">
        <v>217258</v>
      </c>
      <c r="W43" s="64">
        <v>222133</v>
      </c>
      <c r="X43" s="63">
        <v>208751</v>
      </c>
      <c r="Y43" s="137">
        <v>130968.4</v>
      </c>
    </row>
    <row r="44" spans="1:25" ht="11.25" customHeight="1" x14ac:dyDescent="0.3">
      <c r="A44" s="61" t="s">
        <v>214</v>
      </c>
      <c r="B44" s="61" t="s">
        <v>207</v>
      </c>
      <c r="C44" s="62">
        <v>185381</v>
      </c>
      <c r="D44" s="62">
        <v>180084</v>
      </c>
      <c r="E44" s="62">
        <v>237592</v>
      </c>
      <c r="F44" s="62">
        <v>178835</v>
      </c>
      <c r="G44" s="62">
        <v>369082</v>
      </c>
      <c r="H44" s="62">
        <v>347025</v>
      </c>
      <c r="I44" s="62">
        <v>290228</v>
      </c>
      <c r="J44" s="67">
        <v>194632</v>
      </c>
      <c r="K44" s="62">
        <v>286856</v>
      </c>
      <c r="L44" s="62">
        <v>313969</v>
      </c>
      <c r="M44" s="62">
        <v>286820</v>
      </c>
      <c r="N44" s="62">
        <v>274905</v>
      </c>
      <c r="O44" s="63">
        <v>204204</v>
      </c>
      <c r="P44" s="63">
        <v>260743</v>
      </c>
      <c r="Q44" s="63">
        <v>327018</v>
      </c>
      <c r="R44" s="63">
        <v>283344</v>
      </c>
      <c r="S44" s="63">
        <v>256394</v>
      </c>
      <c r="T44" s="63">
        <v>180703</v>
      </c>
      <c r="U44" s="63">
        <v>240032</v>
      </c>
      <c r="V44" s="63">
        <v>269077</v>
      </c>
      <c r="W44" s="64">
        <v>280899</v>
      </c>
      <c r="X44" s="63">
        <v>225585</v>
      </c>
      <c r="Y44" s="137">
        <v>189306.5</v>
      </c>
    </row>
    <row r="45" spans="1:25" ht="11.25" customHeight="1" x14ac:dyDescent="0.3">
      <c r="A45" s="53" t="s">
        <v>215</v>
      </c>
      <c r="B45" s="53" t="s">
        <v>211</v>
      </c>
      <c r="C45" s="58">
        <v>477894</v>
      </c>
      <c r="D45" s="58">
        <v>466114</v>
      </c>
      <c r="E45" s="58">
        <v>556275</v>
      </c>
      <c r="F45" s="58">
        <v>512124</v>
      </c>
      <c r="G45" s="58">
        <v>821697</v>
      </c>
      <c r="H45" s="58">
        <v>916970</v>
      </c>
      <c r="I45" s="58">
        <v>798750</v>
      </c>
      <c r="J45" s="59">
        <v>509871</v>
      </c>
      <c r="K45" s="58">
        <v>792442</v>
      </c>
      <c r="L45" s="58">
        <v>872003</v>
      </c>
      <c r="M45" s="58">
        <v>805996</v>
      </c>
      <c r="N45" s="58">
        <v>851923</v>
      </c>
      <c r="O45" s="59">
        <v>681585</v>
      </c>
      <c r="P45" s="59">
        <v>690455</v>
      </c>
      <c r="Q45" s="59">
        <v>968704</v>
      </c>
      <c r="R45" s="59">
        <v>709621</v>
      </c>
      <c r="S45" s="59">
        <v>850295</v>
      </c>
      <c r="T45" s="59">
        <v>615791</v>
      </c>
      <c r="U45" s="59">
        <v>777283</v>
      </c>
      <c r="V45" s="59">
        <v>767361</v>
      </c>
      <c r="W45" s="60">
        <v>784535</v>
      </c>
      <c r="X45" s="59">
        <v>749429</v>
      </c>
      <c r="Y45" s="136">
        <v>510584.3</v>
      </c>
    </row>
    <row r="46" spans="1:25" ht="11.25" customHeight="1" x14ac:dyDescent="0.3">
      <c r="A46" s="61" t="s">
        <v>216</v>
      </c>
      <c r="B46" s="61" t="s">
        <v>207</v>
      </c>
      <c r="C46" s="62">
        <v>415469</v>
      </c>
      <c r="D46" s="62">
        <v>646031</v>
      </c>
      <c r="E46" s="62">
        <v>674190</v>
      </c>
      <c r="F46" s="62">
        <v>385355</v>
      </c>
      <c r="G46" s="62">
        <v>686327</v>
      </c>
      <c r="H46" s="62">
        <v>737875</v>
      </c>
      <c r="I46" s="62">
        <v>699552</v>
      </c>
      <c r="J46" s="67">
        <v>355577</v>
      </c>
      <c r="K46" s="62">
        <v>677367</v>
      </c>
      <c r="L46" s="62">
        <v>678199</v>
      </c>
      <c r="M46" s="62">
        <v>553073</v>
      </c>
      <c r="N46" s="62">
        <v>628960</v>
      </c>
      <c r="O46" s="63">
        <v>344562</v>
      </c>
      <c r="P46" s="63">
        <v>496981</v>
      </c>
      <c r="Q46" s="63">
        <v>651768</v>
      </c>
      <c r="R46" s="63">
        <v>479725</v>
      </c>
      <c r="S46" s="63">
        <v>656619</v>
      </c>
      <c r="T46" s="63">
        <v>465033</v>
      </c>
      <c r="U46" s="63">
        <v>554675</v>
      </c>
      <c r="V46" s="63">
        <v>580024</v>
      </c>
      <c r="W46" s="64">
        <v>489783</v>
      </c>
      <c r="X46" s="63">
        <v>404161</v>
      </c>
      <c r="Y46" s="137">
        <v>250563.7</v>
      </c>
    </row>
    <row r="47" spans="1:25" ht="11.25" customHeight="1" x14ac:dyDescent="0.3">
      <c r="A47" s="61" t="s">
        <v>217</v>
      </c>
      <c r="B47" s="61" t="s">
        <v>207</v>
      </c>
      <c r="C47" s="62">
        <v>505388</v>
      </c>
      <c r="D47" s="62">
        <v>691040</v>
      </c>
      <c r="E47" s="62">
        <v>688657</v>
      </c>
      <c r="F47" s="62">
        <v>460062</v>
      </c>
      <c r="G47" s="62">
        <v>800679</v>
      </c>
      <c r="H47" s="62">
        <v>896120</v>
      </c>
      <c r="I47" s="62">
        <v>804400</v>
      </c>
      <c r="J47" s="67">
        <v>339554</v>
      </c>
      <c r="K47" s="62">
        <v>772235</v>
      </c>
      <c r="L47" s="62">
        <v>739590</v>
      </c>
      <c r="M47" s="62">
        <v>753518</v>
      </c>
      <c r="N47" s="62">
        <v>587180</v>
      </c>
      <c r="O47" s="63">
        <v>347761</v>
      </c>
      <c r="P47" s="63">
        <v>496463</v>
      </c>
      <c r="Q47" s="63">
        <v>875542</v>
      </c>
      <c r="R47" s="63">
        <v>544355</v>
      </c>
      <c r="S47" s="63">
        <v>682987</v>
      </c>
      <c r="T47" s="63">
        <v>504229</v>
      </c>
      <c r="U47" s="63">
        <v>633679</v>
      </c>
      <c r="V47" s="63">
        <v>637747</v>
      </c>
      <c r="W47" s="64">
        <v>652103</v>
      </c>
      <c r="X47" s="63">
        <v>416925</v>
      </c>
      <c r="Y47" s="137">
        <v>340322.4</v>
      </c>
    </row>
    <row r="48" spans="1:25" ht="11.25" customHeight="1" x14ac:dyDescent="0.3">
      <c r="A48" s="61" t="s">
        <v>218</v>
      </c>
      <c r="B48" s="61" t="s">
        <v>207</v>
      </c>
      <c r="C48" s="62">
        <v>511090</v>
      </c>
      <c r="D48" s="62">
        <v>855129</v>
      </c>
      <c r="E48" s="62">
        <v>743332</v>
      </c>
      <c r="F48" s="62">
        <v>451247</v>
      </c>
      <c r="G48" s="62">
        <v>785349</v>
      </c>
      <c r="H48" s="62">
        <v>937970</v>
      </c>
      <c r="I48" s="62">
        <v>871008</v>
      </c>
      <c r="J48" s="67">
        <v>357094</v>
      </c>
      <c r="K48" s="62">
        <v>856077</v>
      </c>
      <c r="L48" s="62">
        <v>686878</v>
      </c>
      <c r="M48" s="62">
        <v>759515</v>
      </c>
      <c r="N48" s="62">
        <v>816909</v>
      </c>
      <c r="O48" s="63">
        <v>358584</v>
      </c>
      <c r="P48" s="63">
        <v>610238</v>
      </c>
      <c r="Q48" s="63">
        <v>897992</v>
      </c>
      <c r="R48" s="63">
        <v>693694</v>
      </c>
      <c r="S48" s="63">
        <v>770521</v>
      </c>
      <c r="T48" s="63">
        <v>589095</v>
      </c>
      <c r="U48" s="63">
        <v>660174</v>
      </c>
      <c r="V48" s="63">
        <v>637116</v>
      </c>
      <c r="W48" s="64">
        <v>677856</v>
      </c>
      <c r="X48" s="63">
        <v>345912</v>
      </c>
      <c r="Y48" s="137">
        <v>265761.90000000002</v>
      </c>
    </row>
    <row r="49" spans="1:25" ht="11.25" customHeight="1" x14ac:dyDescent="0.3">
      <c r="A49" s="53" t="s">
        <v>219</v>
      </c>
      <c r="B49" s="53" t="s">
        <v>211</v>
      </c>
      <c r="C49" s="58">
        <v>1431947</v>
      </c>
      <c r="D49" s="58">
        <v>2192200</v>
      </c>
      <c r="E49" s="58">
        <v>2106179</v>
      </c>
      <c r="F49" s="58">
        <v>1296664</v>
      </c>
      <c r="G49" s="58">
        <v>2272355</v>
      </c>
      <c r="H49" s="58">
        <v>2571965</v>
      </c>
      <c r="I49" s="58">
        <v>2374960</v>
      </c>
      <c r="J49" s="59">
        <v>1052225</v>
      </c>
      <c r="K49" s="58">
        <v>2305679</v>
      </c>
      <c r="L49" s="58">
        <v>2104667</v>
      </c>
      <c r="M49" s="58">
        <v>2066106</v>
      </c>
      <c r="N49" s="58">
        <v>2033049</v>
      </c>
      <c r="O49" s="59">
        <v>1050907</v>
      </c>
      <c r="P49" s="59">
        <v>1603682</v>
      </c>
      <c r="Q49" s="59">
        <v>2425302</v>
      </c>
      <c r="R49" s="59">
        <v>1717774</v>
      </c>
      <c r="S49" s="59">
        <v>2110127</v>
      </c>
      <c r="T49" s="59">
        <v>1558357</v>
      </c>
      <c r="U49" s="59">
        <v>1848527</v>
      </c>
      <c r="V49" s="59">
        <v>1854886</v>
      </c>
      <c r="W49" s="60">
        <v>1819742</v>
      </c>
      <c r="X49" s="59">
        <v>1166998</v>
      </c>
      <c r="Y49" s="136">
        <v>856648</v>
      </c>
    </row>
    <row r="50" spans="1:25" ht="11.25" customHeight="1" x14ac:dyDescent="0.3">
      <c r="A50" s="57" t="s">
        <v>220</v>
      </c>
      <c r="B50" s="53" t="s">
        <v>205</v>
      </c>
      <c r="C50" s="65">
        <v>2479432</v>
      </c>
      <c r="D50" s="65">
        <v>3479999</v>
      </c>
      <c r="E50" s="65">
        <v>3357060</v>
      </c>
      <c r="F50" s="65">
        <v>2336219</v>
      </c>
      <c r="G50" s="65">
        <v>4007238</v>
      </c>
      <c r="H50" s="65">
        <v>4699126</v>
      </c>
      <c r="I50" s="65">
        <v>4182659</v>
      </c>
      <c r="J50" s="65">
        <v>1986608</v>
      </c>
      <c r="K50" s="65">
        <v>4271953</v>
      </c>
      <c r="L50" s="65">
        <v>3984417</v>
      </c>
      <c r="M50" s="65">
        <v>3870940</v>
      </c>
      <c r="N50" s="65">
        <v>4040576</v>
      </c>
      <c r="O50" s="65">
        <v>2337364</v>
      </c>
      <c r="P50" s="65">
        <v>3146690</v>
      </c>
      <c r="Q50" s="65">
        <v>4573787</v>
      </c>
      <c r="R50" s="65">
        <v>3350458</v>
      </c>
      <c r="S50" s="65">
        <v>4161365</v>
      </c>
      <c r="T50" s="54">
        <v>2989640</v>
      </c>
      <c r="U50" s="54">
        <v>3853194</v>
      </c>
      <c r="V50" s="54">
        <v>3665805</v>
      </c>
      <c r="W50" s="55">
        <v>3643562</v>
      </c>
      <c r="X50" s="54">
        <v>2738250</v>
      </c>
      <c r="Y50" s="139">
        <v>1703162.1</v>
      </c>
    </row>
    <row r="51" spans="1:25" ht="11.25" customHeight="1" x14ac:dyDescent="0.3">
      <c r="A51" s="61" t="s">
        <v>221</v>
      </c>
      <c r="B51" s="61" t="s">
        <v>207</v>
      </c>
      <c r="C51" s="62">
        <v>106672</v>
      </c>
      <c r="D51" s="62">
        <v>200303</v>
      </c>
      <c r="E51" s="62">
        <v>125140</v>
      </c>
      <c r="F51" s="62">
        <v>165198</v>
      </c>
      <c r="G51" s="62">
        <v>233384</v>
      </c>
      <c r="H51" s="62">
        <v>261278</v>
      </c>
      <c r="I51" s="62">
        <v>198670</v>
      </c>
      <c r="J51" s="67">
        <v>115649</v>
      </c>
      <c r="K51" s="62">
        <v>258938</v>
      </c>
      <c r="L51" s="62">
        <v>165870</v>
      </c>
      <c r="M51" s="62">
        <v>146972</v>
      </c>
      <c r="N51" s="62">
        <v>289507</v>
      </c>
      <c r="O51" s="63">
        <v>292026</v>
      </c>
      <c r="P51" s="63">
        <v>248349</v>
      </c>
      <c r="Q51" s="63">
        <v>330891</v>
      </c>
      <c r="R51" s="63">
        <v>208042</v>
      </c>
      <c r="S51" s="63">
        <v>327709</v>
      </c>
      <c r="T51" s="63">
        <v>293948</v>
      </c>
      <c r="U51" s="63">
        <v>271864</v>
      </c>
      <c r="V51" s="63">
        <v>394129</v>
      </c>
      <c r="W51" s="64">
        <v>396370</v>
      </c>
      <c r="X51" s="63">
        <v>371669</v>
      </c>
      <c r="Y51" s="137">
        <v>141356.79999999999</v>
      </c>
    </row>
    <row r="52" spans="1:25" ht="11.25" customHeight="1" x14ac:dyDescent="0.3">
      <c r="A52" s="61" t="s">
        <v>222</v>
      </c>
      <c r="B52" s="61" t="s">
        <v>207</v>
      </c>
      <c r="C52" s="62">
        <v>39330</v>
      </c>
      <c r="D52" s="62">
        <v>61798</v>
      </c>
      <c r="E52" s="62">
        <v>34021</v>
      </c>
      <c r="F52" s="62">
        <v>28634</v>
      </c>
      <c r="G52" s="62">
        <v>83205</v>
      </c>
      <c r="H52" s="62">
        <v>87213</v>
      </c>
      <c r="I52" s="62">
        <v>70574</v>
      </c>
      <c r="J52" s="67">
        <v>43903</v>
      </c>
      <c r="K52" s="62">
        <v>86636</v>
      </c>
      <c r="L52" s="62">
        <v>56170</v>
      </c>
      <c r="M52" s="62">
        <v>64838</v>
      </c>
      <c r="N52" s="62">
        <v>94946</v>
      </c>
      <c r="O52" s="63">
        <v>52291</v>
      </c>
      <c r="P52" s="63">
        <v>67007</v>
      </c>
      <c r="Q52" s="63">
        <v>77238</v>
      </c>
      <c r="R52" s="63">
        <v>50281</v>
      </c>
      <c r="S52" s="63">
        <v>71614</v>
      </c>
      <c r="T52" s="63">
        <v>40894</v>
      </c>
      <c r="U52" s="63">
        <v>49665</v>
      </c>
      <c r="V52" s="63">
        <v>64442</v>
      </c>
      <c r="W52" s="64">
        <v>49938</v>
      </c>
      <c r="X52" s="63">
        <v>74333</v>
      </c>
      <c r="Y52" s="137">
        <v>10770.3</v>
      </c>
    </row>
    <row r="53" spans="1:25" ht="11.25" customHeight="1" x14ac:dyDescent="0.3">
      <c r="A53" s="61" t="s">
        <v>223</v>
      </c>
      <c r="B53" s="61" t="s">
        <v>207</v>
      </c>
      <c r="C53" s="62">
        <v>15502</v>
      </c>
      <c r="D53" s="62">
        <v>35708</v>
      </c>
      <c r="E53" s="62">
        <v>27693</v>
      </c>
      <c r="F53" s="62">
        <v>23474</v>
      </c>
      <c r="G53" s="62">
        <v>34786</v>
      </c>
      <c r="H53" s="62">
        <v>34407</v>
      </c>
      <c r="I53" s="62">
        <v>27353</v>
      </c>
      <c r="J53" s="67">
        <v>14029</v>
      </c>
      <c r="K53" s="62">
        <v>23930</v>
      </c>
      <c r="L53" s="62">
        <v>14434</v>
      </c>
      <c r="M53" s="62">
        <v>13538</v>
      </c>
      <c r="N53" s="62">
        <v>21101</v>
      </c>
      <c r="O53" s="63">
        <v>27430</v>
      </c>
      <c r="P53" s="63">
        <v>13478</v>
      </c>
      <c r="Q53" s="63">
        <v>20156</v>
      </c>
      <c r="R53" s="63">
        <v>18320</v>
      </c>
      <c r="S53" s="63">
        <v>26038</v>
      </c>
      <c r="T53" s="63">
        <v>21017</v>
      </c>
      <c r="U53" s="63">
        <v>24714</v>
      </c>
      <c r="V53" s="63">
        <v>27608</v>
      </c>
      <c r="W53" s="64">
        <v>28713</v>
      </c>
      <c r="X53" s="63">
        <v>38479</v>
      </c>
      <c r="Y53" s="137">
        <v>3047.8</v>
      </c>
    </row>
    <row r="54" spans="1:25" ht="11.25" customHeight="1" x14ac:dyDescent="0.3">
      <c r="A54" s="53" t="s">
        <v>224</v>
      </c>
      <c r="B54" s="53" t="s">
        <v>211</v>
      </c>
      <c r="C54" s="58">
        <v>161504</v>
      </c>
      <c r="D54" s="58">
        <v>297809</v>
      </c>
      <c r="E54" s="58">
        <v>186854</v>
      </c>
      <c r="F54" s="58">
        <v>217306</v>
      </c>
      <c r="G54" s="58">
        <v>351375</v>
      </c>
      <c r="H54" s="58">
        <v>382898</v>
      </c>
      <c r="I54" s="58">
        <v>296597</v>
      </c>
      <c r="J54" s="59">
        <v>173581</v>
      </c>
      <c r="K54" s="58">
        <v>369504</v>
      </c>
      <c r="L54" s="58">
        <v>236474</v>
      </c>
      <c r="M54" s="58">
        <v>225348</v>
      </c>
      <c r="N54" s="58">
        <v>405554</v>
      </c>
      <c r="O54" s="59">
        <v>371747</v>
      </c>
      <c r="P54" s="59">
        <v>328833</v>
      </c>
      <c r="Q54" s="59">
        <v>428285</v>
      </c>
      <c r="R54" s="59">
        <v>276643</v>
      </c>
      <c r="S54" s="59">
        <v>425362</v>
      </c>
      <c r="T54" s="59">
        <v>355858</v>
      </c>
      <c r="U54" s="59">
        <v>346243</v>
      </c>
      <c r="V54" s="59">
        <v>486179</v>
      </c>
      <c r="W54" s="60">
        <v>475021</v>
      </c>
      <c r="X54" s="59">
        <v>484481</v>
      </c>
      <c r="Y54" s="136">
        <v>155174.9</v>
      </c>
    </row>
    <row r="55" spans="1:25" ht="11.25" customHeight="1" x14ac:dyDescent="0.3">
      <c r="A55" s="61" t="s">
        <v>225</v>
      </c>
      <c r="B55" s="61" t="s">
        <v>207</v>
      </c>
      <c r="C55" s="62">
        <v>577303</v>
      </c>
      <c r="D55" s="62">
        <v>954082</v>
      </c>
      <c r="E55" s="62">
        <v>641114</v>
      </c>
      <c r="F55" s="62">
        <v>631688</v>
      </c>
      <c r="G55" s="62">
        <v>950051</v>
      </c>
      <c r="H55" s="62">
        <v>849780</v>
      </c>
      <c r="I55" s="62">
        <v>802191</v>
      </c>
      <c r="J55" s="67">
        <v>464194</v>
      </c>
      <c r="K55" s="62">
        <v>999238</v>
      </c>
      <c r="L55" s="62">
        <v>819500</v>
      </c>
      <c r="M55" s="62">
        <v>658561</v>
      </c>
      <c r="N55" s="62">
        <v>791247</v>
      </c>
      <c r="O55" s="63">
        <v>606503</v>
      </c>
      <c r="P55" s="63">
        <v>769953</v>
      </c>
      <c r="Q55" s="63">
        <v>821534</v>
      </c>
      <c r="R55" s="63">
        <v>627273</v>
      </c>
      <c r="S55" s="63">
        <v>874527</v>
      </c>
      <c r="T55" s="63">
        <v>802767</v>
      </c>
      <c r="U55" s="63">
        <v>865206</v>
      </c>
      <c r="V55" s="63">
        <v>902596</v>
      </c>
      <c r="W55" s="64">
        <v>933657</v>
      </c>
      <c r="X55" s="63">
        <v>697585</v>
      </c>
      <c r="Y55" s="137">
        <v>137664</v>
      </c>
    </row>
    <row r="56" spans="1:25" ht="11.25" customHeight="1" x14ac:dyDescent="0.3">
      <c r="A56" s="61" t="s">
        <v>226</v>
      </c>
      <c r="B56" s="61" t="s">
        <v>207</v>
      </c>
      <c r="C56" s="62">
        <v>150009</v>
      </c>
      <c r="D56" s="62">
        <v>257953</v>
      </c>
      <c r="E56" s="62">
        <v>115848</v>
      </c>
      <c r="F56" s="62">
        <v>105344</v>
      </c>
      <c r="G56" s="62">
        <v>284819</v>
      </c>
      <c r="H56" s="62">
        <v>254000</v>
      </c>
      <c r="I56" s="62">
        <v>237842</v>
      </c>
      <c r="J56" s="67">
        <v>112949</v>
      </c>
      <c r="K56" s="62">
        <v>290244</v>
      </c>
      <c r="L56" s="62">
        <v>221391</v>
      </c>
      <c r="M56" s="62">
        <v>135317</v>
      </c>
      <c r="N56" s="62">
        <v>211774</v>
      </c>
      <c r="O56" s="63">
        <v>82653</v>
      </c>
      <c r="P56" s="63">
        <v>196229</v>
      </c>
      <c r="Q56" s="63">
        <v>294384</v>
      </c>
      <c r="R56" s="63">
        <v>169469</v>
      </c>
      <c r="S56" s="63">
        <v>260496</v>
      </c>
      <c r="T56" s="63">
        <v>240983</v>
      </c>
      <c r="U56" s="63">
        <v>220844</v>
      </c>
      <c r="V56" s="63">
        <v>267901</v>
      </c>
      <c r="W56" s="64">
        <v>306696</v>
      </c>
      <c r="X56" s="63">
        <v>261262</v>
      </c>
      <c r="Y56" s="137">
        <v>54585.7</v>
      </c>
    </row>
    <row r="57" spans="1:25" ht="11.25" customHeight="1" x14ac:dyDescent="0.3">
      <c r="A57" s="61" t="s">
        <v>227</v>
      </c>
      <c r="B57" s="61" t="s">
        <v>207</v>
      </c>
      <c r="C57" s="62">
        <v>401624</v>
      </c>
      <c r="D57" s="62">
        <v>676840</v>
      </c>
      <c r="E57" s="62">
        <v>397363</v>
      </c>
      <c r="F57" s="62">
        <v>350833</v>
      </c>
      <c r="G57" s="62">
        <v>738348</v>
      </c>
      <c r="H57" s="62">
        <v>676869</v>
      </c>
      <c r="I57" s="62">
        <v>616394</v>
      </c>
      <c r="J57" s="67">
        <v>288505</v>
      </c>
      <c r="K57" s="62">
        <v>809841</v>
      </c>
      <c r="L57" s="62">
        <v>498577</v>
      </c>
      <c r="M57" s="62">
        <v>362802</v>
      </c>
      <c r="N57" s="62">
        <v>601019</v>
      </c>
      <c r="O57" s="63">
        <v>459381</v>
      </c>
      <c r="P57" s="63">
        <v>627945</v>
      </c>
      <c r="Q57" s="63">
        <v>917550</v>
      </c>
      <c r="R57" s="63">
        <v>397701</v>
      </c>
      <c r="S57" s="63">
        <v>822728</v>
      </c>
      <c r="T57" s="63">
        <v>752613</v>
      </c>
      <c r="U57" s="63">
        <v>653992</v>
      </c>
      <c r="V57" s="63">
        <v>753045</v>
      </c>
      <c r="W57" s="64">
        <v>840240</v>
      </c>
      <c r="X57" s="63">
        <v>731809</v>
      </c>
      <c r="Y57" s="137">
        <v>291269.09999999998</v>
      </c>
    </row>
    <row r="58" spans="1:25" ht="11.25" customHeight="1" x14ac:dyDescent="0.3">
      <c r="A58" s="53" t="s">
        <v>228</v>
      </c>
      <c r="B58" s="53" t="s">
        <v>211</v>
      </c>
      <c r="C58" s="58">
        <v>1128936</v>
      </c>
      <c r="D58" s="58">
        <v>1888875</v>
      </c>
      <c r="E58" s="58">
        <v>1154325</v>
      </c>
      <c r="F58" s="58">
        <v>1087865</v>
      </c>
      <c r="G58" s="58">
        <v>1973218</v>
      </c>
      <c r="H58" s="58">
        <v>1780649</v>
      </c>
      <c r="I58" s="58">
        <v>1656427</v>
      </c>
      <c r="J58" s="59">
        <v>865648</v>
      </c>
      <c r="K58" s="58">
        <v>2099323</v>
      </c>
      <c r="L58" s="58">
        <v>1539468</v>
      </c>
      <c r="M58" s="58">
        <v>1156680</v>
      </c>
      <c r="N58" s="58">
        <v>1604040</v>
      </c>
      <c r="O58" s="59">
        <v>1148537</v>
      </c>
      <c r="P58" s="59">
        <v>1594127</v>
      </c>
      <c r="Q58" s="59">
        <v>2033468</v>
      </c>
      <c r="R58" s="59">
        <v>1194443</v>
      </c>
      <c r="S58" s="59">
        <v>1957751</v>
      </c>
      <c r="T58" s="59">
        <v>1796363</v>
      </c>
      <c r="U58" s="59">
        <v>1740042</v>
      </c>
      <c r="V58" s="59">
        <v>1923542</v>
      </c>
      <c r="W58" s="60">
        <v>2080593</v>
      </c>
      <c r="X58" s="59">
        <v>1690656</v>
      </c>
      <c r="Y58" s="136">
        <v>483518.8</v>
      </c>
    </row>
    <row r="59" spans="1:25" ht="11.25" customHeight="1" x14ac:dyDescent="0.3">
      <c r="A59" s="61" t="s">
        <v>229</v>
      </c>
      <c r="B59" s="61" t="s">
        <v>207</v>
      </c>
      <c r="C59" s="62">
        <v>340946</v>
      </c>
      <c r="D59" s="62">
        <v>641027</v>
      </c>
      <c r="E59" s="62">
        <v>395306</v>
      </c>
      <c r="F59" s="62">
        <v>274356</v>
      </c>
      <c r="G59" s="62">
        <v>686900</v>
      </c>
      <c r="H59" s="62">
        <v>755788</v>
      </c>
      <c r="I59" s="62">
        <v>668138</v>
      </c>
      <c r="J59" s="67">
        <v>283237</v>
      </c>
      <c r="K59" s="62">
        <v>594040</v>
      </c>
      <c r="L59" s="62">
        <v>436884</v>
      </c>
      <c r="M59" s="62">
        <v>504464</v>
      </c>
      <c r="N59" s="62">
        <v>579923</v>
      </c>
      <c r="O59" s="63">
        <v>231848</v>
      </c>
      <c r="P59" s="63">
        <v>465373</v>
      </c>
      <c r="Q59" s="63">
        <v>658662</v>
      </c>
      <c r="R59" s="63">
        <v>500924</v>
      </c>
      <c r="S59" s="63">
        <v>613621</v>
      </c>
      <c r="T59" s="63">
        <v>409322</v>
      </c>
      <c r="U59" s="63">
        <v>477632</v>
      </c>
      <c r="V59" s="63">
        <v>514963</v>
      </c>
      <c r="W59" s="64">
        <v>509801</v>
      </c>
      <c r="X59" s="63">
        <v>402899</v>
      </c>
      <c r="Y59" s="137">
        <v>212644.5</v>
      </c>
    </row>
    <row r="60" spans="1:25" ht="11.25" customHeight="1" x14ac:dyDescent="0.3">
      <c r="A60" s="61" t="s">
        <v>230</v>
      </c>
      <c r="B60" s="61" t="s">
        <v>207</v>
      </c>
      <c r="C60" s="62">
        <v>466844</v>
      </c>
      <c r="D60" s="62">
        <v>813392</v>
      </c>
      <c r="E60" s="62">
        <v>591459</v>
      </c>
      <c r="F60" s="62">
        <v>312974</v>
      </c>
      <c r="G60" s="62">
        <v>645692</v>
      </c>
      <c r="H60" s="62">
        <v>704723</v>
      </c>
      <c r="I60" s="62">
        <v>690032</v>
      </c>
      <c r="J60" s="67">
        <v>435790</v>
      </c>
      <c r="K60" s="62">
        <v>736916</v>
      </c>
      <c r="L60" s="62">
        <v>722753</v>
      </c>
      <c r="M60" s="62">
        <v>594614</v>
      </c>
      <c r="N60" s="62">
        <v>722244</v>
      </c>
      <c r="O60" s="63">
        <v>316803</v>
      </c>
      <c r="P60" s="63">
        <v>674914</v>
      </c>
      <c r="Q60" s="63">
        <v>853430</v>
      </c>
      <c r="R60" s="63">
        <v>670591</v>
      </c>
      <c r="S60" s="63">
        <v>799875</v>
      </c>
      <c r="T60" s="63">
        <v>571856</v>
      </c>
      <c r="U60" s="63">
        <v>784086</v>
      </c>
      <c r="V60" s="63">
        <v>868458</v>
      </c>
      <c r="W60" s="64">
        <v>961331</v>
      </c>
      <c r="X60" s="63">
        <v>580142</v>
      </c>
      <c r="Y60" s="137">
        <v>140663.20000000001</v>
      </c>
    </row>
    <row r="61" spans="1:25" ht="11.25" customHeight="1" x14ac:dyDescent="0.3">
      <c r="A61" s="61" t="s">
        <v>231</v>
      </c>
      <c r="B61" s="61" t="s">
        <v>207</v>
      </c>
      <c r="C61" s="62">
        <v>217016</v>
      </c>
      <c r="D61" s="62">
        <v>429489</v>
      </c>
      <c r="E61" s="62">
        <v>230536</v>
      </c>
      <c r="F61" s="62">
        <v>172192</v>
      </c>
      <c r="G61" s="62">
        <v>370305</v>
      </c>
      <c r="H61" s="62">
        <v>386851</v>
      </c>
      <c r="I61" s="62">
        <v>404375</v>
      </c>
      <c r="J61" s="67">
        <v>145952</v>
      </c>
      <c r="K61" s="62">
        <v>362609</v>
      </c>
      <c r="L61" s="62">
        <v>281968</v>
      </c>
      <c r="M61" s="62">
        <v>281534</v>
      </c>
      <c r="N61" s="62">
        <v>286908</v>
      </c>
      <c r="O61" s="63">
        <v>133807</v>
      </c>
      <c r="P61" s="63">
        <v>265508</v>
      </c>
      <c r="Q61" s="63">
        <v>306235</v>
      </c>
      <c r="R61" s="63">
        <v>275740</v>
      </c>
      <c r="S61" s="63">
        <v>326410</v>
      </c>
      <c r="T61" s="63">
        <v>227259</v>
      </c>
      <c r="U61" s="63">
        <v>258875</v>
      </c>
      <c r="V61" s="63">
        <v>311002</v>
      </c>
      <c r="W61" s="64">
        <v>350696</v>
      </c>
      <c r="X61" s="63">
        <v>229003</v>
      </c>
      <c r="Y61" s="137">
        <v>64882.2</v>
      </c>
    </row>
    <row r="62" spans="1:25" ht="11.25" customHeight="1" x14ac:dyDescent="0.3">
      <c r="A62" s="53" t="s">
        <v>232</v>
      </c>
      <c r="B62" s="53" t="s">
        <v>211</v>
      </c>
      <c r="C62" s="58">
        <v>1024806</v>
      </c>
      <c r="D62" s="58">
        <v>1883908</v>
      </c>
      <c r="E62" s="58">
        <v>1217301</v>
      </c>
      <c r="F62" s="58">
        <v>759522</v>
      </c>
      <c r="G62" s="58">
        <v>1702897</v>
      </c>
      <c r="H62" s="58">
        <v>1847362</v>
      </c>
      <c r="I62" s="58">
        <v>1762545</v>
      </c>
      <c r="J62" s="59">
        <v>864979</v>
      </c>
      <c r="K62" s="58">
        <v>1693565</v>
      </c>
      <c r="L62" s="58">
        <v>1441605</v>
      </c>
      <c r="M62" s="58">
        <v>1380612</v>
      </c>
      <c r="N62" s="58">
        <v>1589075</v>
      </c>
      <c r="O62" s="59">
        <v>682458</v>
      </c>
      <c r="P62" s="59">
        <v>1405795</v>
      </c>
      <c r="Q62" s="59">
        <v>1818327</v>
      </c>
      <c r="R62" s="59">
        <v>1447255</v>
      </c>
      <c r="S62" s="59">
        <v>1739906</v>
      </c>
      <c r="T62" s="59">
        <v>1208437</v>
      </c>
      <c r="U62" s="59">
        <v>1520593</v>
      </c>
      <c r="V62" s="59">
        <v>1694422</v>
      </c>
      <c r="W62" s="60">
        <v>1821828</v>
      </c>
      <c r="X62" s="59">
        <v>1212044</v>
      </c>
      <c r="Y62" s="136">
        <v>418189.9</v>
      </c>
    </row>
    <row r="63" spans="1:25" ht="11.25" customHeight="1" x14ac:dyDescent="0.3">
      <c r="A63" s="57" t="s">
        <v>233</v>
      </c>
      <c r="B63" s="53" t="s">
        <v>205</v>
      </c>
      <c r="C63" s="65">
        <v>2315246</v>
      </c>
      <c r="D63" s="65">
        <v>4070592</v>
      </c>
      <c r="E63" s="65">
        <v>2558480</v>
      </c>
      <c r="F63" s="65">
        <v>2064693</v>
      </c>
      <c r="G63" s="65">
        <v>4027490</v>
      </c>
      <c r="H63" s="65">
        <v>4010909</v>
      </c>
      <c r="I63" s="65">
        <v>3715569</v>
      </c>
      <c r="J63" s="65">
        <v>1904208</v>
      </c>
      <c r="K63" s="65">
        <v>4162392</v>
      </c>
      <c r="L63" s="65">
        <v>3217547</v>
      </c>
      <c r="M63" s="65">
        <v>2762640</v>
      </c>
      <c r="N63" s="65">
        <v>3598669</v>
      </c>
      <c r="O63" s="65">
        <v>2202742</v>
      </c>
      <c r="P63" s="65">
        <v>3328754</v>
      </c>
      <c r="Q63" s="65">
        <v>4280080</v>
      </c>
      <c r="R63" s="65">
        <v>2918341</v>
      </c>
      <c r="S63" s="65">
        <v>4123019</v>
      </c>
      <c r="T63" s="54">
        <v>3360658</v>
      </c>
      <c r="U63" s="54">
        <v>3606878</v>
      </c>
      <c r="V63" s="54">
        <v>4104143</v>
      </c>
      <c r="W63" s="55">
        <v>4377442</v>
      </c>
      <c r="X63" s="54">
        <v>3387181</v>
      </c>
      <c r="Y63" s="139">
        <v>1056883.6000000001</v>
      </c>
    </row>
    <row r="64" spans="1:25" ht="11.25" customHeight="1" x14ac:dyDescent="0.3">
      <c r="A64" s="53" t="s">
        <v>234</v>
      </c>
      <c r="B64" s="53" t="s">
        <v>235</v>
      </c>
      <c r="C64" s="58">
        <v>4984332</v>
      </c>
      <c r="D64" s="58">
        <v>7857713</v>
      </c>
      <c r="E64" s="58">
        <v>6120937</v>
      </c>
      <c r="F64" s="58">
        <v>4532147</v>
      </c>
      <c r="G64" s="58">
        <v>8332448</v>
      </c>
      <c r="H64" s="58">
        <v>9050004</v>
      </c>
      <c r="I64" s="54">
        <v>8281666</v>
      </c>
      <c r="J64" s="59">
        <v>4026734</v>
      </c>
      <c r="K64" s="54">
        <v>8897138</v>
      </c>
      <c r="L64" s="54">
        <v>7528380</v>
      </c>
      <c r="M64" s="54">
        <v>6984872</v>
      </c>
      <c r="N64" s="54">
        <v>7992443</v>
      </c>
      <c r="O64" s="54">
        <v>4762707</v>
      </c>
      <c r="P64" s="54">
        <v>6756435</v>
      </c>
      <c r="Q64" s="54">
        <v>9315104</v>
      </c>
      <c r="R64" s="54">
        <v>6632783</v>
      </c>
      <c r="S64" s="54">
        <v>8729915</v>
      </c>
      <c r="T64" s="54">
        <v>6739186</v>
      </c>
      <c r="U64" s="54">
        <v>7976941</v>
      </c>
      <c r="V64" s="54">
        <v>8277813</v>
      </c>
      <c r="W64" s="55">
        <v>8414350</v>
      </c>
      <c r="X64" s="54">
        <v>6462205</v>
      </c>
      <c r="Y64" s="135">
        <v>2803206.3</v>
      </c>
    </row>
    <row r="65" spans="1:25" ht="11.25" customHeight="1" x14ac:dyDescent="0.3">
      <c r="A65" s="201" t="s">
        <v>237</v>
      </c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3"/>
      <c r="Y65" s="143"/>
    </row>
    <row r="66" spans="1:25" ht="11.25" customHeight="1" x14ac:dyDescent="0.3">
      <c r="A66" s="52" t="s">
        <v>200</v>
      </c>
      <c r="B66" s="53" t="s">
        <v>201</v>
      </c>
      <c r="C66" s="58">
        <v>2800</v>
      </c>
      <c r="D66" s="65">
        <v>2130</v>
      </c>
      <c r="E66" s="65">
        <v>5010</v>
      </c>
      <c r="F66" s="65">
        <v>2910</v>
      </c>
      <c r="G66" s="65">
        <v>5970</v>
      </c>
      <c r="H66" s="65">
        <v>6370</v>
      </c>
      <c r="I66" s="65">
        <v>6450</v>
      </c>
      <c r="J66" s="59">
        <v>3360</v>
      </c>
      <c r="K66" s="59">
        <v>7230</v>
      </c>
      <c r="L66" s="59">
        <v>5660</v>
      </c>
      <c r="M66" s="59">
        <v>6160</v>
      </c>
      <c r="N66" s="59">
        <v>6290</v>
      </c>
      <c r="O66" s="59">
        <v>3830</v>
      </c>
      <c r="P66" s="59">
        <v>4300</v>
      </c>
      <c r="Q66" s="54">
        <v>7350</v>
      </c>
      <c r="R66" s="54">
        <v>5510</v>
      </c>
      <c r="S66" s="54">
        <v>9000</v>
      </c>
      <c r="T66" s="54">
        <v>7130</v>
      </c>
      <c r="U66" s="54">
        <v>9110</v>
      </c>
      <c r="V66" s="54">
        <v>8600</v>
      </c>
      <c r="W66" s="55">
        <v>5590</v>
      </c>
      <c r="X66" s="54">
        <v>6500</v>
      </c>
      <c r="Y66" s="140">
        <v>1440</v>
      </c>
    </row>
    <row r="67" spans="1:25" ht="11.25" customHeight="1" x14ac:dyDescent="0.3">
      <c r="A67" s="53" t="s">
        <v>202</v>
      </c>
      <c r="B67" s="53" t="s">
        <v>203</v>
      </c>
      <c r="C67" s="58">
        <v>3450</v>
      </c>
      <c r="D67" s="65">
        <v>5690</v>
      </c>
      <c r="E67" s="65">
        <v>3560</v>
      </c>
      <c r="F67" s="65">
        <v>2630</v>
      </c>
      <c r="G67" s="65">
        <v>6120</v>
      </c>
      <c r="H67" s="65">
        <v>6930</v>
      </c>
      <c r="I67" s="65">
        <v>6780</v>
      </c>
      <c r="J67" s="59">
        <v>2610</v>
      </c>
      <c r="K67" s="59">
        <v>7810</v>
      </c>
      <c r="L67" s="59">
        <v>5530</v>
      </c>
      <c r="M67" s="59">
        <v>6140</v>
      </c>
      <c r="N67" s="59">
        <v>5870</v>
      </c>
      <c r="O67" s="59">
        <v>3610</v>
      </c>
      <c r="P67" s="59">
        <v>4670</v>
      </c>
      <c r="Q67" s="54">
        <v>7350</v>
      </c>
      <c r="R67" s="54">
        <v>5500</v>
      </c>
      <c r="S67" s="54">
        <v>7410</v>
      </c>
      <c r="T67" s="54">
        <v>6160</v>
      </c>
      <c r="U67" s="54">
        <v>8390</v>
      </c>
      <c r="V67" s="54">
        <v>7650</v>
      </c>
      <c r="W67" s="55">
        <v>8220</v>
      </c>
      <c r="X67" s="54">
        <v>6090</v>
      </c>
      <c r="Y67" s="140">
        <v>1270</v>
      </c>
    </row>
    <row r="68" spans="1:25" ht="11.25" customHeight="1" x14ac:dyDescent="0.3">
      <c r="A68" s="57" t="s">
        <v>204</v>
      </c>
      <c r="B68" s="53" t="s">
        <v>205</v>
      </c>
      <c r="C68" s="58">
        <v>3370</v>
      </c>
      <c r="D68" s="58">
        <v>5240</v>
      </c>
      <c r="E68" s="58">
        <v>3730</v>
      </c>
      <c r="F68" s="58">
        <v>2660</v>
      </c>
      <c r="G68" s="58">
        <v>6100</v>
      </c>
      <c r="H68" s="58">
        <v>6860</v>
      </c>
      <c r="I68" s="58">
        <v>6740</v>
      </c>
      <c r="J68" s="59">
        <v>2730</v>
      </c>
      <c r="K68" s="59">
        <v>7730</v>
      </c>
      <c r="L68" s="59">
        <v>5550</v>
      </c>
      <c r="M68" s="59">
        <v>6150</v>
      </c>
      <c r="N68" s="59">
        <v>5930</v>
      </c>
      <c r="O68" s="59">
        <v>3650</v>
      </c>
      <c r="P68" s="59">
        <v>4610</v>
      </c>
      <c r="Q68" s="59">
        <v>7350</v>
      </c>
      <c r="R68" s="59">
        <v>5500</v>
      </c>
      <c r="S68" s="59">
        <v>7610</v>
      </c>
      <c r="T68" s="54">
        <v>6240</v>
      </c>
      <c r="U68" s="54">
        <v>8470</v>
      </c>
      <c r="V68" s="54">
        <v>7740</v>
      </c>
      <c r="W68" s="55">
        <v>8200</v>
      </c>
      <c r="X68" s="54">
        <v>6090</v>
      </c>
      <c r="Y68" s="140">
        <v>1270</v>
      </c>
    </row>
    <row r="69" spans="1:25" ht="11.25" customHeight="1" x14ac:dyDescent="0.3">
      <c r="A69" s="61" t="s">
        <v>206</v>
      </c>
      <c r="B69" s="61" t="s">
        <v>207</v>
      </c>
      <c r="C69" s="62">
        <v>4160</v>
      </c>
      <c r="D69" s="62">
        <v>6890</v>
      </c>
      <c r="E69" s="62">
        <v>5650</v>
      </c>
      <c r="F69" s="62">
        <v>4100</v>
      </c>
      <c r="G69" s="62">
        <v>7440</v>
      </c>
      <c r="H69" s="62">
        <v>9010</v>
      </c>
      <c r="I69" s="62">
        <v>7740</v>
      </c>
      <c r="J69" s="67">
        <v>2890</v>
      </c>
      <c r="K69" s="67">
        <v>8450</v>
      </c>
      <c r="L69" s="67">
        <v>7110</v>
      </c>
      <c r="M69" s="67">
        <v>7420</v>
      </c>
      <c r="N69" s="67">
        <v>7580</v>
      </c>
      <c r="O69" s="67">
        <v>4080</v>
      </c>
      <c r="P69" s="67">
        <v>5910</v>
      </c>
      <c r="Q69" s="63">
        <v>8380</v>
      </c>
      <c r="R69" s="63">
        <v>6210</v>
      </c>
      <c r="S69" s="63">
        <v>9370</v>
      </c>
      <c r="T69" s="63">
        <v>6700</v>
      </c>
      <c r="U69" s="63">
        <v>10060</v>
      </c>
      <c r="V69" s="63">
        <v>8080</v>
      </c>
      <c r="W69" s="64">
        <v>7740</v>
      </c>
      <c r="X69" s="63">
        <v>5880</v>
      </c>
      <c r="Y69" s="141">
        <v>2460</v>
      </c>
    </row>
    <row r="70" spans="1:25" ht="11.25" customHeight="1" x14ac:dyDescent="0.3">
      <c r="A70" s="61" t="s">
        <v>208</v>
      </c>
      <c r="B70" s="61" t="s">
        <v>207</v>
      </c>
      <c r="C70" s="62">
        <v>4860</v>
      </c>
      <c r="D70" s="62">
        <v>5420</v>
      </c>
      <c r="E70" s="62">
        <v>5420</v>
      </c>
      <c r="F70" s="62">
        <v>4660</v>
      </c>
      <c r="G70" s="62">
        <v>6740</v>
      </c>
      <c r="H70" s="62">
        <v>8210</v>
      </c>
      <c r="I70" s="62">
        <v>6850</v>
      </c>
      <c r="J70" s="67">
        <v>3730</v>
      </c>
      <c r="K70" s="67">
        <v>8300</v>
      </c>
      <c r="L70" s="67">
        <v>7160</v>
      </c>
      <c r="M70" s="67">
        <v>6580</v>
      </c>
      <c r="N70" s="67">
        <v>7720</v>
      </c>
      <c r="O70" s="67">
        <v>4390</v>
      </c>
      <c r="P70" s="67">
        <v>5730</v>
      </c>
      <c r="Q70" s="63">
        <v>6830</v>
      </c>
      <c r="R70" s="63">
        <v>6130</v>
      </c>
      <c r="S70" s="63">
        <v>8340</v>
      </c>
      <c r="T70" s="63">
        <v>6040</v>
      </c>
      <c r="U70" s="63">
        <v>9180</v>
      </c>
      <c r="V70" s="63">
        <v>7500</v>
      </c>
      <c r="W70" s="64">
        <v>7830</v>
      </c>
      <c r="X70" s="63">
        <v>7850</v>
      </c>
      <c r="Y70" s="141">
        <v>2510</v>
      </c>
    </row>
    <row r="71" spans="1:25" ht="11.25" customHeight="1" x14ac:dyDescent="0.3">
      <c r="A71" s="61" t="s">
        <v>209</v>
      </c>
      <c r="B71" s="61" t="s">
        <v>207</v>
      </c>
      <c r="C71" s="62">
        <v>2990</v>
      </c>
      <c r="D71" s="62">
        <v>2780</v>
      </c>
      <c r="E71" s="62">
        <v>3310</v>
      </c>
      <c r="F71" s="62">
        <v>2790</v>
      </c>
      <c r="G71" s="62">
        <v>5550</v>
      </c>
      <c r="H71" s="62">
        <v>6850</v>
      </c>
      <c r="I71" s="62">
        <v>5380</v>
      </c>
      <c r="J71" s="67">
        <v>3630</v>
      </c>
      <c r="K71" s="67">
        <v>6320</v>
      </c>
      <c r="L71" s="67">
        <v>6020</v>
      </c>
      <c r="M71" s="67">
        <v>5130</v>
      </c>
      <c r="N71" s="67">
        <v>6020</v>
      </c>
      <c r="O71" s="67">
        <v>4070</v>
      </c>
      <c r="P71" s="67">
        <v>4570</v>
      </c>
      <c r="Q71" s="63">
        <v>6970</v>
      </c>
      <c r="R71" s="63">
        <v>5220</v>
      </c>
      <c r="S71" s="63">
        <v>6890</v>
      </c>
      <c r="T71" s="63">
        <v>5460</v>
      </c>
      <c r="U71" s="63">
        <v>7750</v>
      </c>
      <c r="V71" s="63">
        <v>6940</v>
      </c>
      <c r="W71" s="64">
        <v>7840</v>
      </c>
      <c r="X71" s="63">
        <v>5360</v>
      </c>
      <c r="Y71" s="141">
        <v>4390</v>
      </c>
    </row>
    <row r="72" spans="1:25" ht="11.25" customHeight="1" x14ac:dyDescent="0.3">
      <c r="A72" s="53" t="s">
        <v>210</v>
      </c>
      <c r="B72" s="53" t="s">
        <v>211</v>
      </c>
      <c r="C72" s="58">
        <v>4040</v>
      </c>
      <c r="D72" s="58">
        <v>5780</v>
      </c>
      <c r="E72" s="58">
        <v>5140</v>
      </c>
      <c r="F72" s="58">
        <v>3960</v>
      </c>
      <c r="G72" s="58">
        <v>6940</v>
      </c>
      <c r="H72" s="58">
        <v>8420</v>
      </c>
      <c r="I72" s="58">
        <v>7120</v>
      </c>
      <c r="J72" s="59">
        <v>3230</v>
      </c>
      <c r="K72" s="59">
        <v>8050</v>
      </c>
      <c r="L72" s="59">
        <v>6940</v>
      </c>
      <c r="M72" s="59">
        <v>6830</v>
      </c>
      <c r="N72" s="59">
        <v>7350</v>
      </c>
      <c r="O72" s="59">
        <v>4150</v>
      </c>
      <c r="P72" s="59">
        <v>5620</v>
      </c>
      <c r="Q72" s="59">
        <v>7760</v>
      </c>
      <c r="R72" s="59">
        <v>6010</v>
      </c>
      <c r="S72" s="59">
        <v>8670</v>
      </c>
      <c r="T72" s="54">
        <v>6290</v>
      </c>
      <c r="U72" s="54">
        <v>9460</v>
      </c>
      <c r="V72" s="54">
        <v>7750</v>
      </c>
      <c r="W72" s="55">
        <v>7780</v>
      </c>
      <c r="X72" s="54">
        <v>6270</v>
      </c>
      <c r="Y72" s="140">
        <v>2780</v>
      </c>
    </row>
    <row r="73" spans="1:25" ht="11.25" customHeight="1" x14ac:dyDescent="0.3">
      <c r="A73" s="61" t="s">
        <v>212</v>
      </c>
      <c r="B73" s="61" t="s">
        <v>207</v>
      </c>
      <c r="C73" s="62">
        <v>4040</v>
      </c>
      <c r="D73" s="62">
        <v>3970</v>
      </c>
      <c r="E73" s="62">
        <v>4490</v>
      </c>
      <c r="F73" s="62">
        <v>4460</v>
      </c>
      <c r="G73" s="62">
        <v>5970</v>
      </c>
      <c r="H73" s="62">
        <v>7650</v>
      </c>
      <c r="I73" s="62">
        <v>6400</v>
      </c>
      <c r="J73" s="67">
        <v>4220</v>
      </c>
      <c r="K73" s="67">
        <v>7910</v>
      </c>
      <c r="L73" s="67">
        <v>7390</v>
      </c>
      <c r="M73" s="67">
        <v>6720</v>
      </c>
      <c r="N73" s="67">
        <v>7460</v>
      </c>
      <c r="O73" s="67">
        <v>6210</v>
      </c>
      <c r="P73" s="67">
        <v>5530</v>
      </c>
      <c r="Q73" s="63">
        <v>8190</v>
      </c>
      <c r="R73" s="63">
        <v>5510</v>
      </c>
      <c r="S73" s="63">
        <v>8730</v>
      </c>
      <c r="T73" s="63">
        <v>5680</v>
      </c>
      <c r="U73" s="63">
        <v>8360</v>
      </c>
      <c r="V73" s="63">
        <v>6320</v>
      </c>
      <c r="W73" s="64">
        <v>7210</v>
      </c>
      <c r="X73" s="63">
        <v>7560</v>
      </c>
      <c r="Y73" s="141">
        <v>5090</v>
      </c>
    </row>
    <row r="74" spans="1:25" ht="11.25" customHeight="1" x14ac:dyDescent="0.3">
      <c r="A74" s="61" t="s">
        <v>213</v>
      </c>
      <c r="B74" s="61" t="s">
        <v>207</v>
      </c>
      <c r="C74" s="62">
        <v>3690</v>
      </c>
      <c r="D74" s="62">
        <v>3430</v>
      </c>
      <c r="E74" s="62">
        <v>4450</v>
      </c>
      <c r="F74" s="62">
        <v>4540</v>
      </c>
      <c r="G74" s="62">
        <v>6070</v>
      </c>
      <c r="H74" s="62">
        <v>7790</v>
      </c>
      <c r="I74" s="62">
        <v>6330</v>
      </c>
      <c r="J74" s="67">
        <v>4630</v>
      </c>
      <c r="K74" s="67">
        <v>7590</v>
      </c>
      <c r="L74" s="67">
        <v>7340</v>
      </c>
      <c r="M74" s="67">
        <v>7060</v>
      </c>
      <c r="N74" s="67">
        <v>7150</v>
      </c>
      <c r="O74" s="67">
        <v>5310</v>
      </c>
      <c r="P74" s="67">
        <v>4910</v>
      </c>
      <c r="Q74" s="63">
        <v>8690</v>
      </c>
      <c r="R74" s="63">
        <v>6110</v>
      </c>
      <c r="S74" s="63">
        <v>8800</v>
      </c>
      <c r="T74" s="63">
        <v>7000</v>
      </c>
      <c r="U74" s="63">
        <v>7910</v>
      </c>
      <c r="V74" s="63">
        <v>8480</v>
      </c>
      <c r="W74" s="64">
        <v>9770</v>
      </c>
      <c r="X74" s="63">
        <v>8230</v>
      </c>
      <c r="Y74" s="141">
        <v>5960</v>
      </c>
    </row>
    <row r="75" spans="1:25" ht="11.25" customHeight="1" x14ac:dyDescent="0.3">
      <c r="A75" s="61" t="s">
        <v>214</v>
      </c>
      <c r="B75" s="61" t="s">
        <v>207</v>
      </c>
      <c r="C75" s="62">
        <v>4140</v>
      </c>
      <c r="D75" s="62">
        <v>3890</v>
      </c>
      <c r="E75" s="62">
        <v>5780</v>
      </c>
      <c r="F75" s="62">
        <v>4060</v>
      </c>
      <c r="G75" s="62">
        <v>7440</v>
      </c>
      <c r="H75" s="62">
        <v>6970</v>
      </c>
      <c r="I75" s="62">
        <v>6290</v>
      </c>
      <c r="J75" s="67">
        <v>4500</v>
      </c>
      <c r="K75" s="67">
        <v>7260</v>
      </c>
      <c r="L75" s="67">
        <v>7850</v>
      </c>
      <c r="M75" s="67">
        <v>6720</v>
      </c>
      <c r="N75" s="67">
        <v>5760</v>
      </c>
      <c r="O75" s="67">
        <v>4540</v>
      </c>
      <c r="P75" s="67">
        <v>5500</v>
      </c>
      <c r="Q75" s="63">
        <v>7850</v>
      </c>
      <c r="R75" s="63">
        <v>6300</v>
      </c>
      <c r="S75" s="63">
        <v>8370</v>
      </c>
      <c r="T75" s="63">
        <v>6670</v>
      </c>
      <c r="U75" s="63">
        <v>9590</v>
      </c>
      <c r="V75" s="63">
        <v>8760</v>
      </c>
      <c r="W75" s="64">
        <v>9720</v>
      </c>
      <c r="X75" s="63">
        <v>7320</v>
      </c>
      <c r="Y75" s="141">
        <v>7630</v>
      </c>
    </row>
    <row r="76" spans="1:25" ht="11.25" customHeight="1" x14ac:dyDescent="0.3">
      <c r="A76" s="53" t="s">
        <v>215</v>
      </c>
      <c r="B76" s="53" t="s">
        <v>211</v>
      </c>
      <c r="C76" s="58">
        <v>3970</v>
      </c>
      <c r="D76" s="58">
        <v>3790</v>
      </c>
      <c r="E76" s="58">
        <v>4950</v>
      </c>
      <c r="F76" s="58">
        <v>4330</v>
      </c>
      <c r="G76" s="58">
        <v>6580</v>
      </c>
      <c r="H76" s="58">
        <v>7410</v>
      </c>
      <c r="I76" s="58">
        <v>6340</v>
      </c>
      <c r="J76" s="59">
        <v>4440</v>
      </c>
      <c r="K76" s="59">
        <v>7580</v>
      </c>
      <c r="L76" s="59">
        <v>7530</v>
      </c>
      <c r="M76" s="59">
        <v>6810</v>
      </c>
      <c r="N76" s="59">
        <v>6740</v>
      </c>
      <c r="O76" s="59">
        <v>5400</v>
      </c>
      <c r="P76" s="59">
        <v>5360</v>
      </c>
      <c r="Q76" s="59">
        <v>8180</v>
      </c>
      <c r="R76" s="59">
        <v>5960</v>
      </c>
      <c r="S76" s="59">
        <v>8640</v>
      </c>
      <c r="T76" s="54">
        <v>6320</v>
      </c>
      <c r="U76" s="54">
        <v>8580</v>
      </c>
      <c r="V76" s="54">
        <v>7610</v>
      </c>
      <c r="W76" s="55">
        <v>8650</v>
      </c>
      <c r="X76" s="54">
        <v>7660</v>
      </c>
      <c r="Y76" s="140">
        <v>6060</v>
      </c>
    </row>
    <row r="77" spans="1:25" ht="11.25" customHeight="1" x14ac:dyDescent="0.3">
      <c r="A77" s="61" t="s">
        <v>216</v>
      </c>
      <c r="B77" s="61" t="s">
        <v>207</v>
      </c>
      <c r="C77" s="62">
        <v>4610</v>
      </c>
      <c r="D77" s="62">
        <v>6990</v>
      </c>
      <c r="E77" s="62">
        <v>7190</v>
      </c>
      <c r="F77" s="62">
        <v>4500</v>
      </c>
      <c r="G77" s="62">
        <v>7690</v>
      </c>
      <c r="H77" s="62">
        <v>8240</v>
      </c>
      <c r="I77" s="62">
        <v>7730</v>
      </c>
      <c r="J77" s="67">
        <v>4240</v>
      </c>
      <c r="K77" s="67">
        <v>8000</v>
      </c>
      <c r="L77" s="67">
        <v>7800</v>
      </c>
      <c r="M77" s="67">
        <v>6900</v>
      </c>
      <c r="N77" s="67">
        <v>6890</v>
      </c>
      <c r="O77" s="67">
        <v>3950</v>
      </c>
      <c r="P77" s="67">
        <v>5970</v>
      </c>
      <c r="Q77" s="63">
        <v>8590</v>
      </c>
      <c r="R77" s="63">
        <v>6570</v>
      </c>
      <c r="S77" s="63">
        <v>9020</v>
      </c>
      <c r="T77" s="63">
        <v>7260</v>
      </c>
      <c r="U77" s="63">
        <v>9600</v>
      </c>
      <c r="V77" s="63">
        <v>9450</v>
      </c>
      <c r="W77" s="64">
        <v>8110</v>
      </c>
      <c r="X77" s="63">
        <v>6670</v>
      </c>
      <c r="Y77" s="141">
        <v>4590</v>
      </c>
    </row>
    <row r="78" spans="1:25" ht="11.25" customHeight="1" x14ac:dyDescent="0.3">
      <c r="A78" s="61" t="s">
        <v>217</v>
      </c>
      <c r="B78" s="61" t="s">
        <v>207</v>
      </c>
      <c r="C78" s="62">
        <v>4630</v>
      </c>
      <c r="D78" s="62">
        <v>6450</v>
      </c>
      <c r="E78" s="62">
        <v>6020</v>
      </c>
      <c r="F78" s="62">
        <v>4460</v>
      </c>
      <c r="G78" s="62">
        <v>7000</v>
      </c>
      <c r="H78" s="62">
        <v>7920</v>
      </c>
      <c r="I78" s="62">
        <v>6980</v>
      </c>
      <c r="J78" s="67">
        <v>3170</v>
      </c>
      <c r="K78" s="67">
        <v>7550</v>
      </c>
      <c r="L78" s="67">
        <v>7270</v>
      </c>
      <c r="M78" s="67">
        <v>7080</v>
      </c>
      <c r="N78" s="67">
        <v>5240</v>
      </c>
      <c r="O78" s="67">
        <v>3190</v>
      </c>
      <c r="P78" s="67">
        <v>5280</v>
      </c>
      <c r="Q78" s="63">
        <v>9010</v>
      </c>
      <c r="R78" s="63">
        <v>6900</v>
      </c>
      <c r="S78" s="63">
        <v>9620</v>
      </c>
      <c r="T78" s="63">
        <v>7930</v>
      </c>
      <c r="U78" s="63">
        <v>10130</v>
      </c>
      <c r="V78" s="63">
        <v>9720</v>
      </c>
      <c r="W78" s="64">
        <v>10300</v>
      </c>
      <c r="X78" s="63">
        <v>6160</v>
      </c>
      <c r="Y78" s="141">
        <v>5680</v>
      </c>
    </row>
    <row r="79" spans="1:25" ht="11.25" customHeight="1" x14ac:dyDescent="0.3">
      <c r="A79" s="61" t="s">
        <v>218</v>
      </c>
      <c r="B79" s="61" t="s">
        <v>207</v>
      </c>
      <c r="C79" s="62">
        <v>5080</v>
      </c>
      <c r="D79" s="62">
        <v>8020</v>
      </c>
      <c r="E79" s="62">
        <v>7310</v>
      </c>
      <c r="F79" s="62">
        <v>4790</v>
      </c>
      <c r="G79" s="62">
        <v>8380</v>
      </c>
      <c r="H79" s="62">
        <v>9390</v>
      </c>
      <c r="I79" s="62">
        <v>8350</v>
      </c>
      <c r="J79" s="67">
        <v>3370</v>
      </c>
      <c r="K79" s="67">
        <v>8050</v>
      </c>
      <c r="L79" s="67">
        <v>6710</v>
      </c>
      <c r="M79" s="67">
        <v>7750</v>
      </c>
      <c r="N79" s="67">
        <v>7340</v>
      </c>
      <c r="O79" s="67">
        <v>3280</v>
      </c>
      <c r="P79" s="67">
        <v>5890</v>
      </c>
      <c r="Q79" s="63">
        <v>9190</v>
      </c>
      <c r="R79" s="63">
        <v>7340</v>
      </c>
      <c r="S79" s="63">
        <v>9450</v>
      </c>
      <c r="T79" s="63">
        <v>8060</v>
      </c>
      <c r="U79" s="63">
        <v>9780</v>
      </c>
      <c r="V79" s="63">
        <v>8990</v>
      </c>
      <c r="W79" s="64">
        <v>9420</v>
      </c>
      <c r="X79" s="63">
        <v>4930</v>
      </c>
      <c r="Y79" s="141">
        <v>4240</v>
      </c>
    </row>
    <row r="80" spans="1:25" ht="11.25" customHeight="1" x14ac:dyDescent="0.3">
      <c r="A80" s="53" t="s">
        <v>219</v>
      </c>
      <c r="B80" s="53" t="s">
        <v>211</v>
      </c>
      <c r="C80" s="58">
        <v>4770</v>
      </c>
      <c r="D80" s="58">
        <v>7170</v>
      </c>
      <c r="E80" s="58">
        <v>6800</v>
      </c>
      <c r="F80" s="58">
        <v>4580</v>
      </c>
      <c r="G80" s="58">
        <v>7640</v>
      </c>
      <c r="H80" s="58">
        <v>8500</v>
      </c>
      <c r="I80" s="58">
        <v>7660</v>
      </c>
      <c r="J80" s="59">
        <v>3540</v>
      </c>
      <c r="K80" s="59">
        <v>7860</v>
      </c>
      <c r="L80" s="59">
        <v>7230</v>
      </c>
      <c r="M80" s="59">
        <v>7260</v>
      </c>
      <c r="N80" s="59">
        <v>6460</v>
      </c>
      <c r="O80" s="59">
        <v>3440</v>
      </c>
      <c r="P80" s="59">
        <v>5710</v>
      </c>
      <c r="Q80" s="59">
        <v>8960</v>
      </c>
      <c r="R80" s="59">
        <v>6970</v>
      </c>
      <c r="S80" s="59">
        <v>9370</v>
      </c>
      <c r="T80" s="54">
        <v>7760</v>
      </c>
      <c r="U80" s="54">
        <v>9840</v>
      </c>
      <c r="V80" s="54">
        <v>9380</v>
      </c>
      <c r="W80" s="55">
        <v>9300</v>
      </c>
      <c r="X80" s="54">
        <v>5880</v>
      </c>
      <c r="Y80" s="140">
        <v>4840</v>
      </c>
    </row>
    <row r="81" spans="1:26" ht="11.25" customHeight="1" x14ac:dyDescent="0.3">
      <c r="A81" s="57" t="s">
        <v>220</v>
      </c>
      <c r="B81" s="53" t="s">
        <v>205</v>
      </c>
      <c r="C81" s="58">
        <v>4420</v>
      </c>
      <c r="D81" s="58">
        <v>6090</v>
      </c>
      <c r="E81" s="58">
        <v>6030</v>
      </c>
      <c r="F81" s="58">
        <v>4370</v>
      </c>
      <c r="G81" s="58">
        <v>7230</v>
      </c>
      <c r="H81" s="58">
        <v>8240</v>
      </c>
      <c r="I81" s="58">
        <v>7240</v>
      </c>
      <c r="J81" s="58">
        <v>3660</v>
      </c>
      <c r="K81" s="58">
        <v>7860</v>
      </c>
      <c r="L81" s="59">
        <v>7220</v>
      </c>
      <c r="M81" s="59">
        <v>7050</v>
      </c>
      <c r="N81" s="59">
        <v>6750</v>
      </c>
      <c r="O81" s="59">
        <v>4050</v>
      </c>
      <c r="P81" s="59">
        <v>5610</v>
      </c>
      <c r="Q81" s="65">
        <v>8450</v>
      </c>
      <c r="R81" s="65">
        <v>6450</v>
      </c>
      <c r="S81" s="65">
        <v>9000</v>
      </c>
      <c r="T81" s="54">
        <v>6990</v>
      </c>
      <c r="U81" s="54">
        <v>9440</v>
      </c>
      <c r="V81" s="54">
        <v>8460</v>
      </c>
      <c r="W81" s="55">
        <v>8670</v>
      </c>
      <c r="X81" s="54">
        <v>6410</v>
      </c>
      <c r="Y81" s="140">
        <v>4460</v>
      </c>
    </row>
    <row r="82" spans="1:26" ht="11.25" customHeight="1" x14ac:dyDescent="0.3">
      <c r="A82" s="61" t="s">
        <v>221</v>
      </c>
      <c r="B82" s="61" t="s">
        <v>207</v>
      </c>
      <c r="C82" s="62">
        <v>3700</v>
      </c>
      <c r="D82" s="62">
        <v>5680</v>
      </c>
      <c r="E82" s="62">
        <v>3840</v>
      </c>
      <c r="F82" s="62">
        <v>4090</v>
      </c>
      <c r="G82" s="62">
        <v>6740</v>
      </c>
      <c r="H82" s="62">
        <v>6940</v>
      </c>
      <c r="I82" s="62">
        <v>5680</v>
      </c>
      <c r="J82" s="67">
        <v>4110</v>
      </c>
      <c r="K82" s="67">
        <v>7260</v>
      </c>
      <c r="L82" s="67">
        <v>5370</v>
      </c>
      <c r="M82" s="67">
        <v>5060</v>
      </c>
      <c r="N82" s="67">
        <v>6720</v>
      </c>
      <c r="O82" s="67">
        <v>6330</v>
      </c>
      <c r="P82" s="67">
        <v>5980</v>
      </c>
      <c r="Q82" s="63">
        <v>7760</v>
      </c>
      <c r="R82" s="63">
        <v>4930</v>
      </c>
      <c r="S82" s="63">
        <v>8540</v>
      </c>
      <c r="T82" s="63">
        <v>7520</v>
      </c>
      <c r="U82" s="63">
        <v>7110</v>
      </c>
      <c r="V82" s="63">
        <v>8670</v>
      </c>
      <c r="W82" s="64">
        <v>9170</v>
      </c>
      <c r="X82" s="63">
        <v>7210</v>
      </c>
      <c r="Y82" s="141">
        <v>3120</v>
      </c>
    </row>
    <row r="83" spans="1:26" ht="11.25" customHeight="1" x14ac:dyDescent="0.3">
      <c r="A83" s="61" t="s">
        <v>222</v>
      </c>
      <c r="B83" s="61" t="s">
        <v>207</v>
      </c>
      <c r="C83" s="62">
        <v>2580</v>
      </c>
      <c r="D83" s="62">
        <v>5060</v>
      </c>
      <c r="E83" s="62">
        <v>2750</v>
      </c>
      <c r="F83" s="62">
        <v>2800</v>
      </c>
      <c r="G83" s="62">
        <v>5580</v>
      </c>
      <c r="H83" s="62">
        <v>5780</v>
      </c>
      <c r="I83" s="62">
        <v>4960</v>
      </c>
      <c r="J83" s="67">
        <v>2860</v>
      </c>
      <c r="K83" s="67">
        <v>5660</v>
      </c>
      <c r="L83" s="67">
        <v>4830</v>
      </c>
      <c r="M83" s="67">
        <v>4850</v>
      </c>
      <c r="N83" s="67">
        <v>5080</v>
      </c>
      <c r="O83" s="67">
        <v>3150</v>
      </c>
      <c r="P83" s="67">
        <v>4370</v>
      </c>
      <c r="Q83" s="63">
        <v>5820</v>
      </c>
      <c r="R83" s="63">
        <v>3880</v>
      </c>
      <c r="S83" s="63">
        <v>7110</v>
      </c>
      <c r="T83" s="63">
        <v>5690</v>
      </c>
      <c r="U83" s="63">
        <v>7530</v>
      </c>
      <c r="V83" s="63">
        <v>8710</v>
      </c>
      <c r="W83" s="64">
        <v>6610</v>
      </c>
      <c r="X83" s="63">
        <v>6280</v>
      </c>
      <c r="Y83" s="141">
        <v>1520</v>
      </c>
    </row>
    <row r="84" spans="1:26" ht="11.25" customHeight="1" x14ac:dyDescent="0.3">
      <c r="A84" s="61" t="s">
        <v>223</v>
      </c>
      <c r="B84" s="61" t="s">
        <v>207</v>
      </c>
      <c r="C84" s="62">
        <v>2160</v>
      </c>
      <c r="D84" s="62">
        <v>4710</v>
      </c>
      <c r="E84" s="62">
        <v>3470</v>
      </c>
      <c r="F84" s="62">
        <v>3000</v>
      </c>
      <c r="G84" s="62">
        <v>4890</v>
      </c>
      <c r="H84" s="62">
        <v>5030</v>
      </c>
      <c r="I84" s="62">
        <v>5060</v>
      </c>
      <c r="J84" s="67">
        <v>2950</v>
      </c>
      <c r="K84" s="67">
        <v>5440</v>
      </c>
      <c r="L84" s="67">
        <v>4680</v>
      </c>
      <c r="M84" s="67">
        <v>4590</v>
      </c>
      <c r="N84" s="67">
        <v>5640</v>
      </c>
      <c r="O84" s="67">
        <v>4970</v>
      </c>
      <c r="P84" s="67">
        <v>2980</v>
      </c>
      <c r="Q84" s="63">
        <v>4000</v>
      </c>
      <c r="R84" s="63">
        <v>3540</v>
      </c>
      <c r="S84" s="63">
        <v>6290</v>
      </c>
      <c r="T84" s="63">
        <v>4880</v>
      </c>
      <c r="U84" s="63">
        <v>6090</v>
      </c>
      <c r="V84" s="63">
        <v>6740</v>
      </c>
      <c r="W84" s="64">
        <v>6390</v>
      </c>
      <c r="X84" s="63">
        <v>5780</v>
      </c>
      <c r="Y84" s="141">
        <v>1460</v>
      </c>
    </row>
    <row r="85" spans="1:26" ht="11.25" customHeight="1" x14ac:dyDescent="0.3">
      <c r="A85" s="53" t="s">
        <v>224</v>
      </c>
      <c r="B85" s="53" t="s">
        <v>211</v>
      </c>
      <c r="C85" s="58">
        <v>3190</v>
      </c>
      <c r="D85" s="58">
        <v>5420</v>
      </c>
      <c r="E85" s="58">
        <v>3530</v>
      </c>
      <c r="F85" s="58">
        <v>3750</v>
      </c>
      <c r="G85" s="58">
        <v>6210</v>
      </c>
      <c r="H85" s="58">
        <v>6430</v>
      </c>
      <c r="I85" s="58">
        <v>5430</v>
      </c>
      <c r="J85" s="59">
        <v>3600</v>
      </c>
      <c r="K85" s="59">
        <v>6680</v>
      </c>
      <c r="L85" s="59">
        <v>5190</v>
      </c>
      <c r="M85" s="59">
        <v>4970</v>
      </c>
      <c r="N85" s="59">
        <v>6190</v>
      </c>
      <c r="O85" s="59">
        <v>5440</v>
      </c>
      <c r="P85" s="59">
        <v>5350</v>
      </c>
      <c r="Q85" s="59">
        <v>7030</v>
      </c>
      <c r="R85" s="59">
        <v>4580</v>
      </c>
      <c r="S85" s="59">
        <v>8090</v>
      </c>
      <c r="T85" s="54">
        <v>7030</v>
      </c>
      <c r="U85" s="54">
        <v>7080</v>
      </c>
      <c r="V85" s="54">
        <v>8540</v>
      </c>
      <c r="W85" s="55">
        <v>8600</v>
      </c>
      <c r="X85" s="54">
        <v>6910</v>
      </c>
      <c r="Y85" s="140">
        <v>2850</v>
      </c>
    </row>
    <row r="86" spans="1:26" ht="11.25" customHeight="1" x14ac:dyDescent="0.3">
      <c r="A86" s="61" t="s">
        <v>225</v>
      </c>
      <c r="B86" s="61" t="s">
        <v>207</v>
      </c>
      <c r="C86" s="62">
        <v>4980</v>
      </c>
      <c r="D86" s="62">
        <v>7460</v>
      </c>
      <c r="E86" s="62">
        <v>5230</v>
      </c>
      <c r="F86" s="62">
        <v>5510</v>
      </c>
      <c r="G86" s="62">
        <v>8170</v>
      </c>
      <c r="H86" s="62">
        <v>7670</v>
      </c>
      <c r="I86" s="62">
        <v>7040</v>
      </c>
      <c r="J86" s="67">
        <v>4640</v>
      </c>
      <c r="K86" s="67">
        <v>8670</v>
      </c>
      <c r="L86" s="67">
        <v>6610</v>
      </c>
      <c r="M86" s="67">
        <v>6360</v>
      </c>
      <c r="N86" s="67">
        <v>6910</v>
      </c>
      <c r="O86" s="67">
        <v>5190</v>
      </c>
      <c r="P86" s="67">
        <v>6080</v>
      </c>
      <c r="Q86" s="63">
        <v>6920</v>
      </c>
      <c r="R86" s="63">
        <v>6070</v>
      </c>
      <c r="S86" s="63">
        <v>9570</v>
      </c>
      <c r="T86" s="63">
        <v>7930</v>
      </c>
      <c r="U86" s="63">
        <v>9050</v>
      </c>
      <c r="V86" s="63">
        <v>8760</v>
      </c>
      <c r="W86" s="64">
        <v>10080</v>
      </c>
      <c r="X86" s="63">
        <v>6780</v>
      </c>
      <c r="Y86" s="141">
        <v>2470</v>
      </c>
    </row>
    <row r="87" spans="1:26" ht="11.25" customHeight="1" x14ac:dyDescent="0.3">
      <c r="A87" s="61" t="s">
        <v>226</v>
      </c>
      <c r="B87" s="61" t="s">
        <v>207</v>
      </c>
      <c r="C87" s="62">
        <v>3220</v>
      </c>
      <c r="D87" s="62">
        <v>4970</v>
      </c>
      <c r="E87" s="62">
        <v>2390</v>
      </c>
      <c r="F87" s="62">
        <v>2180</v>
      </c>
      <c r="G87" s="62">
        <v>5640</v>
      </c>
      <c r="H87" s="62">
        <v>5820</v>
      </c>
      <c r="I87" s="62">
        <v>5240</v>
      </c>
      <c r="J87" s="67">
        <v>2830</v>
      </c>
      <c r="K87" s="67">
        <v>6290</v>
      </c>
      <c r="L87" s="67">
        <v>4500</v>
      </c>
      <c r="M87" s="67">
        <v>4180</v>
      </c>
      <c r="N87" s="67">
        <v>4540</v>
      </c>
      <c r="O87" s="67">
        <v>2300</v>
      </c>
      <c r="P87" s="67">
        <v>4000</v>
      </c>
      <c r="Q87" s="63">
        <v>5820</v>
      </c>
      <c r="R87" s="63">
        <v>4530</v>
      </c>
      <c r="S87" s="63">
        <v>6790</v>
      </c>
      <c r="T87" s="63">
        <v>5470</v>
      </c>
      <c r="U87" s="63">
        <v>5390</v>
      </c>
      <c r="V87" s="63">
        <v>6200</v>
      </c>
      <c r="W87" s="64">
        <v>6920</v>
      </c>
      <c r="X87" s="63">
        <v>5160</v>
      </c>
      <c r="Y87" s="141">
        <v>2040</v>
      </c>
    </row>
    <row r="88" spans="1:26" ht="11.25" customHeight="1" x14ac:dyDescent="0.3">
      <c r="A88" s="61" t="s">
        <v>227</v>
      </c>
      <c r="B88" s="61" t="s">
        <v>207</v>
      </c>
      <c r="C88" s="62">
        <v>4090</v>
      </c>
      <c r="D88" s="62">
        <v>6110</v>
      </c>
      <c r="E88" s="62">
        <v>3840</v>
      </c>
      <c r="F88" s="62">
        <v>3520</v>
      </c>
      <c r="G88" s="62">
        <v>6540</v>
      </c>
      <c r="H88" s="62">
        <v>6230</v>
      </c>
      <c r="I88" s="62">
        <v>5980</v>
      </c>
      <c r="J88" s="67">
        <v>3460</v>
      </c>
      <c r="K88" s="67">
        <v>7470</v>
      </c>
      <c r="L88" s="67">
        <v>5210</v>
      </c>
      <c r="M88" s="67">
        <v>4950</v>
      </c>
      <c r="N88" s="67">
        <v>6480</v>
      </c>
      <c r="O88" s="67">
        <v>4220</v>
      </c>
      <c r="P88" s="67">
        <v>5320</v>
      </c>
      <c r="Q88" s="63">
        <v>7930</v>
      </c>
      <c r="R88" s="63">
        <v>3620</v>
      </c>
      <c r="S88" s="63">
        <v>8470</v>
      </c>
      <c r="T88" s="63">
        <v>7950</v>
      </c>
      <c r="U88" s="63">
        <v>6930</v>
      </c>
      <c r="V88" s="63">
        <v>7350</v>
      </c>
      <c r="W88" s="64">
        <v>8470</v>
      </c>
      <c r="X88" s="63">
        <v>6890</v>
      </c>
      <c r="Y88" s="141">
        <v>2960</v>
      </c>
    </row>
    <row r="89" spans="1:26" ht="11.25" customHeight="1" x14ac:dyDescent="0.3">
      <c r="A89" s="53" t="s">
        <v>228</v>
      </c>
      <c r="B89" s="53" t="s">
        <v>211</v>
      </c>
      <c r="C89" s="58">
        <v>4330</v>
      </c>
      <c r="D89" s="58">
        <v>6500</v>
      </c>
      <c r="E89" s="58">
        <v>4200</v>
      </c>
      <c r="F89" s="58">
        <v>4140</v>
      </c>
      <c r="G89" s="58">
        <v>7050</v>
      </c>
      <c r="H89" s="58">
        <v>6770</v>
      </c>
      <c r="I89" s="58">
        <v>6310</v>
      </c>
      <c r="J89" s="59">
        <v>3880</v>
      </c>
      <c r="K89" s="59">
        <v>7780</v>
      </c>
      <c r="L89" s="59">
        <v>5720</v>
      </c>
      <c r="M89" s="59">
        <v>5530</v>
      </c>
      <c r="N89" s="59">
        <v>6320</v>
      </c>
      <c r="O89" s="59">
        <v>4390</v>
      </c>
      <c r="P89" s="59">
        <v>5430</v>
      </c>
      <c r="Q89" s="59">
        <v>7130</v>
      </c>
      <c r="R89" s="59">
        <v>4760</v>
      </c>
      <c r="S89" s="59">
        <v>8630</v>
      </c>
      <c r="T89" s="54">
        <v>7480</v>
      </c>
      <c r="U89" s="54">
        <v>7540</v>
      </c>
      <c r="V89" s="54">
        <v>7730</v>
      </c>
      <c r="W89" s="55">
        <v>8810</v>
      </c>
      <c r="X89" s="54">
        <v>6510</v>
      </c>
      <c r="Y89" s="140">
        <v>2670</v>
      </c>
    </row>
    <row r="90" spans="1:26" ht="11.25" customHeight="1" x14ac:dyDescent="0.3">
      <c r="A90" s="61" t="s">
        <v>229</v>
      </c>
      <c r="B90" s="61" t="s">
        <v>207</v>
      </c>
      <c r="C90" s="62">
        <v>3670</v>
      </c>
      <c r="D90" s="62">
        <v>6430</v>
      </c>
      <c r="E90" s="62">
        <v>4470</v>
      </c>
      <c r="F90" s="62">
        <v>3000</v>
      </c>
      <c r="G90" s="62">
        <v>7060</v>
      </c>
      <c r="H90" s="62">
        <v>7850</v>
      </c>
      <c r="I90" s="62">
        <v>6890</v>
      </c>
      <c r="J90" s="67">
        <v>3630</v>
      </c>
      <c r="K90" s="67">
        <v>6550</v>
      </c>
      <c r="L90" s="67">
        <v>5010</v>
      </c>
      <c r="M90" s="67">
        <v>6130</v>
      </c>
      <c r="N90" s="67">
        <v>6470</v>
      </c>
      <c r="O90" s="67">
        <v>3030</v>
      </c>
      <c r="P90" s="67">
        <v>4820</v>
      </c>
      <c r="Q90" s="63">
        <v>7750</v>
      </c>
      <c r="R90" s="63">
        <v>5600</v>
      </c>
      <c r="S90" s="63">
        <v>8100</v>
      </c>
      <c r="T90" s="63">
        <v>6190</v>
      </c>
      <c r="U90" s="63">
        <v>7990</v>
      </c>
      <c r="V90" s="63">
        <v>7270</v>
      </c>
      <c r="W90" s="64">
        <v>7300</v>
      </c>
      <c r="X90" s="63">
        <v>5190</v>
      </c>
      <c r="Y90" s="141">
        <v>3380</v>
      </c>
    </row>
    <row r="91" spans="1:26" ht="11.25" customHeight="1" x14ac:dyDescent="0.3">
      <c r="A91" s="61" t="s">
        <v>230</v>
      </c>
      <c r="B91" s="61" t="s">
        <v>207</v>
      </c>
      <c r="C91" s="62">
        <v>3770</v>
      </c>
      <c r="D91" s="62">
        <v>6810</v>
      </c>
      <c r="E91" s="62">
        <v>4640</v>
      </c>
      <c r="F91" s="62">
        <v>3310</v>
      </c>
      <c r="G91" s="62">
        <v>6750</v>
      </c>
      <c r="H91" s="62">
        <v>7170</v>
      </c>
      <c r="I91" s="62">
        <v>6650</v>
      </c>
      <c r="J91" s="67">
        <v>4440</v>
      </c>
      <c r="K91" s="67">
        <v>6590</v>
      </c>
      <c r="L91" s="67">
        <v>6590</v>
      </c>
      <c r="M91" s="67">
        <v>6620</v>
      </c>
      <c r="N91" s="67">
        <v>6310</v>
      </c>
      <c r="O91" s="67">
        <v>3420</v>
      </c>
      <c r="P91" s="67">
        <v>5910</v>
      </c>
      <c r="Q91" s="63">
        <v>7620</v>
      </c>
      <c r="R91" s="63">
        <v>6250</v>
      </c>
      <c r="S91" s="63">
        <v>8730</v>
      </c>
      <c r="T91" s="63">
        <v>5680</v>
      </c>
      <c r="U91" s="63">
        <v>8360</v>
      </c>
      <c r="V91" s="63">
        <v>8120</v>
      </c>
      <c r="W91" s="64">
        <v>9100</v>
      </c>
      <c r="X91" s="63">
        <v>5210</v>
      </c>
      <c r="Y91" s="141">
        <v>1840</v>
      </c>
    </row>
    <row r="92" spans="1:26" ht="11.25" customHeight="1" x14ac:dyDescent="0.3">
      <c r="A92" s="61" t="s">
        <v>231</v>
      </c>
      <c r="B92" s="61" t="s">
        <v>207</v>
      </c>
      <c r="C92" s="62">
        <v>3920</v>
      </c>
      <c r="D92" s="62">
        <v>6170</v>
      </c>
      <c r="E92" s="62">
        <v>3990</v>
      </c>
      <c r="F92" s="62">
        <v>2980</v>
      </c>
      <c r="G92" s="62">
        <v>6270</v>
      </c>
      <c r="H92" s="62">
        <v>6320</v>
      </c>
      <c r="I92" s="62">
        <v>6460</v>
      </c>
      <c r="J92" s="67">
        <v>3820</v>
      </c>
      <c r="K92" s="67">
        <v>5980</v>
      </c>
      <c r="L92" s="67">
        <v>5120</v>
      </c>
      <c r="M92" s="67">
        <v>6120</v>
      </c>
      <c r="N92" s="67">
        <v>5870</v>
      </c>
      <c r="O92" s="67">
        <v>2500</v>
      </c>
      <c r="P92" s="67">
        <v>4860</v>
      </c>
      <c r="Q92" s="63">
        <v>6900</v>
      </c>
      <c r="R92" s="63">
        <v>5220</v>
      </c>
      <c r="S92" s="63">
        <v>7440</v>
      </c>
      <c r="T92" s="63">
        <v>5520</v>
      </c>
      <c r="U92" s="63">
        <v>7110</v>
      </c>
      <c r="V92" s="63">
        <v>6850</v>
      </c>
      <c r="W92" s="64">
        <v>7610</v>
      </c>
      <c r="X92" s="63">
        <v>4320</v>
      </c>
      <c r="Y92" s="141">
        <v>2260</v>
      </c>
    </row>
    <row r="93" spans="1:26" ht="11.25" customHeight="1" x14ac:dyDescent="0.3">
      <c r="A93" s="53" t="s">
        <v>232</v>
      </c>
      <c r="B93" s="53" t="s">
        <v>211</v>
      </c>
      <c r="C93" s="58">
        <v>3770</v>
      </c>
      <c r="D93" s="58">
        <v>6520</v>
      </c>
      <c r="E93" s="58">
        <v>4450</v>
      </c>
      <c r="F93" s="58">
        <v>3120</v>
      </c>
      <c r="G93" s="58">
        <v>6760</v>
      </c>
      <c r="H93" s="58">
        <v>7220</v>
      </c>
      <c r="I93" s="58">
        <v>6690</v>
      </c>
      <c r="J93" s="59">
        <v>4040</v>
      </c>
      <c r="K93" s="59">
        <v>6440</v>
      </c>
      <c r="L93" s="59">
        <v>5720</v>
      </c>
      <c r="M93" s="59">
        <v>6330</v>
      </c>
      <c r="N93" s="59">
        <v>6280</v>
      </c>
      <c r="O93" s="59">
        <v>3070</v>
      </c>
      <c r="P93" s="59">
        <v>5300</v>
      </c>
      <c r="Q93" s="59">
        <v>7530</v>
      </c>
      <c r="R93" s="59">
        <v>5800</v>
      </c>
      <c r="S93" s="59">
        <v>8240</v>
      </c>
      <c r="T93" s="54">
        <v>5810</v>
      </c>
      <c r="U93" s="54">
        <v>8000</v>
      </c>
      <c r="V93" s="54">
        <v>7590</v>
      </c>
      <c r="W93" s="55">
        <v>8220</v>
      </c>
      <c r="X93" s="54">
        <v>5010</v>
      </c>
      <c r="Y93" s="140">
        <v>2490</v>
      </c>
    </row>
    <row r="94" spans="1:26" ht="11.25" customHeight="1" x14ac:dyDescent="0.3">
      <c r="A94" s="57" t="s">
        <v>233</v>
      </c>
      <c r="B94" s="53" t="s">
        <v>205</v>
      </c>
      <c r="C94" s="58">
        <v>3970</v>
      </c>
      <c r="D94" s="58">
        <v>6420</v>
      </c>
      <c r="E94" s="58">
        <v>4260</v>
      </c>
      <c r="F94" s="58">
        <v>3660</v>
      </c>
      <c r="G94" s="58">
        <v>6840</v>
      </c>
      <c r="H94" s="58">
        <v>6940</v>
      </c>
      <c r="I94" s="58">
        <v>6400</v>
      </c>
      <c r="J94" s="58">
        <v>3920</v>
      </c>
      <c r="K94" s="58">
        <v>7080</v>
      </c>
      <c r="L94" s="59">
        <v>5680</v>
      </c>
      <c r="M94" s="59">
        <v>5850</v>
      </c>
      <c r="N94" s="59">
        <v>6290</v>
      </c>
      <c r="O94" s="59">
        <v>3990</v>
      </c>
      <c r="P94" s="59">
        <v>5370</v>
      </c>
      <c r="Q94" s="65">
        <v>7290</v>
      </c>
      <c r="R94" s="65">
        <v>5200</v>
      </c>
      <c r="S94" s="65">
        <v>8400</v>
      </c>
      <c r="T94" s="54">
        <v>6740</v>
      </c>
      <c r="U94" s="54">
        <v>7680</v>
      </c>
      <c r="V94" s="54">
        <v>7760</v>
      </c>
      <c r="W94" s="55">
        <v>8530</v>
      </c>
      <c r="X94" s="54">
        <v>5920</v>
      </c>
      <c r="Y94" s="140">
        <v>2620</v>
      </c>
    </row>
    <row r="95" spans="1:26" ht="11.25" customHeight="1" x14ac:dyDescent="0.3">
      <c r="A95" s="68" t="s">
        <v>234</v>
      </c>
      <c r="B95" s="68" t="s">
        <v>235</v>
      </c>
      <c r="C95" s="69">
        <v>4150</v>
      </c>
      <c r="D95" s="69">
        <v>6220</v>
      </c>
      <c r="E95" s="69">
        <v>5050</v>
      </c>
      <c r="F95" s="69">
        <v>3950</v>
      </c>
      <c r="G95" s="69">
        <v>7000</v>
      </c>
      <c r="H95" s="69">
        <v>7560</v>
      </c>
      <c r="I95" s="70">
        <v>6820</v>
      </c>
      <c r="J95" s="71">
        <v>3730</v>
      </c>
      <c r="K95" s="71">
        <v>7470</v>
      </c>
      <c r="L95" s="71">
        <v>6390</v>
      </c>
      <c r="M95" s="71">
        <v>6470</v>
      </c>
      <c r="N95" s="71">
        <v>6500</v>
      </c>
      <c r="O95" s="71">
        <v>4000</v>
      </c>
      <c r="P95" s="71">
        <v>5440</v>
      </c>
      <c r="Q95" s="70">
        <v>7820</v>
      </c>
      <c r="R95" s="70">
        <v>5790</v>
      </c>
      <c r="S95" s="70">
        <v>8630</v>
      </c>
      <c r="T95" s="70">
        <v>6820</v>
      </c>
      <c r="U95" s="70">
        <v>8490</v>
      </c>
      <c r="V95" s="70">
        <v>8060</v>
      </c>
      <c r="W95" s="72">
        <v>8580</v>
      </c>
      <c r="X95" s="70">
        <v>6130</v>
      </c>
      <c r="Y95" s="70">
        <v>3420</v>
      </c>
      <c r="Z95" s="26"/>
    </row>
    <row r="96" spans="1:26" ht="12" customHeight="1" x14ac:dyDescent="0.3"/>
    <row r="97" spans="1:24" ht="12" customHeight="1" x14ac:dyDescent="0.3"/>
    <row r="98" spans="1:24" ht="11.25" customHeight="1" x14ac:dyDescent="0.3">
      <c r="A98" s="201" t="s">
        <v>199</v>
      </c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3"/>
    </row>
    <row r="99" spans="1:24" ht="11.25" customHeight="1" x14ac:dyDescent="0.3">
      <c r="A99" s="53" t="s">
        <v>234</v>
      </c>
      <c r="B99" s="53" t="s">
        <v>235</v>
      </c>
      <c r="C99" s="58">
        <v>1192702</v>
      </c>
      <c r="D99" s="54">
        <v>1258120</v>
      </c>
      <c r="E99" s="54">
        <v>1205817</v>
      </c>
      <c r="F99" s="54">
        <v>1144735</v>
      </c>
      <c r="G99" s="54">
        <v>1190141</v>
      </c>
      <c r="H99" s="54">
        <v>1197547</v>
      </c>
      <c r="I99" s="54">
        <v>1214952</v>
      </c>
      <c r="J99" s="54">
        <v>1078784</v>
      </c>
      <c r="K99" s="54">
        <v>1191804</v>
      </c>
      <c r="L99" s="54">
        <v>1177321</v>
      </c>
      <c r="M99" s="54">
        <v>1078825</v>
      </c>
      <c r="N99" s="54">
        <v>1230253</v>
      </c>
      <c r="O99" s="54">
        <v>1191291</v>
      </c>
      <c r="P99" s="54">
        <v>1242605</v>
      </c>
      <c r="Q99" s="54">
        <v>1191420</v>
      </c>
      <c r="R99" s="54">
        <v>1146127</v>
      </c>
      <c r="S99" s="54">
        <v>1011563</v>
      </c>
      <c r="T99" s="54">
        <v>988823</v>
      </c>
      <c r="U99" s="54">
        <v>939080</v>
      </c>
      <c r="V99" s="54">
        <v>1027592</v>
      </c>
      <c r="W99" s="55">
        <v>981006</v>
      </c>
      <c r="X99" s="54">
        <v>1054566</v>
      </c>
    </row>
    <row r="100" spans="1:24" ht="11.25" customHeight="1" x14ac:dyDescent="0.3">
      <c r="A100" s="201" t="s">
        <v>236</v>
      </c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3"/>
    </row>
    <row r="101" spans="1:24" ht="11.25" customHeight="1" x14ac:dyDescent="0.3">
      <c r="A101" s="53" t="s">
        <v>234</v>
      </c>
      <c r="B101" s="53" t="s">
        <v>235</v>
      </c>
      <c r="C101" s="58">
        <v>4984332</v>
      </c>
      <c r="D101" s="58">
        <v>7857713</v>
      </c>
      <c r="E101" s="58">
        <v>6120937</v>
      </c>
      <c r="F101" s="58">
        <v>4532147</v>
      </c>
      <c r="G101" s="58">
        <v>8332448</v>
      </c>
      <c r="H101" s="58">
        <v>9050004</v>
      </c>
      <c r="I101" s="54">
        <v>8281666</v>
      </c>
      <c r="J101" s="59">
        <v>4026734</v>
      </c>
      <c r="K101" s="54">
        <v>8897138</v>
      </c>
      <c r="L101" s="54">
        <v>7528380</v>
      </c>
      <c r="M101" s="54">
        <v>6984872</v>
      </c>
      <c r="N101" s="54">
        <v>7992443</v>
      </c>
      <c r="O101" s="54">
        <v>4762707</v>
      </c>
      <c r="P101" s="54">
        <v>6756435</v>
      </c>
      <c r="Q101" s="54">
        <v>9315104</v>
      </c>
      <c r="R101" s="54">
        <v>6632783</v>
      </c>
      <c r="S101" s="54">
        <v>8729915</v>
      </c>
      <c r="T101" s="54">
        <v>6739186</v>
      </c>
      <c r="U101" s="54">
        <v>7976941</v>
      </c>
      <c r="V101" s="54">
        <v>8277813</v>
      </c>
      <c r="W101" s="55">
        <v>8414350</v>
      </c>
      <c r="X101" s="54">
        <v>6462205</v>
      </c>
    </row>
    <row r="102" spans="1:24" ht="11.25" customHeight="1" x14ac:dyDescent="0.3">
      <c r="A102" s="201" t="s">
        <v>237</v>
      </c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3"/>
    </row>
    <row r="103" spans="1:24" ht="11.25" customHeight="1" x14ac:dyDescent="0.3">
      <c r="A103" s="53" t="s">
        <v>234</v>
      </c>
      <c r="B103" s="53" t="s">
        <v>235</v>
      </c>
      <c r="C103" s="58">
        <v>4150</v>
      </c>
      <c r="D103" s="58">
        <v>6220</v>
      </c>
      <c r="E103" s="58">
        <v>5050</v>
      </c>
      <c r="F103" s="58">
        <v>3950</v>
      </c>
      <c r="G103" s="58">
        <v>7000</v>
      </c>
      <c r="H103" s="58">
        <v>7560</v>
      </c>
      <c r="I103" s="54">
        <v>6820</v>
      </c>
      <c r="J103" s="59">
        <v>3730</v>
      </c>
      <c r="K103" s="54">
        <v>7470</v>
      </c>
      <c r="L103" s="54">
        <v>6390</v>
      </c>
      <c r="M103" s="54">
        <v>6470</v>
      </c>
      <c r="N103" s="54">
        <v>6500</v>
      </c>
      <c r="O103" s="54">
        <v>4000</v>
      </c>
      <c r="P103" s="54">
        <v>5440</v>
      </c>
      <c r="Q103" s="54">
        <v>7820</v>
      </c>
      <c r="R103" s="54">
        <v>5790</v>
      </c>
      <c r="S103" s="54">
        <v>8630</v>
      </c>
      <c r="T103" s="54">
        <v>6820</v>
      </c>
      <c r="U103" s="54">
        <v>8490</v>
      </c>
      <c r="V103" s="54">
        <v>8060</v>
      </c>
      <c r="W103" s="55">
        <v>8580</v>
      </c>
      <c r="X103" s="54">
        <v>6130</v>
      </c>
    </row>
    <row r="104" spans="1:24" ht="12" customHeight="1" x14ac:dyDescent="0.3"/>
    <row r="105" spans="1:24" ht="66" customHeight="1" x14ac:dyDescent="0.3">
      <c r="A105" s="73" t="s">
        <v>199</v>
      </c>
      <c r="B105" s="74" t="s">
        <v>234</v>
      </c>
      <c r="C105" s="73" t="s">
        <v>236</v>
      </c>
      <c r="D105" s="74" t="s">
        <v>234</v>
      </c>
      <c r="E105" s="73" t="s">
        <v>237</v>
      </c>
      <c r="F105" s="74" t="s">
        <v>234</v>
      </c>
      <c r="G105" s="28"/>
    </row>
    <row r="106" spans="1:24" ht="12" customHeight="1" x14ac:dyDescent="0.3">
      <c r="A106" s="75"/>
      <c r="B106" s="53" t="s">
        <v>235</v>
      </c>
      <c r="C106" s="75"/>
      <c r="D106" s="53" t="s">
        <v>235</v>
      </c>
      <c r="E106" s="75"/>
      <c r="F106" s="53" t="s">
        <v>235</v>
      </c>
    </row>
    <row r="107" spans="1:24" ht="12" customHeight="1" x14ac:dyDescent="0.3">
      <c r="A107" s="76"/>
      <c r="B107" s="58">
        <v>1192702</v>
      </c>
      <c r="C107" s="75"/>
      <c r="D107" s="58">
        <v>4984332</v>
      </c>
      <c r="E107" s="77"/>
      <c r="F107" s="58">
        <v>4150</v>
      </c>
      <c r="J107">
        <v>2022</v>
      </c>
      <c r="K107" s="132">
        <v>3420</v>
      </c>
    </row>
    <row r="108" spans="1:24" ht="12" customHeight="1" x14ac:dyDescent="0.3">
      <c r="A108" s="76"/>
      <c r="B108" s="54">
        <v>1258120</v>
      </c>
      <c r="C108" s="75"/>
      <c r="D108" s="58">
        <v>7857713</v>
      </c>
      <c r="E108" s="75"/>
      <c r="F108" s="58">
        <v>6220</v>
      </c>
      <c r="J108">
        <v>2021</v>
      </c>
      <c r="K108" s="54">
        <v>6130</v>
      </c>
    </row>
    <row r="109" spans="1:24" ht="12" customHeight="1" x14ac:dyDescent="0.3">
      <c r="A109" s="73"/>
      <c r="B109" s="54">
        <v>1205817</v>
      </c>
      <c r="C109" s="77"/>
      <c r="D109" s="58">
        <v>6120937</v>
      </c>
      <c r="E109" s="77"/>
      <c r="F109" s="58">
        <v>5050</v>
      </c>
      <c r="J109">
        <v>2020</v>
      </c>
      <c r="K109" s="54">
        <v>8580</v>
      </c>
    </row>
    <row r="110" spans="1:24" ht="12" customHeight="1" x14ac:dyDescent="0.3">
      <c r="A110" s="73"/>
      <c r="B110" s="54">
        <v>1144735</v>
      </c>
      <c r="C110" s="77"/>
      <c r="D110" s="58">
        <v>4532147</v>
      </c>
      <c r="E110" s="77"/>
      <c r="F110" s="58">
        <v>3950</v>
      </c>
      <c r="J110">
        <v>2019</v>
      </c>
      <c r="K110" s="54">
        <v>8060</v>
      </c>
    </row>
    <row r="111" spans="1:24" ht="12" customHeight="1" x14ac:dyDescent="0.3">
      <c r="A111" s="73"/>
      <c r="B111" s="54">
        <v>1190141</v>
      </c>
      <c r="C111" s="77"/>
      <c r="D111" s="58">
        <v>8332448</v>
      </c>
      <c r="E111" s="77"/>
      <c r="F111" s="58">
        <v>7000</v>
      </c>
      <c r="J111">
        <v>2018</v>
      </c>
      <c r="K111" s="54">
        <v>8490</v>
      </c>
    </row>
    <row r="112" spans="1:24" ht="12" customHeight="1" x14ac:dyDescent="0.3">
      <c r="A112" s="73"/>
      <c r="B112" s="54">
        <v>1197547</v>
      </c>
      <c r="C112" s="77"/>
      <c r="D112" s="58">
        <v>9050004</v>
      </c>
      <c r="E112" s="78"/>
      <c r="F112" s="58">
        <v>7560</v>
      </c>
      <c r="J112">
        <v>2017</v>
      </c>
      <c r="K112" s="54">
        <v>6820</v>
      </c>
    </row>
    <row r="113" spans="1:11" ht="12" customHeight="1" x14ac:dyDescent="0.3">
      <c r="A113" s="73"/>
      <c r="B113" s="54">
        <v>1214952</v>
      </c>
      <c r="C113" s="75"/>
      <c r="D113" s="54">
        <v>8281666</v>
      </c>
      <c r="E113" s="77"/>
      <c r="F113" s="54">
        <v>6820</v>
      </c>
      <c r="J113">
        <v>2016</v>
      </c>
      <c r="K113" s="54">
        <v>8630</v>
      </c>
    </row>
    <row r="114" spans="1:11" ht="12" customHeight="1" x14ac:dyDescent="0.3">
      <c r="A114" s="75"/>
      <c r="B114" s="54">
        <v>1078784</v>
      </c>
      <c r="C114" s="79"/>
      <c r="D114" s="59">
        <v>4026734</v>
      </c>
      <c r="E114" s="78"/>
      <c r="F114" s="59">
        <v>3730</v>
      </c>
      <c r="J114">
        <v>2015</v>
      </c>
      <c r="K114" s="54">
        <v>5790</v>
      </c>
    </row>
    <row r="115" spans="1:11" ht="12" customHeight="1" x14ac:dyDescent="0.3">
      <c r="A115" s="79"/>
      <c r="B115" s="54">
        <v>1191804</v>
      </c>
      <c r="C115" s="79"/>
      <c r="D115" s="54">
        <v>8897138</v>
      </c>
      <c r="E115" s="79"/>
      <c r="F115" s="54">
        <v>7470</v>
      </c>
      <c r="J115">
        <v>2014</v>
      </c>
      <c r="K115" s="54">
        <v>7820</v>
      </c>
    </row>
    <row r="116" spans="1:11" ht="12" customHeight="1" x14ac:dyDescent="0.3">
      <c r="A116" s="79"/>
      <c r="B116" s="54">
        <v>1177321</v>
      </c>
      <c r="C116" s="79"/>
      <c r="D116" s="54">
        <v>7528380</v>
      </c>
      <c r="E116" s="79"/>
      <c r="F116" s="54">
        <v>6390</v>
      </c>
      <c r="J116">
        <v>2013</v>
      </c>
      <c r="K116" s="54">
        <v>5440</v>
      </c>
    </row>
    <row r="117" spans="1:11" ht="12" customHeight="1" x14ac:dyDescent="0.3">
      <c r="A117" s="79"/>
      <c r="B117" s="54">
        <v>1078825</v>
      </c>
      <c r="C117" s="79"/>
      <c r="D117" s="54">
        <v>6984872</v>
      </c>
      <c r="E117" s="79"/>
      <c r="F117" s="54">
        <v>6470</v>
      </c>
      <c r="J117">
        <v>2012</v>
      </c>
      <c r="K117" s="54">
        <v>4000</v>
      </c>
    </row>
    <row r="118" spans="1:11" ht="12" customHeight="1" x14ac:dyDescent="0.3">
      <c r="A118" s="75"/>
      <c r="B118" s="54">
        <v>1230253</v>
      </c>
      <c r="C118" s="75"/>
      <c r="D118" s="54">
        <v>7992443</v>
      </c>
      <c r="E118" s="75"/>
      <c r="F118" s="54">
        <v>6500</v>
      </c>
      <c r="J118">
        <v>2011</v>
      </c>
      <c r="K118" s="54">
        <v>6500</v>
      </c>
    </row>
    <row r="119" spans="1:11" ht="12" customHeight="1" x14ac:dyDescent="0.3">
      <c r="A119" s="75"/>
      <c r="B119" s="54">
        <v>1191291</v>
      </c>
      <c r="C119" s="75"/>
      <c r="D119" s="54">
        <v>4762707</v>
      </c>
      <c r="E119" s="75"/>
      <c r="F119" s="54">
        <v>4000</v>
      </c>
      <c r="J119">
        <v>2010</v>
      </c>
      <c r="K119" s="54">
        <v>6470</v>
      </c>
    </row>
    <row r="120" spans="1:11" ht="12" customHeight="1" x14ac:dyDescent="0.3">
      <c r="A120" s="75"/>
      <c r="B120" s="54">
        <v>1242605</v>
      </c>
      <c r="C120" s="75"/>
      <c r="D120" s="54">
        <v>6756435</v>
      </c>
      <c r="E120" s="75"/>
      <c r="F120" s="54">
        <v>5440</v>
      </c>
      <c r="J120">
        <v>2009</v>
      </c>
      <c r="K120" s="54">
        <v>6390</v>
      </c>
    </row>
    <row r="121" spans="1:11" ht="12" customHeight="1" x14ac:dyDescent="0.3">
      <c r="A121" s="75"/>
      <c r="B121" s="54">
        <v>1191420</v>
      </c>
      <c r="C121" s="75"/>
      <c r="D121" s="54">
        <v>9315104</v>
      </c>
      <c r="E121" s="75"/>
      <c r="F121" s="54">
        <v>7820</v>
      </c>
      <c r="J121">
        <v>2008</v>
      </c>
      <c r="K121" s="54">
        <v>7470</v>
      </c>
    </row>
    <row r="122" spans="1:11" ht="12" customHeight="1" x14ac:dyDescent="0.3">
      <c r="A122" s="75"/>
      <c r="B122" s="54">
        <v>1146127</v>
      </c>
      <c r="C122" s="75"/>
      <c r="D122" s="54">
        <v>6632783</v>
      </c>
      <c r="E122" s="75"/>
      <c r="F122" s="54">
        <v>5790</v>
      </c>
      <c r="J122">
        <v>2007</v>
      </c>
      <c r="K122" s="59">
        <v>3730</v>
      </c>
    </row>
    <row r="123" spans="1:11" ht="12" customHeight="1" x14ac:dyDescent="0.3">
      <c r="A123" s="75"/>
      <c r="B123" s="54">
        <v>1011563</v>
      </c>
      <c r="C123" s="78"/>
      <c r="D123" s="54">
        <v>8729915</v>
      </c>
      <c r="E123" s="79"/>
      <c r="F123" s="54">
        <v>8630</v>
      </c>
      <c r="J123">
        <v>2006</v>
      </c>
      <c r="K123" s="54">
        <v>6820</v>
      </c>
    </row>
    <row r="124" spans="1:11" ht="12" customHeight="1" x14ac:dyDescent="0.3">
      <c r="A124" s="75"/>
      <c r="B124" s="54">
        <v>988823</v>
      </c>
      <c r="C124" s="77"/>
      <c r="D124" s="54">
        <v>6739186</v>
      </c>
      <c r="E124" s="77"/>
      <c r="F124" s="54">
        <v>6820</v>
      </c>
      <c r="J124">
        <v>2005</v>
      </c>
      <c r="K124" s="58">
        <v>7560</v>
      </c>
    </row>
    <row r="125" spans="1:11" ht="12" customHeight="1" x14ac:dyDescent="0.3">
      <c r="A125" s="75"/>
      <c r="B125" s="54">
        <v>939080</v>
      </c>
      <c r="C125" s="77"/>
      <c r="D125" s="54">
        <v>7976941</v>
      </c>
      <c r="E125" s="77"/>
      <c r="F125" s="54">
        <v>8490</v>
      </c>
      <c r="J125">
        <v>2004</v>
      </c>
      <c r="K125" s="58">
        <v>7000</v>
      </c>
    </row>
    <row r="126" spans="1:11" ht="12" customHeight="1" x14ac:dyDescent="0.3">
      <c r="A126" s="75"/>
      <c r="B126" s="54">
        <v>1027592</v>
      </c>
      <c r="C126" s="79"/>
      <c r="D126" s="54">
        <v>8277813</v>
      </c>
      <c r="E126" s="79"/>
      <c r="F126" s="54">
        <v>8060</v>
      </c>
      <c r="J126">
        <v>2003</v>
      </c>
      <c r="K126" s="58">
        <v>3950</v>
      </c>
    </row>
    <row r="127" spans="1:11" ht="12" customHeight="1" x14ac:dyDescent="0.3">
      <c r="A127" s="75"/>
      <c r="B127" s="55">
        <v>981006</v>
      </c>
      <c r="C127" s="79"/>
      <c r="D127" s="55">
        <v>8414350</v>
      </c>
      <c r="E127" s="79"/>
      <c r="F127" s="55">
        <v>8580</v>
      </c>
      <c r="J127">
        <v>2002</v>
      </c>
      <c r="K127" s="156">
        <v>5050</v>
      </c>
    </row>
    <row r="128" spans="1:11" ht="12" customHeight="1" x14ac:dyDescent="0.3">
      <c r="A128" s="75"/>
      <c r="B128" s="54">
        <v>1054566</v>
      </c>
      <c r="C128" s="79"/>
      <c r="D128" s="54">
        <v>6462205</v>
      </c>
      <c r="E128" s="79"/>
      <c r="F128" s="54">
        <v>6130</v>
      </c>
      <c r="J128">
        <v>2001</v>
      </c>
      <c r="K128" s="58">
        <v>6220</v>
      </c>
    </row>
    <row r="129" spans="2:11" ht="12" customHeight="1" x14ac:dyDescent="0.3">
      <c r="B129" s="132">
        <v>819356</v>
      </c>
      <c r="D129" s="132">
        <v>2803206</v>
      </c>
      <c r="F129" s="132">
        <v>3420</v>
      </c>
      <c r="J129">
        <v>2000</v>
      </c>
      <c r="K129" s="58">
        <v>4150</v>
      </c>
    </row>
    <row r="130" spans="2:11" ht="12" customHeight="1" x14ac:dyDescent="0.3"/>
    <row r="131" spans="2:11" ht="12" customHeight="1" x14ac:dyDescent="0.3"/>
    <row r="132" spans="2:11" ht="12" customHeight="1" x14ac:dyDescent="0.3"/>
    <row r="133" spans="2:11" ht="12" customHeight="1" x14ac:dyDescent="0.3"/>
    <row r="134" spans="2:11" ht="12" customHeight="1" x14ac:dyDescent="0.3"/>
    <row r="135" spans="2:11" ht="12" customHeight="1" x14ac:dyDescent="0.3"/>
    <row r="136" spans="2:11" ht="12" customHeight="1" x14ac:dyDescent="0.3"/>
    <row r="137" spans="2:11" ht="12" customHeight="1" x14ac:dyDescent="0.3"/>
    <row r="138" spans="2:11" ht="12" customHeight="1" x14ac:dyDescent="0.3"/>
    <row r="139" spans="2:11" ht="12" customHeight="1" x14ac:dyDescent="0.3"/>
    <row r="140" spans="2:11" ht="12" customHeight="1" x14ac:dyDescent="0.3"/>
    <row r="141" spans="2:11" ht="12" customHeight="1" x14ac:dyDescent="0.3"/>
    <row r="142" spans="2:11" ht="12" customHeight="1" x14ac:dyDescent="0.3"/>
    <row r="143" spans="2:11" ht="12" customHeight="1" x14ac:dyDescent="0.3"/>
    <row r="144" spans="2:11" ht="12" customHeight="1" x14ac:dyDescent="0.3"/>
    <row r="145" ht="12" customHeight="1" x14ac:dyDescent="0.3"/>
    <row r="146" ht="12" customHeight="1" x14ac:dyDescent="0.3"/>
    <row r="147" ht="12" customHeight="1" x14ac:dyDescent="0.3"/>
    <row r="148" ht="12" customHeight="1" x14ac:dyDescent="0.3"/>
    <row r="149" ht="12" customHeight="1" x14ac:dyDescent="0.3"/>
    <row r="150" ht="12" customHeight="1" x14ac:dyDescent="0.3"/>
    <row r="151" ht="12" customHeight="1" x14ac:dyDescent="0.3"/>
    <row r="152" ht="12" customHeight="1" x14ac:dyDescent="0.3"/>
    <row r="153" ht="12" customHeight="1" x14ac:dyDescent="0.3"/>
    <row r="154" ht="12" customHeight="1" x14ac:dyDescent="0.3"/>
    <row r="155" ht="12" customHeight="1" x14ac:dyDescent="0.3"/>
    <row r="156" ht="12" customHeight="1" x14ac:dyDescent="0.3"/>
    <row r="157" ht="12" customHeight="1" x14ac:dyDescent="0.3"/>
    <row r="158" ht="12" customHeight="1" x14ac:dyDescent="0.3"/>
    <row r="159" ht="12" customHeight="1" x14ac:dyDescent="0.3"/>
    <row r="160" ht="12" customHeight="1" x14ac:dyDescent="0.3"/>
    <row r="161" ht="12" customHeight="1" x14ac:dyDescent="0.3"/>
    <row r="162" ht="12" customHeight="1" x14ac:dyDescent="0.3"/>
    <row r="163" ht="12" customHeight="1" x14ac:dyDescent="0.3"/>
    <row r="164" ht="12" customHeight="1" x14ac:dyDescent="0.3"/>
    <row r="165" ht="12" customHeight="1" x14ac:dyDescent="0.3"/>
    <row r="166" ht="12" customHeight="1" x14ac:dyDescent="0.3"/>
    <row r="167" ht="12" customHeight="1" x14ac:dyDescent="0.3"/>
    <row r="168" ht="12" customHeight="1" x14ac:dyDescent="0.3"/>
    <row r="169" ht="12" customHeight="1" x14ac:dyDescent="0.3"/>
    <row r="170" ht="12" customHeight="1" x14ac:dyDescent="0.3"/>
    <row r="171" ht="12" customHeight="1" x14ac:dyDescent="0.3"/>
    <row r="172" ht="12" customHeight="1" x14ac:dyDescent="0.3"/>
    <row r="173" ht="12" customHeight="1" x14ac:dyDescent="0.3"/>
    <row r="174" ht="12" customHeight="1" x14ac:dyDescent="0.3"/>
    <row r="175" ht="12" customHeight="1" x14ac:dyDescent="0.3"/>
    <row r="176" ht="12" customHeight="1" x14ac:dyDescent="0.3"/>
    <row r="177" ht="12" customHeight="1" x14ac:dyDescent="0.3"/>
    <row r="178" ht="12" customHeight="1" x14ac:dyDescent="0.3"/>
    <row r="179" ht="12" customHeight="1" x14ac:dyDescent="0.3"/>
    <row r="180" ht="12" customHeight="1" x14ac:dyDescent="0.3"/>
    <row r="181" ht="12" customHeight="1" x14ac:dyDescent="0.3"/>
    <row r="182" ht="12" customHeight="1" x14ac:dyDescent="0.3"/>
    <row r="183" ht="12" customHeight="1" x14ac:dyDescent="0.3"/>
    <row r="184" ht="12" customHeight="1" x14ac:dyDescent="0.3"/>
    <row r="185" ht="12" customHeight="1" x14ac:dyDescent="0.3"/>
    <row r="186" ht="12" customHeight="1" x14ac:dyDescent="0.3"/>
    <row r="187" ht="12" customHeight="1" x14ac:dyDescent="0.3"/>
    <row r="188" ht="12" customHeight="1" x14ac:dyDescent="0.3"/>
    <row r="189" ht="12" customHeight="1" x14ac:dyDescent="0.3"/>
    <row r="190" ht="12" customHeight="1" x14ac:dyDescent="0.3"/>
    <row r="191" ht="12" customHeight="1" x14ac:dyDescent="0.3"/>
    <row r="192" ht="12" customHeight="1" x14ac:dyDescent="0.3"/>
    <row r="193" ht="12" customHeight="1" x14ac:dyDescent="0.3"/>
    <row r="194" ht="12" customHeight="1" x14ac:dyDescent="0.3"/>
    <row r="195" ht="12" customHeight="1" x14ac:dyDescent="0.3"/>
    <row r="196" ht="12" customHeight="1" x14ac:dyDescent="0.3"/>
    <row r="197" ht="12" customHeight="1" x14ac:dyDescent="0.3"/>
    <row r="198" ht="12" customHeight="1" x14ac:dyDescent="0.3"/>
    <row r="199" ht="12" customHeight="1" x14ac:dyDescent="0.3"/>
    <row r="200" ht="12" customHeight="1" x14ac:dyDescent="0.3"/>
    <row r="201" ht="12" customHeight="1" x14ac:dyDescent="0.3"/>
    <row r="202" ht="12" customHeight="1" x14ac:dyDescent="0.3"/>
    <row r="203" ht="12" customHeight="1" x14ac:dyDescent="0.3"/>
    <row r="204" ht="12" customHeight="1" x14ac:dyDescent="0.3"/>
    <row r="205" ht="12" customHeight="1" x14ac:dyDescent="0.3"/>
    <row r="206" ht="12" customHeight="1" x14ac:dyDescent="0.3"/>
    <row r="207" ht="12" customHeight="1" x14ac:dyDescent="0.3"/>
    <row r="208" ht="12" customHeight="1" x14ac:dyDescent="0.3"/>
    <row r="209" ht="12" customHeight="1" x14ac:dyDescent="0.3"/>
    <row r="210" ht="12" customHeight="1" x14ac:dyDescent="0.3"/>
    <row r="211" ht="12" customHeight="1" x14ac:dyDescent="0.3"/>
    <row r="212" ht="12" customHeight="1" x14ac:dyDescent="0.3"/>
    <row r="213" ht="12" customHeight="1" x14ac:dyDescent="0.3"/>
    <row r="214" ht="12" customHeight="1" x14ac:dyDescent="0.3"/>
    <row r="215" ht="12" customHeight="1" x14ac:dyDescent="0.3"/>
    <row r="216" ht="12" customHeight="1" x14ac:dyDescent="0.3"/>
    <row r="217" ht="12" customHeight="1" x14ac:dyDescent="0.3"/>
    <row r="218" ht="12" customHeight="1" x14ac:dyDescent="0.3"/>
    <row r="219" ht="12" customHeight="1" x14ac:dyDescent="0.3"/>
    <row r="220" ht="12" customHeight="1" x14ac:dyDescent="0.3"/>
    <row r="221" ht="12" customHeight="1" x14ac:dyDescent="0.3"/>
    <row r="222" ht="12" customHeight="1" x14ac:dyDescent="0.3"/>
    <row r="223" ht="12" customHeight="1" x14ac:dyDescent="0.3"/>
    <row r="224" ht="12" customHeight="1" x14ac:dyDescent="0.3"/>
    <row r="225" ht="12" customHeight="1" x14ac:dyDescent="0.3"/>
    <row r="226" ht="12" customHeight="1" x14ac:dyDescent="0.3"/>
    <row r="227" ht="12" customHeight="1" x14ac:dyDescent="0.3"/>
    <row r="228" ht="12" customHeight="1" x14ac:dyDescent="0.3"/>
    <row r="229" ht="12" customHeight="1" x14ac:dyDescent="0.3"/>
    <row r="230" ht="12" customHeight="1" x14ac:dyDescent="0.3"/>
    <row r="231" ht="12" customHeight="1" x14ac:dyDescent="0.3"/>
    <row r="232" ht="12" customHeight="1" x14ac:dyDescent="0.3"/>
    <row r="233" ht="12" customHeight="1" x14ac:dyDescent="0.3"/>
    <row r="234" ht="12" customHeight="1" x14ac:dyDescent="0.3"/>
    <row r="235" ht="12" customHeight="1" x14ac:dyDescent="0.3"/>
    <row r="236" ht="12" customHeight="1" x14ac:dyDescent="0.3"/>
    <row r="237" ht="12" customHeight="1" x14ac:dyDescent="0.3"/>
    <row r="238" ht="12" customHeight="1" x14ac:dyDescent="0.3"/>
    <row r="239" ht="12" customHeight="1" x14ac:dyDescent="0.3"/>
    <row r="240" ht="12" customHeight="1" x14ac:dyDescent="0.3"/>
    <row r="241" ht="12" customHeight="1" x14ac:dyDescent="0.3"/>
    <row r="242" ht="12" customHeight="1" x14ac:dyDescent="0.3"/>
    <row r="243" ht="12" customHeight="1" x14ac:dyDescent="0.3"/>
    <row r="244" ht="12" customHeight="1" x14ac:dyDescent="0.3"/>
    <row r="245" ht="12" customHeight="1" x14ac:dyDescent="0.3"/>
    <row r="246" ht="12" customHeight="1" x14ac:dyDescent="0.3"/>
    <row r="247" ht="12" customHeight="1" x14ac:dyDescent="0.3"/>
    <row r="248" ht="12" customHeight="1" x14ac:dyDescent="0.3"/>
    <row r="249" ht="12" customHeight="1" x14ac:dyDescent="0.3"/>
    <row r="250" ht="12" customHeight="1" x14ac:dyDescent="0.3"/>
    <row r="251" ht="12" customHeight="1" x14ac:dyDescent="0.3"/>
    <row r="252" ht="12" customHeight="1" x14ac:dyDescent="0.3"/>
    <row r="253" ht="12" customHeight="1" x14ac:dyDescent="0.3"/>
    <row r="254" ht="12" customHeight="1" x14ac:dyDescent="0.3"/>
    <row r="255" ht="12" customHeight="1" x14ac:dyDescent="0.3"/>
    <row r="256" ht="12" customHeight="1" x14ac:dyDescent="0.3"/>
    <row r="257" ht="12" customHeight="1" x14ac:dyDescent="0.3"/>
    <row r="258" ht="12" customHeight="1" x14ac:dyDescent="0.3"/>
    <row r="259" ht="12" customHeight="1" x14ac:dyDescent="0.3"/>
    <row r="260" ht="12" customHeight="1" x14ac:dyDescent="0.3"/>
    <row r="261" ht="12" customHeight="1" x14ac:dyDescent="0.3"/>
    <row r="262" ht="12" customHeight="1" x14ac:dyDescent="0.3"/>
    <row r="263" ht="12" customHeight="1" x14ac:dyDescent="0.3"/>
    <row r="264" ht="12" customHeight="1" x14ac:dyDescent="0.3"/>
    <row r="265" ht="12" customHeight="1" x14ac:dyDescent="0.3"/>
    <row r="266" ht="12" customHeight="1" x14ac:dyDescent="0.3"/>
    <row r="267" ht="12" customHeight="1" x14ac:dyDescent="0.3"/>
    <row r="268" ht="12" customHeight="1" x14ac:dyDescent="0.3"/>
    <row r="269" ht="12" customHeight="1" x14ac:dyDescent="0.3"/>
    <row r="270" ht="12" customHeight="1" x14ac:dyDescent="0.3"/>
    <row r="271" ht="12" customHeight="1" x14ac:dyDescent="0.3"/>
    <row r="272" ht="12" customHeight="1" x14ac:dyDescent="0.3"/>
    <row r="273" ht="12" customHeight="1" x14ac:dyDescent="0.3"/>
    <row r="274" ht="12" customHeight="1" x14ac:dyDescent="0.3"/>
    <row r="275" ht="12" customHeight="1" x14ac:dyDescent="0.3"/>
    <row r="276" ht="12" customHeight="1" x14ac:dyDescent="0.3"/>
    <row r="277" ht="12" customHeight="1" x14ac:dyDescent="0.3"/>
    <row r="278" ht="12" customHeight="1" x14ac:dyDescent="0.3"/>
    <row r="279" ht="12" customHeight="1" x14ac:dyDescent="0.3"/>
    <row r="280" ht="12" customHeight="1" x14ac:dyDescent="0.3"/>
    <row r="281" ht="12" customHeight="1" x14ac:dyDescent="0.3"/>
    <row r="282" ht="12" customHeight="1" x14ac:dyDescent="0.3"/>
    <row r="283" ht="12" customHeight="1" x14ac:dyDescent="0.3"/>
    <row r="284" ht="12" customHeight="1" x14ac:dyDescent="0.3"/>
    <row r="285" ht="12" customHeight="1" x14ac:dyDescent="0.3"/>
    <row r="286" ht="12" customHeight="1" x14ac:dyDescent="0.3"/>
    <row r="287" ht="12" customHeight="1" x14ac:dyDescent="0.3"/>
    <row r="288" ht="12" customHeight="1" x14ac:dyDescent="0.3"/>
    <row r="289" ht="12" customHeight="1" x14ac:dyDescent="0.3"/>
    <row r="290" ht="12" customHeight="1" x14ac:dyDescent="0.3"/>
    <row r="291" ht="12" customHeight="1" x14ac:dyDescent="0.3"/>
    <row r="292" ht="12" customHeight="1" x14ac:dyDescent="0.3"/>
    <row r="293" ht="12" customHeight="1" x14ac:dyDescent="0.3"/>
    <row r="294" ht="12" customHeight="1" x14ac:dyDescent="0.3"/>
    <row r="295" ht="12" customHeight="1" x14ac:dyDescent="0.3"/>
    <row r="296" ht="12" customHeight="1" x14ac:dyDescent="0.3"/>
    <row r="297" ht="12" customHeight="1" x14ac:dyDescent="0.3"/>
    <row r="298" ht="12" customHeight="1" x14ac:dyDescent="0.3"/>
    <row r="299" ht="12" customHeight="1" x14ac:dyDescent="0.3"/>
    <row r="300" ht="12" customHeight="1" x14ac:dyDescent="0.3"/>
    <row r="301" ht="12" customHeight="1" x14ac:dyDescent="0.3"/>
    <row r="302" ht="12" customHeight="1" x14ac:dyDescent="0.3"/>
    <row r="303" ht="12" customHeight="1" x14ac:dyDescent="0.3"/>
    <row r="304" ht="12" customHeight="1" x14ac:dyDescent="0.3"/>
    <row r="305" ht="12" customHeight="1" x14ac:dyDescent="0.3"/>
    <row r="306" ht="12" customHeight="1" x14ac:dyDescent="0.3"/>
    <row r="307" ht="12" customHeight="1" x14ac:dyDescent="0.3"/>
    <row r="308" ht="12" customHeight="1" x14ac:dyDescent="0.3"/>
    <row r="309" ht="12" customHeight="1" x14ac:dyDescent="0.3"/>
    <row r="310" ht="12" customHeight="1" x14ac:dyDescent="0.3"/>
    <row r="311" ht="12" customHeight="1" x14ac:dyDescent="0.3"/>
    <row r="312" ht="12" customHeight="1" x14ac:dyDescent="0.3"/>
    <row r="313" ht="12" customHeight="1" x14ac:dyDescent="0.3"/>
    <row r="314" ht="12" customHeight="1" x14ac:dyDescent="0.3"/>
    <row r="315" ht="12" customHeight="1" x14ac:dyDescent="0.3"/>
    <row r="316" ht="12" customHeight="1" x14ac:dyDescent="0.3"/>
    <row r="317" ht="12" customHeight="1" x14ac:dyDescent="0.3"/>
    <row r="318" ht="12" customHeight="1" x14ac:dyDescent="0.3"/>
    <row r="319" ht="12" customHeight="1" x14ac:dyDescent="0.3"/>
    <row r="320" ht="12" customHeight="1" x14ac:dyDescent="0.3"/>
    <row r="321" ht="12" customHeight="1" x14ac:dyDescent="0.3"/>
    <row r="322" ht="12" customHeight="1" x14ac:dyDescent="0.3"/>
    <row r="323" ht="12" customHeight="1" x14ac:dyDescent="0.3"/>
    <row r="324" ht="12" customHeight="1" x14ac:dyDescent="0.3"/>
    <row r="325" ht="12" customHeight="1" x14ac:dyDescent="0.3"/>
    <row r="326" ht="12" customHeight="1" x14ac:dyDescent="0.3"/>
    <row r="327" ht="12" customHeight="1" x14ac:dyDescent="0.3"/>
    <row r="328" ht="12" customHeight="1" x14ac:dyDescent="0.3"/>
    <row r="329" ht="12" customHeight="1" x14ac:dyDescent="0.3"/>
    <row r="330" ht="12" customHeight="1" x14ac:dyDescent="0.3"/>
    <row r="331" ht="12" customHeight="1" x14ac:dyDescent="0.3"/>
    <row r="332" ht="12" customHeight="1" x14ac:dyDescent="0.3"/>
    <row r="333" ht="12" customHeight="1" x14ac:dyDescent="0.3"/>
    <row r="334" ht="12" customHeight="1" x14ac:dyDescent="0.3"/>
    <row r="335" ht="12" customHeight="1" x14ac:dyDescent="0.3"/>
    <row r="336" ht="12" customHeight="1" x14ac:dyDescent="0.3"/>
    <row r="337" ht="12" customHeight="1" x14ac:dyDescent="0.3"/>
    <row r="338" ht="12" customHeight="1" x14ac:dyDescent="0.3"/>
    <row r="339" ht="12" customHeight="1" x14ac:dyDescent="0.3"/>
    <row r="340" ht="12" customHeight="1" x14ac:dyDescent="0.3"/>
    <row r="341" ht="12" customHeight="1" x14ac:dyDescent="0.3"/>
    <row r="342" ht="12" customHeight="1" x14ac:dyDescent="0.3"/>
    <row r="343" ht="12" customHeight="1" x14ac:dyDescent="0.3"/>
    <row r="344" ht="12" customHeight="1" x14ac:dyDescent="0.3"/>
    <row r="345" ht="12" customHeight="1" x14ac:dyDescent="0.3"/>
    <row r="346" ht="12" customHeight="1" x14ac:dyDescent="0.3"/>
    <row r="347" ht="12" customHeight="1" x14ac:dyDescent="0.3"/>
    <row r="348" ht="12" customHeight="1" x14ac:dyDescent="0.3"/>
    <row r="349" ht="12" customHeight="1" x14ac:dyDescent="0.3"/>
    <row r="350" ht="12" customHeight="1" x14ac:dyDescent="0.3"/>
    <row r="351" ht="12" customHeight="1" x14ac:dyDescent="0.3"/>
    <row r="352" ht="12" customHeight="1" x14ac:dyDescent="0.3"/>
    <row r="353" ht="12" customHeight="1" x14ac:dyDescent="0.3"/>
    <row r="354" ht="12" customHeight="1" x14ac:dyDescent="0.3"/>
    <row r="355" ht="12" customHeight="1" x14ac:dyDescent="0.3"/>
    <row r="356" ht="12" customHeight="1" x14ac:dyDescent="0.3"/>
    <row r="357" ht="12" customHeight="1" x14ac:dyDescent="0.3"/>
    <row r="358" ht="12" customHeight="1" x14ac:dyDescent="0.3"/>
    <row r="359" ht="12" customHeight="1" x14ac:dyDescent="0.3"/>
    <row r="360" ht="12" customHeight="1" x14ac:dyDescent="0.3"/>
    <row r="361" ht="12" customHeight="1" x14ac:dyDescent="0.3"/>
    <row r="362" ht="12" customHeight="1" x14ac:dyDescent="0.3"/>
    <row r="363" ht="12" customHeight="1" x14ac:dyDescent="0.3"/>
    <row r="364" ht="12" customHeight="1" x14ac:dyDescent="0.3"/>
    <row r="365" ht="12" customHeight="1" x14ac:dyDescent="0.3"/>
    <row r="366" ht="12" customHeight="1" x14ac:dyDescent="0.3"/>
    <row r="367" ht="12" customHeight="1" x14ac:dyDescent="0.3"/>
    <row r="368" ht="12" customHeight="1" x14ac:dyDescent="0.3"/>
    <row r="369" ht="12" customHeight="1" x14ac:dyDescent="0.3"/>
    <row r="370" ht="12" customHeight="1" x14ac:dyDescent="0.3"/>
    <row r="371" ht="12" customHeight="1" x14ac:dyDescent="0.3"/>
    <row r="372" ht="12" customHeight="1" x14ac:dyDescent="0.3"/>
    <row r="373" ht="12" customHeight="1" x14ac:dyDescent="0.3"/>
    <row r="374" ht="12" customHeight="1" x14ac:dyDescent="0.3"/>
    <row r="375" ht="12" customHeight="1" x14ac:dyDescent="0.3"/>
    <row r="376" ht="12" customHeight="1" x14ac:dyDescent="0.3"/>
    <row r="377" ht="12" customHeight="1" x14ac:dyDescent="0.3"/>
    <row r="378" ht="12" customHeight="1" x14ac:dyDescent="0.3"/>
    <row r="379" ht="12" customHeight="1" x14ac:dyDescent="0.3"/>
    <row r="380" ht="12" customHeight="1" x14ac:dyDescent="0.3"/>
    <row r="381" ht="12" customHeight="1" x14ac:dyDescent="0.3"/>
    <row r="382" ht="12" customHeight="1" x14ac:dyDescent="0.3"/>
    <row r="383" ht="12" customHeight="1" x14ac:dyDescent="0.3"/>
    <row r="384" ht="12" customHeight="1" x14ac:dyDescent="0.3"/>
    <row r="385" ht="12" customHeight="1" x14ac:dyDescent="0.3"/>
    <row r="386" ht="12" customHeight="1" x14ac:dyDescent="0.3"/>
    <row r="387" ht="12" customHeight="1" x14ac:dyDescent="0.3"/>
    <row r="388" ht="12" customHeight="1" x14ac:dyDescent="0.3"/>
    <row r="389" ht="12" customHeight="1" x14ac:dyDescent="0.3"/>
    <row r="390" ht="12" customHeight="1" x14ac:dyDescent="0.3"/>
    <row r="391" ht="12" customHeight="1" x14ac:dyDescent="0.3"/>
    <row r="392" ht="12" customHeight="1" x14ac:dyDescent="0.3"/>
    <row r="393" ht="12" customHeight="1" x14ac:dyDescent="0.3"/>
    <row r="394" ht="12" customHeight="1" x14ac:dyDescent="0.3"/>
    <row r="395" ht="12" customHeight="1" x14ac:dyDescent="0.3"/>
    <row r="396" ht="12" customHeight="1" x14ac:dyDescent="0.3"/>
    <row r="397" ht="12" customHeight="1" x14ac:dyDescent="0.3"/>
    <row r="398" ht="12" customHeight="1" x14ac:dyDescent="0.3"/>
    <row r="399" ht="12" customHeight="1" x14ac:dyDescent="0.3"/>
    <row r="400" ht="12" customHeight="1" x14ac:dyDescent="0.3"/>
    <row r="401" ht="12" customHeight="1" x14ac:dyDescent="0.3"/>
    <row r="402" ht="12" customHeight="1" x14ac:dyDescent="0.3"/>
    <row r="403" ht="12" customHeight="1" x14ac:dyDescent="0.3"/>
    <row r="404" ht="12" customHeight="1" x14ac:dyDescent="0.3"/>
    <row r="405" ht="12" customHeight="1" x14ac:dyDescent="0.3"/>
    <row r="406" ht="12" customHeight="1" x14ac:dyDescent="0.3"/>
    <row r="407" ht="12" customHeight="1" x14ac:dyDescent="0.3"/>
    <row r="408" ht="12" customHeight="1" x14ac:dyDescent="0.3"/>
    <row r="409" ht="12" customHeight="1" x14ac:dyDescent="0.3"/>
    <row r="410" ht="12" customHeight="1" x14ac:dyDescent="0.3"/>
    <row r="411" ht="12" customHeight="1" x14ac:dyDescent="0.3"/>
    <row r="412" ht="12" customHeight="1" x14ac:dyDescent="0.3"/>
    <row r="413" ht="12" customHeight="1" x14ac:dyDescent="0.3"/>
    <row r="414" ht="12" customHeight="1" x14ac:dyDescent="0.3"/>
    <row r="415" ht="12" customHeight="1" x14ac:dyDescent="0.3"/>
    <row r="416" ht="12" customHeight="1" x14ac:dyDescent="0.3"/>
    <row r="417" ht="12" customHeight="1" x14ac:dyDescent="0.3"/>
    <row r="418" ht="12" customHeight="1" x14ac:dyDescent="0.3"/>
    <row r="419" ht="12" customHeight="1" x14ac:dyDescent="0.3"/>
    <row r="420" ht="12" customHeight="1" x14ac:dyDescent="0.3"/>
    <row r="421" ht="12" customHeight="1" x14ac:dyDescent="0.3"/>
    <row r="422" ht="12" customHeight="1" x14ac:dyDescent="0.3"/>
    <row r="423" ht="12" customHeight="1" x14ac:dyDescent="0.3"/>
    <row r="424" ht="12" customHeight="1" x14ac:dyDescent="0.3"/>
    <row r="425" ht="12" customHeight="1" x14ac:dyDescent="0.3"/>
    <row r="426" ht="12" customHeight="1" x14ac:dyDescent="0.3"/>
    <row r="427" ht="12" customHeight="1" x14ac:dyDescent="0.3"/>
    <row r="428" ht="12" customHeight="1" x14ac:dyDescent="0.3"/>
    <row r="429" ht="12" customHeight="1" x14ac:dyDescent="0.3"/>
    <row r="430" ht="12" customHeight="1" x14ac:dyDescent="0.3"/>
    <row r="431" ht="12" customHeight="1" x14ac:dyDescent="0.3"/>
    <row r="432" ht="12" customHeight="1" x14ac:dyDescent="0.3"/>
    <row r="433" ht="12" customHeight="1" x14ac:dyDescent="0.3"/>
    <row r="434" ht="12" customHeight="1" x14ac:dyDescent="0.3"/>
    <row r="435" ht="12" customHeight="1" x14ac:dyDescent="0.3"/>
    <row r="436" ht="12" customHeight="1" x14ac:dyDescent="0.3"/>
    <row r="437" ht="12" customHeight="1" x14ac:dyDescent="0.3"/>
    <row r="438" ht="12" customHeight="1" x14ac:dyDescent="0.3"/>
    <row r="439" ht="12" customHeight="1" x14ac:dyDescent="0.3"/>
    <row r="440" ht="12" customHeight="1" x14ac:dyDescent="0.3"/>
    <row r="441" ht="12" customHeight="1" x14ac:dyDescent="0.3"/>
    <row r="442" ht="12" customHeight="1" x14ac:dyDescent="0.3"/>
    <row r="443" ht="12" customHeight="1" x14ac:dyDescent="0.3"/>
    <row r="444" ht="12" customHeight="1" x14ac:dyDescent="0.3"/>
    <row r="445" ht="12" customHeight="1" x14ac:dyDescent="0.3"/>
    <row r="446" ht="12" customHeight="1" x14ac:dyDescent="0.3"/>
    <row r="447" ht="12" customHeight="1" x14ac:dyDescent="0.3"/>
    <row r="448" ht="12" customHeight="1" x14ac:dyDescent="0.3"/>
    <row r="449" ht="12" customHeight="1" x14ac:dyDescent="0.3"/>
    <row r="450" ht="12" customHeight="1" x14ac:dyDescent="0.3"/>
    <row r="451" ht="12" customHeight="1" x14ac:dyDescent="0.3"/>
    <row r="452" ht="12" customHeight="1" x14ac:dyDescent="0.3"/>
    <row r="453" ht="12" customHeight="1" x14ac:dyDescent="0.3"/>
    <row r="454" ht="12" customHeight="1" x14ac:dyDescent="0.3"/>
    <row r="455" ht="12" customHeight="1" x14ac:dyDescent="0.3"/>
    <row r="456" ht="12" customHeight="1" x14ac:dyDescent="0.3"/>
    <row r="457" ht="12" customHeight="1" x14ac:dyDescent="0.3"/>
    <row r="458" ht="12" customHeight="1" x14ac:dyDescent="0.3"/>
    <row r="459" ht="12" customHeight="1" x14ac:dyDescent="0.3"/>
    <row r="460" ht="12" customHeight="1" x14ac:dyDescent="0.3"/>
    <row r="461" ht="12" customHeight="1" x14ac:dyDescent="0.3"/>
    <row r="462" ht="12" customHeight="1" x14ac:dyDescent="0.3"/>
    <row r="463" ht="12" customHeight="1" x14ac:dyDescent="0.3"/>
    <row r="464" ht="12" customHeight="1" x14ac:dyDescent="0.3"/>
    <row r="465" ht="12" customHeight="1" x14ac:dyDescent="0.3"/>
    <row r="466" ht="12" customHeight="1" x14ac:dyDescent="0.3"/>
    <row r="467" ht="12" customHeight="1" x14ac:dyDescent="0.3"/>
    <row r="468" ht="12" customHeight="1" x14ac:dyDescent="0.3"/>
    <row r="469" ht="12" customHeight="1" x14ac:dyDescent="0.3"/>
    <row r="470" ht="12" customHeight="1" x14ac:dyDescent="0.3"/>
    <row r="471" ht="12" customHeight="1" x14ac:dyDescent="0.3"/>
    <row r="472" ht="12" customHeight="1" x14ac:dyDescent="0.3"/>
    <row r="473" ht="12" customHeight="1" x14ac:dyDescent="0.3"/>
    <row r="474" ht="12" customHeight="1" x14ac:dyDescent="0.3"/>
    <row r="475" ht="12" customHeight="1" x14ac:dyDescent="0.3"/>
    <row r="476" ht="12" customHeight="1" x14ac:dyDescent="0.3"/>
    <row r="477" ht="12" customHeight="1" x14ac:dyDescent="0.3"/>
    <row r="478" ht="12" customHeight="1" x14ac:dyDescent="0.3"/>
    <row r="479" ht="12" customHeight="1" x14ac:dyDescent="0.3"/>
    <row r="480" ht="12" customHeight="1" x14ac:dyDescent="0.3"/>
    <row r="481" ht="12" customHeight="1" x14ac:dyDescent="0.3"/>
    <row r="482" ht="12" customHeight="1" x14ac:dyDescent="0.3"/>
    <row r="483" ht="12" customHeight="1" x14ac:dyDescent="0.3"/>
    <row r="484" ht="12" customHeight="1" x14ac:dyDescent="0.3"/>
    <row r="485" ht="12" customHeight="1" x14ac:dyDescent="0.3"/>
    <row r="486" ht="12" customHeight="1" x14ac:dyDescent="0.3"/>
    <row r="487" ht="12" customHeight="1" x14ac:dyDescent="0.3"/>
    <row r="488" ht="12" customHeight="1" x14ac:dyDescent="0.3"/>
    <row r="489" ht="12" customHeight="1" x14ac:dyDescent="0.3"/>
    <row r="490" ht="12" customHeight="1" x14ac:dyDescent="0.3"/>
    <row r="491" ht="12" customHeight="1" x14ac:dyDescent="0.3"/>
    <row r="492" ht="12" customHeight="1" x14ac:dyDescent="0.3"/>
    <row r="493" ht="12" customHeight="1" x14ac:dyDescent="0.3"/>
    <row r="494" ht="12" customHeight="1" x14ac:dyDescent="0.3"/>
    <row r="495" ht="12" customHeight="1" x14ac:dyDescent="0.3"/>
    <row r="496" ht="12" customHeight="1" x14ac:dyDescent="0.3"/>
    <row r="497" ht="12" customHeight="1" x14ac:dyDescent="0.3"/>
    <row r="498" ht="12" customHeight="1" x14ac:dyDescent="0.3"/>
    <row r="499" ht="12" customHeight="1" x14ac:dyDescent="0.3"/>
    <row r="500" ht="12" customHeight="1" x14ac:dyDescent="0.3"/>
    <row r="501" ht="12" customHeight="1" x14ac:dyDescent="0.3"/>
    <row r="502" ht="12" customHeight="1" x14ac:dyDescent="0.3"/>
    <row r="503" ht="12" customHeight="1" x14ac:dyDescent="0.3"/>
    <row r="504" ht="12" customHeight="1" x14ac:dyDescent="0.3"/>
    <row r="505" ht="12" customHeight="1" x14ac:dyDescent="0.3"/>
    <row r="506" ht="12" customHeight="1" x14ac:dyDescent="0.3"/>
    <row r="507" ht="12" customHeight="1" x14ac:dyDescent="0.3"/>
    <row r="508" ht="12" customHeight="1" x14ac:dyDescent="0.3"/>
    <row r="509" ht="12" customHeight="1" x14ac:dyDescent="0.3"/>
    <row r="510" ht="12" customHeight="1" x14ac:dyDescent="0.3"/>
    <row r="511" ht="12" customHeight="1" x14ac:dyDescent="0.3"/>
    <row r="512" ht="12" customHeight="1" x14ac:dyDescent="0.3"/>
    <row r="513" ht="12" customHeight="1" x14ac:dyDescent="0.3"/>
    <row r="514" ht="12" customHeight="1" x14ac:dyDescent="0.3"/>
    <row r="515" ht="12" customHeight="1" x14ac:dyDescent="0.3"/>
    <row r="516" ht="12" customHeight="1" x14ac:dyDescent="0.3"/>
    <row r="517" ht="12" customHeight="1" x14ac:dyDescent="0.3"/>
    <row r="518" ht="12" customHeight="1" x14ac:dyDescent="0.3"/>
    <row r="519" ht="12" customHeight="1" x14ac:dyDescent="0.3"/>
    <row r="520" ht="12" customHeight="1" x14ac:dyDescent="0.3"/>
    <row r="521" ht="12" customHeight="1" x14ac:dyDescent="0.3"/>
    <row r="522" ht="12" customHeight="1" x14ac:dyDescent="0.3"/>
    <row r="523" ht="12" customHeight="1" x14ac:dyDescent="0.3"/>
    <row r="524" ht="12" customHeight="1" x14ac:dyDescent="0.3"/>
    <row r="525" ht="12" customHeight="1" x14ac:dyDescent="0.3"/>
    <row r="526" ht="12" customHeight="1" x14ac:dyDescent="0.3"/>
    <row r="527" ht="12" customHeight="1" x14ac:dyDescent="0.3"/>
    <row r="528" ht="12" customHeight="1" x14ac:dyDescent="0.3"/>
    <row r="529" ht="12" customHeight="1" x14ac:dyDescent="0.3"/>
    <row r="530" ht="12" customHeight="1" x14ac:dyDescent="0.3"/>
    <row r="531" ht="12" customHeight="1" x14ac:dyDescent="0.3"/>
    <row r="532" ht="12" customHeight="1" x14ac:dyDescent="0.3"/>
    <row r="533" ht="12" customHeight="1" x14ac:dyDescent="0.3"/>
    <row r="534" ht="12" customHeight="1" x14ac:dyDescent="0.3"/>
    <row r="535" ht="12" customHeight="1" x14ac:dyDescent="0.3"/>
    <row r="536" ht="12" customHeight="1" x14ac:dyDescent="0.3"/>
    <row r="537" ht="12" customHeight="1" x14ac:dyDescent="0.3"/>
    <row r="538" ht="12" customHeight="1" x14ac:dyDescent="0.3"/>
    <row r="539" ht="12" customHeight="1" x14ac:dyDescent="0.3"/>
    <row r="540" ht="12" customHeight="1" x14ac:dyDescent="0.3"/>
    <row r="541" ht="12" customHeight="1" x14ac:dyDescent="0.3"/>
    <row r="542" ht="12" customHeight="1" x14ac:dyDescent="0.3"/>
    <row r="543" ht="12" customHeight="1" x14ac:dyDescent="0.3"/>
    <row r="544" ht="12" customHeight="1" x14ac:dyDescent="0.3"/>
    <row r="545" ht="12" customHeight="1" x14ac:dyDescent="0.3"/>
    <row r="546" ht="12" customHeight="1" x14ac:dyDescent="0.3"/>
    <row r="547" ht="12" customHeight="1" x14ac:dyDescent="0.3"/>
    <row r="548" ht="12" customHeight="1" x14ac:dyDescent="0.3"/>
    <row r="549" ht="12" customHeight="1" x14ac:dyDescent="0.3"/>
    <row r="550" ht="12" customHeight="1" x14ac:dyDescent="0.3"/>
    <row r="551" ht="12" customHeight="1" x14ac:dyDescent="0.3"/>
    <row r="552" ht="12" customHeight="1" x14ac:dyDescent="0.3"/>
    <row r="553" ht="12" customHeight="1" x14ac:dyDescent="0.3"/>
    <row r="554" ht="12" customHeight="1" x14ac:dyDescent="0.3"/>
    <row r="555" ht="12" customHeight="1" x14ac:dyDescent="0.3"/>
    <row r="556" ht="12" customHeight="1" x14ac:dyDescent="0.3"/>
    <row r="557" ht="12" customHeight="1" x14ac:dyDescent="0.3"/>
    <row r="558" ht="12" customHeight="1" x14ac:dyDescent="0.3"/>
    <row r="559" ht="12" customHeight="1" x14ac:dyDescent="0.3"/>
    <row r="560" ht="12" customHeight="1" x14ac:dyDescent="0.3"/>
    <row r="561" ht="12" customHeight="1" x14ac:dyDescent="0.3"/>
    <row r="562" ht="12" customHeight="1" x14ac:dyDescent="0.3"/>
    <row r="563" ht="12" customHeight="1" x14ac:dyDescent="0.3"/>
    <row r="564" ht="12" customHeight="1" x14ac:dyDescent="0.3"/>
    <row r="565" ht="12" customHeight="1" x14ac:dyDescent="0.3"/>
    <row r="566" ht="12" customHeight="1" x14ac:dyDescent="0.3"/>
    <row r="567" ht="12" customHeight="1" x14ac:dyDescent="0.3"/>
    <row r="568" ht="12" customHeight="1" x14ac:dyDescent="0.3"/>
    <row r="569" ht="12" customHeight="1" x14ac:dyDescent="0.3"/>
    <row r="570" ht="12" customHeight="1" x14ac:dyDescent="0.3"/>
    <row r="571" ht="12" customHeight="1" x14ac:dyDescent="0.3"/>
    <row r="572" ht="12" customHeight="1" x14ac:dyDescent="0.3"/>
    <row r="573" ht="12" customHeight="1" x14ac:dyDescent="0.3"/>
    <row r="574" ht="12" customHeight="1" x14ac:dyDescent="0.3"/>
    <row r="575" ht="12" customHeight="1" x14ac:dyDescent="0.3"/>
    <row r="576" ht="12" customHeight="1" x14ac:dyDescent="0.3"/>
    <row r="577" ht="12" customHeight="1" x14ac:dyDescent="0.3"/>
    <row r="578" ht="12" customHeight="1" x14ac:dyDescent="0.3"/>
    <row r="579" ht="12" customHeight="1" x14ac:dyDescent="0.3"/>
    <row r="580" ht="12" customHeight="1" x14ac:dyDescent="0.3"/>
    <row r="581" ht="12" customHeight="1" x14ac:dyDescent="0.3"/>
    <row r="582" ht="12" customHeight="1" x14ac:dyDescent="0.3"/>
    <row r="583" ht="12" customHeight="1" x14ac:dyDescent="0.3"/>
    <row r="584" ht="12" customHeight="1" x14ac:dyDescent="0.3"/>
    <row r="585" ht="12" customHeight="1" x14ac:dyDescent="0.3"/>
    <row r="586" ht="12" customHeight="1" x14ac:dyDescent="0.3"/>
    <row r="587" ht="12" customHeight="1" x14ac:dyDescent="0.3"/>
    <row r="588" ht="12" customHeight="1" x14ac:dyDescent="0.3"/>
    <row r="589" ht="12" customHeight="1" x14ac:dyDescent="0.3"/>
    <row r="590" ht="12" customHeight="1" x14ac:dyDescent="0.3"/>
    <row r="591" ht="12" customHeight="1" x14ac:dyDescent="0.3"/>
    <row r="592" ht="12" customHeight="1" x14ac:dyDescent="0.3"/>
    <row r="593" ht="12" customHeight="1" x14ac:dyDescent="0.3"/>
    <row r="594" ht="12" customHeight="1" x14ac:dyDescent="0.3"/>
    <row r="595" ht="12" customHeight="1" x14ac:dyDescent="0.3"/>
    <row r="596" ht="12" customHeight="1" x14ac:dyDescent="0.3"/>
    <row r="597" ht="12" customHeight="1" x14ac:dyDescent="0.3"/>
    <row r="598" ht="12" customHeight="1" x14ac:dyDescent="0.3"/>
    <row r="599" ht="12" customHeight="1" x14ac:dyDescent="0.3"/>
    <row r="600" ht="12" customHeight="1" x14ac:dyDescent="0.3"/>
    <row r="601" ht="12" customHeight="1" x14ac:dyDescent="0.3"/>
    <row r="602" ht="12" customHeight="1" x14ac:dyDescent="0.3"/>
    <row r="603" ht="12" customHeight="1" x14ac:dyDescent="0.3"/>
    <row r="604" ht="12" customHeight="1" x14ac:dyDescent="0.3"/>
    <row r="605" ht="12" customHeight="1" x14ac:dyDescent="0.3"/>
    <row r="606" ht="12" customHeight="1" x14ac:dyDescent="0.3"/>
    <row r="607" ht="12" customHeight="1" x14ac:dyDescent="0.3"/>
    <row r="608" ht="12" customHeight="1" x14ac:dyDescent="0.3"/>
    <row r="609" ht="12" customHeight="1" x14ac:dyDescent="0.3"/>
    <row r="610" ht="12" customHeight="1" x14ac:dyDescent="0.3"/>
    <row r="611" ht="12" customHeight="1" x14ac:dyDescent="0.3"/>
    <row r="612" ht="12" customHeight="1" x14ac:dyDescent="0.3"/>
    <row r="613" ht="12" customHeight="1" x14ac:dyDescent="0.3"/>
    <row r="614" ht="12" customHeight="1" x14ac:dyDescent="0.3"/>
    <row r="615" ht="12" customHeight="1" x14ac:dyDescent="0.3"/>
    <row r="616" ht="12" customHeight="1" x14ac:dyDescent="0.3"/>
    <row r="617" ht="12" customHeight="1" x14ac:dyDescent="0.3"/>
    <row r="618" ht="12" customHeight="1" x14ac:dyDescent="0.3"/>
    <row r="619" ht="12" customHeight="1" x14ac:dyDescent="0.3"/>
    <row r="620" ht="12" customHeight="1" x14ac:dyDescent="0.3"/>
    <row r="621" ht="12" customHeight="1" x14ac:dyDescent="0.3"/>
    <row r="622" ht="12" customHeight="1" x14ac:dyDescent="0.3"/>
    <row r="623" ht="12" customHeight="1" x14ac:dyDescent="0.3"/>
    <row r="624" ht="12" customHeight="1" x14ac:dyDescent="0.3"/>
    <row r="625" ht="12" customHeight="1" x14ac:dyDescent="0.3"/>
    <row r="626" ht="12" customHeight="1" x14ac:dyDescent="0.3"/>
    <row r="627" ht="12" customHeight="1" x14ac:dyDescent="0.3"/>
    <row r="628" ht="12" customHeight="1" x14ac:dyDescent="0.3"/>
    <row r="629" ht="12" customHeight="1" x14ac:dyDescent="0.3"/>
    <row r="630" ht="12" customHeight="1" x14ac:dyDescent="0.3"/>
    <row r="631" ht="12" customHeight="1" x14ac:dyDescent="0.3"/>
    <row r="632" ht="12" customHeight="1" x14ac:dyDescent="0.3"/>
    <row r="633" ht="12" customHeight="1" x14ac:dyDescent="0.3"/>
    <row r="634" ht="12" customHeight="1" x14ac:dyDescent="0.3"/>
    <row r="635" ht="12" customHeight="1" x14ac:dyDescent="0.3"/>
    <row r="636" ht="12" customHeight="1" x14ac:dyDescent="0.3"/>
    <row r="637" ht="12" customHeight="1" x14ac:dyDescent="0.3"/>
    <row r="638" ht="12" customHeight="1" x14ac:dyDescent="0.3"/>
    <row r="639" ht="12" customHeight="1" x14ac:dyDescent="0.3"/>
    <row r="640" ht="12" customHeight="1" x14ac:dyDescent="0.3"/>
    <row r="641" ht="12" customHeight="1" x14ac:dyDescent="0.3"/>
    <row r="642" ht="12" customHeight="1" x14ac:dyDescent="0.3"/>
    <row r="643" ht="12" customHeight="1" x14ac:dyDescent="0.3"/>
    <row r="644" ht="12" customHeight="1" x14ac:dyDescent="0.3"/>
    <row r="645" ht="12" customHeight="1" x14ac:dyDescent="0.3"/>
    <row r="646" ht="12" customHeight="1" x14ac:dyDescent="0.3"/>
    <row r="647" ht="12" customHeight="1" x14ac:dyDescent="0.3"/>
    <row r="648" ht="12" customHeight="1" x14ac:dyDescent="0.3"/>
    <row r="649" ht="12" customHeight="1" x14ac:dyDescent="0.3"/>
    <row r="650" ht="12" customHeight="1" x14ac:dyDescent="0.3"/>
    <row r="651" ht="12" customHeight="1" x14ac:dyDescent="0.3"/>
    <row r="652" ht="12" customHeight="1" x14ac:dyDescent="0.3"/>
    <row r="653" ht="12" customHeight="1" x14ac:dyDescent="0.3"/>
    <row r="654" ht="12" customHeight="1" x14ac:dyDescent="0.3"/>
    <row r="655" ht="12" customHeight="1" x14ac:dyDescent="0.3"/>
    <row r="656" ht="12" customHeight="1" x14ac:dyDescent="0.3"/>
    <row r="657" ht="12" customHeight="1" x14ac:dyDescent="0.3"/>
    <row r="658" ht="12" customHeight="1" x14ac:dyDescent="0.3"/>
    <row r="659" ht="12" customHeight="1" x14ac:dyDescent="0.3"/>
    <row r="660" ht="12" customHeight="1" x14ac:dyDescent="0.3"/>
    <row r="661" ht="12" customHeight="1" x14ac:dyDescent="0.3"/>
    <row r="662" ht="12" customHeight="1" x14ac:dyDescent="0.3"/>
    <row r="663" ht="12" customHeight="1" x14ac:dyDescent="0.3"/>
    <row r="664" ht="12" customHeight="1" x14ac:dyDescent="0.3"/>
    <row r="665" ht="12" customHeight="1" x14ac:dyDescent="0.3"/>
    <row r="666" ht="12" customHeight="1" x14ac:dyDescent="0.3"/>
    <row r="667" ht="12" customHeight="1" x14ac:dyDescent="0.3"/>
    <row r="668" ht="12" customHeight="1" x14ac:dyDescent="0.3"/>
    <row r="669" ht="12" customHeight="1" x14ac:dyDescent="0.3"/>
    <row r="670" ht="12" customHeight="1" x14ac:dyDescent="0.3"/>
    <row r="671" ht="12" customHeight="1" x14ac:dyDescent="0.3"/>
    <row r="672" ht="12" customHeight="1" x14ac:dyDescent="0.3"/>
    <row r="673" ht="12" customHeight="1" x14ac:dyDescent="0.3"/>
    <row r="674" ht="12" customHeight="1" x14ac:dyDescent="0.3"/>
    <row r="675" ht="12" customHeight="1" x14ac:dyDescent="0.3"/>
    <row r="676" ht="12" customHeight="1" x14ac:dyDescent="0.3"/>
    <row r="677" ht="12" customHeight="1" x14ac:dyDescent="0.3"/>
    <row r="678" ht="12" customHeight="1" x14ac:dyDescent="0.3"/>
    <row r="679" ht="12" customHeight="1" x14ac:dyDescent="0.3"/>
    <row r="680" ht="12" customHeight="1" x14ac:dyDescent="0.3"/>
    <row r="681" ht="12" customHeight="1" x14ac:dyDescent="0.3"/>
    <row r="682" ht="12" customHeight="1" x14ac:dyDescent="0.3"/>
    <row r="683" ht="12" customHeight="1" x14ac:dyDescent="0.3"/>
    <row r="684" ht="12" customHeight="1" x14ac:dyDescent="0.3"/>
    <row r="685" ht="12" customHeight="1" x14ac:dyDescent="0.3"/>
    <row r="686" ht="12" customHeight="1" x14ac:dyDescent="0.3"/>
    <row r="687" ht="12" customHeight="1" x14ac:dyDescent="0.3"/>
    <row r="688" ht="12" customHeight="1" x14ac:dyDescent="0.3"/>
    <row r="689" ht="12" customHeight="1" x14ac:dyDescent="0.3"/>
    <row r="690" ht="12" customHeight="1" x14ac:dyDescent="0.3"/>
    <row r="691" ht="12" customHeight="1" x14ac:dyDescent="0.3"/>
    <row r="692" ht="12" customHeight="1" x14ac:dyDescent="0.3"/>
    <row r="693" ht="12" customHeight="1" x14ac:dyDescent="0.3"/>
    <row r="694" ht="12" customHeight="1" x14ac:dyDescent="0.3"/>
    <row r="695" ht="12" customHeight="1" x14ac:dyDescent="0.3"/>
    <row r="696" ht="12" customHeight="1" x14ac:dyDescent="0.3"/>
    <row r="697" ht="12" customHeight="1" x14ac:dyDescent="0.3"/>
    <row r="698" ht="12" customHeight="1" x14ac:dyDescent="0.3"/>
    <row r="699" ht="12" customHeight="1" x14ac:dyDescent="0.3"/>
    <row r="700" ht="12" customHeight="1" x14ac:dyDescent="0.3"/>
    <row r="701" ht="12" customHeight="1" x14ac:dyDescent="0.3"/>
    <row r="702" ht="12" customHeight="1" x14ac:dyDescent="0.3"/>
    <row r="703" ht="12" customHeight="1" x14ac:dyDescent="0.3"/>
    <row r="704" ht="12" customHeight="1" x14ac:dyDescent="0.3"/>
    <row r="705" ht="12" customHeight="1" x14ac:dyDescent="0.3"/>
    <row r="706" ht="12" customHeight="1" x14ac:dyDescent="0.3"/>
    <row r="707" ht="12" customHeight="1" x14ac:dyDescent="0.3"/>
    <row r="708" ht="12" customHeight="1" x14ac:dyDescent="0.3"/>
    <row r="709" ht="12" customHeight="1" x14ac:dyDescent="0.3"/>
    <row r="710" ht="12" customHeight="1" x14ac:dyDescent="0.3"/>
    <row r="711" ht="12" customHeight="1" x14ac:dyDescent="0.3"/>
    <row r="712" ht="12" customHeight="1" x14ac:dyDescent="0.3"/>
    <row r="713" ht="12" customHeight="1" x14ac:dyDescent="0.3"/>
    <row r="714" ht="12" customHeight="1" x14ac:dyDescent="0.3"/>
    <row r="715" ht="12" customHeight="1" x14ac:dyDescent="0.3"/>
    <row r="716" ht="12" customHeight="1" x14ac:dyDescent="0.3"/>
    <row r="717" ht="12" customHeight="1" x14ac:dyDescent="0.3"/>
    <row r="718" ht="12" customHeight="1" x14ac:dyDescent="0.3"/>
    <row r="719" ht="12" customHeight="1" x14ac:dyDescent="0.3"/>
    <row r="720" ht="12" customHeight="1" x14ac:dyDescent="0.3"/>
    <row r="721" ht="12" customHeight="1" x14ac:dyDescent="0.3"/>
    <row r="722" ht="12" customHeight="1" x14ac:dyDescent="0.3"/>
    <row r="723" ht="12" customHeight="1" x14ac:dyDescent="0.3"/>
    <row r="724" ht="12" customHeight="1" x14ac:dyDescent="0.3"/>
    <row r="725" ht="12" customHeight="1" x14ac:dyDescent="0.3"/>
    <row r="726" ht="12" customHeight="1" x14ac:dyDescent="0.3"/>
    <row r="727" ht="12" customHeight="1" x14ac:dyDescent="0.3"/>
    <row r="728" ht="12" customHeight="1" x14ac:dyDescent="0.3"/>
    <row r="729" ht="12" customHeight="1" x14ac:dyDescent="0.3"/>
    <row r="730" ht="12" customHeight="1" x14ac:dyDescent="0.3"/>
    <row r="731" ht="12" customHeight="1" x14ac:dyDescent="0.3"/>
    <row r="732" ht="12" customHeight="1" x14ac:dyDescent="0.3"/>
    <row r="733" ht="12" customHeight="1" x14ac:dyDescent="0.3"/>
    <row r="734" ht="12" customHeight="1" x14ac:dyDescent="0.3"/>
    <row r="735" ht="12" customHeight="1" x14ac:dyDescent="0.3"/>
    <row r="736" ht="12" customHeight="1" x14ac:dyDescent="0.3"/>
    <row r="737" ht="12" customHeight="1" x14ac:dyDescent="0.3"/>
    <row r="738" ht="12" customHeight="1" x14ac:dyDescent="0.3"/>
    <row r="739" ht="12" customHeight="1" x14ac:dyDescent="0.3"/>
    <row r="740" ht="12" customHeight="1" x14ac:dyDescent="0.3"/>
    <row r="741" ht="12" customHeight="1" x14ac:dyDescent="0.3"/>
    <row r="742" ht="12" customHeight="1" x14ac:dyDescent="0.3"/>
    <row r="743" ht="12" customHeight="1" x14ac:dyDescent="0.3"/>
    <row r="744" ht="12" customHeight="1" x14ac:dyDescent="0.3"/>
    <row r="745" ht="12" customHeight="1" x14ac:dyDescent="0.3"/>
    <row r="746" ht="12" customHeight="1" x14ac:dyDescent="0.3"/>
    <row r="747" ht="12" customHeight="1" x14ac:dyDescent="0.3"/>
    <row r="748" ht="12" customHeight="1" x14ac:dyDescent="0.3"/>
    <row r="749" ht="12" customHeight="1" x14ac:dyDescent="0.3"/>
    <row r="750" ht="12" customHeight="1" x14ac:dyDescent="0.3"/>
    <row r="751" ht="12" customHeight="1" x14ac:dyDescent="0.3"/>
    <row r="752" ht="12" customHeight="1" x14ac:dyDescent="0.3"/>
    <row r="753" ht="12" customHeight="1" x14ac:dyDescent="0.3"/>
    <row r="754" ht="12" customHeight="1" x14ac:dyDescent="0.3"/>
    <row r="755" ht="12" customHeight="1" x14ac:dyDescent="0.3"/>
    <row r="756" ht="12" customHeight="1" x14ac:dyDescent="0.3"/>
    <row r="757" ht="12" customHeight="1" x14ac:dyDescent="0.3"/>
    <row r="758" ht="12" customHeight="1" x14ac:dyDescent="0.3"/>
    <row r="759" ht="12" customHeight="1" x14ac:dyDescent="0.3"/>
    <row r="760" ht="12" customHeight="1" x14ac:dyDescent="0.3"/>
    <row r="761" ht="12" customHeight="1" x14ac:dyDescent="0.3"/>
    <row r="762" ht="12" customHeight="1" x14ac:dyDescent="0.3"/>
    <row r="763" ht="12" customHeight="1" x14ac:dyDescent="0.3"/>
    <row r="764" ht="12" customHeight="1" x14ac:dyDescent="0.3"/>
    <row r="765" ht="12" customHeight="1" x14ac:dyDescent="0.3"/>
    <row r="766" ht="12" customHeight="1" x14ac:dyDescent="0.3"/>
    <row r="767" ht="12" customHeight="1" x14ac:dyDescent="0.3"/>
    <row r="768" ht="12" customHeight="1" x14ac:dyDescent="0.3"/>
    <row r="769" ht="12" customHeight="1" x14ac:dyDescent="0.3"/>
    <row r="770" ht="12" customHeight="1" x14ac:dyDescent="0.3"/>
    <row r="771" ht="12" customHeight="1" x14ac:dyDescent="0.3"/>
    <row r="772" ht="12" customHeight="1" x14ac:dyDescent="0.3"/>
    <row r="773" ht="12" customHeight="1" x14ac:dyDescent="0.3"/>
    <row r="774" ht="12" customHeight="1" x14ac:dyDescent="0.3"/>
    <row r="775" ht="12" customHeight="1" x14ac:dyDescent="0.3"/>
    <row r="776" ht="12" customHeight="1" x14ac:dyDescent="0.3"/>
    <row r="777" ht="12" customHeight="1" x14ac:dyDescent="0.3"/>
    <row r="778" ht="12" customHeight="1" x14ac:dyDescent="0.3"/>
    <row r="779" ht="12" customHeight="1" x14ac:dyDescent="0.3"/>
    <row r="780" ht="12" customHeight="1" x14ac:dyDescent="0.3"/>
    <row r="781" ht="12" customHeight="1" x14ac:dyDescent="0.3"/>
    <row r="782" ht="12" customHeight="1" x14ac:dyDescent="0.3"/>
    <row r="783" ht="12" customHeight="1" x14ac:dyDescent="0.3"/>
    <row r="784" ht="12" customHeight="1" x14ac:dyDescent="0.3"/>
    <row r="785" ht="12" customHeight="1" x14ac:dyDescent="0.3"/>
    <row r="786" ht="12" customHeight="1" x14ac:dyDescent="0.3"/>
    <row r="787" ht="12" customHeight="1" x14ac:dyDescent="0.3"/>
    <row r="788" ht="12" customHeight="1" x14ac:dyDescent="0.3"/>
    <row r="789" ht="12" customHeight="1" x14ac:dyDescent="0.3"/>
    <row r="790" ht="12" customHeight="1" x14ac:dyDescent="0.3"/>
    <row r="791" ht="12" customHeight="1" x14ac:dyDescent="0.3"/>
    <row r="792" ht="12" customHeight="1" x14ac:dyDescent="0.3"/>
    <row r="793" ht="12" customHeight="1" x14ac:dyDescent="0.3"/>
    <row r="794" ht="12" customHeight="1" x14ac:dyDescent="0.3"/>
    <row r="795" ht="12" customHeight="1" x14ac:dyDescent="0.3"/>
    <row r="796" ht="12" customHeight="1" x14ac:dyDescent="0.3"/>
    <row r="797" ht="12" customHeight="1" x14ac:dyDescent="0.3"/>
    <row r="798" ht="12" customHeight="1" x14ac:dyDescent="0.3"/>
    <row r="799" ht="12" customHeight="1" x14ac:dyDescent="0.3"/>
    <row r="800" ht="12" customHeight="1" x14ac:dyDescent="0.3"/>
    <row r="801" ht="12" customHeight="1" x14ac:dyDescent="0.3"/>
    <row r="802" ht="12" customHeight="1" x14ac:dyDescent="0.3"/>
    <row r="803" ht="12" customHeight="1" x14ac:dyDescent="0.3"/>
    <row r="804" ht="12" customHeight="1" x14ac:dyDescent="0.3"/>
    <row r="805" ht="12" customHeight="1" x14ac:dyDescent="0.3"/>
    <row r="806" ht="12" customHeight="1" x14ac:dyDescent="0.3"/>
    <row r="807" ht="12" customHeight="1" x14ac:dyDescent="0.3"/>
    <row r="808" ht="12" customHeight="1" x14ac:dyDescent="0.3"/>
    <row r="809" ht="12" customHeight="1" x14ac:dyDescent="0.3"/>
    <row r="810" ht="12" customHeight="1" x14ac:dyDescent="0.3"/>
    <row r="811" ht="12" customHeight="1" x14ac:dyDescent="0.3"/>
    <row r="812" ht="12" customHeight="1" x14ac:dyDescent="0.3"/>
    <row r="813" ht="12" customHeight="1" x14ac:dyDescent="0.3"/>
    <row r="814" ht="12" customHeight="1" x14ac:dyDescent="0.3"/>
    <row r="815" ht="12" customHeight="1" x14ac:dyDescent="0.3"/>
    <row r="816" ht="12" customHeight="1" x14ac:dyDescent="0.3"/>
    <row r="817" ht="12" customHeight="1" x14ac:dyDescent="0.3"/>
    <row r="818" ht="12" customHeight="1" x14ac:dyDescent="0.3"/>
    <row r="819" ht="12" customHeight="1" x14ac:dyDescent="0.3"/>
    <row r="820" ht="12" customHeight="1" x14ac:dyDescent="0.3"/>
    <row r="821" ht="12" customHeight="1" x14ac:dyDescent="0.3"/>
    <row r="822" ht="12" customHeight="1" x14ac:dyDescent="0.3"/>
    <row r="823" ht="12" customHeight="1" x14ac:dyDescent="0.3"/>
    <row r="824" ht="12" customHeight="1" x14ac:dyDescent="0.3"/>
    <row r="825" ht="12" customHeight="1" x14ac:dyDescent="0.3"/>
    <row r="826" ht="12" customHeight="1" x14ac:dyDescent="0.3"/>
    <row r="827" ht="12" customHeight="1" x14ac:dyDescent="0.3"/>
    <row r="828" ht="12" customHeight="1" x14ac:dyDescent="0.3"/>
    <row r="829" ht="12" customHeight="1" x14ac:dyDescent="0.3"/>
    <row r="830" ht="12" customHeight="1" x14ac:dyDescent="0.3"/>
    <row r="831" ht="12" customHeight="1" x14ac:dyDescent="0.3"/>
    <row r="832" ht="12" customHeight="1" x14ac:dyDescent="0.3"/>
    <row r="833" ht="12" customHeight="1" x14ac:dyDescent="0.3"/>
    <row r="834" ht="12" customHeight="1" x14ac:dyDescent="0.3"/>
    <row r="835" ht="12" customHeight="1" x14ac:dyDescent="0.3"/>
    <row r="836" ht="12" customHeight="1" x14ac:dyDescent="0.3"/>
    <row r="837" ht="12" customHeight="1" x14ac:dyDescent="0.3"/>
    <row r="838" ht="12" customHeight="1" x14ac:dyDescent="0.3"/>
    <row r="839" ht="12" customHeight="1" x14ac:dyDescent="0.3"/>
    <row r="840" ht="12" customHeight="1" x14ac:dyDescent="0.3"/>
    <row r="841" ht="12" customHeight="1" x14ac:dyDescent="0.3"/>
    <row r="842" ht="12" customHeight="1" x14ac:dyDescent="0.3"/>
    <row r="843" ht="12" customHeight="1" x14ac:dyDescent="0.3"/>
    <row r="844" ht="12" customHeight="1" x14ac:dyDescent="0.3"/>
    <row r="845" ht="12" customHeight="1" x14ac:dyDescent="0.3"/>
    <row r="846" ht="12" customHeight="1" x14ac:dyDescent="0.3"/>
    <row r="847" ht="12" customHeight="1" x14ac:dyDescent="0.3"/>
    <row r="848" ht="12" customHeight="1" x14ac:dyDescent="0.3"/>
    <row r="849" ht="12" customHeight="1" x14ac:dyDescent="0.3"/>
    <row r="850" ht="12" customHeight="1" x14ac:dyDescent="0.3"/>
    <row r="851" ht="12" customHeight="1" x14ac:dyDescent="0.3"/>
    <row r="852" ht="12" customHeight="1" x14ac:dyDescent="0.3"/>
    <row r="853" ht="12" customHeight="1" x14ac:dyDescent="0.3"/>
    <row r="854" ht="12" customHeight="1" x14ac:dyDescent="0.3"/>
    <row r="855" ht="12" customHeight="1" x14ac:dyDescent="0.3"/>
    <row r="856" ht="12" customHeight="1" x14ac:dyDescent="0.3"/>
    <row r="857" ht="12" customHeight="1" x14ac:dyDescent="0.3"/>
    <row r="858" ht="12" customHeight="1" x14ac:dyDescent="0.3"/>
    <row r="859" ht="12" customHeight="1" x14ac:dyDescent="0.3"/>
    <row r="860" ht="12" customHeight="1" x14ac:dyDescent="0.3"/>
    <row r="861" ht="12" customHeight="1" x14ac:dyDescent="0.3"/>
    <row r="862" ht="12" customHeight="1" x14ac:dyDescent="0.3"/>
    <row r="863" ht="12" customHeight="1" x14ac:dyDescent="0.3"/>
    <row r="864" ht="12" customHeight="1" x14ac:dyDescent="0.3"/>
    <row r="865" ht="12" customHeight="1" x14ac:dyDescent="0.3"/>
    <row r="866" ht="12" customHeight="1" x14ac:dyDescent="0.3"/>
    <row r="867" ht="12" customHeight="1" x14ac:dyDescent="0.3"/>
    <row r="868" ht="12" customHeight="1" x14ac:dyDescent="0.3"/>
    <row r="869" ht="12" customHeight="1" x14ac:dyDescent="0.3"/>
    <row r="870" ht="12" customHeight="1" x14ac:dyDescent="0.3"/>
    <row r="871" ht="12" customHeight="1" x14ac:dyDescent="0.3"/>
    <row r="872" ht="12" customHeight="1" x14ac:dyDescent="0.3"/>
    <row r="873" ht="12" customHeight="1" x14ac:dyDescent="0.3"/>
    <row r="874" ht="12" customHeight="1" x14ac:dyDescent="0.3"/>
    <row r="875" ht="12" customHeight="1" x14ac:dyDescent="0.3"/>
    <row r="876" ht="12" customHeight="1" x14ac:dyDescent="0.3"/>
    <row r="877" ht="12" customHeight="1" x14ac:dyDescent="0.3"/>
    <row r="878" ht="12" customHeight="1" x14ac:dyDescent="0.3"/>
    <row r="879" ht="12" customHeight="1" x14ac:dyDescent="0.3"/>
    <row r="880" ht="12" customHeight="1" x14ac:dyDescent="0.3"/>
    <row r="881" ht="12" customHeight="1" x14ac:dyDescent="0.3"/>
    <row r="882" ht="12" customHeight="1" x14ac:dyDescent="0.3"/>
    <row r="883" ht="12" customHeight="1" x14ac:dyDescent="0.3"/>
    <row r="884" ht="12" customHeight="1" x14ac:dyDescent="0.3"/>
    <row r="885" ht="12" customHeight="1" x14ac:dyDescent="0.3"/>
    <row r="886" ht="12" customHeight="1" x14ac:dyDescent="0.3"/>
    <row r="887" ht="12" customHeight="1" x14ac:dyDescent="0.3"/>
    <row r="888" ht="12" customHeight="1" x14ac:dyDescent="0.3"/>
    <row r="889" ht="12" customHeight="1" x14ac:dyDescent="0.3"/>
    <row r="890" ht="12" customHeight="1" x14ac:dyDescent="0.3"/>
    <row r="891" ht="12" customHeight="1" x14ac:dyDescent="0.3"/>
    <row r="892" ht="12" customHeight="1" x14ac:dyDescent="0.3"/>
    <row r="893" ht="12" customHeight="1" x14ac:dyDescent="0.3"/>
    <row r="894" ht="12" customHeight="1" x14ac:dyDescent="0.3"/>
    <row r="895" ht="12" customHeight="1" x14ac:dyDescent="0.3"/>
    <row r="896" ht="12" customHeight="1" x14ac:dyDescent="0.3"/>
    <row r="897" ht="12" customHeight="1" x14ac:dyDescent="0.3"/>
    <row r="898" ht="12" customHeight="1" x14ac:dyDescent="0.3"/>
    <row r="899" ht="12" customHeight="1" x14ac:dyDescent="0.3"/>
    <row r="900" ht="12" customHeight="1" x14ac:dyDescent="0.3"/>
    <row r="901" ht="12" customHeight="1" x14ac:dyDescent="0.3"/>
    <row r="902" ht="12" customHeight="1" x14ac:dyDescent="0.3"/>
    <row r="903" ht="12" customHeight="1" x14ac:dyDescent="0.3"/>
    <row r="904" ht="12" customHeight="1" x14ac:dyDescent="0.3"/>
    <row r="905" ht="12" customHeight="1" x14ac:dyDescent="0.3"/>
    <row r="906" ht="12" customHeight="1" x14ac:dyDescent="0.3"/>
    <row r="907" ht="12" customHeight="1" x14ac:dyDescent="0.3"/>
    <row r="908" ht="12" customHeight="1" x14ac:dyDescent="0.3"/>
    <row r="909" ht="12" customHeight="1" x14ac:dyDescent="0.3"/>
    <row r="910" ht="12" customHeight="1" x14ac:dyDescent="0.3"/>
    <row r="911" ht="12" customHeight="1" x14ac:dyDescent="0.3"/>
    <row r="912" ht="12" customHeight="1" x14ac:dyDescent="0.3"/>
    <row r="913" ht="12" customHeight="1" x14ac:dyDescent="0.3"/>
    <row r="914" ht="12" customHeight="1" x14ac:dyDescent="0.3"/>
    <row r="915" ht="12" customHeight="1" x14ac:dyDescent="0.3"/>
    <row r="916" ht="12" customHeight="1" x14ac:dyDescent="0.3"/>
    <row r="917" ht="12" customHeight="1" x14ac:dyDescent="0.3"/>
    <row r="918" ht="12" customHeight="1" x14ac:dyDescent="0.3"/>
    <row r="919" ht="12" customHeight="1" x14ac:dyDescent="0.3"/>
    <row r="920" ht="12" customHeight="1" x14ac:dyDescent="0.3"/>
    <row r="921" ht="12" customHeight="1" x14ac:dyDescent="0.3"/>
    <row r="922" ht="12" customHeight="1" x14ac:dyDescent="0.3"/>
    <row r="923" ht="12" customHeight="1" x14ac:dyDescent="0.3"/>
    <row r="924" ht="12" customHeight="1" x14ac:dyDescent="0.3"/>
    <row r="925" ht="12" customHeight="1" x14ac:dyDescent="0.3"/>
    <row r="926" ht="12" customHeight="1" x14ac:dyDescent="0.3"/>
    <row r="927" ht="12" customHeight="1" x14ac:dyDescent="0.3"/>
    <row r="928" ht="12" customHeight="1" x14ac:dyDescent="0.3"/>
    <row r="929" ht="12" customHeight="1" x14ac:dyDescent="0.3"/>
    <row r="930" ht="12" customHeight="1" x14ac:dyDescent="0.3"/>
    <row r="931" ht="12" customHeight="1" x14ac:dyDescent="0.3"/>
    <row r="932" ht="12" customHeight="1" x14ac:dyDescent="0.3"/>
    <row r="933" ht="12" customHeight="1" x14ac:dyDescent="0.3"/>
    <row r="934" ht="12" customHeight="1" x14ac:dyDescent="0.3"/>
    <row r="935" ht="12" customHeight="1" x14ac:dyDescent="0.3"/>
    <row r="936" ht="12" customHeight="1" x14ac:dyDescent="0.3"/>
    <row r="937" ht="12" customHeight="1" x14ac:dyDescent="0.3"/>
    <row r="938" ht="12" customHeight="1" x14ac:dyDescent="0.3"/>
    <row r="939" ht="12" customHeight="1" x14ac:dyDescent="0.3"/>
    <row r="940" ht="12" customHeight="1" x14ac:dyDescent="0.3"/>
    <row r="941" ht="12" customHeight="1" x14ac:dyDescent="0.3"/>
    <row r="942" ht="12" customHeight="1" x14ac:dyDescent="0.3"/>
    <row r="943" ht="12" customHeight="1" x14ac:dyDescent="0.3"/>
    <row r="944" ht="12" customHeight="1" x14ac:dyDescent="0.3"/>
    <row r="945" ht="12" customHeight="1" x14ac:dyDescent="0.3"/>
    <row r="946" ht="12" customHeight="1" x14ac:dyDescent="0.3"/>
    <row r="947" ht="12" customHeight="1" x14ac:dyDescent="0.3"/>
    <row r="948" ht="12" customHeight="1" x14ac:dyDescent="0.3"/>
    <row r="949" ht="12" customHeight="1" x14ac:dyDescent="0.3"/>
    <row r="950" ht="12" customHeight="1" x14ac:dyDescent="0.3"/>
    <row r="951" ht="12" customHeight="1" x14ac:dyDescent="0.3"/>
    <row r="952" ht="12" customHeight="1" x14ac:dyDescent="0.3"/>
    <row r="953" ht="12" customHeight="1" x14ac:dyDescent="0.3"/>
    <row r="954" ht="12" customHeight="1" x14ac:dyDescent="0.3"/>
    <row r="955" ht="12" customHeight="1" x14ac:dyDescent="0.3"/>
    <row r="956" ht="12" customHeight="1" x14ac:dyDescent="0.3"/>
    <row r="957" ht="12" customHeight="1" x14ac:dyDescent="0.3"/>
    <row r="958" ht="12" customHeight="1" x14ac:dyDescent="0.3"/>
    <row r="959" ht="12" customHeight="1" x14ac:dyDescent="0.3"/>
    <row r="960" ht="12" customHeight="1" x14ac:dyDescent="0.3"/>
    <row r="961" ht="12" customHeight="1" x14ac:dyDescent="0.3"/>
    <row r="962" ht="12" customHeight="1" x14ac:dyDescent="0.3"/>
    <row r="963" ht="12" customHeight="1" x14ac:dyDescent="0.3"/>
    <row r="964" ht="12" customHeight="1" x14ac:dyDescent="0.3"/>
    <row r="965" ht="12" customHeight="1" x14ac:dyDescent="0.3"/>
    <row r="966" ht="12" customHeight="1" x14ac:dyDescent="0.3"/>
    <row r="967" ht="12" customHeight="1" x14ac:dyDescent="0.3"/>
    <row r="968" ht="12" customHeight="1" x14ac:dyDescent="0.3"/>
    <row r="969" ht="12" customHeight="1" x14ac:dyDescent="0.3"/>
    <row r="970" ht="12" customHeight="1" x14ac:dyDescent="0.3"/>
    <row r="971" ht="12" customHeight="1" x14ac:dyDescent="0.3"/>
    <row r="972" ht="12" customHeight="1" x14ac:dyDescent="0.3"/>
    <row r="973" ht="12" customHeight="1" x14ac:dyDescent="0.3"/>
    <row r="974" ht="12" customHeight="1" x14ac:dyDescent="0.3"/>
    <row r="975" ht="12" customHeight="1" x14ac:dyDescent="0.3"/>
    <row r="976" ht="12" customHeight="1" x14ac:dyDescent="0.3"/>
    <row r="977" ht="12" customHeight="1" x14ac:dyDescent="0.3"/>
    <row r="978" ht="12" customHeight="1" x14ac:dyDescent="0.3"/>
    <row r="979" ht="12" customHeight="1" x14ac:dyDescent="0.3"/>
    <row r="980" ht="12" customHeight="1" x14ac:dyDescent="0.3"/>
    <row r="981" ht="12" customHeight="1" x14ac:dyDescent="0.3"/>
    <row r="982" ht="12" customHeight="1" x14ac:dyDescent="0.3"/>
    <row r="983" ht="12" customHeight="1" x14ac:dyDescent="0.3"/>
    <row r="984" ht="12" customHeight="1" x14ac:dyDescent="0.3"/>
    <row r="985" ht="12" customHeight="1" x14ac:dyDescent="0.3"/>
    <row r="986" ht="12" customHeight="1" x14ac:dyDescent="0.3"/>
    <row r="987" ht="12" customHeight="1" x14ac:dyDescent="0.3"/>
    <row r="988" ht="12" customHeight="1" x14ac:dyDescent="0.3"/>
    <row r="989" ht="12" customHeight="1" x14ac:dyDescent="0.3"/>
    <row r="990" ht="12" customHeight="1" x14ac:dyDescent="0.3"/>
    <row r="991" ht="12" customHeight="1" x14ac:dyDescent="0.3"/>
    <row r="992" ht="12" customHeight="1" x14ac:dyDescent="0.3"/>
    <row r="993" ht="12" customHeight="1" x14ac:dyDescent="0.3"/>
    <row r="994" ht="12" customHeight="1" x14ac:dyDescent="0.3"/>
    <row r="995" ht="12" customHeight="1" x14ac:dyDescent="0.3"/>
    <row r="996" ht="12" customHeight="1" x14ac:dyDescent="0.3"/>
    <row r="997" ht="12" customHeight="1" x14ac:dyDescent="0.3"/>
    <row r="998" ht="12" customHeight="1" x14ac:dyDescent="0.3"/>
    <row r="999" ht="12" customHeight="1" x14ac:dyDescent="0.3"/>
    <row r="1000" ht="12" customHeight="1" x14ac:dyDescent="0.3"/>
  </sheetData>
  <sortState xmlns:xlrd2="http://schemas.microsoft.com/office/spreadsheetml/2017/richdata2" ref="J107:K129">
    <sortCondition descending="1" ref="J107:J129"/>
  </sortState>
  <mergeCells count="6">
    <mergeCell ref="A102:X102"/>
    <mergeCell ref="A3:X3"/>
    <mergeCell ref="A34:X34"/>
    <mergeCell ref="A65:X65"/>
    <mergeCell ref="A98:X98"/>
    <mergeCell ref="A100:X100"/>
  </mergeCells>
  <pageMargins left="0.7" right="0.7" top="0.75" bottom="0.75" header="0" footer="0"/>
  <pageSetup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1000"/>
  <sheetViews>
    <sheetView workbookViewId="0"/>
  </sheetViews>
  <sheetFormatPr baseColWidth="10" defaultColWidth="14.44140625" defaultRowHeight="15" customHeight="1" x14ac:dyDescent="0.3"/>
  <cols>
    <col min="1" max="1" width="12.88671875" customWidth="1"/>
    <col min="2" max="7" width="14.33203125" customWidth="1"/>
    <col min="8" max="26" width="8.6640625" customWidth="1"/>
  </cols>
  <sheetData>
    <row r="1" spans="1:26" ht="19.5" customHeight="1" x14ac:dyDescent="0.3">
      <c r="A1" s="47" t="s">
        <v>238</v>
      </c>
      <c r="B1" s="80"/>
      <c r="C1" s="81"/>
      <c r="D1" s="61"/>
      <c r="E1" s="61"/>
      <c r="F1" s="61"/>
      <c r="G1" s="61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33.75" customHeight="1" x14ac:dyDescent="0.3">
      <c r="A2" s="49" t="s">
        <v>239</v>
      </c>
      <c r="B2" s="82" t="s">
        <v>37</v>
      </c>
      <c r="C2" s="83" t="s">
        <v>38</v>
      </c>
      <c r="D2" s="83" t="s">
        <v>35</v>
      </c>
      <c r="E2" s="83" t="s">
        <v>39</v>
      </c>
      <c r="F2" s="83" t="s">
        <v>40</v>
      </c>
      <c r="G2" s="84" t="s">
        <v>36</v>
      </c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1.25" customHeight="1" x14ac:dyDescent="0.3">
      <c r="A3" s="204" t="s">
        <v>240</v>
      </c>
      <c r="B3" s="202"/>
      <c r="C3" s="202"/>
      <c r="D3" s="202"/>
      <c r="E3" s="202"/>
      <c r="F3" s="202"/>
      <c r="G3" s="203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1.25" customHeight="1" x14ac:dyDescent="0.3">
      <c r="A4" s="85">
        <v>2000</v>
      </c>
      <c r="B4" s="80">
        <v>11.5</v>
      </c>
      <c r="C4" s="86">
        <v>423.4</v>
      </c>
      <c r="D4" s="86">
        <v>121</v>
      </c>
      <c r="E4" s="86">
        <v>83</v>
      </c>
      <c r="F4" s="86">
        <v>34</v>
      </c>
      <c r="G4" s="86">
        <v>11</v>
      </c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1.25" customHeight="1" x14ac:dyDescent="0.3">
      <c r="A5" s="85">
        <v>2001</v>
      </c>
      <c r="B5" s="80">
        <v>10.3</v>
      </c>
      <c r="C5" s="86">
        <v>614.29999999999995</v>
      </c>
      <c r="D5" s="86">
        <v>141</v>
      </c>
      <c r="E5" s="86">
        <v>96</v>
      </c>
      <c r="F5" s="86">
        <v>22</v>
      </c>
      <c r="G5" s="86">
        <v>2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1.25" customHeight="1" x14ac:dyDescent="0.3">
      <c r="A6" s="85">
        <v>2002</v>
      </c>
      <c r="B6" s="80">
        <v>11.3</v>
      </c>
      <c r="C6" s="86">
        <v>546.6</v>
      </c>
      <c r="D6" s="86">
        <v>147</v>
      </c>
      <c r="E6" s="86">
        <v>79</v>
      </c>
      <c r="F6" s="86">
        <v>26</v>
      </c>
      <c r="G6" s="86">
        <v>8</v>
      </c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1.25" customHeight="1" x14ac:dyDescent="0.3">
      <c r="A7" s="85">
        <v>2003</v>
      </c>
      <c r="B7" s="80">
        <v>10.3</v>
      </c>
      <c r="C7" s="86">
        <v>463.9</v>
      </c>
      <c r="D7" s="86">
        <v>114</v>
      </c>
      <c r="E7" s="86">
        <v>118</v>
      </c>
      <c r="F7" s="86">
        <v>50</v>
      </c>
      <c r="G7" s="86">
        <v>6</v>
      </c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1.25" customHeight="1" x14ac:dyDescent="0.3">
      <c r="A8" s="85">
        <v>2004</v>
      </c>
      <c r="B8" s="80">
        <v>10.1</v>
      </c>
      <c r="C8" s="86">
        <v>689.2</v>
      </c>
      <c r="D8" s="86">
        <v>150</v>
      </c>
      <c r="E8" s="86">
        <v>94</v>
      </c>
      <c r="F8" s="86">
        <v>14</v>
      </c>
      <c r="G8" s="86">
        <v>3</v>
      </c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1.25" customHeight="1" x14ac:dyDescent="0.3">
      <c r="A9" s="85">
        <v>2005</v>
      </c>
      <c r="B9" s="80">
        <v>9.6999999999999993</v>
      </c>
      <c r="C9" s="86">
        <v>732.5</v>
      </c>
      <c r="D9" s="86">
        <v>145</v>
      </c>
      <c r="E9" s="86">
        <v>117</v>
      </c>
      <c r="F9" s="86">
        <v>13</v>
      </c>
      <c r="G9" s="86">
        <v>4</v>
      </c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1.25" customHeight="1" x14ac:dyDescent="0.3">
      <c r="A10" s="85">
        <v>2006</v>
      </c>
      <c r="B10" s="80">
        <v>10.4</v>
      </c>
      <c r="C10" s="86">
        <v>581.9</v>
      </c>
      <c r="D10" s="86">
        <v>140</v>
      </c>
      <c r="E10" s="86">
        <v>95</v>
      </c>
      <c r="F10" s="86">
        <v>30</v>
      </c>
      <c r="G10" s="86">
        <v>7</v>
      </c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1.25" customHeight="1" x14ac:dyDescent="0.3">
      <c r="A11" s="85">
        <v>2007</v>
      </c>
      <c r="B11" s="80">
        <v>11.6</v>
      </c>
      <c r="C11" s="86">
        <v>621.9</v>
      </c>
      <c r="D11" s="86">
        <v>143</v>
      </c>
      <c r="E11" s="86">
        <v>70</v>
      </c>
      <c r="F11" s="86">
        <v>39</v>
      </c>
      <c r="G11" s="86">
        <v>11</v>
      </c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1.25" customHeight="1" x14ac:dyDescent="0.3">
      <c r="A12" s="85">
        <v>2008</v>
      </c>
      <c r="B12" s="80">
        <v>11.3</v>
      </c>
      <c r="C12" s="86">
        <v>596.29999999999995</v>
      </c>
      <c r="D12" s="86">
        <v>144</v>
      </c>
      <c r="E12" s="86">
        <v>72</v>
      </c>
      <c r="F12" s="86">
        <v>27</v>
      </c>
      <c r="G12" s="86">
        <v>2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1.25" customHeight="1" x14ac:dyDescent="0.3">
      <c r="A13" s="85">
        <v>2009</v>
      </c>
      <c r="B13" s="80">
        <v>11.2</v>
      </c>
      <c r="C13" s="86">
        <v>615.79999999999995</v>
      </c>
      <c r="D13" s="86">
        <v>156</v>
      </c>
      <c r="E13" s="86">
        <v>73</v>
      </c>
      <c r="F13" s="86">
        <v>28</v>
      </c>
      <c r="G13" s="86">
        <v>4</v>
      </c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1.25" customHeight="1" x14ac:dyDescent="0.3">
      <c r="A14" s="85">
        <v>2010</v>
      </c>
      <c r="B14" s="80">
        <v>10.1</v>
      </c>
      <c r="C14" s="86">
        <v>981</v>
      </c>
      <c r="D14" s="86">
        <v>172</v>
      </c>
      <c r="E14" s="86">
        <v>96</v>
      </c>
      <c r="F14" s="86">
        <v>24</v>
      </c>
      <c r="G14" s="86">
        <v>10</v>
      </c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1.25" customHeight="1" x14ac:dyDescent="0.3">
      <c r="A15" s="85">
        <v>2011</v>
      </c>
      <c r="B15" s="80">
        <v>10.7</v>
      </c>
      <c r="C15" s="86">
        <v>420.2</v>
      </c>
      <c r="D15" s="86">
        <v>117</v>
      </c>
      <c r="E15" s="86">
        <v>106</v>
      </c>
      <c r="F15" s="86">
        <v>31</v>
      </c>
      <c r="G15" s="86">
        <v>7</v>
      </c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1.25" customHeight="1" x14ac:dyDescent="0.3">
      <c r="A16" s="85">
        <v>2012</v>
      </c>
      <c r="B16" s="80">
        <v>11.2</v>
      </c>
      <c r="C16" s="86">
        <v>487.7</v>
      </c>
      <c r="D16" s="86">
        <v>130</v>
      </c>
      <c r="E16" s="86">
        <v>92</v>
      </c>
      <c r="F16" s="86">
        <v>50</v>
      </c>
      <c r="G16" s="86">
        <v>21</v>
      </c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1.25" customHeight="1" x14ac:dyDescent="0.3">
      <c r="A17" s="85">
        <v>2013</v>
      </c>
      <c r="B17" s="80">
        <v>11</v>
      </c>
      <c r="C17" s="86">
        <v>660.9</v>
      </c>
      <c r="D17" s="86">
        <v>154</v>
      </c>
      <c r="E17" s="86">
        <v>90</v>
      </c>
      <c r="F17" s="86">
        <v>33</v>
      </c>
      <c r="G17" s="86">
        <v>15</v>
      </c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1.25" customHeight="1" x14ac:dyDescent="0.3">
      <c r="A18" s="85">
        <v>2014</v>
      </c>
      <c r="B18" s="80">
        <v>11.9</v>
      </c>
      <c r="C18" s="86">
        <v>755.8</v>
      </c>
      <c r="D18" s="86">
        <v>162</v>
      </c>
      <c r="E18" s="86">
        <v>47</v>
      </c>
      <c r="F18" s="86">
        <v>19</v>
      </c>
      <c r="G18" s="86">
        <v>1</v>
      </c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1.25" customHeight="1" x14ac:dyDescent="0.3">
      <c r="A19" s="85">
        <v>2015</v>
      </c>
      <c r="B19" s="80">
        <v>11.6</v>
      </c>
      <c r="C19" s="86">
        <v>546.9</v>
      </c>
      <c r="D19" s="86">
        <v>131</v>
      </c>
      <c r="E19" s="86">
        <v>77</v>
      </c>
      <c r="F19" s="86">
        <v>47</v>
      </c>
      <c r="G19" s="86">
        <v>25</v>
      </c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1.25" customHeight="1" x14ac:dyDescent="0.3">
      <c r="A20" s="85">
        <v>2016</v>
      </c>
      <c r="B20" s="80">
        <v>11</v>
      </c>
      <c r="C20" s="86">
        <v>700.3</v>
      </c>
      <c r="D20" s="86">
        <v>143</v>
      </c>
      <c r="E20" s="86">
        <v>78</v>
      </c>
      <c r="F20" s="86">
        <v>23</v>
      </c>
      <c r="G20" s="86">
        <v>3</v>
      </c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1.25" customHeight="1" x14ac:dyDescent="0.3">
      <c r="A21" s="85">
        <v>2017</v>
      </c>
      <c r="B21" s="80">
        <v>11.1</v>
      </c>
      <c r="C21" s="86">
        <v>616.29999999999995</v>
      </c>
      <c r="D21" s="86">
        <v>127</v>
      </c>
      <c r="E21" s="86">
        <v>83</v>
      </c>
      <c r="F21" s="86">
        <v>40</v>
      </c>
      <c r="G21" s="86">
        <v>11</v>
      </c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1.25" customHeight="1" x14ac:dyDescent="0.3">
      <c r="A22" s="85">
        <v>2018</v>
      </c>
      <c r="B22" s="80">
        <v>12</v>
      </c>
      <c r="C22" s="86">
        <v>605.29999999999995</v>
      </c>
      <c r="D22" s="86">
        <v>151</v>
      </c>
      <c r="E22" s="86">
        <v>80</v>
      </c>
      <c r="F22" s="86">
        <v>37</v>
      </c>
      <c r="G22" s="86">
        <v>7</v>
      </c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1.25" customHeight="1" x14ac:dyDescent="0.3">
      <c r="A23" s="85">
        <v>2019</v>
      </c>
      <c r="B23" s="80">
        <v>12.1</v>
      </c>
      <c r="C23" s="86">
        <v>629.9</v>
      </c>
      <c r="D23" s="86">
        <v>141</v>
      </c>
      <c r="E23" s="86">
        <v>72</v>
      </c>
      <c r="F23" s="86">
        <v>41</v>
      </c>
      <c r="G23" s="86">
        <v>8</v>
      </c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1.25" customHeight="1" x14ac:dyDescent="0.3">
      <c r="A24" s="85">
        <v>2020</v>
      </c>
      <c r="B24" s="80">
        <v>11.5</v>
      </c>
      <c r="C24" s="86">
        <v>613.1</v>
      </c>
      <c r="D24" s="86">
        <v>140</v>
      </c>
      <c r="E24" s="86">
        <v>72</v>
      </c>
      <c r="F24" s="86">
        <v>29</v>
      </c>
      <c r="G24" s="86">
        <v>2</v>
      </c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1.25" customHeight="1" x14ac:dyDescent="0.3">
      <c r="A25" s="85">
        <v>2021</v>
      </c>
      <c r="B25" s="80">
        <v>10.9</v>
      </c>
      <c r="C25" s="86">
        <v>514.20000000000005</v>
      </c>
      <c r="D25" s="86">
        <v>134</v>
      </c>
      <c r="E25" s="86">
        <v>96</v>
      </c>
      <c r="F25" s="86">
        <v>41</v>
      </c>
      <c r="G25" s="86">
        <v>17</v>
      </c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1.25" customHeight="1" x14ac:dyDescent="0.3">
      <c r="A26" s="205" t="s">
        <v>200</v>
      </c>
      <c r="B26" s="202"/>
      <c r="C26" s="202"/>
      <c r="D26" s="202"/>
      <c r="E26" s="202"/>
      <c r="F26" s="202"/>
      <c r="G26" s="203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2" customHeight="1" x14ac:dyDescent="0.3">
      <c r="A27" s="85">
        <v>2000</v>
      </c>
      <c r="B27" s="80">
        <v>13.1</v>
      </c>
      <c r="C27" s="86">
        <v>379.9</v>
      </c>
      <c r="D27" s="86">
        <v>102</v>
      </c>
      <c r="E27" s="86">
        <v>45</v>
      </c>
      <c r="F27" s="86">
        <v>35</v>
      </c>
      <c r="G27" s="86">
        <v>22</v>
      </c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2" customHeight="1" x14ac:dyDescent="0.3">
      <c r="A28" s="85">
        <v>2001</v>
      </c>
      <c r="B28" s="80">
        <v>11.9</v>
      </c>
      <c r="C28" s="86">
        <v>537.1</v>
      </c>
      <c r="D28" s="86">
        <v>106</v>
      </c>
      <c r="E28" s="86">
        <v>70</v>
      </c>
      <c r="F28" s="86">
        <v>29</v>
      </c>
      <c r="G28" s="86">
        <v>13</v>
      </c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2" customHeight="1" x14ac:dyDescent="0.3">
      <c r="A29" s="85">
        <v>2002</v>
      </c>
      <c r="B29" s="80">
        <v>12.9</v>
      </c>
      <c r="C29" s="86">
        <v>488</v>
      </c>
      <c r="D29" s="86">
        <v>132</v>
      </c>
      <c r="E29" s="86">
        <v>49</v>
      </c>
      <c r="F29" s="86">
        <v>32</v>
      </c>
      <c r="G29" s="86">
        <v>22</v>
      </c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2" customHeight="1" x14ac:dyDescent="0.3">
      <c r="A30" s="85">
        <v>2003</v>
      </c>
      <c r="B30" s="80">
        <v>12.4</v>
      </c>
      <c r="C30" s="86">
        <v>344.7</v>
      </c>
      <c r="D30" s="86">
        <v>86</v>
      </c>
      <c r="E30" s="86">
        <v>85</v>
      </c>
      <c r="F30" s="86">
        <v>58</v>
      </c>
      <c r="G30" s="86">
        <v>22</v>
      </c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2" customHeight="1" x14ac:dyDescent="0.3">
      <c r="A31" s="85">
        <v>2004</v>
      </c>
      <c r="B31" s="80">
        <v>11.7</v>
      </c>
      <c r="C31" s="86">
        <v>533.6</v>
      </c>
      <c r="D31" s="86">
        <v>118</v>
      </c>
      <c r="E31" s="86">
        <v>69</v>
      </c>
      <c r="F31" s="86">
        <v>17</v>
      </c>
      <c r="G31" s="86">
        <v>8</v>
      </c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2" customHeight="1" x14ac:dyDescent="0.3">
      <c r="A32" s="85">
        <v>2005</v>
      </c>
      <c r="B32" s="80">
        <v>11.3</v>
      </c>
      <c r="C32" s="86">
        <v>696.1</v>
      </c>
      <c r="D32" s="86">
        <v>109</v>
      </c>
      <c r="E32" s="86">
        <v>78</v>
      </c>
      <c r="F32" s="86">
        <v>14</v>
      </c>
      <c r="G32" s="86">
        <v>8</v>
      </c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2" customHeight="1" x14ac:dyDescent="0.3">
      <c r="A33" s="85">
        <v>2006</v>
      </c>
      <c r="B33" s="80">
        <v>12.3</v>
      </c>
      <c r="C33" s="86">
        <v>461.6</v>
      </c>
      <c r="D33" s="86">
        <v>108</v>
      </c>
      <c r="E33" s="86">
        <v>71</v>
      </c>
      <c r="F33" s="86">
        <v>39</v>
      </c>
      <c r="G33" s="86">
        <v>28</v>
      </c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2" customHeight="1" x14ac:dyDescent="0.3">
      <c r="A34" s="85">
        <v>2007</v>
      </c>
      <c r="B34" s="80">
        <v>13.5</v>
      </c>
      <c r="C34" s="86">
        <v>472.2</v>
      </c>
      <c r="D34" s="86">
        <v>115</v>
      </c>
      <c r="E34" s="86">
        <v>28</v>
      </c>
      <c r="F34" s="86">
        <v>51</v>
      </c>
      <c r="G34" s="86">
        <v>26</v>
      </c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2" customHeight="1" x14ac:dyDescent="0.3">
      <c r="A35" s="85">
        <v>2008</v>
      </c>
      <c r="B35" s="80">
        <v>13.1</v>
      </c>
      <c r="C35" s="86">
        <v>565</v>
      </c>
      <c r="D35" s="86">
        <v>124</v>
      </c>
      <c r="E35" s="86">
        <v>37</v>
      </c>
      <c r="F35" s="86">
        <v>41</v>
      </c>
      <c r="G35" s="86">
        <v>20</v>
      </c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2" customHeight="1" x14ac:dyDescent="0.3">
      <c r="A36" s="85">
        <v>2009</v>
      </c>
      <c r="B36" s="80">
        <v>12.7</v>
      </c>
      <c r="C36" s="86">
        <v>479.1</v>
      </c>
      <c r="D36" s="86">
        <v>117</v>
      </c>
      <c r="E36" s="86">
        <v>48</v>
      </c>
      <c r="F36" s="86">
        <v>39</v>
      </c>
      <c r="G36" s="86">
        <v>13</v>
      </c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2" customHeight="1" x14ac:dyDescent="0.3">
      <c r="A37" s="85">
        <v>2010</v>
      </c>
      <c r="B37" s="80">
        <v>11.6</v>
      </c>
      <c r="C37" s="86">
        <v>815.2</v>
      </c>
      <c r="D37" s="86">
        <v>142</v>
      </c>
      <c r="E37" s="86">
        <v>82</v>
      </c>
      <c r="F37" s="86">
        <v>31</v>
      </c>
      <c r="G37" s="86">
        <v>23</v>
      </c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2" customHeight="1" x14ac:dyDescent="0.3">
      <c r="A38" s="85">
        <v>2011</v>
      </c>
      <c r="B38" s="80">
        <v>12.5</v>
      </c>
      <c r="C38" s="86">
        <v>290.5</v>
      </c>
      <c r="D38" s="86">
        <v>85</v>
      </c>
      <c r="E38" s="86">
        <v>68</v>
      </c>
      <c r="F38" s="86">
        <v>38</v>
      </c>
      <c r="G38" s="86">
        <v>14</v>
      </c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2" customHeight="1" x14ac:dyDescent="0.3">
      <c r="A39" s="85">
        <v>2012</v>
      </c>
      <c r="B39" s="80">
        <v>13.2</v>
      </c>
      <c r="C39" s="86">
        <v>383.6</v>
      </c>
      <c r="D39" s="86">
        <v>98</v>
      </c>
      <c r="E39" s="86">
        <v>62</v>
      </c>
      <c r="F39" s="86">
        <v>56</v>
      </c>
      <c r="G39" s="86">
        <v>33</v>
      </c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2" customHeight="1" x14ac:dyDescent="0.3">
      <c r="A40" s="85">
        <v>2013</v>
      </c>
      <c r="B40" s="80">
        <v>12.6</v>
      </c>
      <c r="C40" s="86">
        <v>588.20000000000005</v>
      </c>
      <c r="D40" s="86">
        <v>131</v>
      </c>
      <c r="E40" s="86">
        <v>60</v>
      </c>
      <c r="F40" s="86">
        <v>42</v>
      </c>
      <c r="G40" s="86">
        <v>24</v>
      </c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2" customHeight="1" x14ac:dyDescent="0.3">
      <c r="A41" s="85">
        <v>2014</v>
      </c>
      <c r="B41" s="80">
        <v>13.5</v>
      </c>
      <c r="C41" s="86">
        <v>664.9</v>
      </c>
      <c r="D41" s="86">
        <v>123</v>
      </c>
      <c r="E41" s="86">
        <v>22</v>
      </c>
      <c r="F41" s="86">
        <v>25</v>
      </c>
      <c r="G41" s="86">
        <v>17</v>
      </c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2" customHeight="1" x14ac:dyDescent="0.3">
      <c r="A42" s="85">
        <v>2015</v>
      </c>
      <c r="B42" s="80">
        <v>13.4</v>
      </c>
      <c r="C42" s="86">
        <v>598.70000000000005</v>
      </c>
      <c r="D42" s="86">
        <v>118</v>
      </c>
      <c r="E42" s="86">
        <v>37</v>
      </c>
      <c r="F42" s="86">
        <v>52</v>
      </c>
      <c r="G42" s="86">
        <v>39</v>
      </c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2" customHeight="1" x14ac:dyDescent="0.3">
      <c r="A43" s="85">
        <v>2016</v>
      </c>
      <c r="B43" s="80">
        <v>12.7</v>
      </c>
      <c r="C43" s="86">
        <v>569.4</v>
      </c>
      <c r="D43" s="86">
        <v>119</v>
      </c>
      <c r="E43" s="86">
        <v>45</v>
      </c>
      <c r="F43" s="86">
        <v>38</v>
      </c>
      <c r="G43" s="86">
        <v>15</v>
      </c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2" customHeight="1" x14ac:dyDescent="0.3">
      <c r="A44" s="85">
        <v>2017</v>
      </c>
      <c r="B44" s="80">
        <v>12.8</v>
      </c>
      <c r="C44" s="86">
        <v>579.4</v>
      </c>
      <c r="D44" s="86">
        <v>103</v>
      </c>
      <c r="E44" s="86">
        <v>56</v>
      </c>
      <c r="F44" s="86">
        <v>52</v>
      </c>
      <c r="G44" s="86">
        <v>24</v>
      </c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2" customHeight="1" x14ac:dyDescent="0.3">
      <c r="A45" s="85">
        <v>2018</v>
      </c>
      <c r="B45" s="80">
        <v>13.9</v>
      </c>
      <c r="C45" s="86">
        <v>492.5</v>
      </c>
      <c r="D45" s="86">
        <v>127</v>
      </c>
      <c r="E45" s="86">
        <v>54</v>
      </c>
      <c r="F45" s="86">
        <v>59</v>
      </c>
      <c r="G45" s="86">
        <v>30</v>
      </c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2" customHeight="1" x14ac:dyDescent="0.3">
      <c r="A46" s="85">
        <v>2019</v>
      </c>
      <c r="B46" s="80">
        <v>14</v>
      </c>
      <c r="C46" s="86">
        <v>512.4</v>
      </c>
      <c r="D46" s="86">
        <v>120</v>
      </c>
      <c r="E46" s="86">
        <v>39</v>
      </c>
      <c r="F46" s="86">
        <v>55</v>
      </c>
      <c r="G46" s="86">
        <v>38</v>
      </c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2" customHeight="1" x14ac:dyDescent="0.3">
      <c r="A47" s="85">
        <v>2020</v>
      </c>
      <c r="B47" s="80">
        <v>13.2</v>
      </c>
      <c r="C47" s="86">
        <v>522.5</v>
      </c>
      <c r="D47" s="86">
        <v>122</v>
      </c>
      <c r="E47" s="86">
        <v>38</v>
      </c>
      <c r="F47" s="86">
        <v>38</v>
      </c>
      <c r="G47" s="86">
        <v>10</v>
      </c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2" customHeight="1" x14ac:dyDescent="0.3">
      <c r="A48" s="85">
        <v>2021</v>
      </c>
      <c r="B48" s="80">
        <v>12.3</v>
      </c>
      <c r="C48" s="86">
        <v>464.8</v>
      </c>
      <c r="D48" s="86">
        <v>111</v>
      </c>
      <c r="E48" s="86">
        <v>50</v>
      </c>
      <c r="F48" s="86">
        <v>42</v>
      </c>
      <c r="G48" s="86">
        <v>28</v>
      </c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2" customHeight="1" x14ac:dyDescent="0.3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2" customHeight="1" x14ac:dyDescent="0.3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2" customHeight="1" x14ac:dyDescent="0.3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2" customHeight="1" x14ac:dyDescent="0.3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2" customHeight="1" x14ac:dyDescent="0.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2" customHeight="1" x14ac:dyDescent="0.3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2" customHeight="1" x14ac:dyDescent="0.3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2" customHeight="1" x14ac:dyDescent="0.3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2" customHeight="1" x14ac:dyDescent="0.3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2" customHeight="1" x14ac:dyDescent="0.3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2" customHeight="1" x14ac:dyDescent="0.3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2" customHeight="1" x14ac:dyDescent="0.3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2" customHeight="1" x14ac:dyDescent="0.3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2" customHeight="1" x14ac:dyDescent="0.3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2" customHeight="1" x14ac:dyDescent="0.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2" customHeight="1" x14ac:dyDescent="0.3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2" customHeight="1" x14ac:dyDescent="0.3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2" customHeight="1" x14ac:dyDescent="0.3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2" customHeight="1" x14ac:dyDescent="0.3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2" customHeight="1" x14ac:dyDescent="0.3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2" customHeight="1" x14ac:dyDescent="0.3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2" customHeight="1" x14ac:dyDescent="0.3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2" customHeight="1" x14ac:dyDescent="0.3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2" customHeight="1" x14ac:dyDescent="0.3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2" customHeight="1" x14ac:dyDescent="0.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2" customHeight="1" x14ac:dyDescent="0.3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2" customHeight="1" x14ac:dyDescent="0.3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2" customHeight="1" x14ac:dyDescent="0.3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2" customHeight="1" x14ac:dyDescent="0.3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2" customHeight="1" x14ac:dyDescent="0.3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2" customHeight="1" x14ac:dyDescent="0.3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2" customHeight="1" x14ac:dyDescent="0.3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2" customHeight="1" x14ac:dyDescent="0.3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2" customHeight="1" x14ac:dyDescent="0.3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2" customHeight="1" x14ac:dyDescent="0.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2" customHeight="1" x14ac:dyDescent="0.3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2" customHeight="1" x14ac:dyDescent="0.3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2" customHeight="1" x14ac:dyDescent="0.3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2" customHeight="1" x14ac:dyDescent="0.3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2" customHeight="1" x14ac:dyDescent="0.3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2" customHeight="1" x14ac:dyDescent="0.3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2" customHeight="1" x14ac:dyDescent="0.3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2" customHeight="1" x14ac:dyDescent="0.3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2" customHeight="1" x14ac:dyDescent="0.3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2" customHeight="1" x14ac:dyDescent="0.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2" customHeight="1" x14ac:dyDescent="0.3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2" customHeight="1" x14ac:dyDescent="0.3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2" customHeight="1" x14ac:dyDescent="0.3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2" customHeight="1" x14ac:dyDescent="0.3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2" customHeight="1" x14ac:dyDescent="0.3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2" customHeight="1" x14ac:dyDescent="0.3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2" customHeight="1" x14ac:dyDescent="0.3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2" customHeight="1" x14ac:dyDescent="0.3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2" customHeight="1" x14ac:dyDescent="0.3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2" customHeight="1" x14ac:dyDescent="0.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2" customHeight="1" x14ac:dyDescent="0.3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2" customHeight="1" x14ac:dyDescent="0.3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2" customHeight="1" x14ac:dyDescent="0.3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2" customHeight="1" x14ac:dyDescent="0.3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2" customHeight="1" x14ac:dyDescent="0.3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2" customHeight="1" x14ac:dyDescent="0.3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2" customHeight="1" x14ac:dyDescent="0.3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2" customHeight="1" x14ac:dyDescent="0.3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2" customHeight="1" x14ac:dyDescent="0.3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2" customHeight="1" x14ac:dyDescent="0.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2" customHeight="1" x14ac:dyDescent="0.3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2" customHeight="1" x14ac:dyDescent="0.3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2" customHeight="1" x14ac:dyDescent="0.3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2" customHeight="1" x14ac:dyDescent="0.3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2" customHeight="1" x14ac:dyDescent="0.3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2" customHeight="1" x14ac:dyDescent="0.3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2" customHeight="1" x14ac:dyDescent="0.3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2" customHeight="1" x14ac:dyDescent="0.3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2" customHeight="1" x14ac:dyDescent="0.3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2" customHeight="1" x14ac:dyDescent="0.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2" customHeight="1" x14ac:dyDescent="0.3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2" customHeight="1" x14ac:dyDescent="0.3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2" customHeight="1" x14ac:dyDescent="0.3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2" customHeight="1" x14ac:dyDescent="0.3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2" customHeight="1" x14ac:dyDescent="0.3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2" customHeight="1" x14ac:dyDescent="0.3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2" customHeight="1" x14ac:dyDescent="0.3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2" customHeight="1" x14ac:dyDescent="0.3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2" customHeight="1" x14ac:dyDescent="0.3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2" customHeight="1" x14ac:dyDescent="0.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2" customHeight="1" x14ac:dyDescent="0.3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2" customHeight="1" x14ac:dyDescent="0.3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2" customHeight="1" x14ac:dyDescent="0.3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2" customHeight="1" x14ac:dyDescent="0.3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2" customHeight="1" x14ac:dyDescent="0.3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2" customHeight="1" x14ac:dyDescent="0.3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2" customHeight="1" x14ac:dyDescent="0.3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2" customHeight="1" x14ac:dyDescent="0.3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2" customHeight="1" x14ac:dyDescent="0.3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2" customHeight="1" x14ac:dyDescent="0.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2" customHeight="1" x14ac:dyDescent="0.3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2" customHeight="1" x14ac:dyDescent="0.3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2" customHeight="1" x14ac:dyDescent="0.3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2" customHeight="1" x14ac:dyDescent="0.3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2" customHeight="1" x14ac:dyDescent="0.3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2" customHeight="1" x14ac:dyDescent="0.3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2" customHeight="1" x14ac:dyDescent="0.3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2" customHeight="1" x14ac:dyDescent="0.3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2" customHeight="1" x14ac:dyDescent="0.3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2" customHeight="1" x14ac:dyDescent="0.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2" customHeight="1" x14ac:dyDescent="0.3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2" customHeight="1" x14ac:dyDescent="0.3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2" customHeight="1" x14ac:dyDescent="0.3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2" customHeight="1" x14ac:dyDescent="0.3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2" customHeight="1" x14ac:dyDescent="0.3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2" customHeight="1" x14ac:dyDescent="0.3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2" customHeight="1" x14ac:dyDescent="0.3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2" customHeight="1" x14ac:dyDescent="0.3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2" customHeight="1" x14ac:dyDescent="0.3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2" customHeight="1" x14ac:dyDescent="0.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2" customHeight="1" x14ac:dyDescent="0.3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2" customHeight="1" x14ac:dyDescent="0.3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2" customHeight="1" x14ac:dyDescent="0.3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2" customHeight="1" x14ac:dyDescent="0.3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2" customHeight="1" x14ac:dyDescent="0.3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2" customHeight="1" x14ac:dyDescent="0.3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2" customHeight="1" x14ac:dyDescent="0.3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2" customHeight="1" x14ac:dyDescent="0.3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2" customHeight="1" x14ac:dyDescent="0.3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2" customHeight="1" x14ac:dyDescent="0.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2" customHeight="1" x14ac:dyDescent="0.3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2" customHeight="1" x14ac:dyDescent="0.3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2" customHeight="1" x14ac:dyDescent="0.3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2" customHeight="1" x14ac:dyDescent="0.3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2" customHeigh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2" customHeigh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2" customHeight="1" x14ac:dyDescent="0.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2" customHeight="1" x14ac:dyDescent="0.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2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2" customHeight="1" x14ac:dyDescent="0.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2" customHeight="1" x14ac:dyDescent="0.3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2" customHeight="1" x14ac:dyDescent="0.3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2" customHeight="1" x14ac:dyDescent="0.3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2" customHeight="1" x14ac:dyDescent="0.3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2" customHeight="1" x14ac:dyDescent="0.3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2" customHeight="1" x14ac:dyDescent="0.3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2" customHeight="1" x14ac:dyDescent="0.3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2" customHeight="1" x14ac:dyDescent="0.3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2" customHeight="1" x14ac:dyDescent="0.3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2" customHeight="1" x14ac:dyDescent="0.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2" customHeight="1" x14ac:dyDescent="0.3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2" customHeight="1" x14ac:dyDescent="0.3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2" customHeight="1" x14ac:dyDescent="0.3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2" customHeight="1" x14ac:dyDescent="0.3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2" customHeight="1" x14ac:dyDescent="0.3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2" customHeight="1" x14ac:dyDescent="0.3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2" customHeight="1" x14ac:dyDescent="0.3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2" customHeight="1" x14ac:dyDescent="0.3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2" customHeigh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2" customHeight="1" x14ac:dyDescent="0.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2" customHeight="1" x14ac:dyDescent="0.3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2" customHeight="1" x14ac:dyDescent="0.3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2" customHeight="1" x14ac:dyDescent="0.3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2" customHeight="1" x14ac:dyDescent="0.3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2" customHeight="1" x14ac:dyDescent="0.3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2" customHeight="1" x14ac:dyDescent="0.3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2" customHeight="1" x14ac:dyDescent="0.3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2" customHeight="1" x14ac:dyDescent="0.3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2" customHeight="1" x14ac:dyDescent="0.3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2" customHeight="1" x14ac:dyDescent="0.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2" customHeight="1" x14ac:dyDescent="0.3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2" customHeight="1" x14ac:dyDescent="0.3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2" customHeight="1" x14ac:dyDescent="0.3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2" customHeight="1" x14ac:dyDescent="0.3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2" customHeight="1" x14ac:dyDescent="0.3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2" customHeight="1" x14ac:dyDescent="0.3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2" customHeight="1" x14ac:dyDescent="0.3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2" customHeight="1" x14ac:dyDescent="0.3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2" customHeight="1" x14ac:dyDescent="0.3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2" customHeight="1" x14ac:dyDescent="0.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2" customHeight="1" x14ac:dyDescent="0.3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2" customHeight="1" x14ac:dyDescent="0.3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2" customHeight="1" x14ac:dyDescent="0.3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2" customHeight="1" x14ac:dyDescent="0.3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2" customHeight="1" x14ac:dyDescent="0.3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2" customHeight="1" x14ac:dyDescent="0.3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2" customHeight="1" x14ac:dyDescent="0.3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2" customHeight="1" x14ac:dyDescent="0.3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2" customHeight="1" x14ac:dyDescent="0.3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2" customHeight="1" x14ac:dyDescent="0.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2" customHeight="1" x14ac:dyDescent="0.3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2" customHeight="1" x14ac:dyDescent="0.3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2" customHeight="1" x14ac:dyDescent="0.3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2" customHeight="1" x14ac:dyDescent="0.3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2" customHeight="1" x14ac:dyDescent="0.3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2" customHeight="1" x14ac:dyDescent="0.3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2" customHeight="1" x14ac:dyDescent="0.3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2" customHeight="1" x14ac:dyDescent="0.3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2" customHeight="1" x14ac:dyDescent="0.3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2" customHeight="1" x14ac:dyDescent="0.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2" customHeight="1" x14ac:dyDescent="0.3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2" customHeight="1" x14ac:dyDescent="0.3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2" customHeight="1" x14ac:dyDescent="0.3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2" customHeight="1" x14ac:dyDescent="0.3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2" customHeight="1" x14ac:dyDescent="0.3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2" customHeight="1" x14ac:dyDescent="0.3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2" customHeight="1" x14ac:dyDescent="0.3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2" customHeight="1" x14ac:dyDescent="0.3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2" customHeight="1" x14ac:dyDescent="0.3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2" customHeight="1" x14ac:dyDescent="0.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2" customHeight="1" x14ac:dyDescent="0.3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2" customHeight="1" x14ac:dyDescent="0.3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2" customHeight="1" x14ac:dyDescent="0.3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2" customHeight="1" x14ac:dyDescent="0.3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2" customHeight="1" x14ac:dyDescent="0.3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2" customHeight="1" x14ac:dyDescent="0.3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2" customHeight="1" x14ac:dyDescent="0.3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2" customHeight="1" x14ac:dyDescent="0.3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2" customHeight="1" x14ac:dyDescent="0.3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2" customHeight="1" x14ac:dyDescent="0.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2" customHeight="1" x14ac:dyDescent="0.3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2" customHeight="1" x14ac:dyDescent="0.3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2" customHeight="1" x14ac:dyDescent="0.3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2" customHeight="1" x14ac:dyDescent="0.3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2" customHeight="1" x14ac:dyDescent="0.3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2" customHeight="1" x14ac:dyDescent="0.3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2" customHeight="1" x14ac:dyDescent="0.3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2" customHeight="1" x14ac:dyDescent="0.3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2" customHeight="1" x14ac:dyDescent="0.3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2" customHeight="1" x14ac:dyDescent="0.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2" customHeight="1" x14ac:dyDescent="0.3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2" customHeight="1" x14ac:dyDescent="0.3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2" customHeight="1" x14ac:dyDescent="0.3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2" customHeight="1" x14ac:dyDescent="0.3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2" customHeight="1" x14ac:dyDescent="0.3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2" customHeight="1" x14ac:dyDescent="0.3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2" customHeight="1" x14ac:dyDescent="0.3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2" customHeight="1" x14ac:dyDescent="0.3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2" customHeight="1" x14ac:dyDescent="0.3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2" customHeight="1" x14ac:dyDescent="0.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2" customHeight="1" x14ac:dyDescent="0.3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2" customHeight="1" x14ac:dyDescent="0.3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2" customHeight="1" x14ac:dyDescent="0.3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2" customHeight="1" x14ac:dyDescent="0.3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2" customHeight="1" x14ac:dyDescent="0.3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2" customHeight="1" x14ac:dyDescent="0.3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2" customHeight="1" x14ac:dyDescent="0.3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2" customHeight="1" x14ac:dyDescent="0.3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2" customHeight="1" x14ac:dyDescent="0.3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2" customHeight="1" x14ac:dyDescent="0.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2" customHeight="1" x14ac:dyDescent="0.3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2" customHeight="1" x14ac:dyDescent="0.3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2" customHeight="1" x14ac:dyDescent="0.3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2" customHeight="1" x14ac:dyDescent="0.3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2" customHeight="1" x14ac:dyDescent="0.3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2" customHeight="1" x14ac:dyDescent="0.3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2" customHeight="1" x14ac:dyDescent="0.3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2" customHeight="1" x14ac:dyDescent="0.3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2" customHeight="1" x14ac:dyDescent="0.3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2" customHeight="1" x14ac:dyDescent="0.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2" customHeight="1" x14ac:dyDescent="0.3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2" customHeight="1" x14ac:dyDescent="0.3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2" customHeight="1" x14ac:dyDescent="0.3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2" customHeight="1" x14ac:dyDescent="0.3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2" customHeight="1" x14ac:dyDescent="0.3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2" customHeight="1" x14ac:dyDescent="0.3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2" customHeight="1" x14ac:dyDescent="0.3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2" customHeight="1" x14ac:dyDescent="0.3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2" customHeight="1" x14ac:dyDescent="0.3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2" customHeight="1" x14ac:dyDescent="0.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2" customHeight="1" x14ac:dyDescent="0.3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2" customHeight="1" x14ac:dyDescent="0.3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2" customHeight="1" x14ac:dyDescent="0.3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2" customHeight="1" x14ac:dyDescent="0.3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2" customHeight="1" x14ac:dyDescent="0.3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2" customHeight="1" x14ac:dyDescent="0.3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2" customHeight="1" x14ac:dyDescent="0.3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2" customHeight="1" x14ac:dyDescent="0.3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2" customHeight="1" x14ac:dyDescent="0.3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2" customHeight="1" x14ac:dyDescent="0.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2" customHeight="1" x14ac:dyDescent="0.3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2" customHeight="1" x14ac:dyDescent="0.3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2" customHeight="1" x14ac:dyDescent="0.3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2" customHeight="1" x14ac:dyDescent="0.3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2" customHeight="1" x14ac:dyDescent="0.3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2" customHeight="1" x14ac:dyDescent="0.3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2" customHeight="1" x14ac:dyDescent="0.3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2" customHeight="1" x14ac:dyDescent="0.3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2" customHeight="1" x14ac:dyDescent="0.3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2" customHeight="1" x14ac:dyDescent="0.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2" customHeight="1" x14ac:dyDescent="0.3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2" customHeight="1" x14ac:dyDescent="0.3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2" customHeight="1" x14ac:dyDescent="0.3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2" customHeight="1" x14ac:dyDescent="0.3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2" customHeight="1" x14ac:dyDescent="0.3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2" customHeight="1" x14ac:dyDescent="0.3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2" customHeight="1" x14ac:dyDescent="0.3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2" customHeight="1" x14ac:dyDescent="0.3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2" customHeight="1" x14ac:dyDescent="0.3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2" customHeight="1" x14ac:dyDescent="0.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2" customHeight="1" x14ac:dyDescent="0.3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2" customHeight="1" x14ac:dyDescent="0.3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2" customHeight="1" x14ac:dyDescent="0.3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2" customHeight="1" x14ac:dyDescent="0.3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2" customHeight="1" x14ac:dyDescent="0.3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2" customHeight="1" x14ac:dyDescent="0.3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2" customHeight="1" x14ac:dyDescent="0.3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2" customHeight="1" x14ac:dyDescent="0.3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2" customHeight="1" x14ac:dyDescent="0.3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2" customHeight="1" x14ac:dyDescent="0.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2" customHeight="1" x14ac:dyDescent="0.3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2" customHeight="1" x14ac:dyDescent="0.3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2" customHeight="1" x14ac:dyDescent="0.3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2" customHeight="1" x14ac:dyDescent="0.3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2" customHeight="1" x14ac:dyDescent="0.3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2" customHeight="1" x14ac:dyDescent="0.3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2" customHeight="1" x14ac:dyDescent="0.3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2" customHeight="1" x14ac:dyDescent="0.3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2" customHeight="1" x14ac:dyDescent="0.3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2" customHeight="1" x14ac:dyDescent="0.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2" customHeight="1" x14ac:dyDescent="0.3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2" customHeight="1" x14ac:dyDescent="0.3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2" customHeight="1" x14ac:dyDescent="0.3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2" customHeight="1" x14ac:dyDescent="0.3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2" customHeight="1" x14ac:dyDescent="0.3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2" customHeight="1" x14ac:dyDescent="0.3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2" customHeight="1" x14ac:dyDescent="0.3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2" customHeight="1" x14ac:dyDescent="0.3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2" customHeight="1" x14ac:dyDescent="0.3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2" customHeight="1" x14ac:dyDescent="0.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2" customHeight="1" x14ac:dyDescent="0.3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2" customHeight="1" x14ac:dyDescent="0.3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2" customHeight="1" x14ac:dyDescent="0.3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2" customHeight="1" x14ac:dyDescent="0.3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2" customHeight="1" x14ac:dyDescent="0.3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2" customHeight="1" x14ac:dyDescent="0.3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2" customHeight="1" x14ac:dyDescent="0.3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2" customHeight="1" x14ac:dyDescent="0.3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2" customHeight="1" x14ac:dyDescent="0.3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2" customHeight="1" x14ac:dyDescent="0.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2" customHeight="1" x14ac:dyDescent="0.3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2" customHeight="1" x14ac:dyDescent="0.3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2" customHeight="1" x14ac:dyDescent="0.3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2" customHeight="1" x14ac:dyDescent="0.3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2" customHeight="1" x14ac:dyDescent="0.3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2" customHeight="1" x14ac:dyDescent="0.3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2" customHeight="1" x14ac:dyDescent="0.3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2" customHeight="1" x14ac:dyDescent="0.3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2" customHeight="1" x14ac:dyDescent="0.3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2" customHeight="1" x14ac:dyDescent="0.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2" customHeight="1" x14ac:dyDescent="0.3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2" customHeight="1" x14ac:dyDescent="0.3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2" customHeight="1" x14ac:dyDescent="0.3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2" customHeight="1" x14ac:dyDescent="0.3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2" customHeight="1" x14ac:dyDescent="0.3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2" customHeight="1" x14ac:dyDescent="0.3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2" customHeight="1" x14ac:dyDescent="0.3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2" customHeight="1" x14ac:dyDescent="0.3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2" customHeight="1" x14ac:dyDescent="0.3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2" customHeight="1" x14ac:dyDescent="0.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2" customHeight="1" x14ac:dyDescent="0.3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2" customHeight="1" x14ac:dyDescent="0.3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2" customHeight="1" x14ac:dyDescent="0.3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2" customHeight="1" x14ac:dyDescent="0.3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2" customHeight="1" x14ac:dyDescent="0.3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2" customHeight="1" x14ac:dyDescent="0.3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2" customHeight="1" x14ac:dyDescent="0.3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2" customHeight="1" x14ac:dyDescent="0.3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2" customHeight="1" x14ac:dyDescent="0.3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2" customHeight="1" x14ac:dyDescent="0.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2" customHeight="1" x14ac:dyDescent="0.3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2" customHeight="1" x14ac:dyDescent="0.3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2" customHeight="1" x14ac:dyDescent="0.3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2" customHeight="1" x14ac:dyDescent="0.3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2" customHeight="1" x14ac:dyDescent="0.3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2" customHeight="1" x14ac:dyDescent="0.3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2" customHeight="1" x14ac:dyDescent="0.3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2" customHeight="1" x14ac:dyDescent="0.3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2" customHeight="1" x14ac:dyDescent="0.3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2" customHeight="1" x14ac:dyDescent="0.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2" customHeight="1" x14ac:dyDescent="0.3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2" customHeight="1" x14ac:dyDescent="0.3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2" customHeight="1" x14ac:dyDescent="0.3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2" customHeight="1" x14ac:dyDescent="0.3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2" customHeight="1" x14ac:dyDescent="0.3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2" customHeight="1" x14ac:dyDescent="0.3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2" customHeight="1" x14ac:dyDescent="0.3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2" customHeight="1" x14ac:dyDescent="0.3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2" customHeight="1" x14ac:dyDescent="0.3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2" customHeight="1" x14ac:dyDescent="0.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2" customHeight="1" x14ac:dyDescent="0.3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2" customHeight="1" x14ac:dyDescent="0.3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2" customHeight="1" x14ac:dyDescent="0.3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2" customHeight="1" x14ac:dyDescent="0.3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2" customHeight="1" x14ac:dyDescent="0.3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2" customHeight="1" x14ac:dyDescent="0.3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2" customHeight="1" x14ac:dyDescent="0.3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2" customHeight="1" x14ac:dyDescent="0.3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2" customHeight="1" x14ac:dyDescent="0.3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2" customHeight="1" x14ac:dyDescent="0.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2" customHeight="1" x14ac:dyDescent="0.3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2" customHeight="1" x14ac:dyDescent="0.3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2" customHeight="1" x14ac:dyDescent="0.3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2" customHeight="1" x14ac:dyDescent="0.3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2" customHeight="1" x14ac:dyDescent="0.3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2" customHeight="1" x14ac:dyDescent="0.3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2" customHeight="1" x14ac:dyDescent="0.3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2" customHeight="1" x14ac:dyDescent="0.3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2" customHeight="1" x14ac:dyDescent="0.3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2" customHeight="1" x14ac:dyDescent="0.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2" customHeight="1" x14ac:dyDescent="0.3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2" customHeight="1" x14ac:dyDescent="0.3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2" customHeight="1" x14ac:dyDescent="0.3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2" customHeight="1" x14ac:dyDescent="0.3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2" customHeight="1" x14ac:dyDescent="0.3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2" customHeight="1" x14ac:dyDescent="0.3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2" customHeight="1" x14ac:dyDescent="0.3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2" customHeight="1" x14ac:dyDescent="0.3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2" customHeight="1" x14ac:dyDescent="0.3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2" customHeight="1" x14ac:dyDescent="0.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2" customHeight="1" x14ac:dyDescent="0.3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2" customHeight="1" x14ac:dyDescent="0.3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2" customHeight="1" x14ac:dyDescent="0.3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2" customHeight="1" x14ac:dyDescent="0.3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2" customHeight="1" x14ac:dyDescent="0.3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2" customHeight="1" x14ac:dyDescent="0.3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2" customHeight="1" x14ac:dyDescent="0.3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2" customHeight="1" x14ac:dyDescent="0.3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2" customHeight="1" x14ac:dyDescent="0.3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2" customHeight="1" x14ac:dyDescent="0.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2" customHeight="1" x14ac:dyDescent="0.3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2" customHeight="1" x14ac:dyDescent="0.3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2" customHeight="1" x14ac:dyDescent="0.3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2" customHeight="1" x14ac:dyDescent="0.3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2" customHeight="1" x14ac:dyDescent="0.3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2" customHeight="1" x14ac:dyDescent="0.3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2" customHeight="1" x14ac:dyDescent="0.3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2" customHeight="1" x14ac:dyDescent="0.3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2" customHeight="1" x14ac:dyDescent="0.3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2" customHeight="1" x14ac:dyDescent="0.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2" customHeight="1" x14ac:dyDescent="0.3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2" customHeight="1" x14ac:dyDescent="0.3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2" customHeight="1" x14ac:dyDescent="0.3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2" customHeight="1" x14ac:dyDescent="0.3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2" customHeight="1" x14ac:dyDescent="0.3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2" customHeight="1" x14ac:dyDescent="0.3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2" customHeight="1" x14ac:dyDescent="0.3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2" customHeight="1" x14ac:dyDescent="0.3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2" customHeight="1" x14ac:dyDescent="0.3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2" customHeight="1" x14ac:dyDescent="0.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2" customHeight="1" x14ac:dyDescent="0.3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2" customHeight="1" x14ac:dyDescent="0.3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2" customHeight="1" x14ac:dyDescent="0.3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2" customHeight="1" x14ac:dyDescent="0.3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2" customHeight="1" x14ac:dyDescent="0.3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2" customHeight="1" x14ac:dyDescent="0.3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2" customHeight="1" x14ac:dyDescent="0.3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2" customHeight="1" x14ac:dyDescent="0.3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2" customHeight="1" x14ac:dyDescent="0.3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2" customHeight="1" x14ac:dyDescent="0.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2" customHeight="1" x14ac:dyDescent="0.3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2" customHeight="1" x14ac:dyDescent="0.3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2" customHeight="1" x14ac:dyDescent="0.3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2" customHeight="1" x14ac:dyDescent="0.3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2" customHeight="1" x14ac:dyDescent="0.3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2" customHeight="1" x14ac:dyDescent="0.3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2" customHeight="1" x14ac:dyDescent="0.3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2" customHeight="1" x14ac:dyDescent="0.3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2" customHeight="1" x14ac:dyDescent="0.3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2" customHeight="1" x14ac:dyDescent="0.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2" customHeight="1" x14ac:dyDescent="0.3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2" customHeight="1" x14ac:dyDescent="0.3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2" customHeight="1" x14ac:dyDescent="0.3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2" customHeight="1" x14ac:dyDescent="0.3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2" customHeight="1" x14ac:dyDescent="0.3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2" customHeight="1" x14ac:dyDescent="0.3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2" customHeight="1" x14ac:dyDescent="0.3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2" customHeight="1" x14ac:dyDescent="0.3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2" customHeight="1" x14ac:dyDescent="0.3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2" customHeight="1" x14ac:dyDescent="0.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2" customHeight="1" x14ac:dyDescent="0.3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2" customHeight="1" x14ac:dyDescent="0.3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2" customHeight="1" x14ac:dyDescent="0.3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2" customHeight="1" x14ac:dyDescent="0.3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2" customHeight="1" x14ac:dyDescent="0.3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2" customHeight="1" x14ac:dyDescent="0.3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2" customHeight="1" x14ac:dyDescent="0.3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2" customHeight="1" x14ac:dyDescent="0.3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2" customHeight="1" x14ac:dyDescent="0.3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2" customHeight="1" x14ac:dyDescent="0.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2" customHeight="1" x14ac:dyDescent="0.3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2" customHeight="1" x14ac:dyDescent="0.3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2" customHeight="1" x14ac:dyDescent="0.3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2" customHeight="1" x14ac:dyDescent="0.3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2" customHeight="1" x14ac:dyDescent="0.3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2" customHeight="1" x14ac:dyDescent="0.3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2" customHeight="1" x14ac:dyDescent="0.3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2" customHeight="1" x14ac:dyDescent="0.3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2" customHeight="1" x14ac:dyDescent="0.3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2" customHeight="1" x14ac:dyDescent="0.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2" customHeight="1" x14ac:dyDescent="0.3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2" customHeight="1" x14ac:dyDescent="0.3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2" customHeight="1" x14ac:dyDescent="0.3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2" customHeight="1" x14ac:dyDescent="0.3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2" customHeight="1" x14ac:dyDescent="0.3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2" customHeight="1" x14ac:dyDescent="0.3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2" customHeight="1" x14ac:dyDescent="0.3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2" customHeight="1" x14ac:dyDescent="0.3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2" customHeight="1" x14ac:dyDescent="0.3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2" customHeight="1" x14ac:dyDescent="0.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2" customHeight="1" x14ac:dyDescent="0.3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2" customHeight="1" x14ac:dyDescent="0.3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2" customHeight="1" x14ac:dyDescent="0.3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2" customHeight="1" x14ac:dyDescent="0.3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2" customHeight="1" x14ac:dyDescent="0.3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2" customHeight="1" x14ac:dyDescent="0.3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2" customHeight="1" x14ac:dyDescent="0.3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2" customHeight="1" x14ac:dyDescent="0.3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2" customHeight="1" x14ac:dyDescent="0.3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2" customHeight="1" x14ac:dyDescent="0.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2" customHeight="1" x14ac:dyDescent="0.3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2" customHeight="1" x14ac:dyDescent="0.3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2" customHeight="1" x14ac:dyDescent="0.3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2" customHeight="1" x14ac:dyDescent="0.3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2" customHeight="1" x14ac:dyDescent="0.3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2" customHeight="1" x14ac:dyDescent="0.3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2" customHeight="1" x14ac:dyDescent="0.3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2" customHeight="1" x14ac:dyDescent="0.3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2" customHeight="1" x14ac:dyDescent="0.3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2" customHeight="1" x14ac:dyDescent="0.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2" customHeight="1" x14ac:dyDescent="0.3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2" customHeight="1" x14ac:dyDescent="0.3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2" customHeight="1" x14ac:dyDescent="0.3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2" customHeight="1" x14ac:dyDescent="0.3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2" customHeight="1" x14ac:dyDescent="0.3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2" customHeight="1" x14ac:dyDescent="0.3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2" customHeight="1" x14ac:dyDescent="0.3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2" customHeight="1" x14ac:dyDescent="0.3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2" customHeight="1" x14ac:dyDescent="0.3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2" customHeight="1" x14ac:dyDescent="0.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2" customHeight="1" x14ac:dyDescent="0.3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2" customHeight="1" x14ac:dyDescent="0.3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2" customHeight="1" x14ac:dyDescent="0.3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2" customHeight="1" x14ac:dyDescent="0.3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2" customHeight="1" x14ac:dyDescent="0.3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2" customHeight="1" x14ac:dyDescent="0.3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2" customHeight="1" x14ac:dyDescent="0.3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2" customHeight="1" x14ac:dyDescent="0.3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2" customHeight="1" x14ac:dyDescent="0.3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2" customHeight="1" x14ac:dyDescent="0.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2" customHeight="1" x14ac:dyDescent="0.3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2" customHeight="1" x14ac:dyDescent="0.3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2" customHeight="1" x14ac:dyDescent="0.3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2" customHeight="1" x14ac:dyDescent="0.3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2" customHeight="1" x14ac:dyDescent="0.3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2" customHeight="1" x14ac:dyDescent="0.3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2" customHeight="1" x14ac:dyDescent="0.3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2" customHeight="1" x14ac:dyDescent="0.3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2" customHeight="1" x14ac:dyDescent="0.3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2" customHeight="1" x14ac:dyDescent="0.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2" customHeight="1" x14ac:dyDescent="0.3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2" customHeight="1" x14ac:dyDescent="0.3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2" customHeight="1" x14ac:dyDescent="0.3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2" customHeight="1" x14ac:dyDescent="0.3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2" customHeight="1" x14ac:dyDescent="0.3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2" customHeight="1" x14ac:dyDescent="0.3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2" customHeight="1" x14ac:dyDescent="0.3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2" customHeight="1" x14ac:dyDescent="0.3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2" customHeight="1" x14ac:dyDescent="0.3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2" customHeight="1" x14ac:dyDescent="0.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2" customHeight="1" x14ac:dyDescent="0.3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2" customHeight="1" x14ac:dyDescent="0.3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2" customHeight="1" x14ac:dyDescent="0.3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2" customHeight="1" x14ac:dyDescent="0.3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2" customHeight="1" x14ac:dyDescent="0.3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2" customHeight="1" x14ac:dyDescent="0.3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2" customHeight="1" x14ac:dyDescent="0.3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2" customHeight="1" x14ac:dyDescent="0.3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2" customHeight="1" x14ac:dyDescent="0.3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2" customHeight="1" x14ac:dyDescent="0.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2" customHeight="1" x14ac:dyDescent="0.3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2" customHeight="1" x14ac:dyDescent="0.3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2" customHeight="1" x14ac:dyDescent="0.3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2" customHeight="1" x14ac:dyDescent="0.3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2" customHeight="1" x14ac:dyDescent="0.3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2" customHeight="1" x14ac:dyDescent="0.3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2" customHeight="1" x14ac:dyDescent="0.3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2" customHeight="1" x14ac:dyDescent="0.3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2" customHeight="1" x14ac:dyDescent="0.3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2" customHeight="1" x14ac:dyDescent="0.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2" customHeight="1" x14ac:dyDescent="0.3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2" customHeight="1" x14ac:dyDescent="0.3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2" customHeight="1" x14ac:dyDescent="0.3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2" customHeight="1" x14ac:dyDescent="0.3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2" customHeight="1" x14ac:dyDescent="0.3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2" customHeight="1" x14ac:dyDescent="0.3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2" customHeight="1" x14ac:dyDescent="0.3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2" customHeight="1" x14ac:dyDescent="0.3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2" customHeight="1" x14ac:dyDescent="0.3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2" customHeight="1" x14ac:dyDescent="0.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2" customHeight="1" x14ac:dyDescent="0.3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2" customHeight="1" x14ac:dyDescent="0.3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2" customHeight="1" x14ac:dyDescent="0.3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2" customHeight="1" x14ac:dyDescent="0.3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2" customHeight="1" x14ac:dyDescent="0.3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2" customHeight="1" x14ac:dyDescent="0.3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2" customHeight="1" x14ac:dyDescent="0.3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2" customHeight="1" x14ac:dyDescent="0.3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2" customHeight="1" x14ac:dyDescent="0.3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2" customHeight="1" x14ac:dyDescent="0.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2" customHeight="1" x14ac:dyDescent="0.3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2" customHeight="1" x14ac:dyDescent="0.3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2" customHeight="1" x14ac:dyDescent="0.3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2" customHeight="1" x14ac:dyDescent="0.3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2" customHeight="1" x14ac:dyDescent="0.3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2" customHeight="1" x14ac:dyDescent="0.3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2" customHeight="1" x14ac:dyDescent="0.3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2" customHeight="1" x14ac:dyDescent="0.3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2" customHeight="1" x14ac:dyDescent="0.3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2" customHeight="1" x14ac:dyDescent="0.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2" customHeight="1" x14ac:dyDescent="0.3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2" customHeight="1" x14ac:dyDescent="0.3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2" customHeight="1" x14ac:dyDescent="0.3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2" customHeight="1" x14ac:dyDescent="0.3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2" customHeight="1" x14ac:dyDescent="0.3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2" customHeight="1" x14ac:dyDescent="0.3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2" customHeight="1" x14ac:dyDescent="0.3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2" customHeight="1" x14ac:dyDescent="0.3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2" customHeight="1" x14ac:dyDescent="0.3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2" customHeight="1" x14ac:dyDescent="0.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2" customHeight="1" x14ac:dyDescent="0.3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2" customHeight="1" x14ac:dyDescent="0.3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2" customHeight="1" x14ac:dyDescent="0.3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2" customHeight="1" x14ac:dyDescent="0.3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2" customHeight="1" x14ac:dyDescent="0.3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2" customHeight="1" x14ac:dyDescent="0.3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2" customHeight="1" x14ac:dyDescent="0.3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2" customHeight="1" x14ac:dyDescent="0.3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2" customHeight="1" x14ac:dyDescent="0.3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2" customHeight="1" x14ac:dyDescent="0.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2" customHeight="1" x14ac:dyDescent="0.3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2" customHeight="1" x14ac:dyDescent="0.3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2" customHeight="1" x14ac:dyDescent="0.3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2" customHeight="1" x14ac:dyDescent="0.3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2" customHeight="1" x14ac:dyDescent="0.3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2" customHeight="1" x14ac:dyDescent="0.3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2" customHeight="1" x14ac:dyDescent="0.3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2" customHeight="1" x14ac:dyDescent="0.3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2" customHeight="1" x14ac:dyDescent="0.3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2" customHeight="1" x14ac:dyDescent="0.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2" customHeight="1" x14ac:dyDescent="0.3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2" customHeight="1" x14ac:dyDescent="0.3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2" customHeight="1" x14ac:dyDescent="0.3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2" customHeight="1" x14ac:dyDescent="0.3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2" customHeight="1" x14ac:dyDescent="0.3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2" customHeight="1" x14ac:dyDescent="0.3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2" customHeight="1" x14ac:dyDescent="0.3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2" customHeight="1" x14ac:dyDescent="0.3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2" customHeight="1" x14ac:dyDescent="0.3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2" customHeight="1" x14ac:dyDescent="0.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2" customHeight="1" x14ac:dyDescent="0.3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2" customHeight="1" x14ac:dyDescent="0.3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2" customHeight="1" x14ac:dyDescent="0.3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2" customHeight="1" x14ac:dyDescent="0.3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2" customHeight="1" x14ac:dyDescent="0.3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2" customHeight="1" x14ac:dyDescent="0.3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2" customHeight="1" x14ac:dyDescent="0.3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2" customHeight="1" x14ac:dyDescent="0.3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2" customHeight="1" x14ac:dyDescent="0.3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2" customHeight="1" x14ac:dyDescent="0.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2" customHeight="1" x14ac:dyDescent="0.3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2" customHeight="1" x14ac:dyDescent="0.3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2" customHeight="1" x14ac:dyDescent="0.3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2" customHeight="1" x14ac:dyDescent="0.3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2" customHeight="1" x14ac:dyDescent="0.3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2" customHeight="1" x14ac:dyDescent="0.3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2" customHeight="1" x14ac:dyDescent="0.3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2" customHeight="1" x14ac:dyDescent="0.3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2" customHeight="1" x14ac:dyDescent="0.3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2" customHeight="1" x14ac:dyDescent="0.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2" customHeight="1" x14ac:dyDescent="0.3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2" customHeight="1" x14ac:dyDescent="0.3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2" customHeight="1" x14ac:dyDescent="0.3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2" customHeight="1" x14ac:dyDescent="0.3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2" customHeight="1" x14ac:dyDescent="0.3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2" customHeight="1" x14ac:dyDescent="0.3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2" customHeight="1" x14ac:dyDescent="0.3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2" customHeight="1" x14ac:dyDescent="0.3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2" customHeight="1" x14ac:dyDescent="0.3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2" customHeight="1" x14ac:dyDescent="0.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2" customHeight="1" x14ac:dyDescent="0.3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2" customHeight="1" x14ac:dyDescent="0.3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2" customHeight="1" x14ac:dyDescent="0.3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2" customHeight="1" x14ac:dyDescent="0.3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2" customHeight="1" x14ac:dyDescent="0.3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2" customHeight="1" x14ac:dyDescent="0.3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2" customHeight="1" x14ac:dyDescent="0.3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2" customHeight="1" x14ac:dyDescent="0.3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2" customHeight="1" x14ac:dyDescent="0.3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2" customHeight="1" x14ac:dyDescent="0.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2" customHeight="1" x14ac:dyDescent="0.3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2" customHeight="1" x14ac:dyDescent="0.3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2" customHeight="1" x14ac:dyDescent="0.3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2" customHeight="1" x14ac:dyDescent="0.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2" customHeight="1" x14ac:dyDescent="0.3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2" customHeight="1" x14ac:dyDescent="0.3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2" customHeight="1" x14ac:dyDescent="0.3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2" customHeight="1" x14ac:dyDescent="0.3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2" customHeight="1" x14ac:dyDescent="0.3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2" customHeight="1" x14ac:dyDescent="0.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2" customHeight="1" x14ac:dyDescent="0.3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2" customHeight="1" x14ac:dyDescent="0.3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2" customHeight="1" x14ac:dyDescent="0.3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2" customHeight="1" x14ac:dyDescent="0.3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2" customHeight="1" x14ac:dyDescent="0.3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2" customHeight="1" x14ac:dyDescent="0.3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2" customHeight="1" x14ac:dyDescent="0.3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2" customHeight="1" x14ac:dyDescent="0.3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2" customHeight="1" x14ac:dyDescent="0.3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2" customHeight="1" x14ac:dyDescent="0.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2" customHeight="1" x14ac:dyDescent="0.3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2" customHeight="1" x14ac:dyDescent="0.3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2" customHeight="1" x14ac:dyDescent="0.3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2" customHeight="1" x14ac:dyDescent="0.3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2" customHeight="1" x14ac:dyDescent="0.3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2" customHeight="1" x14ac:dyDescent="0.3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2" customHeight="1" x14ac:dyDescent="0.3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2" customHeight="1" x14ac:dyDescent="0.3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2" customHeight="1" x14ac:dyDescent="0.3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2" customHeight="1" x14ac:dyDescent="0.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2" customHeight="1" x14ac:dyDescent="0.3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2" customHeight="1" x14ac:dyDescent="0.3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2" customHeight="1" x14ac:dyDescent="0.3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2" customHeight="1" x14ac:dyDescent="0.3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2" customHeight="1" x14ac:dyDescent="0.3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2" customHeight="1" x14ac:dyDescent="0.3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2" customHeight="1" x14ac:dyDescent="0.3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2" customHeight="1" x14ac:dyDescent="0.3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2" customHeight="1" x14ac:dyDescent="0.3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2" customHeight="1" x14ac:dyDescent="0.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2" customHeight="1" x14ac:dyDescent="0.3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2" customHeight="1" x14ac:dyDescent="0.3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2" customHeight="1" x14ac:dyDescent="0.3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2" customHeight="1" x14ac:dyDescent="0.3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2" customHeight="1" x14ac:dyDescent="0.3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2" customHeight="1" x14ac:dyDescent="0.3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2" customHeight="1" x14ac:dyDescent="0.3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2" customHeight="1" x14ac:dyDescent="0.3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2" customHeight="1" x14ac:dyDescent="0.3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2" customHeight="1" x14ac:dyDescent="0.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2" customHeight="1" x14ac:dyDescent="0.3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2" customHeight="1" x14ac:dyDescent="0.3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2" customHeight="1" x14ac:dyDescent="0.3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2" customHeight="1" x14ac:dyDescent="0.3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2" customHeight="1" x14ac:dyDescent="0.3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2" customHeight="1" x14ac:dyDescent="0.3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2" customHeight="1" x14ac:dyDescent="0.3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2" customHeight="1" x14ac:dyDescent="0.3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2" customHeight="1" x14ac:dyDescent="0.3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2" customHeight="1" x14ac:dyDescent="0.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2" customHeight="1" x14ac:dyDescent="0.3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2" customHeight="1" x14ac:dyDescent="0.3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2" customHeight="1" x14ac:dyDescent="0.3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2" customHeight="1" x14ac:dyDescent="0.3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2" customHeight="1" x14ac:dyDescent="0.3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2" customHeight="1" x14ac:dyDescent="0.3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2" customHeight="1" x14ac:dyDescent="0.3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2" customHeight="1" x14ac:dyDescent="0.3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2" customHeight="1" x14ac:dyDescent="0.3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2" customHeight="1" x14ac:dyDescent="0.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2" customHeight="1" x14ac:dyDescent="0.3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2" customHeight="1" x14ac:dyDescent="0.3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2" customHeight="1" x14ac:dyDescent="0.3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2" customHeight="1" x14ac:dyDescent="0.3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2" customHeight="1" x14ac:dyDescent="0.3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2" customHeight="1" x14ac:dyDescent="0.3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2" customHeight="1" x14ac:dyDescent="0.3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2" customHeight="1" x14ac:dyDescent="0.3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2" customHeight="1" x14ac:dyDescent="0.3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2" customHeight="1" x14ac:dyDescent="0.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2" customHeight="1" x14ac:dyDescent="0.3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2" customHeight="1" x14ac:dyDescent="0.3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2" customHeight="1" x14ac:dyDescent="0.3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2" customHeight="1" x14ac:dyDescent="0.3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2" customHeight="1" x14ac:dyDescent="0.3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2" customHeight="1" x14ac:dyDescent="0.3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2" customHeight="1" x14ac:dyDescent="0.3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2" customHeight="1" x14ac:dyDescent="0.3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2" customHeight="1" x14ac:dyDescent="0.3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2" customHeight="1" x14ac:dyDescent="0.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2" customHeight="1" x14ac:dyDescent="0.3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2" customHeight="1" x14ac:dyDescent="0.3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2" customHeight="1" x14ac:dyDescent="0.3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2" customHeight="1" x14ac:dyDescent="0.3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2" customHeight="1" x14ac:dyDescent="0.3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2" customHeight="1" x14ac:dyDescent="0.3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2" customHeight="1" x14ac:dyDescent="0.3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2" customHeight="1" x14ac:dyDescent="0.3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2" customHeight="1" x14ac:dyDescent="0.3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2" customHeight="1" x14ac:dyDescent="0.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2" customHeight="1" x14ac:dyDescent="0.3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2" customHeight="1" x14ac:dyDescent="0.3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2" customHeight="1" x14ac:dyDescent="0.3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2" customHeight="1" x14ac:dyDescent="0.3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2" customHeight="1" x14ac:dyDescent="0.3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2" customHeight="1" x14ac:dyDescent="0.3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2" customHeight="1" x14ac:dyDescent="0.3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2" customHeight="1" x14ac:dyDescent="0.3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2" customHeight="1" x14ac:dyDescent="0.3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2" customHeight="1" x14ac:dyDescent="0.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2" customHeight="1" x14ac:dyDescent="0.3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2" customHeight="1" x14ac:dyDescent="0.3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2" customHeight="1" x14ac:dyDescent="0.3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2" customHeight="1" x14ac:dyDescent="0.3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2" customHeight="1" x14ac:dyDescent="0.3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2" customHeight="1" x14ac:dyDescent="0.3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2" customHeight="1" x14ac:dyDescent="0.3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2" customHeight="1" x14ac:dyDescent="0.3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2" customHeight="1" x14ac:dyDescent="0.3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2" customHeight="1" x14ac:dyDescent="0.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2" customHeight="1" x14ac:dyDescent="0.3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2" customHeight="1" x14ac:dyDescent="0.3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2" customHeight="1" x14ac:dyDescent="0.3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2" customHeight="1" x14ac:dyDescent="0.3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2" customHeight="1" x14ac:dyDescent="0.3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2" customHeight="1" x14ac:dyDescent="0.3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2" customHeight="1" x14ac:dyDescent="0.3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2" customHeight="1" x14ac:dyDescent="0.3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2" customHeight="1" x14ac:dyDescent="0.3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2" customHeight="1" x14ac:dyDescent="0.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2" customHeight="1" x14ac:dyDescent="0.3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2" customHeight="1" x14ac:dyDescent="0.3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2" customHeight="1" x14ac:dyDescent="0.3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2" customHeight="1" x14ac:dyDescent="0.3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2" customHeight="1" x14ac:dyDescent="0.3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2" customHeight="1" x14ac:dyDescent="0.3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2" customHeight="1" x14ac:dyDescent="0.3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2" customHeight="1" x14ac:dyDescent="0.3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2" customHeight="1" x14ac:dyDescent="0.3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2" customHeight="1" x14ac:dyDescent="0.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2" customHeight="1" x14ac:dyDescent="0.3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2" customHeight="1" x14ac:dyDescent="0.3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2" customHeight="1" x14ac:dyDescent="0.3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2" customHeight="1" x14ac:dyDescent="0.3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2" customHeight="1" x14ac:dyDescent="0.3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2" customHeight="1" x14ac:dyDescent="0.3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2" customHeight="1" x14ac:dyDescent="0.3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2" customHeight="1" x14ac:dyDescent="0.3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2" customHeight="1" x14ac:dyDescent="0.3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2" customHeight="1" x14ac:dyDescent="0.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2" customHeight="1" x14ac:dyDescent="0.3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2" customHeight="1" x14ac:dyDescent="0.3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2" customHeight="1" x14ac:dyDescent="0.3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2" customHeight="1" x14ac:dyDescent="0.3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2" customHeight="1" x14ac:dyDescent="0.3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2" customHeight="1" x14ac:dyDescent="0.3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2" customHeight="1" x14ac:dyDescent="0.3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2" customHeight="1" x14ac:dyDescent="0.3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2" customHeight="1" x14ac:dyDescent="0.3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2" customHeight="1" x14ac:dyDescent="0.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2" customHeight="1" x14ac:dyDescent="0.3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2" customHeight="1" x14ac:dyDescent="0.3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2" customHeight="1" x14ac:dyDescent="0.3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2" customHeight="1" x14ac:dyDescent="0.3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2" customHeight="1" x14ac:dyDescent="0.3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2" customHeight="1" x14ac:dyDescent="0.3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2" customHeight="1" x14ac:dyDescent="0.3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2" customHeight="1" x14ac:dyDescent="0.3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2" customHeight="1" x14ac:dyDescent="0.3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2" customHeight="1" x14ac:dyDescent="0.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2" customHeight="1" x14ac:dyDescent="0.3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2" customHeight="1" x14ac:dyDescent="0.3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2" customHeight="1" x14ac:dyDescent="0.3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2" customHeight="1" x14ac:dyDescent="0.3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2" customHeight="1" x14ac:dyDescent="0.3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2" customHeight="1" x14ac:dyDescent="0.3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2" customHeight="1" x14ac:dyDescent="0.3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2" customHeight="1" x14ac:dyDescent="0.3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2" customHeight="1" x14ac:dyDescent="0.3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2" customHeight="1" x14ac:dyDescent="0.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2" customHeight="1" x14ac:dyDescent="0.3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2" customHeight="1" x14ac:dyDescent="0.3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2" customHeight="1" x14ac:dyDescent="0.3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2" customHeight="1" x14ac:dyDescent="0.3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2" customHeight="1" x14ac:dyDescent="0.3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2" customHeight="1" x14ac:dyDescent="0.3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2" customHeight="1" x14ac:dyDescent="0.3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2" customHeight="1" x14ac:dyDescent="0.3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2" customHeight="1" x14ac:dyDescent="0.3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2" customHeight="1" x14ac:dyDescent="0.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2" customHeight="1" x14ac:dyDescent="0.3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2" customHeight="1" x14ac:dyDescent="0.3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2" customHeight="1" x14ac:dyDescent="0.3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2" customHeight="1" x14ac:dyDescent="0.3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2" customHeight="1" x14ac:dyDescent="0.3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2" customHeight="1" x14ac:dyDescent="0.3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2" customHeight="1" x14ac:dyDescent="0.3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2" customHeight="1" x14ac:dyDescent="0.3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2" customHeight="1" x14ac:dyDescent="0.3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2" customHeight="1" x14ac:dyDescent="0.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2" customHeight="1" x14ac:dyDescent="0.3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2" customHeight="1" x14ac:dyDescent="0.3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2" customHeight="1" x14ac:dyDescent="0.3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2" customHeight="1" x14ac:dyDescent="0.3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2" customHeight="1" x14ac:dyDescent="0.3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2" customHeight="1" x14ac:dyDescent="0.3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2" customHeight="1" x14ac:dyDescent="0.3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2" customHeight="1" x14ac:dyDescent="0.3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2" customHeight="1" x14ac:dyDescent="0.3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2" customHeight="1" x14ac:dyDescent="0.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2" customHeight="1" x14ac:dyDescent="0.3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2" customHeight="1" x14ac:dyDescent="0.3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2" customHeight="1" x14ac:dyDescent="0.3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2" customHeight="1" x14ac:dyDescent="0.3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2" customHeight="1" x14ac:dyDescent="0.3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2" customHeight="1" x14ac:dyDescent="0.3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2" customHeight="1" x14ac:dyDescent="0.3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2" customHeight="1" x14ac:dyDescent="0.3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2" customHeight="1" x14ac:dyDescent="0.3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2" customHeight="1" x14ac:dyDescent="0.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2" customHeight="1" x14ac:dyDescent="0.3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2" customHeight="1" x14ac:dyDescent="0.3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2" customHeight="1" x14ac:dyDescent="0.3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2" customHeight="1" x14ac:dyDescent="0.3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2" customHeight="1" x14ac:dyDescent="0.3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2" customHeight="1" x14ac:dyDescent="0.3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2" customHeight="1" x14ac:dyDescent="0.3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2" customHeight="1" x14ac:dyDescent="0.3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2" customHeight="1" x14ac:dyDescent="0.3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2" customHeight="1" x14ac:dyDescent="0.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2" customHeight="1" x14ac:dyDescent="0.3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2" customHeight="1" x14ac:dyDescent="0.3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2" customHeight="1" x14ac:dyDescent="0.3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2" customHeight="1" x14ac:dyDescent="0.3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2" customHeight="1" x14ac:dyDescent="0.3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2" customHeight="1" x14ac:dyDescent="0.3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2" customHeight="1" x14ac:dyDescent="0.3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2" customHeight="1" x14ac:dyDescent="0.3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2" customHeight="1" x14ac:dyDescent="0.3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2" customHeight="1" x14ac:dyDescent="0.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2" customHeight="1" x14ac:dyDescent="0.3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2" customHeight="1" x14ac:dyDescent="0.3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2" customHeight="1" x14ac:dyDescent="0.3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2" customHeight="1" x14ac:dyDescent="0.3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2" customHeight="1" x14ac:dyDescent="0.3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2" customHeight="1" x14ac:dyDescent="0.3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2" customHeight="1" x14ac:dyDescent="0.3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2" customHeight="1" x14ac:dyDescent="0.3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2" customHeight="1" x14ac:dyDescent="0.3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2" customHeight="1" x14ac:dyDescent="0.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2" customHeight="1" x14ac:dyDescent="0.3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2" customHeight="1" x14ac:dyDescent="0.3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2" customHeight="1" x14ac:dyDescent="0.3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2" customHeight="1" x14ac:dyDescent="0.3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2" customHeight="1" x14ac:dyDescent="0.3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2" customHeight="1" x14ac:dyDescent="0.3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2" customHeight="1" x14ac:dyDescent="0.3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2">
    <mergeCell ref="A3:G3"/>
    <mergeCell ref="A26:G26"/>
  </mergeCells>
  <pageMargins left="0.7" right="0.7" top="0.75" bottom="0.75" header="0" footer="0"/>
  <pageSetup orientation="landscape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Z1000"/>
  <sheetViews>
    <sheetView workbookViewId="0"/>
  </sheetViews>
  <sheetFormatPr baseColWidth="10" defaultColWidth="14.44140625" defaultRowHeight="15" customHeight="1" x14ac:dyDescent="0.3"/>
  <cols>
    <col min="1" max="1" width="8.6640625" customWidth="1"/>
    <col min="2" max="6" width="16.88671875" customWidth="1"/>
    <col min="7" max="26" width="8.6640625" customWidth="1"/>
  </cols>
  <sheetData>
    <row r="1" spans="1:26" ht="12" customHeight="1" x14ac:dyDescent="0.3">
      <c r="A1" s="47" t="s">
        <v>254</v>
      </c>
      <c r="B1" s="47"/>
      <c r="C1" s="47"/>
      <c r="D1" s="47"/>
      <c r="E1" s="47"/>
      <c r="F1" s="47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60" customHeight="1" x14ac:dyDescent="0.3">
      <c r="A2" s="49" t="s">
        <v>239</v>
      </c>
      <c r="B2" s="50" t="s">
        <v>255</v>
      </c>
      <c r="C2" s="50" t="s">
        <v>256</v>
      </c>
      <c r="D2" s="50" t="s">
        <v>257</v>
      </c>
      <c r="E2" s="50" t="s">
        <v>258</v>
      </c>
      <c r="F2" s="51" t="s">
        <v>259</v>
      </c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2" customHeight="1" x14ac:dyDescent="0.3">
      <c r="A3" s="87">
        <v>2000</v>
      </c>
      <c r="B3" s="86">
        <v>258</v>
      </c>
      <c r="C3" s="86">
        <v>45</v>
      </c>
      <c r="D3" s="86">
        <v>52</v>
      </c>
      <c r="E3" s="86">
        <v>355</v>
      </c>
      <c r="F3" s="86">
        <v>61</v>
      </c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2" customHeight="1" x14ac:dyDescent="0.3">
      <c r="A4" s="87">
        <v>2001</v>
      </c>
      <c r="B4" s="86">
        <v>275</v>
      </c>
      <c r="C4" s="86">
        <v>58</v>
      </c>
      <c r="D4" s="86">
        <v>62</v>
      </c>
      <c r="E4" s="86">
        <v>395</v>
      </c>
      <c r="F4" s="86">
        <v>67</v>
      </c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2" customHeight="1" x14ac:dyDescent="0.3">
      <c r="A5" s="87">
        <v>2002</v>
      </c>
      <c r="B5" s="86">
        <v>303</v>
      </c>
      <c r="C5" s="86">
        <v>62</v>
      </c>
      <c r="D5" s="86">
        <v>72</v>
      </c>
      <c r="E5" s="86">
        <v>437</v>
      </c>
      <c r="F5" s="86">
        <v>74</v>
      </c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2" customHeight="1" x14ac:dyDescent="0.3">
      <c r="A6" s="87">
        <v>2003</v>
      </c>
      <c r="B6" s="86">
        <v>289</v>
      </c>
      <c r="C6" s="86">
        <v>67</v>
      </c>
      <c r="D6" s="86">
        <v>83</v>
      </c>
      <c r="E6" s="86">
        <v>439</v>
      </c>
      <c r="F6" s="86">
        <v>75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2" customHeight="1" x14ac:dyDescent="0.3">
      <c r="A7" s="87">
        <v>2004</v>
      </c>
      <c r="B7" s="86">
        <v>293</v>
      </c>
      <c r="C7" s="86">
        <v>75</v>
      </c>
      <c r="D7" s="86">
        <v>85</v>
      </c>
      <c r="E7" s="86">
        <v>453</v>
      </c>
      <c r="F7" s="86">
        <v>77</v>
      </c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2" customHeight="1" x14ac:dyDescent="0.3">
      <c r="A8" s="87">
        <v>2005</v>
      </c>
      <c r="B8" s="86">
        <v>260</v>
      </c>
      <c r="C8" s="86">
        <v>61</v>
      </c>
      <c r="D8" s="86">
        <v>71</v>
      </c>
      <c r="E8" s="86">
        <v>392</v>
      </c>
      <c r="F8" s="86">
        <v>67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2" customHeight="1" x14ac:dyDescent="0.3">
      <c r="A9" s="87">
        <v>2006</v>
      </c>
      <c r="B9" s="86">
        <v>289</v>
      </c>
      <c r="C9" s="86">
        <v>75</v>
      </c>
      <c r="D9" s="86">
        <v>92</v>
      </c>
      <c r="E9" s="86">
        <v>456</v>
      </c>
      <c r="F9" s="86">
        <v>78</v>
      </c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2" customHeight="1" x14ac:dyDescent="0.3">
      <c r="A10" s="87">
        <v>2007</v>
      </c>
      <c r="B10" s="86">
        <v>320</v>
      </c>
      <c r="C10" s="86">
        <v>87</v>
      </c>
      <c r="D10" s="86">
        <v>100</v>
      </c>
      <c r="E10" s="86">
        <v>507</v>
      </c>
      <c r="F10" s="86">
        <v>87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2" customHeight="1" x14ac:dyDescent="0.3">
      <c r="A11" s="87">
        <v>2008</v>
      </c>
      <c r="B11" s="86">
        <v>294</v>
      </c>
      <c r="C11" s="86">
        <v>63</v>
      </c>
      <c r="D11" s="86">
        <v>74</v>
      </c>
      <c r="E11" s="86">
        <v>431</v>
      </c>
      <c r="F11" s="86">
        <v>74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2" customHeight="1" x14ac:dyDescent="0.3">
      <c r="A12" s="87">
        <v>2009</v>
      </c>
      <c r="B12" s="86">
        <v>274.94400000000002</v>
      </c>
      <c r="C12" s="86">
        <v>44.046999999999997</v>
      </c>
      <c r="D12" s="86">
        <v>48.323999999999998</v>
      </c>
      <c r="E12" s="86">
        <v>367.315</v>
      </c>
      <c r="F12" s="86">
        <v>63.511947989072169</v>
      </c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2" customHeight="1" x14ac:dyDescent="0.3">
      <c r="A13" s="87">
        <v>2010</v>
      </c>
      <c r="B13" s="86">
        <v>281.428</v>
      </c>
      <c r="C13" s="86">
        <v>45.752000000000002</v>
      </c>
      <c r="D13" s="86">
        <v>57.795999999999999</v>
      </c>
      <c r="E13" s="86">
        <v>384.976</v>
      </c>
      <c r="F13" s="86">
        <v>72.056450858180327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2" customHeight="1" x14ac:dyDescent="0.3">
      <c r="A14" s="87">
        <v>2011</v>
      </c>
      <c r="B14" s="86">
        <v>301.82499999999999</v>
      </c>
      <c r="C14" s="86">
        <v>50.646000000000001</v>
      </c>
      <c r="D14" s="86">
        <v>60.091999999999999</v>
      </c>
      <c r="E14" s="86">
        <v>412.56400000000002</v>
      </c>
      <c r="F14" s="86">
        <v>77.29970771190888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2" customHeight="1" x14ac:dyDescent="0.3">
      <c r="A15" s="87">
        <v>2012</v>
      </c>
      <c r="B15" s="86">
        <v>312.94</v>
      </c>
      <c r="C15" s="86">
        <v>58.941000000000003</v>
      </c>
      <c r="D15" s="86">
        <v>66.128</v>
      </c>
      <c r="E15" s="86">
        <v>438.00799999999998</v>
      </c>
      <c r="F15" s="86">
        <v>82.054702135631317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2" customHeight="1" x14ac:dyDescent="0.3">
      <c r="A16" s="87">
        <v>2013</v>
      </c>
      <c r="B16" s="86">
        <v>336</v>
      </c>
      <c r="C16" s="86">
        <v>82</v>
      </c>
      <c r="D16" s="86">
        <v>79</v>
      </c>
      <c r="E16" s="86">
        <v>497</v>
      </c>
      <c r="F16" s="86">
        <v>93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2" customHeight="1" x14ac:dyDescent="0.3">
      <c r="A17" s="87">
        <v>2014</v>
      </c>
      <c r="B17" s="86">
        <v>341.19900000000001</v>
      </c>
      <c r="C17" s="86">
        <v>82.042000000000002</v>
      </c>
      <c r="D17" s="86">
        <v>74.388000000000005</v>
      </c>
      <c r="E17" s="86">
        <v>497.62900000000002</v>
      </c>
      <c r="F17" s="86">
        <v>93.079156253699992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2" customHeight="1" x14ac:dyDescent="0.3">
      <c r="A18" s="87">
        <v>2015</v>
      </c>
      <c r="B18" s="86">
        <v>378.33699999999999</v>
      </c>
      <c r="C18" s="86">
        <v>82.497</v>
      </c>
      <c r="D18" s="86">
        <v>77.730999999999995</v>
      </c>
      <c r="E18" s="86">
        <v>538.56500000000005</v>
      </c>
      <c r="F18" s="86">
        <v>100.73329099990744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2" customHeight="1" x14ac:dyDescent="0.3">
      <c r="A19" s="87">
        <v>2016</v>
      </c>
      <c r="B19" s="86">
        <v>403.97</v>
      </c>
      <c r="C19" s="86">
        <v>94.676000000000002</v>
      </c>
      <c r="D19" s="86">
        <v>98.676000000000002</v>
      </c>
      <c r="E19" s="86">
        <v>597.322</v>
      </c>
      <c r="F19" s="86">
        <v>111.67057552255436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2" customHeight="1" x14ac:dyDescent="0.3">
      <c r="A20" s="87">
        <v>2017</v>
      </c>
      <c r="B20" s="86">
        <v>424.476</v>
      </c>
      <c r="C20" s="86">
        <v>118.21599999999999</v>
      </c>
      <c r="D20" s="86">
        <v>116.041</v>
      </c>
      <c r="E20" s="86">
        <v>658.73299999999995</v>
      </c>
      <c r="F20" s="86">
        <v>123.07532778117717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2" customHeight="1" x14ac:dyDescent="0.3">
      <c r="A21" s="87">
        <v>2018</v>
      </c>
      <c r="B21" s="86">
        <v>424.27699999999999</v>
      </c>
      <c r="C21" s="86">
        <v>117.154</v>
      </c>
      <c r="D21" s="86">
        <v>110.883</v>
      </c>
      <c r="E21" s="86">
        <v>652.31399999999996</v>
      </c>
      <c r="F21" s="86">
        <v>122.06983936642565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2" customHeight="1" x14ac:dyDescent="0.3">
      <c r="A22" s="87">
        <v>2019</v>
      </c>
      <c r="B22" s="86">
        <v>415.90100000000001</v>
      </c>
      <c r="C22" s="86">
        <v>114.43899999999999</v>
      </c>
      <c r="D22" s="86">
        <v>99.88</v>
      </c>
      <c r="E22" s="86">
        <v>630.22</v>
      </c>
      <c r="F22" s="88">
        <v>118.6962063056159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2" customHeight="1" x14ac:dyDescent="0.3">
      <c r="A23" s="87">
        <v>2020</v>
      </c>
      <c r="B23" s="86">
        <v>445.15199999999999</v>
      </c>
      <c r="C23" s="86">
        <v>112.126</v>
      </c>
      <c r="D23" s="86">
        <v>97.412000000000006</v>
      </c>
      <c r="E23" s="86">
        <v>655</v>
      </c>
      <c r="F23" s="86">
        <v>133.0193359700873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2" customHeight="1" x14ac:dyDescent="0.3">
      <c r="A24" s="87">
        <v>2021</v>
      </c>
      <c r="B24" s="89">
        <v>450.18900000000002</v>
      </c>
      <c r="C24" s="89">
        <v>112.25700000000001</v>
      </c>
      <c r="D24" s="89">
        <v>107.402</v>
      </c>
      <c r="E24" s="61">
        <v>670</v>
      </c>
      <c r="F24" s="89">
        <v>132.66906558330402</v>
      </c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2" customHeight="1" x14ac:dyDescent="0.3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2" customHeight="1" x14ac:dyDescent="0.3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2" customHeight="1" x14ac:dyDescent="0.3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2" customHeight="1" x14ac:dyDescent="0.3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2" customHeight="1" x14ac:dyDescent="0.3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2" customHeight="1" x14ac:dyDescent="0.3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2" customHeight="1" x14ac:dyDescent="0.3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2" customHeight="1" x14ac:dyDescent="0.3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2" customHeight="1" x14ac:dyDescent="0.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2" customHeight="1" x14ac:dyDescent="0.3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2" customHeight="1" x14ac:dyDescent="0.3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2" customHeight="1" x14ac:dyDescent="0.3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2" customHeight="1" x14ac:dyDescent="0.3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2" customHeight="1" x14ac:dyDescent="0.3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2" customHeight="1" x14ac:dyDescent="0.3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2" customHeight="1" x14ac:dyDescent="0.3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2" customHeight="1" x14ac:dyDescent="0.3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2" customHeight="1" x14ac:dyDescent="0.3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2" customHeight="1" x14ac:dyDescent="0.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2" customHeight="1" x14ac:dyDescent="0.3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2" customHeight="1" x14ac:dyDescent="0.3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2" customHeight="1" x14ac:dyDescent="0.3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2" customHeight="1" x14ac:dyDescent="0.3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2" customHeight="1" x14ac:dyDescent="0.3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2" customHeight="1" x14ac:dyDescent="0.3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2" customHeight="1" x14ac:dyDescent="0.3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2" customHeight="1" x14ac:dyDescent="0.3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2" customHeight="1" x14ac:dyDescent="0.3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2" customHeight="1" x14ac:dyDescent="0.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2" customHeight="1" x14ac:dyDescent="0.3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2" customHeight="1" x14ac:dyDescent="0.3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2" customHeight="1" x14ac:dyDescent="0.3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2" customHeight="1" x14ac:dyDescent="0.3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2" customHeight="1" x14ac:dyDescent="0.3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2" customHeight="1" x14ac:dyDescent="0.3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2" customHeight="1" x14ac:dyDescent="0.3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2" customHeight="1" x14ac:dyDescent="0.3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2" customHeight="1" x14ac:dyDescent="0.3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2" customHeight="1" x14ac:dyDescent="0.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2" customHeight="1" x14ac:dyDescent="0.3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2" customHeight="1" x14ac:dyDescent="0.3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2" customHeight="1" x14ac:dyDescent="0.3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2" customHeight="1" x14ac:dyDescent="0.3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2" customHeight="1" x14ac:dyDescent="0.3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2" customHeight="1" x14ac:dyDescent="0.3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2" customHeight="1" x14ac:dyDescent="0.3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2" customHeight="1" x14ac:dyDescent="0.3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2" customHeight="1" x14ac:dyDescent="0.3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2" customHeight="1" x14ac:dyDescent="0.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2" customHeight="1" x14ac:dyDescent="0.3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2" customHeight="1" x14ac:dyDescent="0.3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2" customHeight="1" x14ac:dyDescent="0.3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2" customHeight="1" x14ac:dyDescent="0.3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2" customHeight="1" x14ac:dyDescent="0.3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2" customHeight="1" x14ac:dyDescent="0.3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2" customHeight="1" x14ac:dyDescent="0.3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2" customHeight="1" x14ac:dyDescent="0.3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2" customHeight="1" x14ac:dyDescent="0.3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2" customHeight="1" x14ac:dyDescent="0.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2" customHeight="1" x14ac:dyDescent="0.3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2" customHeight="1" x14ac:dyDescent="0.3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2" customHeight="1" x14ac:dyDescent="0.3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2" customHeight="1" x14ac:dyDescent="0.3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2" customHeight="1" x14ac:dyDescent="0.3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2" customHeight="1" x14ac:dyDescent="0.3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2" customHeight="1" x14ac:dyDescent="0.3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2" customHeight="1" x14ac:dyDescent="0.3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2" customHeight="1" x14ac:dyDescent="0.3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2" customHeight="1" x14ac:dyDescent="0.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2" customHeight="1" x14ac:dyDescent="0.3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2" customHeight="1" x14ac:dyDescent="0.3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2" customHeight="1" x14ac:dyDescent="0.3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2" customHeight="1" x14ac:dyDescent="0.3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2" customHeight="1" x14ac:dyDescent="0.3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2" customHeight="1" x14ac:dyDescent="0.3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2" customHeight="1" x14ac:dyDescent="0.3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2" customHeight="1" x14ac:dyDescent="0.3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2" customHeight="1" x14ac:dyDescent="0.3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2" customHeight="1" x14ac:dyDescent="0.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2" customHeight="1" x14ac:dyDescent="0.3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2" customHeight="1" x14ac:dyDescent="0.3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2" customHeight="1" x14ac:dyDescent="0.3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2" customHeight="1" x14ac:dyDescent="0.3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2" customHeight="1" x14ac:dyDescent="0.3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2" customHeight="1" x14ac:dyDescent="0.3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2" customHeight="1" x14ac:dyDescent="0.3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2" customHeight="1" x14ac:dyDescent="0.3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2" customHeight="1" x14ac:dyDescent="0.3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2" customHeight="1" x14ac:dyDescent="0.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2" customHeight="1" x14ac:dyDescent="0.3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2" customHeight="1" x14ac:dyDescent="0.3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2" customHeight="1" x14ac:dyDescent="0.3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2" customHeight="1" x14ac:dyDescent="0.3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2" customHeight="1" x14ac:dyDescent="0.3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2" customHeight="1" x14ac:dyDescent="0.3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2" customHeight="1" x14ac:dyDescent="0.3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2" customHeight="1" x14ac:dyDescent="0.3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2" customHeight="1" x14ac:dyDescent="0.3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2" customHeight="1" x14ac:dyDescent="0.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2" customHeight="1" x14ac:dyDescent="0.3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2" customHeight="1" x14ac:dyDescent="0.3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2" customHeight="1" x14ac:dyDescent="0.3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2" customHeight="1" x14ac:dyDescent="0.3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2" customHeight="1" x14ac:dyDescent="0.3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2" customHeight="1" x14ac:dyDescent="0.3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2" customHeight="1" x14ac:dyDescent="0.3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2" customHeight="1" x14ac:dyDescent="0.3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2" customHeight="1" x14ac:dyDescent="0.3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2" customHeight="1" x14ac:dyDescent="0.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2" customHeight="1" x14ac:dyDescent="0.3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2" customHeight="1" x14ac:dyDescent="0.3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2" customHeight="1" x14ac:dyDescent="0.3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2" customHeight="1" x14ac:dyDescent="0.3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2" customHeight="1" x14ac:dyDescent="0.3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2" customHeight="1" x14ac:dyDescent="0.3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2" customHeight="1" x14ac:dyDescent="0.3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2" customHeight="1" x14ac:dyDescent="0.3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2" customHeight="1" x14ac:dyDescent="0.3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2" customHeight="1" x14ac:dyDescent="0.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2" customHeight="1" x14ac:dyDescent="0.3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2" customHeight="1" x14ac:dyDescent="0.3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2" customHeight="1" x14ac:dyDescent="0.3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2" customHeight="1" x14ac:dyDescent="0.3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2" customHeight="1" x14ac:dyDescent="0.3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2" customHeight="1" x14ac:dyDescent="0.3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2" customHeight="1" x14ac:dyDescent="0.3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2" customHeight="1" x14ac:dyDescent="0.3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2" customHeight="1" x14ac:dyDescent="0.3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2" customHeight="1" x14ac:dyDescent="0.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2" customHeight="1" x14ac:dyDescent="0.3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2" customHeight="1" x14ac:dyDescent="0.3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2" customHeight="1" x14ac:dyDescent="0.3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2" customHeight="1" x14ac:dyDescent="0.3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2" customHeight="1" x14ac:dyDescent="0.3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2" customHeight="1" x14ac:dyDescent="0.3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2" customHeight="1" x14ac:dyDescent="0.3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2" customHeight="1" x14ac:dyDescent="0.3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2" customHeight="1" x14ac:dyDescent="0.3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2" customHeight="1" x14ac:dyDescent="0.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2" customHeight="1" x14ac:dyDescent="0.3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2" customHeight="1" x14ac:dyDescent="0.3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2" customHeight="1" x14ac:dyDescent="0.3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2" customHeight="1" x14ac:dyDescent="0.3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2" customHeight="1" x14ac:dyDescent="0.3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2" customHeight="1" x14ac:dyDescent="0.3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2" customHeight="1" x14ac:dyDescent="0.3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2" customHeight="1" x14ac:dyDescent="0.3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2" customHeight="1" x14ac:dyDescent="0.3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2" customHeight="1" x14ac:dyDescent="0.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2" customHeight="1" x14ac:dyDescent="0.3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2" customHeight="1" x14ac:dyDescent="0.3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2" customHeight="1" x14ac:dyDescent="0.3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2" customHeight="1" x14ac:dyDescent="0.3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2" customHeigh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2" customHeigh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2" customHeight="1" x14ac:dyDescent="0.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2" customHeight="1" x14ac:dyDescent="0.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2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2" customHeight="1" x14ac:dyDescent="0.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2" customHeight="1" x14ac:dyDescent="0.3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2" customHeight="1" x14ac:dyDescent="0.3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2" customHeight="1" x14ac:dyDescent="0.3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2" customHeight="1" x14ac:dyDescent="0.3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2" customHeight="1" x14ac:dyDescent="0.3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2" customHeight="1" x14ac:dyDescent="0.3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2" customHeight="1" x14ac:dyDescent="0.3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2" customHeight="1" x14ac:dyDescent="0.3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2" customHeight="1" x14ac:dyDescent="0.3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2" customHeight="1" x14ac:dyDescent="0.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2" customHeight="1" x14ac:dyDescent="0.3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2" customHeight="1" x14ac:dyDescent="0.3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2" customHeight="1" x14ac:dyDescent="0.3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2" customHeight="1" x14ac:dyDescent="0.3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2" customHeight="1" x14ac:dyDescent="0.3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2" customHeight="1" x14ac:dyDescent="0.3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2" customHeight="1" x14ac:dyDescent="0.3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2" customHeight="1" x14ac:dyDescent="0.3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2" customHeigh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2" customHeight="1" x14ac:dyDescent="0.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2" customHeight="1" x14ac:dyDescent="0.3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2" customHeight="1" x14ac:dyDescent="0.3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2" customHeight="1" x14ac:dyDescent="0.3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2" customHeight="1" x14ac:dyDescent="0.3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2" customHeight="1" x14ac:dyDescent="0.3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2" customHeight="1" x14ac:dyDescent="0.3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2" customHeight="1" x14ac:dyDescent="0.3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2" customHeight="1" x14ac:dyDescent="0.3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2" customHeight="1" x14ac:dyDescent="0.3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2" customHeight="1" x14ac:dyDescent="0.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2" customHeight="1" x14ac:dyDescent="0.3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2" customHeight="1" x14ac:dyDescent="0.3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2" customHeight="1" x14ac:dyDescent="0.3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2" customHeight="1" x14ac:dyDescent="0.3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2" customHeight="1" x14ac:dyDescent="0.3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2" customHeight="1" x14ac:dyDescent="0.3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2" customHeight="1" x14ac:dyDescent="0.3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2" customHeight="1" x14ac:dyDescent="0.3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2" customHeight="1" x14ac:dyDescent="0.3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2" customHeight="1" x14ac:dyDescent="0.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2" customHeight="1" x14ac:dyDescent="0.3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2" customHeight="1" x14ac:dyDescent="0.3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2" customHeight="1" x14ac:dyDescent="0.3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2" customHeight="1" x14ac:dyDescent="0.3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2" customHeight="1" x14ac:dyDescent="0.3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2" customHeight="1" x14ac:dyDescent="0.3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2" customHeight="1" x14ac:dyDescent="0.3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2" customHeight="1" x14ac:dyDescent="0.3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2" customHeight="1" x14ac:dyDescent="0.3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2" customHeight="1" x14ac:dyDescent="0.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2" customHeight="1" x14ac:dyDescent="0.3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2" customHeight="1" x14ac:dyDescent="0.3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2" customHeight="1" x14ac:dyDescent="0.3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2" customHeight="1" x14ac:dyDescent="0.3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2" customHeight="1" x14ac:dyDescent="0.3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2" customHeight="1" x14ac:dyDescent="0.3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2" customHeight="1" x14ac:dyDescent="0.3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2" customHeight="1" x14ac:dyDescent="0.3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2" customHeight="1" x14ac:dyDescent="0.3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2" customHeight="1" x14ac:dyDescent="0.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2" customHeight="1" x14ac:dyDescent="0.3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2" customHeight="1" x14ac:dyDescent="0.3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2" customHeight="1" x14ac:dyDescent="0.3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2" customHeight="1" x14ac:dyDescent="0.3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2" customHeight="1" x14ac:dyDescent="0.3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2" customHeight="1" x14ac:dyDescent="0.3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2" customHeight="1" x14ac:dyDescent="0.3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2" customHeight="1" x14ac:dyDescent="0.3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2" customHeight="1" x14ac:dyDescent="0.3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2" customHeight="1" x14ac:dyDescent="0.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2" customHeight="1" x14ac:dyDescent="0.3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2" customHeight="1" x14ac:dyDescent="0.3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2" customHeight="1" x14ac:dyDescent="0.3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2" customHeight="1" x14ac:dyDescent="0.3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2" customHeight="1" x14ac:dyDescent="0.3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2" customHeight="1" x14ac:dyDescent="0.3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2" customHeight="1" x14ac:dyDescent="0.3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2" customHeight="1" x14ac:dyDescent="0.3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2" customHeight="1" x14ac:dyDescent="0.3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2" customHeight="1" x14ac:dyDescent="0.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2" customHeight="1" x14ac:dyDescent="0.3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2" customHeight="1" x14ac:dyDescent="0.3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2" customHeight="1" x14ac:dyDescent="0.3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2" customHeight="1" x14ac:dyDescent="0.3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2" customHeight="1" x14ac:dyDescent="0.3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2" customHeight="1" x14ac:dyDescent="0.3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2" customHeight="1" x14ac:dyDescent="0.3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2" customHeight="1" x14ac:dyDescent="0.3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2" customHeight="1" x14ac:dyDescent="0.3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2" customHeight="1" x14ac:dyDescent="0.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2" customHeight="1" x14ac:dyDescent="0.3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2" customHeight="1" x14ac:dyDescent="0.3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2" customHeight="1" x14ac:dyDescent="0.3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2" customHeight="1" x14ac:dyDescent="0.3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2" customHeight="1" x14ac:dyDescent="0.3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2" customHeight="1" x14ac:dyDescent="0.3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2" customHeight="1" x14ac:dyDescent="0.3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2" customHeight="1" x14ac:dyDescent="0.3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2" customHeight="1" x14ac:dyDescent="0.3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2" customHeight="1" x14ac:dyDescent="0.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2" customHeight="1" x14ac:dyDescent="0.3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2" customHeight="1" x14ac:dyDescent="0.3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2" customHeight="1" x14ac:dyDescent="0.3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2" customHeight="1" x14ac:dyDescent="0.3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2" customHeight="1" x14ac:dyDescent="0.3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2" customHeight="1" x14ac:dyDescent="0.3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2" customHeight="1" x14ac:dyDescent="0.3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2" customHeight="1" x14ac:dyDescent="0.3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2" customHeight="1" x14ac:dyDescent="0.3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2" customHeight="1" x14ac:dyDescent="0.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2" customHeight="1" x14ac:dyDescent="0.3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2" customHeight="1" x14ac:dyDescent="0.3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2" customHeight="1" x14ac:dyDescent="0.3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2" customHeight="1" x14ac:dyDescent="0.3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2" customHeight="1" x14ac:dyDescent="0.3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2" customHeight="1" x14ac:dyDescent="0.3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2" customHeight="1" x14ac:dyDescent="0.3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2" customHeight="1" x14ac:dyDescent="0.3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2" customHeight="1" x14ac:dyDescent="0.3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2" customHeight="1" x14ac:dyDescent="0.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2" customHeight="1" x14ac:dyDescent="0.3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2" customHeight="1" x14ac:dyDescent="0.3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2" customHeight="1" x14ac:dyDescent="0.3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2" customHeight="1" x14ac:dyDescent="0.3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2" customHeight="1" x14ac:dyDescent="0.3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2" customHeight="1" x14ac:dyDescent="0.3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2" customHeight="1" x14ac:dyDescent="0.3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2" customHeight="1" x14ac:dyDescent="0.3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2" customHeight="1" x14ac:dyDescent="0.3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2" customHeight="1" x14ac:dyDescent="0.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2" customHeight="1" x14ac:dyDescent="0.3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2" customHeight="1" x14ac:dyDescent="0.3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2" customHeight="1" x14ac:dyDescent="0.3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2" customHeight="1" x14ac:dyDescent="0.3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2" customHeight="1" x14ac:dyDescent="0.3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2" customHeight="1" x14ac:dyDescent="0.3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2" customHeight="1" x14ac:dyDescent="0.3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2" customHeight="1" x14ac:dyDescent="0.3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2" customHeight="1" x14ac:dyDescent="0.3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2" customHeight="1" x14ac:dyDescent="0.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2" customHeight="1" x14ac:dyDescent="0.3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2" customHeight="1" x14ac:dyDescent="0.3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2" customHeight="1" x14ac:dyDescent="0.3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2" customHeight="1" x14ac:dyDescent="0.3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2" customHeight="1" x14ac:dyDescent="0.3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2" customHeight="1" x14ac:dyDescent="0.3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2" customHeight="1" x14ac:dyDescent="0.3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2" customHeight="1" x14ac:dyDescent="0.3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2" customHeight="1" x14ac:dyDescent="0.3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2" customHeight="1" x14ac:dyDescent="0.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2" customHeight="1" x14ac:dyDescent="0.3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2" customHeight="1" x14ac:dyDescent="0.3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2" customHeight="1" x14ac:dyDescent="0.3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2" customHeight="1" x14ac:dyDescent="0.3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2" customHeight="1" x14ac:dyDescent="0.3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2" customHeight="1" x14ac:dyDescent="0.3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2" customHeight="1" x14ac:dyDescent="0.3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2" customHeight="1" x14ac:dyDescent="0.3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2" customHeight="1" x14ac:dyDescent="0.3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2" customHeight="1" x14ac:dyDescent="0.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2" customHeight="1" x14ac:dyDescent="0.3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2" customHeight="1" x14ac:dyDescent="0.3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2" customHeight="1" x14ac:dyDescent="0.3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2" customHeight="1" x14ac:dyDescent="0.3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2" customHeight="1" x14ac:dyDescent="0.3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2" customHeight="1" x14ac:dyDescent="0.3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2" customHeight="1" x14ac:dyDescent="0.3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2" customHeight="1" x14ac:dyDescent="0.3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2" customHeight="1" x14ac:dyDescent="0.3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2" customHeight="1" x14ac:dyDescent="0.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2" customHeight="1" x14ac:dyDescent="0.3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2" customHeight="1" x14ac:dyDescent="0.3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2" customHeight="1" x14ac:dyDescent="0.3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2" customHeight="1" x14ac:dyDescent="0.3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2" customHeight="1" x14ac:dyDescent="0.3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2" customHeight="1" x14ac:dyDescent="0.3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2" customHeight="1" x14ac:dyDescent="0.3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2" customHeight="1" x14ac:dyDescent="0.3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2" customHeight="1" x14ac:dyDescent="0.3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2" customHeight="1" x14ac:dyDescent="0.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2" customHeight="1" x14ac:dyDescent="0.3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2" customHeight="1" x14ac:dyDescent="0.3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2" customHeight="1" x14ac:dyDescent="0.3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2" customHeight="1" x14ac:dyDescent="0.3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2" customHeight="1" x14ac:dyDescent="0.3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2" customHeight="1" x14ac:dyDescent="0.3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2" customHeight="1" x14ac:dyDescent="0.3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2" customHeight="1" x14ac:dyDescent="0.3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2" customHeight="1" x14ac:dyDescent="0.3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2" customHeight="1" x14ac:dyDescent="0.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2" customHeight="1" x14ac:dyDescent="0.3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2" customHeight="1" x14ac:dyDescent="0.3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2" customHeight="1" x14ac:dyDescent="0.3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2" customHeight="1" x14ac:dyDescent="0.3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2" customHeight="1" x14ac:dyDescent="0.3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2" customHeight="1" x14ac:dyDescent="0.3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2" customHeight="1" x14ac:dyDescent="0.3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2" customHeight="1" x14ac:dyDescent="0.3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2" customHeight="1" x14ac:dyDescent="0.3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2" customHeight="1" x14ac:dyDescent="0.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2" customHeight="1" x14ac:dyDescent="0.3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2" customHeight="1" x14ac:dyDescent="0.3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2" customHeight="1" x14ac:dyDescent="0.3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2" customHeight="1" x14ac:dyDescent="0.3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2" customHeight="1" x14ac:dyDescent="0.3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2" customHeight="1" x14ac:dyDescent="0.3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2" customHeight="1" x14ac:dyDescent="0.3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2" customHeight="1" x14ac:dyDescent="0.3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2" customHeight="1" x14ac:dyDescent="0.3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2" customHeight="1" x14ac:dyDescent="0.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2" customHeight="1" x14ac:dyDescent="0.3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2" customHeight="1" x14ac:dyDescent="0.3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2" customHeight="1" x14ac:dyDescent="0.3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2" customHeight="1" x14ac:dyDescent="0.3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2" customHeight="1" x14ac:dyDescent="0.3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2" customHeight="1" x14ac:dyDescent="0.3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2" customHeight="1" x14ac:dyDescent="0.3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2" customHeight="1" x14ac:dyDescent="0.3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2" customHeight="1" x14ac:dyDescent="0.3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2" customHeight="1" x14ac:dyDescent="0.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2" customHeight="1" x14ac:dyDescent="0.3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2" customHeight="1" x14ac:dyDescent="0.3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2" customHeight="1" x14ac:dyDescent="0.3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2" customHeight="1" x14ac:dyDescent="0.3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2" customHeight="1" x14ac:dyDescent="0.3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2" customHeight="1" x14ac:dyDescent="0.3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2" customHeight="1" x14ac:dyDescent="0.3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2" customHeight="1" x14ac:dyDescent="0.3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2" customHeight="1" x14ac:dyDescent="0.3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2" customHeight="1" x14ac:dyDescent="0.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2" customHeight="1" x14ac:dyDescent="0.3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2" customHeight="1" x14ac:dyDescent="0.3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2" customHeight="1" x14ac:dyDescent="0.3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2" customHeight="1" x14ac:dyDescent="0.3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2" customHeight="1" x14ac:dyDescent="0.3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2" customHeight="1" x14ac:dyDescent="0.3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2" customHeight="1" x14ac:dyDescent="0.3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2" customHeight="1" x14ac:dyDescent="0.3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2" customHeight="1" x14ac:dyDescent="0.3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2" customHeight="1" x14ac:dyDescent="0.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2" customHeight="1" x14ac:dyDescent="0.3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2" customHeight="1" x14ac:dyDescent="0.3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2" customHeight="1" x14ac:dyDescent="0.3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2" customHeight="1" x14ac:dyDescent="0.3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2" customHeight="1" x14ac:dyDescent="0.3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2" customHeight="1" x14ac:dyDescent="0.3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2" customHeight="1" x14ac:dyDescent="0.3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2" customHeight="1" x14ac:dyDescent="0.3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2" customHeight="1" x14ac:dyDescent="0.3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2" customHeight="1" x14ac:dyDescent="0.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2" customHeight="1" x14ac:dyDescent="0.3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2" customHeight="1" x14ac:dyDescent="0.3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2" customHeight="1" x14ac:dyDescent="0.3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2" customHeight="1" x14ac:dyDescent="0.3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2" customHeight="1" x14ac:dyDescent="0.3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2" customHeight="1" x14ac:dyDescent="0.3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2" customHeight="1" x14ac:dyDescent="0.3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2" customHeight="1" x14ac:dyDescent="0.3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2" customHeight="1" x14ac:dyDescent="0.3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2" customHeight="1" x14ac:dyDescent="0.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2" customHeight="1" x14ac:dyDescent="0.3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2" customHeight="1" x14ac:dyDescent="0.3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2" customHeight="1" x14ac:dyDescent="0.3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2" customHeight="1" x14ac:dyDescent="0.3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2" customHeight="1" x14ac:dyDescent="0.3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2" customHeight="1" x14ac:dyDescent="0.3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2" customHeight="1" x14ac:dyDescent="0.3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2" customHeight="1" x14ac:dyDescent="0.3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2" customHeight="1" x14ac:dyDescent="0.3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2" customHeight="1" x14ac:dyDescent="0.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2" customHeight="1" x14ac:dyDescent="0.3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2" customHeight="1" x14ac:dyDescent="0.3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2" customHeight="1" x14ac:dyDescent="0.3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2" customHeight="1" x14ac:dyDescent="0.3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2" customHeight="1" x14ac:dyDescent="0.3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2" customHeight="1" x14ac:dyDescent="0.3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2" customHeight="1" x14ac:dyDescent="0.3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2" customHeight="1" x14ac:dyDescent="0.3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2" customHeight="1" x14ac:dyDescent="0.3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2" customHeight="1" x14ac:dyDescent="0.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2" customHeight="1" x14ac:dyDescent="0.3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2" customHeight="1" x14ac:dyDescent="0.3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2" customHeight="1" x14ac:dyDescent="0.3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2" customHeight="1" x14ac:dyDescent="0.3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2" customHeight="1" x14ac:dyDescent="0.3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2" customHeight="1" x14ac:dyDescent="0.3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2" customHeight="1" x14ac:dyDescent="0.3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2" customHeight="1" x14ac:dyDescent="0.3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2" customHeight="1" x14ac:dyDescent="0.3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2" customHeight="1" x14ac:dyDescent="0.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2" customHeight="1" x14ac:dyDescent="0.3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2" customHeight="1" x14ac:dyDescent="0.3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2" customHeight="1" x14ac:dyDescent="0.3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2" customHeight="1" x14ac:dyDescent="0.3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2" customHeight="1" x14ac:dyDescent="0.3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2" customHeight="1" x14ac:dyDescent="0.3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2" customHeight="1" x14ac:dyDescent="0.3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2" customHeight="1" x14ac:dyDescent="0.3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2" customHeight="1" x14ac:dyDescent="0.3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2" customHeight="1" x14ac:dyDescent="0.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2" customHeight="1" x14ac:dyDescent="0.3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2" customHeight="1" x14ac:dyDescent="0.3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2" customHeight="1" x14ac:dyDescent="0.3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2" customHeight="1" x14ac:dyDescent="0.3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2" customHeight="1" x14ac:dyDescent="0.3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2" customHeight="1" x14ac:dyDescent="0.3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2" customHeight="1" x14ac:dyDescent="0.3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2" customHeight="1" x14ac:dyDescent="0.3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2" customHeight="1" x14ac:dyDescent="0.3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2" customHeight="1" x14ac:dyDescent="0.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2" customHeight="1" x14ac:dyDescent="0.3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2" customHeight="1" x14ac:dyDescent="0.3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2" customHeight="1" x14ac:dyDescent="0.3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2" customHeight="1" x14ac:dyDescent="0.3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2" customHeight="1" x14ac:dyDescent="0.3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2" customHeight="1" x14ac:dyDescent="0.3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2" customHeight="1" x14ac:dyDescent="0.3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2" customHeight="1" x14ac:dyDescent="0.3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2" customHeight="1" x14ac:dyDescent="0.3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2" customHeight="1" x14ac:dyDescent="0.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2" customHeight="1" x14ac:dyDescent="0.3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2" customHeight="1" x14ac:dyDescent="0.3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2" customHeight="1" x14ac:dyDescent="0.3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2" customHeight="1" x14ac:dyDescent="0.3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2" customHeight="1" x14ac:dyDescent="0.3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2" customHeight="1" x14ac:dyDescent="0.3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2" customHeight="1" x14ac:dyDescent="0.3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2" customHeight="1" x14ac:dyDescent="0.3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2" customHeight="1" x14ac:dyDescent="0.3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2" customHeight="1" x14ac:dyDescent="0.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2" customHeight="1" x14ac:dyDescent="0.3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2" customHeight="1" x14ac:dyDescent="0.3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2" customHeight="1" x14ac:dyDescent="0.3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2" customHeight="1" x14ac:dyDescent="0.3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2" customHeight="1" x14ac:dyDescent="0.3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2" customHeight="1" x14ac:dyDescent="0.3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2" customHeight="1" x14ac:dyDescent="0.3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2" customHeight="1" x14ac:dyDescent="0.3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2" customHeight="1" x14ac:dyDescent="0.3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2" customHeight="1" x14ac:dyDescent="0.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2" customHeight="1" x14ac:dyDescent="0.3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2" customHeight="1" x14ac:dyDescent="0.3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2" customHeight="1" x14ac:dyDescent="0.3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2" customHeight="1" x14ac:dyDescent="0.3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2" customHeight="1" x14ac:dyDescent="0.3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2" customHeight="1" x14ac:dyDescent="0.3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2" customHeight="1" x14ac:dyDescent="0.3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2" customHeight="1" x14ac:dyDescent="0.3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2" customHeight="1" x14ac:dyDescent="0.3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2" customHeight="1" x14ac:dyDescent="0.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2" customHeight="1" x14ac:dyDescent="0.3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2" customHeight="1" x14ac:dyDescent="0.3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2" customHeight="1" x14ac:dyDescent="0.3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2" customHeight="1" x14ac:dyDescent="0.3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2" customHeight="1" x14ac:dyDescent="0.3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2" customHeight="1" x14ac:dyDescent="0.3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2" customHeight="1" x14ac:dyDescent="0.3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2" customHeight="1" x14ac:dyDescent="0.3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2" customHeight="1" x14ac:dyDescent="0.3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2" customHeight="1" x14ac:dyDescent="0.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2" customHeight="1" x14ac:dyDescent="0.3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2" customHeight="1" x14ac:dyDescent="0.3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2" customHeight="1" x14ac:dyDescent="0.3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2" customHeight="1" x14ac:dyDescent="0.3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2" customHeight="1" x14ac:dyDescent="0.3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2" customHeight="1" x14ac:dyDescent="0.3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2" customHeight="1" x14ac:dyDescent="0.3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2" customHeight="1" x14ac:dyDescent="0.3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2" customHeight="1" x14ac:dyDescent="0.3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2" customHeight="1" x14ac:dyDescent="0.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2" customHeight="1" x14ac:dyDescent="0.3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2" customHeight="1" x14ac:dyDescent="0.3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2" customHeight="1" x14ac:dyDescent="0.3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2" customHeight="1" x14ac:dyDescent="0.3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2" customHeight="1" x14ac:dyDescent="0.3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2" customHeight="1" x14ac:dyDescent="0.3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2" customHeight="1" x14ac:dyDescent="0.3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2" customHeight="1" x14ac:dyDescent="0.3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2" customHeight="1" x14ac:dyDescent="0.3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2" customHeight="1" x14ac:dyDescent="0.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2" customHeight="1" x14ac:dyDescent="0.3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2" customHeight="1" x14ac:dyDescent="0.3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2" customHeight="1" x14ac:dyDescent="0.3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2" customHeight="1" x14ac:dyDescent="0.3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2" customHeight="1" x14ac:dyDescent="0.3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2" customHeight="1" x14ac:dyDescent="0.3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2" customHeight="1" x14ac:dyDescent="0.3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2" customHeight="1" x14ac:dyDescent="0.3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2" customHeight="1" x14ac:dyDescent="0.3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2" customHeight="1" x14ac:dyDescent="0.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2" customHeight="1" x14ac:dyDescent="0.3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2" customHeight="1" x14ac:dyDescent="0.3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2" customHeight="1" x14ac:dyDescent="0.3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2" customHeight="1" x14ac:dyDescent="0.3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2" customHeight="1" x14ac:dyDescent="0.3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2" customHeight="1" x14ac:dyDescent="0.3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2" customHeight="1" x14ac:dyDescent="0.3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2" customHeight="1" x14ac:dyDescent="0.3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2" customHeight="1" x14ac:dyDescent="0.3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2" customHeight="1" x14ac:dyDescent="0.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2" customHeight="1" x14ac:dyDescent="0.3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2" customHeight="1" x14ac:dyDescent="0.3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2" customHeight="1" x14ac:dyDescent="0.3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2" customHeight="1" x14ac:dyDescent="0.3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2" customHeight="1" x14ac:dyDescent="0.3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2" customHeight="1" x14ac:dyDescent="0.3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2" customHeight="1" x14ac:dyDescent="0.3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2" customHeight="1" x14ac:dyDescent="0.3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2" customHeight="1" x14ac:dyDescent="0.3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2" customHeight="1" x14ac:dyDescent="0.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2" customHeight="1" x14ac:dyDescent="0.3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2" customHeight="1" x14ac:dyDescent="0.3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2" customHeight="1" x14ac:dyDescent="0.3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2" customHeight="1" x14ac:dyDescent="0.3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2" customHeight="1" x14ac:dyDescent="0.3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2" customHeight="1" x14ac:dyDescent="0.3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2" customHeight="1" x14ac:dyDescent="0.3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2" customHeight="1" x14ac:dyDescent="0.3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2" customHeight="1" x14ac:dyDescent="0.3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2" customHeight="1" x14ac:dyDescent="0.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2" customHeight="1" x14ac:dyDescent="0.3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2" customHeight="1" x14ac:dyDescent="0.3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2" customHeight="1" x14ac:dyDescent="0.3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2" customHeight="1" x14ac:dyDescent="0.3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2" customHeight="1" x14ac:dyDescent="0.3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2" customHeight="1" x14ac:dyDescent="0.3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2" customHeight="1" x14ac:dyDescent="0.3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2" customHeight="1" x14ac:dyDescent="0.3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2" customHeight="1" x14ac:dyDescent="0.3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2" customHeight="1" x14ac:dyDescent="0.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2" customHeight="1" x14ac:dyDescent="0.3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2" customHeight="1" x14ac:dyDescent="0.3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2" customHeight="1" x14ac:dyDescent="0.3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2" customHeight="1" x14ac:dyDescent="0.3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2" customHeight="1" x14ac:dyDescent="0.3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2" customHeight="1" x14ac:dyDescent="0.3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2" customHeight="1" x14ac:dyDescent="0.3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2" customHeight="1" x14ac:dyDescent="0.3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2" customHeight="1" x14ac:dyDescent="0.3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2" customHeight="1" x14ac:dyDescent="0.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2" customHeight="1" x14ac:dyDescent="0.3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2" customHeight="1" x14ac:dyDescent="0.3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2" customHeight="1" x14ac:dyDescent="0.3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2" customHeight="1" x14ac:dyDescent="0.3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2" customHeight="1" x14ac:dyDescent="0.3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2" customHeight="1" x14ac:dyDescent="0.3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2" customHeight="1" x14ac:dyDescent="0.3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2" customHeight="1" x14ac:dyDescent="0.3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2" customHeight="1" x14ac:dyDescent="0.3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2" customHeight="1" x14ac:dyDescent="0.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2" customHeight="1" x14ac:dyDescent="0.3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2" customHeight="1" x14ac:dyDescent="0.3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2" customHeight="1" x14ac:dyDescent="0.3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2" customHeight="1" x14ac:dyDescent="0.3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2" customHeight="1" x14ac:dyDescent="0.3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2" customHeight="1" x14ac:dyDescent="0.3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2" customHeight="1" x14ac:dyDescent="0.3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2" customHeight="1" x14ac:dyDescent="0.3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2" customHeight="1" x14ac:dyDescent="0.3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2" customHeight="1" x14ac:dyDescent="0.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2" customHeight="1" x14ac:dyDescent="0.3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2" customHeight="1" x14ac:dyDescent="0.3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2" customHeight="1" x14ac:dyDescent="0.3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2" customHeight="1" x14ac:dyDescent="0.3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2" customHeight="1" x14ac:dyDescent="0.3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2" customHeight="1" x14ac:dyDescent="0.3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2" customHeight="1" x14ac:dyDescent="0.3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2" customHeight="1" x14ac:dyDescent="0.3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2" customHeight="1" x14ac:dyDescent="0.3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2" customHeight="1" x14ac:dyDescent="0.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2" customHeight="1" x14ac:dyDescent="0.3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2" customHeight="1" x14ac:dyDescent="0.3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2" customHeight="1" x14ac:dyDescent="0.3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2" customHeight="1" x14ac:dyDescent="0.3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2" customHeight="1" x14ac:dyDescent="0.3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2" customHeight="1" x14ac:dyDescent="0.3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2" customHeight="1" x14ac:dyDescent="0.3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2" customHeight="1" x14ac:dyDescent="0.3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2" customHeight="1" x14ac:dyDescent="0.3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2" customHeight="1" x14ac:dyDescent="0.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2" customHeight="1" x14ac:dyDescent="0.3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2" customHeight="1" x14ac:dyDescent="0.3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2" customHeight="1" x14ac:dyDescent="0.3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2" customHeight="1" x14ac:dyDescent="0.3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2" customHeight="1" x14ac:dyDescent="0.3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2" customHeight="1" x14ac:dyDescent="0.3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2" customHeight="1" x14ac:dyDescent="0.3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2" customHeight="1" x14ac:dyDescent="0.3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2" customHeight="1" x14ac:dyDescent="0.3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2" customHeight="1" x14ac:dyDescent="0.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2" customHeight="1" x14ac:dyDescent="0.3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2" customHeight="1" x14ac:dyDescent="0.3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2" customHeight="1" x14ac:dyDescent="0.3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2" customHeight="1" x14ac:dyDescent="0.3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2" customHeight="1" x14ac:dyDescent="0.3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2" customHeight="1" x14ac:dyDescent="0.3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2" customHeight="1" x14ac:dyDescent="0.3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2" customHeight="1" x14ac:dyDescent="0.3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2" customHeight="1" x14ac:dyDescent="0.3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2" customHeight="1" x14ac:dyDescent="0.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2" customHeight="1" x14ac:dyDescent="0.3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2" customHeight="1" x14ac:dyDescent="0.3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2" customHeight="1" x14ac:dyDescent="0.3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2" customHeight="1" x14ac:dyDescent="0.3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2" customHeight="1" x14ac:dyDescent="0.3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2" customHeight="1" x14ac:dyDescent="0.3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2" customHeight="1" x14ac:dyDescent="0.3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2" customHeight="1" x14ac:dyDescent="0.3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2" customHeight="1" x14ac:dyDescent="0.3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2" customHeight="1" x14ac:dyDescent="0.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2" customHeight="1" x14ac:dyDescent="0.3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2" customHeight="1" x14ac:dyDescent="0.3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2" customHeight="1" x14ac:dyDescent="0.3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2" customHeight="1" x14ac:dyDescent="0.3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2" customHeight="1" x14ac:dyDescent="0.3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2" customHeight="1" x14ac:dyDescent="0.3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2" customHeight="1" x14ac:dyDescent="0.3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2" customHeight="1" x14ac:dyDescent="0.3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2" customHeight="1" x14ac:dyDescent="0.3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2" customHeight="1" x14ac:dyDescent="0.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2" customHeight="1" x14ac:dyDescent="0.3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2" customHeight="1" x14ac:dyDescent="0.3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2" customHeight="1" x14ac:dyDescent="0.3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2" customHeight="1" x14ac:dyDescent="0.3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2" customHeight="1" x14ac:dyDescent="0.3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2" customHeight="1" x14ac:dyDescent="0.3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2" customHeight="1" x14ac:dyDescent="0.3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2" customHeight="1" x14ac:dyDescent="0.3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2" customHeight="1" x14ac:dyDescent="0.3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2" customHeight="1" x14ac:dyDescent="0.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2" customHeight="1" x14ac:dyDescent="0.3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2" customHeight="1" x14ac:dyDescent="0.3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2" customHeight="1" x14ac:dyDescent="0.3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2" customHeight="1" x14ac:dyDescent="0.3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2" customHeight="1" x14ac:dyDescent="0.3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2" customHeight="1" x14ac:dyDescent="0.3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2" customHeight="1" x14ac:dyDescent="0.3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2" customHeight="1" x14ac:dyDescent="0.3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2" customHeight="1" x14ac:dyDescent="0.3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2" customHeight="1" x14ac:dyDescent="0.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2" customHeight="1" x14ac:dyDescent="0.3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2" customHeight="1" x14ac:dyDescent="0.3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2" customHeight="1" x14ac:dyDescent="0.3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2" customHeight="1" x14ac:dyDescent="0.3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2" customHeight="1" x14ac:dyDescent="0.3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2" customHeight="1" x14ac:dyDescent="0.3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2" customHeight="1" x14ac:dyDescent="0.3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2" customHeight="1" x14ac:dyDescent="0.3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2" customHeight="1" x14ac:dyDescent="0.3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2" customHeight="1" x14ac:dyDescent="0.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2" customHeight="1" x14ac:dyDescent="0.3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2" customHeight="1" x14ac:dyDescent="0.3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2" customHeight="1" x14ac:dyDescent="0.3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2" customHeight="1" x14ac:dyDescent="0.3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2" customHeight="1" x14ac:dyDescent="0.3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2" customHeight="1" x14ac:dyDescent="0.3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2" customHeight="1" x14ac:dyDescent="0.3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2" customHeight="1" x14ac:dyDescent="0.3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2" customHeight="1" x14ac:dyDescent="0.3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2" customHeight="1" x14ac:dyDescent="0.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2" customHeight="1" x14ac:dyDescent="0.3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2" customHeight="1" x14ac:dyDescent="0.3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2" customHeight="1" x14ac:dyDescent="0.3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2" customHeight="1" x14ac:dyDescent="0.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2" customHeight="1" x14ac:dyDescent="0.3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2" customHeight="1" x14ac:dyDescent="0.3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2" customHeight="1" x14ac:dyDescent="0.3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2" customHeight="1" x14ac:dyDescent="0.3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2" customHeight="1" x14ac:dyDescent="0.3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2" customHeight="1" x14ac:dyDescent="0.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2" customHeight="1" x14ac:dyDescent="0.3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2" customHeight="1" x14ac:dyDescent="0.3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2" customHeight="1" x14ac:dyDescent="0.3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2" customHeight="1" x14ac:dyDescent="0.3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2" customHeight="1" x14ac:dyDescent="0.3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2" customHeight="1" x14ac:dyDescent="0.3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2" customHeight="1" x14ac:dyDescent="0.3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2" customHeight="1" x14ac:dyDescent="0.3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2" customHeight="1" x14ac:dyDescent="0.3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2" customHeight="1" x14ac:dyDescent="0.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2" customHeight="1" x14ac:dyDescent="0.3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2" customHeight="1" x14ac:dyDescent="0.3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2" customHeight="1" x14ac:dyDescent="0.3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2" customHeight="1" x14ac:dyDescent="0.3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2" customHeight="1" x14ac:dyDescent="0.3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2" customHeight="1" x14ac:dyDescent="0.3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2" customHeight="1" x14ac:dyDescent="0.3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2" customHeight="1" x14ac:dyDescent="0.3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2" customHeight="1" x14ac:dyDescent="0.3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2" customHeight="1" x14ac:dyDescent="0.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2" customHeight="1" x14ac:dyDescent="0.3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2" customHeight="1" x14ac:dyDescent="0.3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2" customHeight="1" x14ac:dyDescent="0.3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2" customHeight="1" x14ac:dyDescent="0.3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2" customHeight="1" x14ac:dyDescent="0.3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2" customHeight="1" x14ac:dyDescent="0.3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2" customHeight="1" x14ac:dyDescent="0.3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2" customHeight="1" x14ac:dyDescent="0.3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2" customHeight="1" x14ac:dyDescent="0.3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2" customHeight="1" x14ac:dyDescent="0.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2" customHeight="1" x14ac:dyDescent="0.3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2" customHeight="1" x14ac:dyDescent="0.3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2" customHeight="1" x14ac:dyDescent="0.3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2" customHeight="1" x14ac:dyDescent="0.3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2" customHeight="1" x14ac:dyDescent="0.3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2" customHeight="1" x14ac:dyDescent="0.3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2" customHeight="1" x14ac:dyDescent="0.3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2" customHeight="1" x14ac:dyDescent="0.3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2" customHeight="1" x14ac:dyDescent="0.3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2" customHeight="1" x14ac:dyDescent="0.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2" customHeight="1" x14ac:dyDescent="0.3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2" customHeight="1" x14ac:dyDescent="0.3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2" customHeight="1" x14ac:dyDescent="0.3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2" customHeight="1" x14ac:dyDescent="0.3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2" customHeight="1" x14ac:dyDescent="0.3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2" customHeight="1" x14ac:dyDescent="0.3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2" customHeight="1" x14ac:dyDescent="0.3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2" customHeight="1" x14ac:dyDescent="0.3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2" customHeight="1" x14ac:dyDescent="0.3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2" customHeight="1" x14ac:dyDescent="0.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2" customHeight="1" x14ac:dyDescent="0.3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2" customHeight="1" x14ac:dyDescent="0.3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2" customHeight="1" x14ac:dyDescent="0.3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2" customHeight="1" x14ac:dyDescent="0.3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2" customHeight="1" x14ac:dyDescent="0.3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2" customHeight="1" x14ac:dyDescent="0.3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2" customHeight="1" x14ac:dyDescent="0.3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2" customHeight="1" x14ac:dyDescent="0.3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2" customHeight="1" x14ac:dyDescent="0.3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2" customHeight="1" x14ac:dyDescent="0.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2" customHeight="1" x14ac:dyDescent="0.3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2" customHeight="1" x14ac:dyDescent="0.3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2" customHeight="1" x14ac:dyDescent="0.3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2" customHeight="1" x14ac:dyDescent="0.3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2" customHeight="1" x14ac:dyDescent="0.3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2" customHeight="1" x14ac:dyDescent="0.3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2" customHeight="1" x14ac:dyDescent="0.3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2" customHeight="1" x14ac:dyDescent="0.3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2" customHeight="1" x14ac:dyDescent="0.3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2" customHeight="1" x14ac:dyDescent="0.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2" customHeight="1" x14ac:dyDescent="0.3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2" customHeight="1" x14ac:dyDescent="0.3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2" customHeight="1" x14ac:dyDescent="0.3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2" customHeight="1" x14ac:dyDescent="0.3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2" customHeight="1" x14ac:dyDescent="0.3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2" customHeight="1" x14ac:dyDescent="0.3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2" customHeight="1" x14ac:dyDescent="0.3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2" customHeight="1" x14ac:dyDescent="0.3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2" customHeight="1" x14ac:dyDescent="0.3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2" customHeight="1" x14ac:dyDescent="0.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2" customHeight="1" x14ac:dyDescent="0.3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2" customHeight="1" x14ac:dyDescent="0.3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2" customHeight="1" x14ac:dyDescent="0.3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2" customHeight="1" x14ac:dyDescent="0.3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2" customHeight="1" x14ac:dyDescent="0.3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2" customHeight="1" x14ac:dyDescent="0.3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2" customHeight="1" x14ac:dyDescent="0.3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2" customHeight="1" x14ac:dyDescent="0.3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2" customHeight="1" x14ac:dyDescent="0.3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2" customHeight="1" x14ac:dyDescent="0.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2" customHeight="1" x14ac:dyDescent="0.3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2" customHeight="1" x14ac:dyDescent="0.3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2" customHeight="1" x14ac:dyDescent="0.3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2" customHeight="1" x14ac:dyDescent="0.3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2" customHeight="1" x14ac:dyDescent="0.3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2" customHeight="1" x14ac:dyDescent="0.3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2" customHeight="1" x14ac:dyDescent="0.3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2" customHeight="1" x14ac:dyDescent="0.3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2" customHeight="1" x14ac:dyDescent="0.3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2" customHeight="1" x14ac:dyDescent="0.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2" customHeight="1" x14ac:dyDescent="0.3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2" customHeight="1" x14ac:dyDescent="0.3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2" customHeight="1" x14ac:dyDescent="0.3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2" customHeight="1" x14ac:dyDescent="0.3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2" customHeight="1" x14ac:dyDescent="0.3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2" customHeight="1" x14ac:dyDescent="0.3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2" customHeight="1" x14ac:dyDescent="0.3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2" customHeight="1" x14ac:dyDescent="0.3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2" customHeight="1" x14ac:dyDescent="0.3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2" customHeight="1" x14ac:dyDescent="0.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2" customHeight="1" x14ac:dyDescent="0.3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2" customHeight="1" x14ac:dyDescent="0.3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2" customHeight="1" x14ac:dyDescent="0.3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2" customHeight="1" x14ac:dyDescent="0.3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2" customHeight="1" x14ac:dyDescent="0.3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2" customHeight="1" x14ac:dyDescent="0.3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2" customHeight="1" x14ac:dyDescent="0.3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2" customHeight="1" x14ac:dyDescent="0.3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2" customHeight="1" x14ac:dyDescent="0.3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2" customHeight="1" x14ac:dyDescent="0.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2" customHeight="1" x14ac:dyDescent="0.3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2" customHeight="1" x14ac:dyDescent="0.3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2" customHeight="1" x14ac:dyDescent="0.3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2" customHeight="1" x14ac:dyDescent="0.3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2" customHeight="1" x14ac:dyDescent="0.3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2" customHeight="1" x14ac:dyDescent="0.3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2" customHeight="1" x14ac:dyDescent="0.3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2" customHeight="1" x14ac:dyDescent="0.3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2" customHeight="1" x14ac:dyDescent="0.3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2" customHeight="1" x14ac:dyDescent="0.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2" customHeight="1" x14ac:dyDescent="0.3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2" customHeight="1" x14ac:dyDescent="0.3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2" customHeight="1" x14ac:dyDescent="0.3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2" customHeight="1" x14ac:dyDescent="0.3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2" customHeight="1" x14ac:dyDescent="0.3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2" customHeight="1" x14ac:dyDescent="0.3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2" customHeight="1" x14ac:dyDescent="0.3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2" customHeight="1" x14ac:dyDescent="0.3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2" customHeight="1" x14ac:dyDescent="0.3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2" customHeight="1" x14ac:dyDescent="0.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2" customHeight="1" x14ac:dyDescent="0.3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2" customHeight="1" x14ac:dyDescent="0.3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2" customHeight="1" x14ac:dyDescent="0.3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2" customHeight="1" x14ac:dyDescent="0.3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2" customHeight="1" x14ac:dyDescent="0.3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2" customHeight="1" x14ac:dyDescent="0.3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2" customHeight="1" x14ac:dyDescent="0.3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2" customHeight="1" x14ac:dyDescent="0.3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2" customHeight="1" x14ac:dyDescent="0.3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2" customHeight="1" x14ac:dyDescent="0.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2" customHeight="1" x14ac:dyDescent="0.3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2" customHeight="1" x14ac:dyDescent="0.3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2" customHeight="1" x14ac:dyDescent="0.3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2" customHeight="1" x14ac:dyDescent="0.3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2" customHeight="1" x14ac:dyDescent="0.3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2" customHeight="1" x14ac:dyDescent="0.3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2" customHeight="1" x14ac:dyDescent="0.3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2" customHeight="1" x14ac:dyDescent="0.3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2" customHeight="1" x14ac:dyDescent="0.3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2" customHeight="1" x14ac:dyDescent="0.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2" customHeight="1" x14ac:dyDescent="0.3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2" customHeight="1" x14ac:dyDescent="0.3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2" customHeight="1" x14ac:dyDescent="0.3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2" customHeight="1" x14ac:dyDescent="0.3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2" customHeight="1" x14ac:dyDescent="0.3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2" customHeight="1" x14ac:dyDescent="0.3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2" customHeight="1" x14ac:dyDescent="0.3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2" customHeight="1" x14ac:dyDescent="0.3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2" customHeight="1" x14ac:dyDescent="0.3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2" customHeight="1" x14ac:dyDescent="0.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2" customHeight="1" x14ac:dyDescent="0.3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2" customHeight="1" x14ac:dyDescent="0.3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2" customHeight="1" x14ac:dyDescent="0.3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2" customHeight="1" x14ac:dyDescent="0.3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2" customHeight="1" x14ac:dyDescent="0.3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2" customHeight="1" x14ac:dyDescent="0.3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2" customHeight="1" x14ac:dyDescent="0.3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2" customHeight="1" x14ac:dyDescent="0.3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2" customHeight="1" x14ac:dyDescent="0.3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2" customHeight="1" x14ac:dyDescent="0.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2" customHeight="1" x14ac:dyDescent="0.3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2" customHeight="1" x14ac:dyDescent="0.3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2" customHeight="1" x14ac:dyDescent="0.3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2" customHeight="1" x14ac:dyDescent="0.3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2" customHeight="1" x14ac:dyDescent="0.3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2" customHeight="1" x14ac:dyDescent="0.3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2" customHeight="1" x14ac:dyDescent="0.3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2" customHeight="1" x14ac:dyDescent="0.3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2" customHeight="1" x14ac:dyDescent="0.3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2" customHeight="1" x14ac:dyDescent="0.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2" customHeight="1" x14ac:dyDescent="0.3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2" customHeight="1" x14ac:dyDescent="0.3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2" customHeight="1" x14ac:dyDescent="0.3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2" customHeight="1" x14ac:dyDescent="0.3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2" customHeight="1" x14ac:dyDescent="0.3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2" customHeight="1" x14ac:dyDescent="0.3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2" customHeight="1" x14ac:dyDescent="0.3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2" customHeight="1" x14ac:dyDescent="0.3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2" customHeight="1" x14ac:dyDescent="0.3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2" customHeight="1" x14ac:dyDescent="0.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2" customHeight="1" x14ac:dyDescent="0.3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2" customHeight="1" x14ac:dyDescent="0.3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2" customHeight="1" x14ac:dyDescent="0.3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2" customHeight="1" x14ac:dyDescent="0.3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2" customHeight="1" x14ac:dyDescent="0.3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2" customHeight="1" x14ac:dyDescent="0.3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2" customHeight="1" x14ac:dyDescent="0.3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2" customHeight="1" x14ac:dyDescent="0.3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2" customHeight="1" x14ac:dyDescent="0.3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2" customHeight="1" x14ac:dyDescent="0.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2" customHeight="1" x14ac:dyDescent="0.3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2" customHeight="1" x14ac:dyDescent="0.3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2" customHeight="1" x14ac:dyDescent="0.3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2" customHeight="1" x14ac:dyDescent="0.3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2" customHeight="1" x14ac:dyDescent="0.3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2" customHeight="1" x14ac:dyDescent="0.3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2" customHeight="1" x14ac:dyDescent="0.3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2" customHeight="1" x14ac:dyDescent="0.3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2" customHeight="1" x14ac:dyDescent="0.3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2" customHeight="1" x14ac:dyDescent="0.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2" customHeight="1" x14ac:dyDescent="0.3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2" customHeight="1" x14ac:dyDescent="0.3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2" customHeight="1" x14ac:dyDescent="0.3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2" customHeight="1" x14ac:dyDescent="0.3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2" customHeight="1" x14ac:dyDescent="0.3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2" customHeight="1" x14ac:dyDescent="0.3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2" customHeight="1" x14ac:dyDescent="0.3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2" customHeight="1" x14ac:dyDescent="0.3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2" customHeight="1" x14ac:dyDescent="0.3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2" customHeight="1" x14ac:dyDescent="0.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2" customHeight="1" x14ac:dyDescent="0.3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2" customHeight="1" x14ac:dyDescent="0.3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2" customHeight="1" x14ac:dyDescent="0.3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2" customHeight="1" x14ac:dyDescent="0.3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2" customHeight="1" x14ac:dyDescent="0.3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2" customHeight="1" x14ac:dyDescent="0.3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2" customHeight="1" x14ac:dyDescent="0.3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2" customHeight="1" x14ac:dyDescent="0.3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2" customHeight="1" x14ac:dyDescent="0.3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2" customHeight="1" x14ac:dyDescent="0.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2" customHeight="1" x14ac:dyDescent="0.3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2" customHeight="1" x14ac:dyDescent="0.3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2" customHeight="1" x14ac:dyDescent="0.3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2" customHeight="1" x14ac:dyDescent="0.3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2" customHeight="1" x14ac:dyDescent="0.3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2" customHeight="1" x14ac:dyDescent="0.3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2" customHeight="1" x14ac:dyDescent="0.3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pageMargins left="0.7" right="0.7" top="0.75" bottom="0.75" header="0" footer="0"/>
  <pageSetup orientation="landscape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1000"/>
  <sheetViews>
    <sheetView workbookViewId="0"/>
  </sheetViews>
  <sheetFormatPr baseColWidth="10" defaultColWidth="14.44140625" defaultRowHeight="15" customHeight="1" x14ac:dyDescent="0.3"/>
  <cols>
    <col min="1" max="1" width="10.6640625" customWidth="1"/>
    <col min="2" max="3" width="23.109375" customWidth="1"/>
    <col min="4" max="26" width="8.6640625" customWidth="1"/>
  </cols>
  <sheetData>
    <row r="1" spans="1:26" ht="12" customHeight="1" x14ac:dyDescent="0.3">
      <c r="A1" s="90" t="s">
        <v>260</v>
      </c>
      <c r="B1" s="90"/>
      <c r="C1" s="47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2" customHeight="1" x14ac:dyDescent="0.3">
      <c r="A2" s="49" t="s">
        <v>239</v>
      </c>
      <c r="B2" s="50" t="s">
        <v>46</v>
      </c>
      <c r="C2" s="51" t="s">
        <v>47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2" customHeight="1" x14ac:dyDescent="0.3">
      <c r="A3" s="87">
        <v>2000</v>
      </c>
      <c r="B3" s="91">
        <v>676049.33028564835</v>
      </c>
      <c r="C3" s="92">
        <v>97.107215065321569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2" customHeight="1" x14ac:dyDescent="0.3">
      <c r="A4" s="87">
        <v>2001</v>
      </c>
      <c r="B4" s="91">
        <v>642937.28248072241</v>
      </c>
      <c r="C4" s="92">
        <v>105.3971294080375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2" customHeight="1" x14ac:dyDescent="0.3">
      <c r="A5" s="87">
        <v>2002</v>
      </c>
      <c r="B5" s="91">
        <v>646741.2214467359</v>
      </c>
      <c r="C5" s="92">
        <v>79.446888358480024</v>
      </c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2" customHeight="1" x14ac:dyDescent="0.3">
      <c r="A6" s="87">
        <v>2003</v>
      </c>
      <c r="B6" s="91">
        <v>581907</v>
      </c>
      <c r="C6" s="92">
        <v>103.11016148467942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2" customHeight="1" x14ac:dyDescent="0.3">
      <c r="A7" s="87">
        <v>2004</v>
      </c>
      <c r="B7" s="91">
        <v>553785.10037174716</v>
      </c>
      <c r="C7" s="92">
        <v>151.56487974577871</v>
      </c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2" customHeight="1" x14ac:dyDescent="0.3">
      <c r="A8" s="87">
        <v>2005</v>
      </c>
      <c r="B8" s="91">
        <v>522248</v>
      </c>
      <c r="C8" s="92">
        <v>100.80981622550198</v>
      </c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2" customHeight="1" x14ac:dyDescent="0.3">
      <c r="A9" s="87">
        <v>2006</v>
      </c>
      <c r="B9" s="91">
        <v>504403.04535147396</v>
      </c>
      <c r="C9" s="92">
        <v>107.08547898844158</v>
      </c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2" customHeight="1" x14ac:dyDescent="0.3">
      <c r="A10" s="87">
        <v>2007</v>
      </c>
      <c r="B10" s="91">
        <v>459291</v>
      </c>
      <c r="C10" s="92">
        <v>106.92742200626293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2" customHeight="1" x14ac:dyDescent="0.3">
      <c r="A11" s="87">
        <v>2008</v>
      </c>
      <c r="B11" s="91">
        <v>435152</v>
      </c>
      <c r="C11" s="92">
        <v>131.07702805790626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2" customHeight="1" x14ac:dyDescent="0.3">
      <c r="A12" s="87">
        <v>2009</v>
      </c>
      <c r="B12" s="91">
        <v>446510</v>
      </c>
      <c r="C12" s="92">
        <v>67.730070876096008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2" customHeight="1" x14ac:dyDescent="0.3">
      <c r="A13" s="87">
        <v>2010</v>
      </c>
      <c r="B13" s="91">
        <v>444157</v>
      </c>
      <c r="C13" s="92">
        <v>117.6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2" customHeight="1" x14ac:dyDescent="0.3">
      <c r="A14" s="87">
        <v>2011</v>
      </c>
      <c r="B14" s="91">
        <v>436951</v>
      </c>
      <c r="C14" s="92">
        <v>149.30000000000001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2" customHeight="1" x14ac:dyDescent="0.3">
      <c r="A15" s="87">
        <v>2012</v>
      </c>
      <c r="B15" s="91">
        <v>433279</v>
      </c>
      <c r="C15" s="92">
        <v>92.3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2" customHeight="1" x14ac:dyDescent="0.3">
      <c r="A16" s="87">
        <v>2013</v>
      </c>
      <c r="B16" s="91">
        <v>444424</v>
      </c>
      <c r="C16" s="92">
        <v>109.9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2" customHeight="1" x14ac:dyDescent="0.3">
      <c r="A17" s="87">
        <v>2014</v>
      </c>
      <c r="B17" s="91">
        <v>462930</v>
      </c>
      <c r="C17" s="92">
        <v>106.2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2" customHeight="1" x14ac:dyDescent="0.3">
      <c r="A18" s="87">
        <v>2015</v>
      </c>
      <c r="B18" s="91">
        <v>441903</v>
      </c>
      <c r="C18" s="92">
        <v>94.3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2" customHeight="1" x14ac:dyDescent="0.3">
      <c r="A19" s="87">
        <v>2016</v>
      </c>
      <c r="B19" s="91">
        <v>434281</v>
      </c>
      <c r="C19" s="92">
        <v>107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2" customHeight="1" x14ac:dyDescent="0.3">
      <c r="A20" s="87">
        <v>2017</v>
      </c>
      <c r="B20" s="91">
        <v>421415</v>
      </c>
      <c r="C20" s="92">
        <v>101.5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2" customHeight="1" x14ac:dyDescent="0.3">
      <c r="A21" s="87">
        <v>2018</v>
      </c>
      <c r="B21" s="91">
        <v>391601</v>
      </c>
      <c r="C21" s="92">
        <v>102.6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2" customHeight="1" x14ac:dyDescent="0.3">
      <c r="A22" s="87">
        <v>2019</v>
      </c>
      <c r="B22" s="91">
        <v>358891</v>
      </c>
      <c r="C22" s="92">
        <v>106.7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2" customHeight="1" x14ac:dyDescent="0.3">
      <c r="A23" s="87">
        <v>2020</v>
      </c>
      <c r="B23" s="91">
        <v>337561</v>
      </c>
      <c r="C23" s="92">
        <v>106.9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2" customHeight="1" x14ac:dyDescent="0.3">
      <c r="A24" s="87">
        <v>2021</v>
      </c>
      <c r="B24" s="91">
        <v>325578</v>
      </c>
      <c r="C24" s="92">
        <v>109.4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2" customHeight="1" x14ac:dyDescent="0.3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2" customHeight="1" x14ac:dyDescent="0.3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2" customHeight="1" x14ac:dyDescent="0.3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2" customHeight="1" x14ac:dyDescent="0.3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2" customHeight="1" x14ac:dyDescent="0.3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2" customHeight="1" x14ac:dyDescent="0.3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2" customHeight="1" x14ac:dyDescent="0.3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2" customHeight="1" x14ac:dyDescent="0.3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2" customHeight="1" x14ac:dyDescent="0.3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2" customHeight="1" x14ac:dyDescent="0.3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2" customHeight="1" x14ac:dyDescent="0.3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2" customHeight="1" x14ac:dyDescent="0.3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2" customHeight="1" x14ac:dyDescent="0.3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2" customHeight="1" x14ac:dyDescent="0.3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2" customHeight="1" x14ac:dyDescent="0.3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2" customHeight="1" x14ac:dyDescent="0.3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2" customHeight="1" x14ac:dyDescent="0.3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2" customHeight="1" x14ac:dyDescent="0.3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2" customHeight="1" x14ac:dyDescent="0.3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2" customHeight="1" x14ac:dyDescent="0.3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2" customHeight="1" x14ac:dyDescent="0.3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2" customHeight="1" x14ac:dyDescent="0.3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2" customHeight="1" x14ac:dyDescent="0.3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2" customHeight="1" x14ac:dyDescent="0.3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2" customHeight="1" x14ac:dyDescent="0.3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2" customHeight="1" x14ac:dyDescent="0.3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2" customHeight="1" x14ac:dyDescent="0.3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2" customHeight="1" x14ac:dyDescent="0.3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2" customHeight="1" x14ac:dyDescent="0.3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2" customHeight="1" x14ac:dyDescent="0.3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2" customHeight="1" x14ac:dyDescent="0.3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2" customHeight="1" x14ac:dyDescent="0.3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2" customHeight="1" x14ac:dyDescent="0.3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2" customHeight="1" x14ac:dyDescent="0.3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2" customHeight="1" x14ac:dyDescent="0.3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2" customHeight="1" x14ac:dyDescent="0.3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2" customHeight="1" x14ac:dyDescent="0.3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2" customHeight="1" x14ac:dyDescent="0.3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2" customHeight="1" x14ac:dyDescent="0.3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2" customHeight="1" x14ac:dyDescent="0.3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2" customHeight="1" x14ac:dyDescent="0.3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2" customHeight="1" x14ac:dyDescent="0.3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2" customHeight="1" x14ac:dyDescent="0.3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2" customHeight="1" x14ac:dyDescent="0.3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2" customHeight="1" x14ac:dyDescent="0.3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2" customHeight="1" x14ac:dyDescent="0.3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2" customHeight="1" x14ac:dyDescent="0.3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2" customHeight="1" x14ac:dyDescent="0.3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2" customHeight="1" x14ac:dyDescent="0.3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2" customHeight="1" x14ac:dyDescent="0.3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2" customHeight="1" x14ac:dyDescent="0.3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2" customHeight="1" x14ac:dyDescent="0.3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2" customHeight="1" x14ac:dyDescent="0.3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2" customHeight="1" x14ac:dyDescent="0.3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2" customHeight="1" x14ac:dyDescent="0.3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2" customHeight="1" x14ac:dyDescent="0.3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2" customHeight="1" x14ac:dyDescent="0.3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2" customHeight="1" x14ac:dyDescent="0.3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2" customHeight="1" x14ac:dyDescent="0.3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2" customHeight="1" x14ac:dyDescent="0.3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2" customHeight="1" x14ac:dyDescent="0.3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2" customHeight="1" x14ac:dyDescent="0.3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2" customHeight="1" x14ac:dyDescent="0.3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2" customHeight="1" x14ac:dyDescent="0.3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2" customHeight="1" x14ac:dyDescent="0.3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2" customHeight="1" x14ac:dyDescent="0.3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2" customHeight="1" x14ac:dyDescent="0.3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2" customHeight="1" x14ac:dyDescent="0.3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2" customHeight="1" x14ac:dyDescent="0.3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2" customHeight="1" x14ac:dyDescent="0.3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2" customHeight="1" x14ac:dyDescent="0.3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2" customHeight="1" x14ac:dyDescent="0.3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2" customHeight="1" x14ac:dyDescent="0.3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2" customHeight="1" x14ac:dyDescent="0.3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2" customHeight="1" x14ac:dyDescent="0.3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2" customHeight="1" x14ac:dyDescent="0.3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2" customHeight="1" x14ac:dyDescent="0.3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2" customHeight="1" x14ac:dyDescent="0.3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2" customHeight="1" x14ac:dyDescent="0.3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2" customHeight="1" x14ac:dyDescent="0.3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2" customHeight="1" x14ac:dyDescent="0.3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2" customHeight="1" x14ac:dyDescent="0.3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2" customHeight="1" x14ac:dyDescent="0.3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2" customHeight="1" x14ac:dyDescent="0.3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2" customHeight="1" x14ac:dyDescent="0.3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2" customHeight="1" x14ac:dyDescent="0.3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2" customHeight="1" x14ac:dyDescent="0.3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2" customHeight="1" x14ac:dyDescent="0.3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2" customHeight="1" x14ac:dyDescent="0.3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2" customHeight="1" x14ac:dyDescent="0.3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2" customHeight="1" x14ac:dyDescent="0.3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2" customHeight="1" x14ac:dyDescent="0.3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2" customHeight="1" x14ac:dyDescent="0.3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2" customHeight="1" x14ac:dyDescent="0.3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2" customHeight="1" x14ac:dyDescent="0.3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2" customHeight="1" x14ac:dyDescent="0.3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2" customHeight="1" x14ac:dyDescent="0.3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2" customHeight="1" x14ac:dyDescent="0.3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2" customHeight="1" x14ac:dyDescent="0.3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2" customHeight="1" x14ac:dyDescent="0.3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2" customHeight="1" x14ac:dyDescent="0.3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2" customHeight="1" x14ac:dyDescent="0.3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2" customHeight="1" x14ac:dyDescent="0.3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2" customHeight="1" x14ac:dyDescent="0.3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2" customHeight="1" x14ac:dyDescent="0.3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2" customHeight="1" x14ac:dyDescent="0.3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2" customHeight="1" x14ac:dyDescent="0.3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2" customHeight="1" x14ac:dyDescent="0.3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2" customHeight="1" x14ac:dyDescent="0.3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2" customHeight="1" x14ac:dyDescent="0.3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2" customHeight="1" x14ac:dyDescent="0.3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2" customHeight="1" x14ac:dyDescent="0.3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2" customHeight="1" x14ac:dyDescent="0.3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2" customHeight="1" x14ac:dyDescent="0.3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2" customHeight="1" x14ac:dyDescent="0.3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2" customHeight="1" x14ac:dyDescent="0.3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2" customHeight="1" x14ac:dyDescent="0.3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2" customHeight="1" x14ac:dyDescent="0.3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2" customHeight="1" x14ac:dyDescent="0.3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2" customHeight="1" x14ac:dyDescent="0.3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2" customHeight="1" x14ac:dyDescent="0.3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2" customHeight="1" x14ac:dyDescent="0.3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2" customHeight="1" x14ac:dyDescent="0.3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2" customHeight="1" x14ac:dyDescent="0.3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2" customHeight="1" x14ac:dyDescent="0.3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2" customHeight="1" x14ac:dyDescent="0.3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2" customHeight="1" x14ac:dyDescent="0.3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2" customHeight="1" x14ac:dyDescent="0.3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2" customHeight="1" x14ac:dyDescent="0.3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2" customHeight="1" x14ac:dyDescent="0.3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2" customHeight="1" x14ac:dyDescent="0.3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2" customHeight="1" x14ac:dyDescent="0.3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2" customHeight="1" x14ac:dyDescent="0.3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2" customHeight="1" x14ac:dyDescent="0.3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2" customHeight="1" x14ac:dyDescent="0.3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2" customHeight="1" x14ac:dyDescent="0.3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2" customHeight="1" x14ac:dyDescent="0.3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2" customHeight="1" x14ac:dyDescent="0.3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2" customHeight="1" x14ac:dyDescent="0.3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2" customHeight="1" x14ac:dyDescent="0.3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2" customHeight="1" x14ac:dyDescent="0.3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2" customHeight="1" x14ac:dyDescent="0.3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2" customHeight="1" x14ac:dyDescent="0.3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2" customHeight="1" x14ac:dyDescent="0.3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2" customHeight="1" x14ac:dyDescent="0.3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2" customHeight="1" x14ac:dyDescent="0.3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2" customHeight="1" x14ac:dyDescent="0.3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2" customHeight="1" x14ac:dyDescent="0.3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2" customHeight="1" x14ac:dyDescent="0.3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2" customHeight="1" x14ac:dyDescent="0.3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2" customHeight="1" x14ac:dyDescent="0.3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2" customHeight="1" x14ac:dyDescent="0.3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2" customHeight="1" x14ac:dyDescent="0.3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2" customHeight="1" x14ac:dyDescent="0.3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2" customHeight="1" x14ac:dyDescent="0.3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2" customHeight="1" x14ac:dyDescent="0.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2" customHeight="1" x14ac:dyDescent="0.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2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2" customHeight="1" x14ac:dyDescent="0.3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2" customHeight="1" x14ac:dyDescent="0.3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2" customHeight="1" x14ac:dyDescent="0.3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2" customHeight="1" x14ac:dyDescent="0.3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2" customHeight="1" x14ac:dyDescent="0.3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2" customHeight="1" x14ac:dyDescent="0.3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2" customHeight="1" x14ac:dyDescent="0.3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2" customHeight="1" x14ac:dyDescent="0.3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2" customHeight="1" x14ac:dyDescent="0.3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2" customHeight="1" x14ac:dyDescent="0.3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2" customHeight="1" x14ac:dyDescent="0.3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2" customHeight="1" x14ac:dyDescent="0.3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2" customHeight="1" x14ac:dyDescent="0.3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2" customHeight="1" x14ac:dyDescent="0.3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2" customHeight="1" x14ac:dyDescent="0.3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2" customHeight="1" x14ac:dyDescent="0.3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2" customHeight="1" x14ac:dyDescent="0.3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2" customHeight="1" x14ac:dyDescent="0.3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2" customHeight="1" x14ac:dyDescent="0.3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2" customHeight="1" x14ac:dyDescent="0.3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2" customHeight="1" x14ac:dyDescent="0.3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2" customHeight="1" x14ac:dyDescent="0.3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2" customHeight="1" x14ac:dyDescent="0.3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2" customHeight="1" x14ac:dyDescent="0.3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2" customHeight="1" x14ac:dyDescent="0.3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2" customHeight="1" x14ac:dyDescent="0.3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2" customHeight="1" x14ac:dyDescent="0.3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2" customHeight="1" x14ac:dyDescent="0.3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2" customHeight="1" x14ac:dyDescent="0.3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2" customHeight="1" x14ac:dyDescent="0.3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2" customHeight="1" x14ac:dyDescent="0.3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2" customHeight="1" x14ac:dyDescent="0.3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2" customHeight="1" x14ac:dyDescent="0.3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2" customHeight="1" x14ac:dyDescent="0.3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2" customHeight="1" x14ac:dyDescent="0.3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2" customHeight="1" x14ac:dyDescent="0.3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2" customHeight="1" x14ac:dyDescent="0.3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2" customHeight="1" x14ac:dyDescent="0.3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2" customHeight="1" x14ac:dyDescent="0.3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2" customHeight="1" x14ac:dyDescent="0.3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2" customHeight="1" x14ac:dyDescent="0.3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2" customHeight="1" x14ac:dyDescent="0.3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2" customHeight="1" x14ac:dyDescent="0.3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2" customHeight="1" x14ac:dyDescent="0.3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2" customHeight="1" x14ac:dyDescent="0.3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2" customHeight="1" x14ac:dyDescent="0.3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2" customHeight="1" x14ac:dyDescent="0.3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2" customHeight="1" x14ac:dyDescent="0.3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2" customHeight="1" x14ac:dyDescent="0.3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2" customHeight="1" x14ac:dyDescent="0.3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2" customHeight="1" x14ac:dyDescent="0.3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2" customHeight="1" x14ac:dyDescent="0.3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2" customHeight="1" x14ac:dyDescent="0.3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2" customHeight="1" x14ac:dyDescent="0.3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2" customHeight="1" x14ac:dyDescent="0.3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2" customHeight="1" x14ac:dyDescent="0.3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2" customHeight="1" x14ac:dyDescent="0.3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2" customHeight="1" x14ac:dyDescent="0.3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2" customHeight="1" x14ac:dyDescent="0.3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2" customHeight="1" x14ac:dyDescent="0.3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2" customHeight="1" x14ac:dyDescent="0.3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2" customHeight="1" x14ac:dyDescent="0.3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2" customHeight="1" x14ac:dyDescent="0.3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2" customHeight="1" x14ac:dyDescent="0.3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2" customHeight="1" x14ac:dyDescent="0.3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2" customHeight="1" x14ac:dyDescent="0.3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2" customHeight="1" x14ac:dyDescent="0.3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2" customHeight="1" x14ac:dyDescent="0.3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2" customHeight="1" x14ac:dyDescent="0.3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2" customHeight="1" x14ac:dyDescent="0.3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2" customHeight="1" x14ac:dyDescent="0.3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2" customHeight="1" x14ac:dyDescent="0.3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2" customHeight="1" x14ac:dyDescent="0.3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2" customHeight="1" x14ac:dyDescent="0.3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2" customHeight="1" x14ac:dyDescent="0.3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2" customHeight="1" x14ac:dyDescent="0.3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2" customHeight="1" x14ac:dyDescent="0.3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2" customHeight="1" x14ac:dyDescent="0.3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2" customHeight="1" x14ac:dyDescent="0.3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2" customHeight="1" x14ac:dyDescent="0.3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2" customHeight="1" x14ac:dyDescent="0.3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2" customHeight="1" x14ac:dyDescent="0.3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2" customHeight="1" x14ac:dyDescent="0.3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2" customHeight="1" x14ac:dyDescent="0.3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2" customHeight="1" x14ac:dyDescent="0.3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2" customHeight="1" x14ac:dyDescent="0.3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2" customHeight="1" x14ac:dyDescent="0.3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2" customHeight="1" x14ac:dyDescent="0.3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2" customHeight="1" x14ac:dyDescent="0.3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2" customHeight="1" x14ac:dyDescent="0.3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2" customHeight="1" x14ac:dyDescent="0.3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2" customHeight="1" x14ac:dyDescent="0.3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2" customHeight="1" x14ac:dyDescent="0.3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2" customHeight="1" x14ac:dyDescent="0.3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2" customHeight="1" x14ac:dyDescent="0.3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2" customHeight="1" x14ac:dyDescent="0.3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2" customHeight="1" x14ac:dyDescent="0.3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2" customHeight="1" x14ac:dyDescent="0.3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2" customHeight="1" x14ac:dyDescent="0.3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2" customHeight="1" x14ac:dyDescent="0.3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2" customHeight="1" x14ac:dyDescent="0.3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2" customHeight="1" x14ac:dyDescent="0.3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2" customHeight="1" x14ac:dyDescent="0.3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2" customHeight="1" x14ac:dyDescent="0.3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2" customHeight="1" x14ac:dyDescent="0.3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2" customHeight="1" x14ac:dyDescent="0.3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2" customHeight="1" x14ac:dyDescent="0.3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2" customHeight="1" x14ac:dyDescent="0.3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2" customHeight="1" x14ac:dyDescent="0.3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2" customHeight="1" x14ac:dyDescent="0.3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2" customHeight="1" x14ac:dyDescent="0.3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2" customHeight="1" x14ac:dyDescent="0.3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2" customHeight="1" x14ac:dyDescent="0.3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2" customHeight="1" x14ac:dyDescent="0.3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2" customHeight="1" x14ac:dyDescent="0.3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2" customHeight="1" x14ac:dyDescent="0.3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2" customHeight="1" x14ac:dyDescent="0.3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2" customHeight="1" x14ac:dyDescent="0.3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2" customHeight="1" x14ac:dyDescent="0.3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2" customHeight="1" x14ac:dyDescent="0.3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2" customHeight="1" x14ac:dyDescent="0.3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2" customHeight="1" x14ac:dyDescent="0.3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2" customHeight="1" x14ac:dyDescent="0.3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2" customHeight="1" x14ac:dyDescent="0.3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2" customHeight="1" x14ac:dyDescent="0.3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2" customHeight="1" x14ac:dyDescent="0.3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2" customHeight="1" x14ac:dyDescent="0.3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2" customHeight="1" x14ac:dyDescent="0.3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2" customHeight="1" x14ac:dyDescent="0.3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2" customHeight="1" x14ac:dyDescent="0.3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2" customHeight="1" x14ac:dyDescent="0.3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2" customHeight="1" x14ac:dyDescent="0.3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2" customHeight="1" x14ac:dyDescent="0.3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2" customHeight="1" x14ac:dyDescent="0.3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2" customHeight="1" x14ac:dyDescent="0.3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2" customHeight="1" x14ac:dyDescent="0.3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2" customHeight="1" x14ac:dyDescent="0.3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2" customHeight="1" x14ac:dyDescent="0.3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2" customHeight="1" x14ac:dyDescent="0.3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2" customHeight="1" x14ac:dyDescent="0.3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2" customHeight="1" x14ac:dyDescent="0.3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2" customHeight="1" x14ac:dyDescent="0.3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2" customHeight="1" x14ac:dyDescent="0.3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2" customHeight="1" x14ac:dyDescent="0.3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2" customHeight="1" x14ac:dyDescent="0.3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2" customHeight="1" x14ac:dyDescent="0.3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2" customHeight="1" x14ac:dyDescent="0.3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2" customHeight="1" x14ac:dyDescent="0.3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2" customHeight="1" x14ac:dyDescent="0.3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2" customHeight="1" x14ac:dyDescent="0.3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2" customHeight="1" x14ac:dyDescent="0.3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2" customHeight="1" x14ac:dyDescent="0.3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2" customHeight="1" x14ac:dyDescent="0.3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2" customHeight="1" x14ac:dyDescent="0.3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2" customHeight="1" x14ac:dyDescent="0.3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2" customHeight="1" x14ac:dyDescent="0.3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2" customHeight="1" x14ac:dyDescent="0.3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2" customHeight="1" x14ac:dyDescent="0.3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2" customHeight="1" x14ac:dyDescent="0.3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2" customHeight="1" x14ac:dyDescent="0.3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2" customHeight="1" x14ac:dyDescent="0.3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2" customHeight="1" x14ac:dyDescent="0.3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2" customHeight="1" x14ac:dyDescent="0.3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2" customHeight="1" x14ac:dyDescent="0.3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2" customHeight="1" x14ac:dyDescent="0.3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2" customHeight="1" x14ac:dyDescent="0.3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2" customHeight="1" x14ac:dyDescent="0.3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2" customHeight="1" x14ac:dyDescent="0.3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2" customHeight="1" x14ac:dyDescent="0.3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2" customHeight="1" x14ac:dyDescent="0.3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2" customHeight="1" x14ac:dyDescent="0.3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2" customHeight="1" x14ac:dyDescent="0.3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2" customHeight="1" x14ac:dyDescent="0.3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2" customHeight="1" x14ac:dyDescent="0.3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2" customHeight="1" x14ac:dyDescent="0.3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2" customHeight="1" x14ac:dyDescent="0.3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2" customHeight="1" x14ac:dyDescent="0.3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2" customHeight="1" x14ac:dyDescent="0.3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2" customHeight="1" x14ac:dyDescent="0.3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2" customHeight="1" x14ac:dyDescent="0.3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2" customHeight="1" x14ac:dyDescent="0.3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2" customHeight="1" x14ac:dyDescent="0.3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2" customHeight="1" x14ac:dyDescent="0.3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2" customHeight="1" x14ac:dyDescent="0.3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2" customHeight="1" x14ac:dyDescent="0.3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2" customHeight="1" x14ac:dyDescent="0.3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2" customHeight="1" x14ac:dyDescent="0.3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2" customHeight="1" x14ac:dyDescent="0.3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2" customHeight="1" x14ac:dyDescent="0.3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2" customHeight="1" x14ac:dyDescent="0.3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2" customHeight="1" x14ac:dyDescent="0.3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2" customHeight="1" x14ac:dyDescent="0.3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2" customHeight="1" x14ac:dyDescent="0.3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2" customHeight="1" x14ac:dyDescent="0.3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2" customHeight="1" x14ac:dyDescent="0.3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2" customHeight="1" x14ac:dyDescent="0.3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2" customHeight="1" x14ac:dyDescent="0.3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2" customHeight="1" x14ac:dyDescent="0.3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2" customHeight="1" x14ac:dyDescent="0.3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2" customHeight="1" x14ac:dyDescent="0.3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2" customHeight="1" x14ac:dyDescent="0.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2" customHeight="1" x14ac:dyDescent="0.3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2" customHeight="1" x14ac:dyDescent="0.3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2" customHeight="1" x14ac:dyDescent="0.3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2" customHeight="1" x14ac:dyDescent="0.3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2" customHeight="1" x14ac:dyDescent="0.3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2" customHeight="1" x14ac:dyDescent="0.3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2" customHeight="1" x14ac:dyDescent="0.3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2" customHeight="1" x14ac:dyDescent="0.3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2" customHeight="1" x14ac:dyDescent="0.3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2" customHeight="1" x14ac:dyDescent="0.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2" customHeight="1" x14ac:dyDescent="0.3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2" customHeight="1" x14ac:dyDescent="0.3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2" customHeight="1" x14ac:dyDescent="0.3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2" customHeight="1" x14ac:dyDescent="0.3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2" customHeight="1" x14ac:dyDescent="0.3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2" customHeight="1" x14ac:dyDescent="0.3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2" customHeight="1" x14ac:dyDescent="0.3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2" customHeight="1" x14ac:dyDescent="0.3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2" customHeight="1" x14ac:dyDescent="0.3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2" customHeight="1" x14ac:dyDescent="0.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2" customHeight="1" x14ac:dyDescent="0.3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2" customHeight="1" x14ac:dyDescent="0.3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2" customHeight="1" x14ac:dyDescent="0.3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2" customHeight="1" x14ac:dyDescent="0.3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2" customHeight="1" x14ac:dyDescent="0.3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2" customHeight="1" x14ac:dyDescent="0.3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2" customHeight="1" x14ac:dyDescent="0.3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2" customHeight="1" x14ac:dyDescent="0.3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2" customHeight="1" x14ac:dyDescent="0.3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2" customHeight="1" x14ac:dyDescent="0.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2" customHeight="1" x14ac:dyDescent="0.3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2" customHeight="1" x14ac:dyDescent="0.3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2" customHeight="1" x14ac:dyDescent="0.3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2" customHeight="1" x14ac:dyDescent="0.3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2" customHeight="1" x14ac:dyDescent="0.3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2" customHeight="1" x14ac:dyDescent="0.3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2" customHeight="1" x14ac:dyDescent="0.3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2" customHeight="1" x14ac:dyDescent="0.3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2" customHeight="1" x14ac:dyDescent="0.3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2" customHeight="1" x14ac:dyDescent="0.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2" customHeight="1" x14ac:dyDescent="0.3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2" customHeight="1" x14ac:dyDescent="0.3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2" customHeight="1" x14ac:dyDescent="0.3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2" customHeight="1" x14ac:dyDescent="0.3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2" customHeight="1" x14ac:dyDescent="0.3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2" customHeight="1" x14ac:dyDescent="0.3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2" customHeight="1" x14ac:dyDescent="0.3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2" customHeight="1" x14ac:dyDescent="0.3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2" customHeight="1" x14ac:dyDescent="0.3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2" customHeight="1" x14ac:dyDescent="0.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2" customHeight="1" x14ac:dyDescent="0.3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2" customHeight="1" x14ac:dyDescent="0.3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2" customHeight="1" x14ac:dyDescent="0.3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2" customHeight="1" x14ac:dyDescent="0.3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2" customHeight="1" x14ac:dyDescent="0.3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2" customHeight="1" x14ac:dyDescent="0.3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2" customHeight="1" x14ac:dyDescent="0.3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2" customHeight="1" x14ac:dyDescent="0.3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2" customHeight="1" x14ac:dyDescent="0.3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2" customHeight="1" x14ac:dyDescent="0.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2" customHeight="1" x14ac:dyDescent="0.3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2" customHeight="1" x14ac:dyDescent="0.3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2" customHeight="1" x14ac:dyDescent="0.3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2" customHeight="1" x14ac:dyDescent="0.3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2" customHeight="1" x14ac:dyDescent="0.3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2" customHeight="1" x14ac:dyDescent="0.3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2" customHeight="1" x14ac:dyDescent="0.3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2" customHeight="1" x14ac:dyDescent="0.3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2" customHeight="1" x14ac:dyDescent="0.3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2" customHeight="1" x14ac:dyDescent="0.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2" customHeight="1" x14ac:dyDescent="0.3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2" customHeight="1" x14ac:dyDescent="0.3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2" customHeight="1" x14ac:dyDescent="0.3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2" customHeight="1" x14ac:dyDescent="0.3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2" customHeight="1" x14ac:dyDescent="0.3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2" customHeight="1" x14ac:dyDescent="0.3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2" customHeight="1" x14ac:dyDescent="0.3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2" customHeight="1" x14ac:dyDescent="0.3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2" customHeight="1" x14ac:dyDescent="0.3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2" customHeight="1" x14ac:dyDescent="0.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2" customHeight="1" x14ac:dyDescent="0.3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2" customHeight="1" x14ac:dyDescent="0.3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2" customHeight="1" x14ac:dyDescent="0.3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2" customHeight="1" x14ac:dyDescent="0.3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2" customHeight="1" x14ac:dyDescent="0.3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2" customHeight="1" x14ac:dyDescent="0.3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2" customHeight="1" x14ac:dyDescent="0.3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2" customHeight="1" x14ac:dyDescent="0.3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2" customHeight="1" x14ac:dyDescent="0.3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2" customHeight="1" x14ac:dyDescent="0.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2" customHeight="1" x14ac:dyDescent="0.3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2" customHeight="1" x14ac:dyDescent="0.3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2" customHeight="1" x14ac:dyDescent="0.3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2" customHeight="1" x14ac:dyDescent="0.3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2" customHeight="1" x14ac:dyDescent="0.3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2" customHeight="1" x14ac:dyDescent="0.3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2" customHeight="1" x14ac:dyDescent="0.3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2" customHeight="1" x14ac:dyDescent="0.3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2" customHeight="1" x14ac:dyDescent="0.3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2" customHeight="1" x14ac:dyDescent="0.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2" customHeight="1" x14ac:dyDescent="0.3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2" customHeight="1" x14ac:dyDescent="0.3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2" customHeight="1" x14ac:dyDescent="0.3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2" customHeight="1" x14ac:dyDescent="0.3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2" customHeight="1" x14ac:dyDescent="0.3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2" customHeight="1" x14ac:dyDescent="0.3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2" customHeight="1" x14ac:dyDescent="0.3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2" customHeight="1" x14ac:dyDescent="0.3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2" customHeight="1" x14ac:dyDescent="0.3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2" customHeight="1" x14ac:dyDescent="0.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2" customHeight="1" x14ac:dyDescent="0.3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2" customHeight="1" x14ac:dyDescent="0.3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2" customHeight="1" x14ac:dyDescent="0.3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2" customHeight="1" x14ac:dyDescent="0.3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2" customHeight="1" x14ac:dyDescent="0.3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2" customHeight="1" x14ac:dyDescent="0.3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2" customHeight="1" x14ac:dyDescent="0.3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2" customHeight="1" x14ac:dyDescent="0.3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2" customHeight="1" x14ac:dyDescent="0.3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2" customHeight="1" x14ac:dyDescent="0.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2" customHeight="1" x14ac:dyDescent="0.3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2" customHeight="1" x14ac:dyDescent="0.3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2" customHeight="1" x14ac:dyDescent="0.3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2" customHeight="1" x14ac:dyDescent="0.3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2" customHeight="1" x14ac:dyDescent="0.3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2" customHeight="1" x14ac:dyDescent="0.3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2" customHeight="1" x14ac:dyDescent="0.3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2" customHeight="1" x14ac:dyDescent="0.3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2" customHeight="1" x14ac:dyDescent="0.3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2" customHeight="1" x14ac:dyDescent="0.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2" customHeight="1" x14ac:dyDescent="0.3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2" customHeight="1" x14ac:dyDescent="0.3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2" customHeight="1" x14ac:dyDescent="0.3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2" customHeight="1" x14ac:dyDescent="0.3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2" customHeight="1" x14ac:dyDescent="0.3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2" customHeight="1" x14ac:dyDescent="0.3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2" customHeight="1" x14ac:dyDescent="0.3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2" customHeight="1" x14ac:dyDescent="0.3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2" customHeight="1" x14ac:dyDescent="0.3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2" customHeight="1" x14ac:dyDescent="0.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2" customHeight="1" x14ac:dyDescent="0.3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2" customHeight="1" x14ac:dyDescent="0.3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2" customHeight="1" x14ac:dyDescent="0.3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2" customHeight="1" x14ac:dyDescent="0.3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2" customHeight="1" x14ac:dyDescent="0.3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2" customHeight="1" x14ac:dyDescent="0.3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2" customHeight="1" x14ac:dyDescent="0.3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2" customHeight="1" x14ac:dyDescent="0.3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2" customHeight="1" x14ac:dyDescent="0.3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2" customHeight="1" x14ac:dyDescent="0.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2" customHeight="1" x14ac:dyDescent="0.3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2" customHeight="1" x14ac:dyDescent="0.3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2" customHeight="1" x14ac:dyDescent="0.3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2" customHeight="1" x14ac:dyDescent="0.3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2" customHeight="1" x14ac:dyDescent="0.3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2" customHeight="1" x14ac:dyDescent="0.3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2" customHeight="1" x14ac:dyDescent="0.3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2" customHeight="1" x14ac:dyDescent="0.3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2" customHeight="1" x14ac:dyDescent="0.3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2" customHeight="1" x14ac:dyDescent="0.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2" customHeight="1" x14ac:dyDescent="0.3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2" customHeight="1" x14ac:dyDescent="0.3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2" customHeight="1" x14ac:dyDescent="0.3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2" customHeight="1" x14ac:dyDescent="0.3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2" customHeight="1" x14ac:dyDescent="0.3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2" customHeight="1" x14ac:dyDescent="0.3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2" customHeight="1" x14ac:dyDescent="0.3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2" customHeight="1" x14ac:dyDescent="0.3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2" customHeight="1" x14ac:dyDescent="0.3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2" customHeight="1" x14ac:dyDescent="0.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2" customHeight="1" x14ac:dyDescent="0.3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2" customHeight="1" x14ac:dyDescent="0.3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2" customHeight="1" x14ac:dyDescent="0.3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2" customHeight="1" x14ac:dyDescent="0.3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2" customHeight="1" x14ac:dyDescent="0.3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2" customHeight="1" x14ac:dyDescent="0.3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2" customHeight="1" x14ac:dyDescent="0.3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2" customHeight="1" x14ac:dyDescent="0.3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2" customHeight="1" x14ac:dyDescent="0.3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2" customHeight="1" x14ac:dyDescent="0.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2" customHeight="1" x14ac:dyDescent="0.3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2" customHeight="1" x14ac:dyDescent="0.3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2" customHeight="1" x14ac:dyDescent="0.3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2" customHeight="1" x14ac:dyDescent="0.3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2" customHeight="1" x14ac:dyDescent="0.3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2" customHeight="1" x14ac:dyDescent="0.3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2" customHeight="1" x14ac:dyDescent="0.3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2" customHeight="1" x14ac:dyDescent="0.3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2" customHeight="1" x14ac:dyDescent="0.3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2" customHeight="1" x14ac:dyDescent="0.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2" customHeight="1" x14ac:dyDescent="0.3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2" customHeight="1" x14ac:dyDescent="0.3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2" customHeight="1" x14ac:dyDescent="0.3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2" customHeight="1" x14ac:dyDescent="0.3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2" customHeight="1" x14ac:dyDescent="0.3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2" customHeight="1" x14ac:dyDescent="0.3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2" customHeight="1" x14ac:dyDescent="0.3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2" customHeight="1" x14ac:dyDescent="0.3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2" customHeight="1" x14ac:dyDescent="0.3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2" customHeight="1" x14ac:dyDescent="0.3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2" customHeight="1" x14ac:dyDescent="0.3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2" customHeight="1" x14ac:dyDescent="0.3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2" customHeight="1" x14ac:dyDescent="0.3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2" customHeight="1" x14ac:dyDescent="0.3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2" customHeight="1" x14ac:dyDescent="0.3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2" customHeight="1" x14ac:dyDescent="0.3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2" customHeight="1" x14ac:dyDescent="0.3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2" customHeight="1" x14ac:dyDescent="0.3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2" customHeight="1" x14ac:dyDescent="0.3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2" customHeight="1" x14ac:dyDescent="0.3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2" customHeight="1" x14ac:dyDescent="0.3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2" customHeight="1" x14ac:dyDescent="0.3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2" customHeight="1" x14ac:dyDescent="0.3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2" customHeight="1" x14ac:dyDescent="0.3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2" customHeight="1" x14ac:dyDescent="0.3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2" customHeight="1" x14ac:dyDescent="0.3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2" customHeight="1" x14ac:dyDescent="0.3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2" customHeight="1" x14ac:dyDescent="0.3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2" customHeight="1" x14ac:dyDescent="0.3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2" customHeight="1" x14ac:dyDescent="0.3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2" customHeight="1" x14ac:dyDescent="0.3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2" customHeight="1" x14ac:dyDescent="0.3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2" customHeight="1" x14ac:dyDescent="0.3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2" customHeight="1" x14ac:dyDescent="0.3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2" customHeight="1" x14ac:dyDescent="0.3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2" customHeight="1" x14ac:dyDescent="0.3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2" customHeight="1" x14ac:dyDescent="0.3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2" customHeight="1" x14ac:dyDescent="0.3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2" customHeight="1" x14ac:dyDescent="0.3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2" customHeight="1" x14ac:dyDescent="0.3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2" customHeight="1" x14ac:dyDescent="0.3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2" customHeight="1" x14ac:dyDescent="0.3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2" customHeight="1" x14ac:dyDescent="0.3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2" customHeight="1" x14ac:dyDescent="0.3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2" customHeight="1" x14ac:dyDescent="0.3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2" customHeight="1" x14ac:dyDescent="0.3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2" customHeight="1" x14ac:dyDescent="0.3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2" customHeight="1" x14ac:dyDescent="0.3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2" customHeight="1" x14ac:dyDescent="0.3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2" customHeight="1" x14ac:dyDescent="0.3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2" customHeight="1" x14ac:dyDescent="0.3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2" customHeight="1" x14ac:dyDescent="0.3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2" customHeight="1" x14ac:dyDescent="0.3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2" customHeight="1" x14ac:dyDescent="0.3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2" customHeight="1" x14ac:dyDescent="0.3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2" customHeight="1" x14ac:dyDescent="0.3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2" customHeight="1" x14ac:dyDescent="0.3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2" customHeight="1" x14ac:dyDescent="0.3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2" customHeight="1" x14ac:dyDescent="0.3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2" customHeight="1" x14ac:dyDescent="0.3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2" customHeight="1" x14ac:dyDescent="0.3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2" customHeight="1" x14ac:dyDescent="0.3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2" customHeight="1" x14ac:dyDescent="0.3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2" customHeight="1" x14ac:dyDescent="0.3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2" customHeight="1" x14ac:dyDescent="0.3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2" customHeight="1" x14ac:dyDescent="0.3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2" customHeight="1" x14ac:dyDescent="0.3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2" customHeight="1" x14ac:dyDescent="0.3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2" customHeight="1" x14ac:dyDescent="0.3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2" customHeight="1" x14ac:dyDescent="0.3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2" customHeight="1" x14ac:dyDescent="0.3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2" customHeight="1" x14ac:dyDescent="0.3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2" customHeight="1" x14ac:dyDescent="0.3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2" customHeight="1" x14ac:dyDescent="0.3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2" customHeight="1" x14ac:dyDescent="0.3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2" customHeight="1" x14ac:dyDescent="0.3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2" customHeight="1" x14ac:dyDescent="0.3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2" customHeight="1" x14ac:dyDescent="0.3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2" customHeight="1" x14ac:dyDescent="0.3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2" customHeight="1" x14ac:dyDescent="0.3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2" customHeight="1" x14ac:dyDescent="0.3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2" customHeight="1" x14ac:dyDescent="0.3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2" customHeight="1" x14ac:dyDescent="0.3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2" customHeight="1" x14ac:dyDescent="0.3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2" customHeight="1" x14ac:dyDescent="0.3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2" customHeight="1" x14ac:dyDescent="0.3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2" customHeight="1" x14ac:dyDescent="0.3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2" customHeight="1" x14ac:dyDescent="0.3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2" customHeight="1" x14ac:dyDescent="0.3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2" customHeight="1" x14ac:dyDescent="0.3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2" customHeight="1" x14ac:dyDescent="0.3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2" customHeight="1" x14ac:dyDescent="0.3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2" customHeight="1" x14ac:dyDescent="0.3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2" customHeight="1" x14ac:dyDescent="0.3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2" customHeight="1" x14ac:dyDescent="0.3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2" customHeight="1" x14ac:dyDescent="0.3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2" customHeight="1" x14ac:dyDescent="0.3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2" customHeight="1" x14ac:dyDescent="0.3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2" customHeight="1" x14ac:dyDescent="0.3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2" customHeight="1" x14ac:dyDescent="0.3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2" customHeight="1" x14ac:dyDescent="0.3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2" customHeight="1" x14ac:dyDescent="0.3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2" customHeight="1" x14ac:dyDescent="0.3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2" customHeight="1" x14ac:dyDescent="0.3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2" customHeight="1" x14ac:dyDescent="0.3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2" customHeight="1" x14ac:dyDescent="0.3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2" customHeight="1" x14ac:dyDescent="0.3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2" customHeight="1" x14ac:dyDescent="0.3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2" customHeight="1" x14ac:dyDescent="0.3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2" customHeight="1" x14ac:dyDescent="0.3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2" customHeight="1" x14ac:dyDescent="0.3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2" customHeight="1" x14ac:dyDescent="0.3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2" customHeight="1" x14ac:dyDescent="0.3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2" customHeight="1" x14ac:dyDescent="0.3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2" customHeight="1" x14ac:dyDescent="0.3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2" customHeight="1" x14ac:dyDescent="0.3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2" customHeight="1" x14ac:dyDescent="0.3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2" customHeight="1" x14ac:dyDescent="0.3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2" customHeight="1" x14ac:dyDescent="0.3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2" customHeight="1" x14ac:dyDescent="0.3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2" customHeight="1" x14ac:dyDescent="0.3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2" customHeight="1" x14ac:dyDescent="0.3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2" customHeight="1" x14ac:dyDescent="0.3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2" customHeight="1" x14ac:dyDescent="0.3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2" customHeight="1" x14ac:dyDescent="0.3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2" customHeight="1" x14ac:dyDescent="0.3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2" customHeight="1" x14ac:dyDescent="0.3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2" customHeight="1" x14ac:dyDescent="0.3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2" customHeight="1" x14ac:dyDescent="0.3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2" customHeight="1" x14ac:dyDescent="0.3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2" customHeight="1" x14ac:dyDescent="0.3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2" customHeight="1" x14ac:dyDescent="0.3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2" customHeight="1" x14ac:dyDescent="0.3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2" customHeight="1" x14ac:dyDescent="0.3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2" customHeight="1" x14ac:dyDescent="0.3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2" customHeight="1" x14ac:dyDescent="0.3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2" customHeight="1" x14ac:dyDescent="0.3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2" customHeight="1" x14ac:dyDescent="0.3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2" customHeight="1" x14ac:dyDescent="0.3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2" customHeight="1" x14ac:dyDescent="0.3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2" customHeight="1" x14ac:dyDescent="0.3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2" customHeight="1" x14ac:dyDescent="0.3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2" customHeight="1" x14ac:dyDescent="0.3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2" customHeight="1" x14ac:dyDescent="0.3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2" customHeight="1" x14ac:dyDescent="0.3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2" customHeight="1" x14ac:dyDescent="0.3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2" customHeight="1" x14ac:dyDescent="0.3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2" customHeight="1" x14ac:dyDescent="0.3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2" customHeight="1" x14ac:dyDescent="0.3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2" customHeight="1" x14ac:dyDescent="0.3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2" customHeight="1" x14ac:dyDescent="0.3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2" customHeight="1" x14ac:dyDescent="0.3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2" customHeight="1" x14ac:dyDescent="0.3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2" customHeight="1" x14ac:dyDescent="0.3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2" customHeight="1" x14ac:dyDescent="0.3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2" customHeight="1" x14ac:dyDescent="0.3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2" customHeight="1" x14ac:dyDescent="0.3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2" customHeight="1" x14ac:dyDescent="0.3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2" customHeight="1" x14ac:dyDescent="0.3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2" customHeight="1" x14ac:dyDescent="0.3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2" customHeight="1" x14ac:dyDescent="0.3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2" customHeight="1" x14ac:dyDescent="0.3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2" customHeight="1" x14ac:dyDescent="0.3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2" customHeight="1" x14ac:dyDescent="0.3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2" customHeight="1" x14ac:dyDescent="0.3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2" customHeight="1" x14ac:dyDescent="0.3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2" customHeight="1" x14ac:dyDescent="0.3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2" customHeight="1" x14ac:dyDescent="0.3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2" customHeight="1" x14ac:dyDescent="0.3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2" customHeight="1" x14ac:dyDescent="0.3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2" customHeight="1" x14ac:dyDescent="0.3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2" customHeight="1" x14ac:dyDescent="0.3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2" customHeight="1" x14ac:dyDescent="0.3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2" customHeight="1" x14ac:dyDescent="0.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2" customHeight="1" x14ac:dyDescent="0.3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2" customHeight="1" x14ac:dyDescent="0.3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2" customHeight="1" x14ac:dyDescent="0.3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2" customHeight="1" x14ac:dyDescent="0.3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2" customHeight="1" x14ac:dyDescent="0.3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2" customHeight="1" x14ac:dyDescent="0.3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2" customHeight="1" x14ac:dyDescent="0.3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2" customHeight="1" x14ac:dyDescent="0.3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2" customHeight="1" x14ac:dyDescent="0.3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2" customHeight="1" x14ac:dyDescent="0.3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2" customHeight="1" x14ac:dyDescent="0.3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2" customHeight="1" x14ac:dyDescent="0.3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2" customHeight="1" x14ac:dyDescent="0.3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2" customHeight="1" x14ac:dyDescent="0.3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2" customHeight="1" x14ac:dyDescent="0.3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2" customHeight="1" x14ac:dyDescent="0.3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2" customHeight="1" x14ac:dyDescent="0.3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2" customHeight="1" x14ac:dyDescent="0.3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2" customHeight="1" x14ac:dyDescent="0.3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2" customHeight="1" x14ac:dyDescent="0.3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2" customHeight="1" x14ac:dyDescent="0.3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2" customHeight="1" x14ac:dyDescent="0.3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2" customHeight="1" x14ac:dyDescent="0.3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2" customHeight="1" x14ac:dyDescent="0.3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2" customHeight="1" x14ac:dyDescent="0.3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2" customHeight="1" x14ac:dyDescent="0.3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2" customHeight="1" x14ac:dyDescent="0.3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2" customHeight="1" x14ac:dyDescent="0.3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2" customHeight="1" x14ac:dyDescent="0.3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2" customHeight="1" x14ac:dyDescent="0.3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2" customHeight="1" x14ac:dyDescent="0.3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2" customHeight="1" x14ac:dyDescent="0.3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2" customHeight="1" x14ac:dyDescent="0.3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2" customHeight="1" x14ac:dyDescent="0.3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2" customHeight="1" x14ac:dyDescent="0.3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2" customHeight="1" x14ac:dyDescent="0.3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2" customHeight="1" x14ac:dyDescent="0.3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2" customHeight="1" x14ac:dyDescent="0.3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2" customHeight="1" x14ac:dyDescent="0.3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2" customHeight="1" x14ac:dyDescent="0.3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2" customHeight="1" x14ac:dyDescent="0.3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2" customHeight="1" x14ac:dyDescent="0.3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2" customHeight="1" x14ac:dyDescent="0.3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2" customHeight="1" x14ac:dyDescent="0.3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2" customHeight="1" x14ac:dyDescent="0.3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2" customHeight="1" x14ac:dyDescent="0.3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2" customHeight="1" x14ac:dyDescent="0.3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2" customHeight="1" x14ac:dyDescent="0.3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2" customHeight="1" x14ac:dyDescent="0.3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2" customHeight="1" x14ac:dyDescent="0.3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2" customHeight="1" x14ac:dyDescent="0.3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2" customHeight="1" x14ac:dyDescent="0.3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2" customHeight="1" x14ac:dyDescent="0.3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2" customHeight="1" x14ac:dyDescent="0.3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2" customHeight="1" x14ac:dyDescent="0.3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2" customHeight="1" x14ac:dyDescent="0.3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2" customHeight="1" x14ac:dyDescent="0.3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2" customHeight="1" x14ac:dyDescent="0.3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2" customHeight="1" x14ac:dyDescent="0.3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2" customHeight="1" x14ac:dyDescent="0.3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2" customHeight="1" x14ac:dyDescent="0.3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2" customHeight="1" x14ac:dyDescent="0.3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2" customHeight="1" x14ac:dyDescent="0.3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2" customHeight="1" x14ac:dyDescent="0.3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2" customHeight="1" x14ac:dyDescent="0.3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2" customHeight="1" x14ac:dyDescent="0.3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2" customHeight="1" x14ac:dyDescent="0.3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2" customHeight="1" x14ac:dyDescent="0.3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2" customHeight="1" x14ac:dyDescent="0.3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2" customHeight="1" x14ac:dyDescent="0.3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2" customHeight="1" x14ac:dyDescent="0.3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2" customHeight="1" x14ac:dyDescent="0.3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2" customHeight="1" x14ac:dyDescent="0.3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2" customHeight="1" x14ac:dyDescent="0.3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2" customHeight="1" x14ac:dyDescent="0.3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2" customHeight="1" x14ac:dyDescent="0.3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2" customHeight="1" x14ac:dyDescent="0.3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2" customHeight="1" x14ac:dyDescent="0.3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2" customHeight="1" x14ac:dyDescent="0.3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2" customHeight="1" x14ac:dyDescent="0.3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2" customHeight="1" x14ac:dyDescent="0.3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2" customHeight="1" x14ac:dyDescent="0.3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2" customHeight="1" x14ac:dyDescent="0.3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2" customHeight="1" x14ac:dyDescent="0.3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2" customHeight="1" x14ac:dyDescent="0.3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2" customHeight="1" x14ac:dyDescent="0.3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2" customHeight="1" x14ac:dyDescent="0.3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2" customHeight="1" x14ac:dyDescent="0.3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2" customHeight="1" x14ac:dyDescent="0.3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2" customHeight="1" x14ac:dyDescent="0.3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2" customHeight="1" x14ac:dyDescent="0.3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2" customHeight="1" x14ac:dyDescent="0.3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2" customHeight="1" x14ac:dyDescent="0.3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2" customHeight="1" x14ac:dyDescent="0.3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2" customHeight="1" x14ac:dyDescent="0.3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2" customHeight="1" x14ac:dyDescent="0.3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2" customHeight="1" x14ac:dyDescent="0.3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2" customHeight="1" x14ac:dyDescent="0.3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2" customHeight="1" x14ac:dyDescent="0.3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2" customHeight="1" x14ac:dyDescent="0.3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2" customHeight="1" x14ac:dyDescent="0.3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2" customHeight="1" x14ac:dyDescent="0.3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2" customHeight="1" x14ac:dyDescent="0.3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2" customHeight="1" x14ac:dyDescent="0.3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2" customHeight="1" x14ac:dyDescent="0.3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2" customHeight="1" x14ac:dyDescent="0.3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2" customHeight="1" x14ac:dyDescent="0.3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2" customHeight="1" x14ac:dyDescent="0.3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2" customHeight="1" x14ac:dyDescent="0.3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2" customHeight="1" x14ac:dyDescent="0.3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2" customHeight="1" x14ac:dyDescent="0.3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2" customHeight="1" x14ac:dyDescent="0.3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2" customHeight="1" x14ac:dyDescent="0.3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2" customHeight="1" x14ac:dyDescent="0.3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2" customHeight="1" x14ac:dyDescent="0.3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2" customHeight="1" x14ac:dyDescent="0.3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2" customHeight="1" x14ac:dyDescent="0.3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2" customHeight="1" x14ac:dyDescent="0.3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2" customHeight="1" x14ac:dyDescent="0.3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2" customHeight="1" x14ac:dyDescent="0.3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2" customHeight="1" x14ac:dyDescent="0.3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2" customHeight="1" x14ac:dyDescent="0.3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2" customHeight="1" x14ac:dyDescent="0.3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2" customHeight="1" x14ac:dyDescent="0.3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2" customHeight="1" x14ac:dyDescent="0.3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2" customHeight="1" x14ac:dyDescent="0.3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2" customHeight="1" x14ac:dyDescent="0.3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2" customHeight="1" x14ac:dyDescent="0.3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2" customHeight="1" x14ac:dyDescent="0.3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2" customHeight="1" x14ac:dyDescent="0.3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2" customHeight="1" x14ac:dyDescent="0.3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2" customHeight="1" x14ac:dyDescent="0.3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2" customHeight="1" x14ac:dyDescent="0.3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2" customHeight="1" x14ac:dyDescent="0.3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2" customHeight="1" x14ac:dyDescent="0.3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2" customHeight="1" x14ac:dyDescent="0.3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2" customHeight="1" x14ac:dyDescent="0.3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2" customHeight="1" x14ac:dyDescent="0.3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2" customHeight="1" x14ac:dyDescent="0.3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2" customHeight="1" x14ac:dyDescent="0.3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2" customHeight="1" x14ac:dyDescent="0.3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2" customHeight="1" x14ac:dyDescent="0.3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2" customHeight="1" x14ac:dyDescent="0.3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2" customHeight="1" x14ac:dyDescent="0.3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2" customHeight="1" x14ac:dyDescent="0.3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2" customHeight="1" x14ac:dyDescent="0.3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2" customHeight="1" x14ac:dyDescent="0.3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2" customHeight="1" x14ac:dyDescent="0.3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2" customHeight="1" x14ac:dyDescent="0.3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2" customHeight="1" x14ac:dyDescent="0.3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2" customHeight="1" x14ac:dyDescent="0.3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2" customHeight="1" x14ac:dyDescent="0.3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2" customHeight="1" x14ac:dyDescent="0.3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2" customHeight="1" x14ac:dyDescent="0.3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2" customHeight="1" x14ac:dyDescent="0.3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2" customHeight="1" x14ac:dyDescent="0.3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2" customHeight="1" x14ac:dyDescent="0.3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2" customHeight="1" x14ac:dyDescent="0.3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2" customHeight="1" x14ac:dyDescent="0.3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2" customHeight="1" x14ac:dyDescent="0.3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2" customHeight="1" x14ac:dyDescent="0.3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2" customHeight="1" x14ac:dyDescent="0.3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2" customHeight="1" x14ac:dyDescent="0.3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2" customHeight="1" x14ac:dyDescent="0.3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2" customHeight="1" x14ac:dyDescent="0.3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2" customHeight="1" x14ac:dyDescent="0.3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2" customHeight="1" x14ac:dyDescent="0.3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2" customHeight="1" x14ac:dyDescent="0.3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2" customHeight="1" x14ac:dyDescent="0.3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2" customHeight="1" x14ac:dyDescent="0.3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2" customHeight="1" x14ac:dyDescent="0.3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2" customHeight="1" x14ac:dyDescent="0.3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2" customHeight="1" x14ac:dyDescent="0.3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2" customHeight="1" x14ac:dyDescent="0.3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2" customHeight="1" x14ac:dyDescent="0.3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2" customHeight="1" x14ac:dyDescent="0.3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2" customHeight="1" x14ac:dyDescent="0.3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2" customHeight="1" x14ac:dyDescent="0.3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2" customHeight="1" x14ac:dyDescent="0.3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2" customHeight="1" x14ac:dyDescent="0.3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2" customHeight="1" x14ac:dyDescent="0.3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2" customHeight="1" x14ac:dyDescent="0.3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2" customHeight="1" x14ac:dyDescent="0.3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2" customHeight="1" x14ac:dyDescent="0.3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2" customHeight="1" x14ac:dyDescent="0.3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2" customHeight="1" x14ac:dyDescent="0.3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2" customHeight="1" x14ac:dyDescent="0.3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2" customHeight="1" x14ac:dyDescent="0.3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2" customHeight="1" x14ac:dyDescent="0.3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2" customHeight="1" x14ac:dyDescent="0.3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2" customHeight="1" x14ac:dyDescent="0.3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2" customHeight="1" x14ac:dyDescent="0.3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2" customHeight="1" x14ac:dyDescent="0.3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2" customHeight="1" x14ac:dyDescent="0.3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2" customHeight="1" x14ac:dyDescent="0.3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2" customHeight="1" x14ac:dyDescent="0.3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2" customHeight="1" x14ac:dyDescent="0.3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2" customHeight="1" x14ac:dyDescent="0.3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2" customHeight="1" x14ac:dyDescent="0.3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2" customHeight="1" x14ac:dyDescent="0.3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2" customHeight="1" x14ac:dyDescent="0.3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2" customHeight="1" x14ac:dyDescent="0.3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2" customHeight="1" x14ac:dyDescent="0.3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2" customHeight="1" x14ac:dyDescent="0.3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2" customHeight="1" x14ac:dyDescent="0.3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2" customHeight="1" x14ac:dyDescent="0.3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2" customHeight="1" x14ac:dyDescent="0.3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2" customHeight="1" x14ac:dyDescent="0.3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2" customHeight="1" x14ac:dyDescent="0.3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2" customHeight="1" x14ac:dyDescent="0.3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2" customHeight="1" x14ac:dyDescent="0.3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2" customHeight="1" x14ac:dyDescent="0.3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2" customHeight="1" x14ac:dyDescent="0.3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2" customHeight="1" x14ac:dyDescent="0.3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2" customHeight="1" x14ac:dyDescent="0.3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2" customHeight="1" x14ac:dyDescent="0.3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2" customHeight="1" x14ac:dyDescent="0.3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2" customHeight="1" x14ac:dyDescent="0.3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2" customHeight="1" x14ac:dyDescent="0.3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2" customHeight="1" x14ac:dyDescent="0.3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2" customHeight="1" x14ac:dyDescent="0.3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2" customHeight="1" x14ac:dyDescent="0.3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2" customHeight="1" x14ac:dyDescent="0.3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2" customHeight="1" x14ac:dyDescent="0.3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2" customHeight="1" x14ac:dyDescent="0.3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2" customHeight="1" x14ac:dyDescent="0.3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2" customHeight="1" x14ac:dyDescent="0.3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2" customHeight="1" x14ac:dyDescent="0.3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2" customHeight="1" x14ac:dyDescent="0.3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2" customHeight="1" x14ac:dyDescent="0.3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2" customHeight="1" x14ac:dyDescent="0.3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2" customHeight="1" x14ac:dyDescent="0.3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2" customHeight="1" x14ac:dyDescent="0.3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2" customHeight="1" x14ac:dyDescent="0.3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2" customHeight="1" x14ac:dyDescent="0.3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2" customHeight="1" x14ac:dyDescent="0.3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2" customHeight="1" x14ac:dyDescent="0.3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2" customHeight="1" x14ac:dyDescent="0.3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2" customHeight="1" x14ac:dyDescent="0.3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2" customHeight="1" x14ac:dyDescent="0.3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2" customHeight="1" x14ac:dyDescent="0.3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2" customHeight="1" x14ac:dyDescent="0.3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2" customHeight="1" x14ac:dyDescent="0.3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2" customHeight="1" x14ac:dyDescent="0.3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2" customHeight="1" x14ac:dyDescent="0.3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2" customHeight="1" x14ac:dyDescent="0.3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2" customHeight="1" x14ac:dyDescent="0.3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2" customHeight="1" x14ac:dyDescent="0.3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2" customHeight="1" x14ac:dyDescent="0.3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2" customHeight="1" x14ac:dyDescent="0.3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2" customHeight="1" x14ac:dyDescent="0.3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2" customHeight="1" x14ac:dyDescent="0.3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2" customHeight="1" x14ac:dyDescent="0.3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pageMargins left="0.7" right="0.7" top="0.75" bottom="0.75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72"/>
  <sheetViews>
    <sheetView zoomScale="54" workbookViewId="0"/>
  </sheetViews>
  <sheetFormatPr baseColWidth="10" defaultColWidth="14.44140625" defaultRowHeight="13.8" x14ac:dyDescent="0.3"/>
  <cols>
    <col min="1" max="1" width="16.44140625" customWidth="1"/>
    <col min="2" max="2" width="12.88671875" customWidth="1"/>
    <col min="3" max="3" width="11.88671875" customWidth="1"/>
    <col min="4" max="4" width="21.33203125" customWidth="1"/>
    <col min="5" max="5" width="19.109375" customWidth="1"/>
    <col min="6" max="6" width="14.33203125" customWidth="1"/>
    <col min="7" max="7" width="15.109375" customWidth="1"/>
    <col min="8" max="9" width="14.33203125" customWidth="1"/>
    <col min="10" max="11" width="15.109375" customWidth="1"/>
    <col min="12" max="15" width="14.33203125" customWidth="1"/>
    <col min="16" max="16" width="18.109375" customWidth="1"/>
    <col min="17" max="17" width="17.88671875" customWidth="1"/>
    <col min="18" max="18" width="19.109375" customWidth="1"/>
    <col min="19" max="26" width="8.88671875" customWidth="1"/>
  </cols>
  <sheetData>
    <row r="1" spans="1:26" ht="47.25" customHeight="1" thickBot="1" x14ac:dyDescent="0.35">
      <c r="A1" s="108" t="s">
        <v>374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4"/>
      <c r="T1" s="4"/>
      <c r="U1" s="4"/>
      <c r="V1" s="4"/>
      <c r="W1" s="4"/>
      <c r="X1" s="4"/>
      <c r="Y1" s="4"/>
      <c r="Z1" s="4"/>
    </row>
    <row r="2" spans="1:26" ht="32.25" customHeight="1" x14ac:dyDescent="0.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5</v>
      </c>
      <c r="G2" s="5" t="s">
        <v>6</v>
      </c>
      <c r="H2" s="5" t="s">
        <v>7</v>
      </c>
      <c r="I2" s="5" t="s">
        <v>5</v>
      </c>
      <c r="J2" s="5" t="s">
        <v>5</v>
      </c>
      <c r="K2" s="5" t="s">
        <v>2</v>
      </c>
      <c r="L2" s="5" t="s">
        <v>2</v>
      </c>
      <c r="M2" s="5" t="s">
        <v>2</v>
      </c>
      <c r="N2" s="5" t="s">
        <v>2</v>
      </c>
      <c r="O2" s="5" t="s">
        <v>8</v>
      </c>
      <c r="P2" s="5" t="s">
        <v>9</v>
      </c>
      <c r="Q2" s="5" t="s">
        <v>10</v>
      </c>
      <c r="R2" s="4"/>
      <c r="S2" s="4"/>
      <c r="T2" s="4"/>
      <c r="U2" s="4"/>
      <c r="V2" s="4"/>
      <c r="W2" s="4"/>
      <c r="X2" s="4"/>
      <c r="Y2" s="4"/>
    </row>
    <row r="3" spans="1:26" ht="30.75" customHeight="1" x14ac:dyDescent="0.3">
      <c r="A3" s="6" t="s">
        <v>11</v>
      </c>
      <c r="B3" s="6" t="s">
        <v>12</v>
      </c>
      <c r="C3" s="6">
        <f t="shared" ref="C3:Q3" si="0">IF(C4&lt;0,1,0)</f>
        <v>1</v>
      </c>
      <c r="D3" s="6">
        <f t="shared" si="0"/>
        <v>0</v>
      </c>
      <c r="E3" s="6">
        <f t="shared" si="0"/>
        <v>0</v>
      </c>
      <c r="F3" s="6">
        <f t="shared" si="0"/>
        <v>0</v>
      </c>
      <c r="G3" s="6">
        <f t="shared" si="0"/>
        <v>0</v>
      </c>
      <c r="H3" s="6">
        <f t="shared" si="0"/>
        <v>0</v>
      </c>
      <c r="I3" s="6">
        <f t="shared" si="0"/>
        <v>1</v>
      </c>
      <c r="J3" s="6">
        <f t="shared" si="0"/>
        <v>1</v>
      </c>
      <c r="K3" s="6">
        <f t="shared" si="0"/>
        <v>0</v>
      </c>
      <c r="L3" s="6">
        <f t="shared" si="0"/>
        <v>0</v>
      </c>
      <c r="M3" s="6">
        <f t="shared" si="0"/>
        <v>0</v>
      </c>
      <c r="N3" s="6">
        <f t="shared" si="0"/>
        <v>0</v>
      </c>
      <c r="O3" s="6">
        <f t="shared" si="0"/>
        <v>0</v>
      </c>
      <c r="P3" s="6">
        <f t="shared" si="0"/>
        <v>1</v>
      </c>
      <c r="Q3" s="6">
        <f t="shared" si="0"/>
        <v>0</v>
      </c>
      <c r="R3" s="4"/>
      <c r="S3" s="4"/>
      <c r="T3" s="4"/>
      <c r="U3" s="4"/>
      <c r="V3" s="4"/>
      <c r="W3" s="4"/>
      <c r="X3" s="4"/>
      <c r="Y3" s="4"/>
    </row>
    <row r="4" spans="1:26" ht="24" customHeight="1" x14ac:dyDescent="0.3">
      <c r="A4" s="6" t="s">
        <v>13</v>
      </c>
      <c r="B4" s="6">
        <f t="shared" ref="B4:Q4" si="1">CORREL(B7:B28,$B$7:$B$28)</f>
        <v>1</v>
      </c>
      <c r="C4" s="7">
        <f t="shared" si="1"/>
        <v>-0.7574264053980837</v>
      </c>
      <c r="D4" s="7">
        <f t="shared" si="1"/>
        <v>0.49490485525691008</v>
      </c>
      <c r="E4" s="7">
        <f t="shared" si="1"/>
        <v>0.1566919920663756</v>
      </c>
      <c r="F4" s="7">
        <f t="shared" si="1"/>
        <v>4.397942012411931E-2</v>
      </c>
      <c r="G4" s="7">
        <f t="shared" si="1"/>
        <v>0.34568845382103525</v>
      </c>
      <c r="H4" s="7">
        <f t="shared" si="1"/>
        <v>0.19340814988644991</v>
      </c>
      <c r="I4" s="7">
        <f t="shared" si="1"/>
        <v>-0.3072087654369926</v>
      </c>
      <c r="J4" s="7">
        <f t="shared" si="1"/>
        <v>-2.7287875923994325E-2</v>
      </c>
      <c r="K4" s="7">
        <f t="shared" si="1"/>
        <v>0.92612004631608458</v>
      </c>
      <c r="L4" s="7">
        <f t="shared" si="1"/>
        <v>0.91249402451274308</v>
      </c>
      <c r="M4" s="7">
        <f t="shared" si="1"/>
        <v>0.69620501476646868</v>
      </c>
      <c r="N4" s="7">
        <f t="shared" si="1"/>
        <v>0.81539189532370027</v>
      </c>
      <c r="O4" s="7">
        <f t="shared" si="1"/>
        <v>0.82923922707777087</v>
      </c>
      <c r="P4" s="7">
        <f t="shared" si="1"/>
        <v>-0.6472742426026542</v>
      </c>
      <c r="Q4" s="7">
        <f t="shared" si="1"/>
        <v>0.20759347267071626</v>
      </c>
      <c r="R4" s="4"/>
      <c r="S4" s="4"/>
      <c r="T4" s="4"/>
      <c r="U4" s="4"/>
      <c r="V4" s="4"/>
      <c r="W4" s="4"/>
      <c r="X4" s="4"/>
      <c r="Y4" s="4"/>
    </row>
    <row r="5" spans="1:26" ht="26.25" customHeight="1" x14ac:dyDescent="0.3">
      <c r="A5" s="6" t="s">
        <v>14</v>
      </c>
      <c r="B5" s="6" t="s">
        <v>15</v>
      </c>
      <c r="C5" s="6" t="s">
        <v>16</v>
      </c>
      <c r="D5" s="6" t="s">
        <v>17</v>
      </c>
      <c r="E5" s="6" t="s">
        <v>18</v>
      </c>
      <c r="F5" s="6" t="s">
        <v>19</v>
      </c>
      <c r="G5" s="6" t="s">
        <v>20</v>
      </c>
      <c r="H5" s="6" t="s">
        <v>21</v>
      </c>
      <c r="I5" s="6" t="s">
        <v>22</v>
      </c>
      <c r="J5" s="6" t="s">
        <v>23</v>
      </c>
      <c r="K5" s="6" t="s">
        <v>24</v>
      </c>
      <c r="L5" s="6" t="s">
        <v>25</v>
      </c>
      <c r="M5" s="6" t="s">
        <v>26</v>
      </c>
      <c r="N5" s="6" t="s">
        <v>27</v>
      </c>
      <c r="O5" s="6" t="s">
        <v>28</v>
      </c>
      <c r="P5" s="6" t="s">
        <v>29</v>
      </c>
      <c r="Q5" s="6" t="s">
        <v>30</v>
      </c>
      <c r="R5" s="4"/>
      <c r="S5" s="4"/>
      <c r="T5" s="4"/>
      <c r="U5" s="4"/>
      <c r="V5" s="4"/>
      <c r="W5" s="4"/>
      <c r="X5" s="4"/>
      <c r="Y5" s="4"/>
    </row>
    <row r="6" spans="1:26" ht="87" customHeight="1" x14ac:dyDescent="0.3">
      <c r="A6" s="8" t="s">
        <v>31</v>
      </c>
      <c r="B6" s="105" t="s">
        <v>375</v>
      </c>
      <c r="C6" s="105" t="s">
        <v>376</v>
      </c>
      <c r="D6" s="106" t="s">
        <v>377</v>
      </c>
      <c r="E6" s="11" t="s">
        <v>35</v>
      </c>
      <c r="F6" s="11" t="s">
        <v>36</v>
      </c>
      <c r="G6" s="12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07" t="s">
        <v>266</v>
      </c>
      <c r="N6" s="13" t="s">
        <v>44</v>
      </c>
      <c r="O6" s="13" t="s">
        <v>45</v>
      </c>
      <c r="P6" s="13" t="s">
        <v>46</v>
      </c>
      <c r="Q6" s="13" t="s">
        <v>47</v>
      </c>
      <c r="R6" s="4"/>
      <c r="S6" s="4"/>
      <c r="T6" s="4"/>
      <c r="U6" s="4"/>
      <c r="V6" s="4"/>
      <c r="W6" s="4"/>
      <c r="X6" s="4"/>
      <c r="Y6" s="4"/>
    </row>
    <row r="7" spans="1:26" ht="15.6" x14ac:dyDescent="0.3">
      <c r="A7" s="14">
        <v>2000</v>
      </c>
      <c r="B7" s="15">
        <f>'b,á,r,z termésátlg'!D3</f>
        <v>2000</v>
      </c>
      <c r="C7" s="15">
        <f>'b,á,r,z betak.ter'!D3*1000</f>
        <v>43000</v>
      </c>
      <c r="D7" s="15">
        <f>átlagárak!F3</f>
        <v>26177.69381495671</v>
      </c>
      <c r="E7" s="16">
        <f>időjárás!D4</f>
        <v>121</v>
      </c>
      <c r="F7" s="16">
        <f>időjárás!G4</f>
        <v>11</v>
      </c>
      <c r="G7" s="16">
        <f>időjárás!B4</f>
        <v>11.5</v>
      </c>
      <c r="H7" s="17">
        <f>időjárás!C4</f>
        <v>423.4</v>
      </c>
      <c r="I7" s="17">
        <f>időjárás!E4</f>
        <v>83</v>
      </c>
      <c r="J7" s="17">
        <f>időjárás!F4</f>
        <v>34</v>
      </c>
      <c r="K7" s="18">
        <f>'b,á,r,z termésátlg'!B3</f>
        <v>3600</v>
      </c>
      <c r="L7" s="18">
        <f>'b,á,r,z termésátlg'!C3</f>
        <v>2770</v>
      </c>
      <c r="M7" s="18">
        <f>'kukorica termelés'!F107</f>
        <v>4150</v>
      </c>
      <c r="N7" s="18">
        <f>'b,á,r,z termésátlg'!E3</f>
        <v>1670</v>
      </c>
      <c r="O7" s="19">
        <f>műtrágya!F3</f>
        <v>61</v>
      </c>
      <c r="P7" s="20">
        <f>munkaerő!B3</f>
        <v>676049.33028564835</v>
      </c>
      <c r="Q7" s="20">
        <f>munkaerő!C3</f>
        <v>97.107215065321569</v>
      </c>
      <c r="R7" s="4"/>
      <c r="S7" s="4"/>
      <c r="T7" s="4"/>
      <c r="U7" s="4"/>
      <c r="V7" s="4"/>
      <c r="W7" s="4"/>
      <c r="X7" s="4"/>
      <c r="Y7" s="4"/>
    </row>
    <row r="8" spans="1:26" ht="15.6" x14ac:dyDescent="0.3">
      <c r="A8" s="14">
        <v>2001</v>
      </c>
      <c r="B8" s="15">
        <f>'b,á,r,z termésátlg'!D4</f>
        <v>2370</v>
      </c>
      <c r="C8" s="15">
        <f>'b,á,r,z betak.ter'!D4*1000</f>
        <v>51000</v>
      </c>
      <c r="D8" s="15">
        <f>átlagárak!F4</f>
        <v>20334.65181545871</v>
      </c>
      <c r="E8" s="16">
        <f>időjárás!D5</f>
        <v>141</v>
      </c>
      <c r="F8" s="16">
        <f>időjárás!G5</f>
        <v>2</v>
      </c>
      <c r="G8" s="16">
        <f>időjárás!B5</f>
        <v>10.3</v>
      </c>
      <c r="H8" s="17">
        <f>időjárás!C5</f>
        <v>614.29999999999995</v>
      </c>
      <c r="I8" s="17">
        <f>időjárás!E5</f>
        <v>96</v>
      </c>
      <c r="J8" s="17">
        <f>időjárás!F5</f>
        <v>22</v>
      </c>
      <c r="K8" s="18">
        <f>'b,á,r,z termésátlg'!B4</f>
        <v>4310</v>
      </c>
      <c r="L8" s="18">
        <f>'b,á,r,z termésátlg'!C4</f>
        <v>3530</v>
      </c>
      <c r="M8" s="18">
        <f>'kukorica termelés'!F108</f>
        <v>6220</v>
      </c>
      <c r="N8" s="18">
        <f>'b,á,r,z termésátlg'!E4</f>
        <v>2450</v>
      </c>
      <c r="O8" s="19">
        <f>műtrágya!F4</f>
        <v>67</v>
      </c>
      <c r="P8" s="20">
        <f>munkaerő!B4</f>
        <v>642937.28248072241</v>
      </c>
      <c r="Q8" s="20">
        <f>munkaerő!C4</f>
        <v>105.3971294080375</v>
      </c>
      <c r="R8" s="4"/>
      <c r="S8" s="4"/>
      <c r="T8" s="4"/>
      <c r="U8" s="4"/>
      <c r="V8" s="4"/>
      <c r="W8" s="4"/>
      <c r="X8" s="4"/>
      <c r="Y8" s="4"/>
    </row>
    <row r="9" spans="1:26" ht="15.6" x14ac:dyDescent="0.3">
      <c r="A9" s="14">
        <v>2002</v>
      </c>
      <c r="B9" s="15">
        <f>'b,á,r,z termésátlg'!D5</f>
        <v>1960</v>
      </c>
      <c r="C9" s="15">
        <f>'b,á,r,z betak.ter'!D5*1000</f>
        <v>49000</v>
      </c>
      <c r="D9" s="15">
        <f>átlagárak!F5</f>
        <v>20242.884279257494</v>
      </c>
      <c r="E9" s="16">
        <f>időjárás!D6</f>
        <v>147</v>
      </c>
      <c r="F9" s="16">
        <f>időjárás!G6</f>
        <v>8</v>
      </c>
      <c r="G9" s="16">
        <f>időjárás!B6</f>
        <v>11.3</v>
      </c>
      <c r="H9" s="17">
        <f>időjárás!C6</f>
        <v>546.6</v>
      </c>
      <c r="I9" s="17">
        <f>időjárás!E6</f>
        <v>79</v>
      </c>
      <c r="J9" s="17">
        <f>időjárás!F6</f>
        <v>26</v>
      </c>
      <c r="K9" s="18">
        <f>'b,á,r,z termésátlg'!B5</f>
        <v>3510</v>
      </c>
      <c r="L9" s="18">
        <f>'b,á,r,z termésátlg'!C5</f>
        <v>2820</v>
      </c>
      <c r="M9" s="18">
        <f>'kukorica termelés'!F109</f>
        <v>5050</v>
      </c>
      <c r="N9" s="18">
        <f>'b,á,r,z termésátlg'!E5</f>
        <v>2160</v>
      </c>
      <c r="O9" s="19">
        <f>műtrágya!F5</f>
        <v>74</v>
      </c>
      <c r="P9" s="20">
        <f>munkaerő!B5</f>
        <v>646741.2214467359</v>
      </c>
      <c r="Q9" s="20">
        <f>munkaerő!C5</f>
        <v>79.446888358480024</v>
      </c>
      <c r="R9" s="4"/>
      <c r="S9" s="4"/>
      <c r="T9" s="4"/>
      <c r="U9" s="4"/>
      <c r="V9" s="4"/>
      <c r="W9" s="4"/>
      <c r="X9" s="4"/>
      <c r="Y9" s="4"/>
    </row>
    <row r="10" spans="1:26" ht="15.6" x14ac:dyDescent="0.3">
      <c r="A10" s="14">
        <v>2003</v>
      </c>
      <c r="B10" s="15">
        <f>'b,á,r,z termésátlg'!D6</f>
        <v>1460</v>
      </c>
      <c r="C10" s="15">
        <f>'b,á,r,z betak.ter'!D6*1000</f>
        <v>46000</v>
      </c>
      <c r="D10" s="15">
        <f>átlagárak!F6</f>
        <v>26112</v>
      </c>
      <c r="E10" s="16">
        <f>időjárás!D7</f>
        <v>114</v>
      </c>
      <c r="F10" s="16">
        <f>időjárás!G7</f>
        <v>6</v>
      </c>
      <c r="G10" s="16">
        <f>időjárás!B7</f>
        <v>10.3</v>
      </c>
      <c r="H10" s="17">
        <f>időjárás!C7</f>
        <v>463.9</v>
      </c>
      <c r="I10" s="17">
        <f>időjárás!E7</f>
        <v>118</v>
      </c>
      <c r="J10" s="17">
        <f>időjárás!F7</f>
        <v>50</v>
      </c>
      <c r="K10" s="18">
        <f>'b,á,r,z termésátlg'!B6</f>
        <v>2640</v>
      </c>
      <c r="L10" s="18">
        <f>'b,á,r,z termésátlg'!C6</f>
        <v>2380</v>
      </c>
      <c r="M10" s="18">
        <f>'kukorica termelés'!F110</f>
        <v>3950</v>
      </c>
      <c r="N10" s="18">
        <f>'b,á,r,z termésátlg'!E6</f>
        <v>1490</v>
      </c>
      <c r="O10" s="19">
        <f>műtrágya!F6</f>
        <v>75</v>
      </c>
      <c r="P10" s="20">
        <f>munkaerő!B6</f>
        <v>581907</v>
      </c>
      <c r="Q10" s="20">
        <f>munkaerő!C6</f>
        <v>103.11016148467942</v>
      </c>
      <c r="R10" s="4"/>
      <c r="S10" s="4"/>
      <c r="T10" s="4"/>
      <c r="U10" s="4"/>
      <c r="V10" s="4"/>
      <c r="W10" s="4"/>
      <c r="X10" s="4"/>
      <c r="Y10" s="4"/>
    </row>
    <row r="11" spans="1:26" ht="15.6" x14ac:dyDescent="0.3">
      <c r="A11" s="14">
        <v>2004</v>
      </c>
      <c r="B11" s="15">
        <f>'b,á,r,z termésátlg'!D7</f>
        <v>2750</v>
      </c>
      <c r="C11" s="15">
        <f>'b,á,r,z betak.ter'!D7*1000</f>
        <v>45000</v>
      </c>
      <c r="D11" s="15">
        <f>átlagárak!F7</f>
        <v>22309</v>
      </c>
      <c r="E11" s="16">
        <f>időjárás!D8</f>
        <v>150</v>
      </c>
      <c r="F11" s="16">
        <f>időjárás!G8</f>
        <v>3</v>
      </c>
      <c r="G11" s="16">
        <f>időjárás!B8</f>
        <v>10.1</v>
      </c>
      <c r="H11" s="17">
        <f>időjárás!C8</f>
        <v>689.2</v>
      </c>
      <c r="I11" s="17">
        <f>időjárás!E8</f>
        <v>94</v>
      </c>
      <c r="J11" s="17">
        <f>időjárás!F8</f>
        <v>14</v>
      </c>
      <c r="K11" s="18">
        <f>'b,á,r,z termésátlg'!B7</f>
        <v>5120</v>
      </c>
      <c r="L11" s="18">
        <f>'b,á,r,z termésátlg'!C7</f>
        <v>4270</v>
      </c>
      <c r="M11" s="18">
        <f>'kukorica termelés'!F111</f>
        <v>7000</v>
      </c>
      <c r="N11" s="18">
        <f>'b,á,r,z termésátlg'!E7</f>
        <v>3120</v>
      </c>
      <c r="O11" s="19">
        <f>műtrágya!F7</f>
        <v>77</v>
      </c>
      <c r="P11" s="20">
        <f>munkaerő!B7</f>
        <v>553785.10037174716</v>
      </c>
      <c r="Q11" s="20">
        <f>munkaerő!C7</f>
        <v>151.56487974577871</v>
      </c>
      <c r="R11" s="4"/>
      <c r="S11" s="4"/>
      <c r="T11" s="4"/>
      <c r="U11" s="4"/>
      <c r="V11" s="4"/>
      <c r="W11" s="4"/>
      <c r="X11" s="4"/>
      <c r="Y11" s="4"/>
    </row>
    <row r="12" spans="1:26" ht="15.6" x14ac:dyDescent="0.3">
      <c r="A12" s="14">
        <v>2005</v>
      </c>
      <c r="B12" s="15">
        <f>'b,á,r,z termésátlg'!D8</f>
        <v>2570</v>
      </c>
      <c r="C12" s="15">
        <f>'b,á,r,z betak.ter'!D8*1000</f>
        <v>42000</v>
      </c>
      <c r="D12" s="15">
        <f>átlagárak!F8</f>
        <v>17433</v>
      </c>
      <c r="E12" s="16">
        <f>időjárás!D9</f>
        <v>145</v>
      </c>
      <c r="F12" s="16">
        <f>időjárás!G9</f>
        <v>4</v>
      </c>
      <c r="G12" s="16">
        <f>időjárás!B9</f>
        <v>9.6999999999999993</v>
      </c>
      <c r="H12" s="17">
        <f>időjárás!C9</f>
        <v>732.5</v>
      </c>
      <c r="I12" s="17">
        <f>időjárás!E9</f>
        <v>117</v>
      </c>
      <c r="J12" s="17">
        <f>időjárás!F9</f>
        <v>13</v>
      </c>
      <c r="K12" s="18">
        <f>'b,á,r,z termésátlg'!B8</f>
        <v>4500</v>
      </c>
      <c r="L12" s="18">
        <f>'b,á,r,z termésátlg'!C8</f>
        <v>3750</v>
      </c>
      <c r="M12" s="18">
        <f>'kukorica termelés'!F112</f>
        <v>7560</v>
      </c>
      <c r="N12" s="18">
        <f>'b,á,r,z termésátlg'!E8</f>
        <v>2520</v>
      </c>
      <c r="O12" s="19">
        <f>műtrágya!F8</f>
        <v>67</v>
      </c>
      <c r="P12" s="20">
        <f>munkaerő!B8</f>
        <v>522248</v>
      </c>
      <c r="Q12" s="20">
        <f>munkaerő!C8</f>
        <v>100.80981622550198</v>
      </c>
      <c r="R12" s="4"/>
      <c r="S12" s="4"/>
      <c r="T12" s="4"/>
      <c r="U12" s="4"/>
      <c r="V12" s="4"/>
      <c r="W12" s="4"/>
      <c r="X12" s="4"/>
      <c r="Y12" s="4"/>
    </row>
    <row r="13" spans="1:26" ht="15.6" x14ac:dyDescent="0.3">
      <c r="A13" s="14">
        <v>2006</v>
      </c>
      <c r="B13" s="15">
        <f>'b,á,r,z termésátlg'!D9</f>
        <v>2540</v>
      </c>
      <c r="C13" s="15">
        <f>'b,á,r,z betak.ter'!D9*1000</f>
        <v>39000</v>
      </c>
      <c r="D13" s="15">
        <f>átlagárak!F9</f>
        <v>20118</v>
      </c>
      <c r="E13" s="16">
        <f>időjárás!D10</f>
        <v>140</v>
      </c>
      <c r="F13" s="16">
        <f>időjárás!G10</f>
        <v>7</v>
      </c>
      <c r="G13" s="16">
        <f>időjárás!B10</f>
        <v>10.4</v>
      </c>
      <c r="H13" s="17">
        <f>időjárás!C10</f>
        <v>581.9</v>
      </c>
      <c r="I13" s="17">
        <f>időjárás!E10</f>
        <v>95</v>
      </c>
      <c r="J13" s="17">
        <f>időjárás!F10</f>
        <v>30</v>
      </c>
      <c r="K13" s="18">
        <f>'b,á,r,z termésátlg'!B9</f>
        <v>4070</v>
      </c>
      <c r="L13" s="18">
        <f>'b,á,r,z termésátlg'!C9</f>
        <v>3670</v>
      </c>
      <c r="M13" s="18">
        <f>'kukorica termelés'!F113</f>
        <v>6820</v>
      </c>
      <c r="N13" s="18">
        <f>'b,á,r,z termésátlg'!E9</f>
        <v>2550</v>
      </c>
      <c r="O13" s="19">
        <f>műtrágya!F9</f>
        <v>78</v>
      </c>
      <c r="P13" s="20">
        <f>munkaerő!B9</f>
        <v>504403.04535147396</v>
      </c>
      <c r="Q13" s="20">
        <f>munkaerő!C9</f>
        <v>107.08547898844158</v>
      </c>
      <c r="R13" s="4"/>
      <c r="S13" s="4"/>
      <c r="T13" s="4"/>
      <c r="U13" s="4"/>
      <c r="V13" s="4"/>
      <c r="W13" s="4"/>
      <c r="X13" s="4"/>
      <c r="Y13" s="4"/>
    </row>
    <row r="14" spans="1:26" ht="15.6" x14ac:dyDescent="0.3">
      <c r="A14" s="14">
        <v>2007</v>
      </c>
      <c r="B14" s="15">
        <f>'b,á,r,z termésátlg'!D10</f>
        <v>2040</v>
      </c>
      <c r="C14" s="15">
        <f>'b,á,r,z betak.ter'!D10*1000</f>
        <v>40000</v>
      </c>
      <c r="D14" s="15">
        <f>átlagárak!F10</f>
        <v>41071</v>
      </c>
      <c r="E14" s="16">
        <f>időjárás!D11</f>
        <v>143</v>
      </c>
      <c r="F14" s="16">
        <f>időjárás!G11</f>
        <v>11</v>
      </c>
      <c r="G14" s="16">
        <f>időjárás!B11</f>
        <v>11.6</v>
      </c>
      <c r="H14" s="17">
        <f>időjárás!C11</f>
        <v>621.9</v>
      </c>
      <c r="I14" s="17">
        <f>időjárás!E11</f>
        <v>70</v>
      </c>
      <c r="J14" s="17">
        <f>időjárás!F11</f>
        <v>39</v>
      </c>
      <c r="K14" s="18">
        <f>'b,á,r,z termésátlg'!B10</f>
        <v>3590</v>
      </c>
      <c r="L14" s="18">
        <f>'b,á,r,z termésátlg'!C10</f>
        <v>3170</v>
      </c>
      <c r="M14" s="18">
        <f>'kukorica termelés'!F114</f>
        <v>3730</v>
      </c>
      <c r="N14" s="18">
        <f>'b,á,r,z termésátlg'!E10</f>
        <v>2090</v>
      </c>
      <c r="O14" s="19">
        <f>műtrágya!F10</f>
        <v>87</v>
      </c>
      <c r="P14" s="20">
        <f>munkaerő!B10</f>
        <v>459291</v>
      </c>
      <c r="Q14" s="20">
        <f>munkaerő!C10</f>
        <v>106.92742200626293</v>
      </c>
      <c r="R14" s="4"/>
      <c r="S14" s="4"/>
      <c r="T14" s="4"/>
      <c r="U14" s="4"/>
      <c r="V14" s="4"/>
      <c r="W14" s="4"/>
      <c r="X14" s="4"/>
      <c r="Y14" s="4"/>
    </row>
    <row r="15" spans="1:26" ht="15.6" x14ac:dyDescent="0.3">
      <c r="A15" s="14">
        <v>2008</v>
      </c>
      <c r="B15" s="15">
        <f>'b,á,r,z termésátlg'!D11</f>
        <v>2580</v>
      </c>
      <c r="C15" s="15">
        <f>'b,á,r,z betak.ter'!D11*1000</f>
        <v>44000</v>
      </c>
      <c r="D15" s="15">
        <f>átlagárak!F11</f>
        <v>30624</v>
      </c>
      <c r="E15" s="16">
        <f>időjárás!D12</f>
        <v>144</v>
      </c>
      <c r="F15" s="16">
        <f>időjárás!G12</f>
        <v>2</v>
      </c>
      <c r="G15" s="16">
        <f>időjárás!B12</f>
        <v>11.3</v>
      </c>
      <c r="H15" s="17">
        <f>időjárás!C12</f>
        <v>596.29999999999995</v>
      </c>
      <c r="I15" s="17">
        <f>időjárás!E12</f>
        <v>72</v>
      </c>
      <c r="J15" s="17">
        <f>időjárás!F12</f>
        <v>27</v>
      </c>
      <c r="K15" s="18">
        <f>'b,á,r,z termésátlg'!B11</f>
        <v>4980</v>
      </c>
      <c r="L15" s="18">
        <f>'b,á,r,z termésátlg'!C11</f>
        <v>4450</v>
      </c>
      <c r="M15" s="18">
        <f>'kukorica termelés'!F115</f>
        <v>7470</v>
      </c>
      <c r="N15" s="18">
        <f>'b,á,r,z termésátlg'!E11</f>
        <v>2970</v>
      </c>
      <c r="O15" s="19">
        <f>műtrágya!F11</f>
        <v>74</v>
      </c>
      <c r="P15" s="20">
        <f>munkaerő!B11</f>
        <v>435152</v>
      </c>
      <c r="Q15" s="20">
        <f>munkaerő!C11</f>
        <v>131.07702805790626</v>
      </c>
      <c r="R15" s="4"/>
      <c r="S15" s="4"/>
      <c r="T15" s="4"/>
      <c r="U15" s="4"/>
      <c r="V15" s="4"/>
      <c r="W15" s="4"/>
      <c r="X15" s="4"/>
      <c r="Y15" s="4"/>
    </row>
    <row r="16" spans="1:26" ht="15.6" x14ac:dyDescent="0.3">
      <c r="A16" s="14">
        <v>2009</v>
      </c>
      <c r="B16" s="15">
        <f>'b,á,r,z termésátlg'!D12</f>
        <v>1810</v>
      </c>
      <c r="C16" s="15">
        <f>'b,á,r,z betak.ter'!D12*1000</f>
        <v>40000</v>
      </c>
      <c r="D16" s="15">
        <f>átlagárak!F12</f>
        <v>24098</v>
      </c>
      <c r="E16" s="16">
        <f>időjárás!D13</f>
        <v>156</v>
      </c>
      <c r="F16" s="16">
        <f>időjárás!G13</f>
        <v>4</v>
      </c>
      <c r="G16" s="16">
        <f>időjárás!B13</f>
        <v>11.2</v>
      </c>
      <c r="H16" s="17">
        <f>időjárás!C13</f>
        <v>615.79999999999995</v>
      </c>
      <c r="I16" s="17">
        <f>időjárás!E13</f>
        <v>73</v>
      </c>
      <c r="J16" s="17">
        <f>időjárás!F13</f>
        <v>28</v>
      </c>
      <c r="K16" s="18">
        <f>'b,á,r,z termésátlg'!B12</f>
        <v>3850</v>
      </c>
      <c r="L16" s="18">
        <f>'b,á,r,z termésátlg'!C12</f>
        <v>3320</v>
      </c>
      <c r="M16" s="18">
        <f>'kukorica termelés'!F116</f>
        <v>6390</v>
      </c>
      <c r="N16" s="18">
        <f>'b,á,r,z termésátlg'!E12</f>
        <v>2130</v>
      </c>
      <c r="O16" s="19">
        <f>műtrágya!F12</f>
        <v>63.511947989072169</v>
      </c>
      <c r="P16" s="20">
        <f>munkaerő!B12</f>
        <v>446510</v>
      </c>
      <c r="Q16" s="20">
        <f>munkaerő!C12</f>
        <v>67.730070876096008</v>
      </c>
      <c r="R16" s="4"/>
      <c r="S16" s="4"/>
      <c r="T16" s="4"/>
      <c r="U16" s="4"/>
      <c r="V16" s="4"/>
      <c r="W16" s="4"/>
      <c r="X16" s="4"/>
      <c r="Y16" s="4"/>
    </row>
    <row r="17" spans="1:26" ht="15.6" x14ac:dyDescent="0.3">
      <c r="A17" s="14">
        <v>2010</v>
      </c>
      <c r="B17" s="15">
        <f>'b,á,r,z termésátlg'!D13</f>
        <v>2110</v>
      </c>
      <c r="C17" s="15">
        <f>'b,á,r,z betak.ter'!D13*1000</f>
        <v>37000</v>
      </c>
      <c r="D17" s="15">
        <f>átlagárak!F13</f>
        <v>30636</v>
      </c>
      <c r="E17" s="16">
        <f>időjárás!D14</f>
        <v>172</v>
      </c>
      <c r="F17" s="16">
        <f>időjárás!G14</f>
        <v>10</v>
      </c>
      <c r="G17" s="16">
        <f>időjárás!B14</f>
        <v>10.1</v>
      </c>
      <c r="H17" s="17">
        <f>időjárás!C14</f>
        <v>981</v>
      </c>
      <c r="I17" s="17">
        <f>időjárás!E14</f>
        <v>96</v>
      </c>
      <c r="J17" s="17">
        <f>időjárás!F14</f>
        <v>24</v>
      </c>
      <c r="K17" s="18">
        <f>'b,á,r,z termésátlg'!B13</f>
        <v>3710</v>
      </c>
      <c r="L17" s="18">
        <f>'b,á,r,z termésátlg'!C13</f>
        <v>3360</v>
      </c>
      <c r="M17" s="18">
        <f>'kukorica termelés'!F117</f>
        <v>6470</v>
      </c>
      <c r="N17" s="18">
        <f>'b,á,r,z termésátlg'!E13</f>
        <v>2320</v>
      </c>
      <c r="O17" s="19">
        <f>műtrágya!F13</f>
        <v>72.056450858180327</v>
      </c>
      <c r="P17" s="20">
        <f>munkaerő!B13</f>
        <v>444157</v>
      </c>
      <c r="Q17" s="20">
        <f>munkaerő!C13</f>
        <v>117.6</v>
      </c>
      <c r="R17" s="4"/>
      <c r="S17" s="4"/>
      <c r="T17" s="4"/>
      <c r="U17" s="4"/>
      <c r="V17" s="4"/>
      <c r="W17" s="4"/>
      <c r="X17" s="4"/>
      <c r="Y17" s="4"/>
    </row>
    <row r="18" spans="1:26" ht="15.6" x14ac:dyDescent="0.3">
      <c r="A18" s="14">
        <v>2011</v>
      </c>
      <c r="B18" s="15">
        <f>'b,á,r,z termésátlg'!D14</f>
        <v>2300</v>
      </c>
      <c r="C18" s="15">
        <f>'b,á,r,z betak.ter'!D14*1000</f>
        <v>33000</v>
      </c>
      <c r="D18" s="15">
        <f>átlagárak!F14</f>
        <v>46014</v>
      </c>
      <c r="E18" s="16">
        <f>időjárás!D15</f>
        <v>117</v>
      </c>
      <c r="F18" s="16">
        <f>időjárás!G15</f>
        <v>7</v>
      </c>
      <c r="G18" s="16">
        <f>időjárás!B15</f>
        <v>10.7</v>
      </c>
      <c r="H18" s="17">
        <f>időjárás!C15</f>
        <v>420.2</v>
      </c>
      <c r="I18" s="17">
        <f>időjárás!E15</f>
        <v>106</v>
      </c>
      <c r="J18" s="17">
        <f>időjárás!F15</f>
        <v>31</v>
      </c>
      <c r="K18" s="18">
        <f>'b,á,r,z termésátlg'!B14</f>
        <v>4200</v>
      </c>
      <c r="L18" s="18">
        <f>'b,á,r,z termésátlg'!C14</f>
        <v>3780</v>
      </c>
      <c r="M18" s="18">
        <f>'kukorica termelés'!F118</f>
        <v>6500</v>
      </c>
      <c r="N18" s="18">
        <f>'b,á,r,z termésátlg'!E14</f>
        <v>2410</v>
      </c>
      <c r="O18" s="19">
        <f>műtrágya!F14</f>
        <v>77.29970771190888</v>
      </c>
      <c r="P18" s="20">
        <f>munkaerő!B14</f>
        <v>436951</v>
      </c>
      <c r="Q18" s="20">
        <f>munkaerő!C14</f>
        <v>149.30000000000001</v>
      </c>
      <c r="R18" s="4"/>
      <c r="S18" s="4"/>
      <c r="T18" s="4"/>
      <c r="U18" s="4"/>
      <c r="V18" s="4"/>
      <c r="W18" s="4"/>
      <c r="X18" s="4"/>
      <c r="Y18" s="4"/>
    </row>
    <row r="19" spans="1:26" ht="15.6" x14ac:dyDescent="0.3">
      <c r="A19" s="14">
        <v>2012</v>
      </c>
      <c r="B19" s="15">
        <f>'b,á,r,z termésátlg'!D15</f>
        <v>2240</v>
      </c>
      <c r="C19" s="15">
        <f>'b,á,r,z betak.ter'!D15*1000</f>
        <v>35000</v>
      </c>
      <c r="D19" s="15">
        <f>átlagárak!F15</f>
        <v>56453</v>
      </c>
      <c r="E19" s="16">
        <f>időjárás!D16</f>
        <v>130</v>
      </c>
      <c r="F19" s="16">
        <f>időjárás!G16</f>
        <v>21</v>
      </c>
      <c r="G19" s="16">
        <f>időjárás!B16</f>
        <v>11.2</v>
      </c>
      <c r="H19" s="17">
        <f>időjárás!C16</f>
        <v>487.7</v>
      </c>
      <c r="I19" s="17">
        <f>időjárás!E16</f>
        <v>92</v>
      </c>
      <c r="J19" s="17">
        <f>időjárás!F16</f>
        <v>50</v>
      </c>
      <c r="K19" s="18">
        <f>'b,á,r,z termésátlg'!B15</f>
        <v>3750</v>
      </c>
      <c r="L19" s="18">
        <f>'b,á,r,z termésátlg'!C15</f>
        <v>3620</v>
      </c>
      <c r="M19" s="18">
        <f>'kukorica termelés'!F119</f>
        <v>4000</v>
      </c>
      <c r="N19" s="18">
        <f>'b,á,r,z termésátlg'!E15</f>
        <v>2590</v>
      </c>
      <c r="O19" s="19">
        <f>műtrágya!F15</f>
        <v>82.054702135631317</v>
      </c>
      <c r="P19" s="20">
        <f>munkaerő!B15</f>
        <v>433279</v>
      </c>
      <c r="Q19" s="20">
        <f>munkaerő!C15</f>
        <v>92.3</v>
      </c>
      <c r="R19" s="4"/>
      <c r="S19" s="4"/>
      <c r="T19" s="4"/>
      <c r="U19" s="4"/>
      <c r="V19" s="4"/>
      <c r="W19" s="4"/>
      <c r="X19" s="4"/>
      <c r="Y19" s="4"/>
    </row>
    <row r="20" spans="1:26" ht="15.6" x14ac:dyDescent="0.3">
      <c r="A20" s="14">
        <v>2013</v>
      </c>
      <c r="B20" s="15">
        <f>'b,á,r,z termésátlg'!D16</f>
        <v>3070</v>
      </c>
      <c r="C20" s="15">
        <f>'b,á,r,z betak.ter'!D16*1000</f>
        <v>35000</v>
      </c>
      <c r="D20" s="15">
        <f>átlagárak!F16</f>
        <v>40315</v>
      </c>
      <c r="E20" s="16">
        <f>időjárás!D17</f>
        <v>154</v>
      </c>
      <c r="F20" s="16">
        <f>időjárás!G17</f>
        <v>15</v>
      </c>
      <c r="G20" s="16">
        <f>időjárás!B17</f>
        <v>11</v>
      </c>
      <c r="H20" s="17">
        <f>időjárás!C17</f>
        <v>660.9</v>
      </c>
      <c r="I20" s="17">
        <f>időjárás!E17</f>
        <v>90</v>
      </c>
      <c r="J20" s="17">
        <f>időjárás!F17</f>
        <v>33</v>
      </c>
      <c r="K20" s="18">
        <f>'b,á,r,z termésátlg'!B16</f>
        <v>4640</v>
      </c>
      <c r="L20" s="18">
        <f>'b,á,r,z termésátlg'!C16</f>
        <v>4050</v>
      </c>
      <c r="M20" s="18">
        <f>'kukorica termelés'!F120</f>
        <v>5440</v>
      </c>
      <c r="N20" s="18">
        <f>'b,á,r,z termésátlg'!E16</f>
        <v>2570</v>
      </c>
      <c r="O20" s="19">
        <f>műtrágya!F16</f>
        <v>93</v>
      </c>
      <c r="P20" s="20">
        <f>munkaerő!B16</f>
        <v>444424</v>
      </c>
      <c r="Q20" s="20">
        <f>munkaerő!C16</f>
        <v>109.9</v>
      </c>
      <c r="R20" s="4"/>
      <c r="S20" s="4"/>
      <c r="T20" s="4"/>
      <c r="U20" s="4"/>
      <c r="V20" s="4"/>
      <c r="W20" s="4"/>
      <c r="X20" s="4"/>
      <c r="Y20" s="4"/>
    </row>
    <row r="21" spans="1:26" ht="15.6" x14ac:dyDescent="0.3">
      <c r="A21" s="14">
        <v>2014</v>
      </c>
      <c r="B21" s="15">
        <f>'b,á,r,z termésátlg'!D17</f>
        <v>2860</v>
      </c>
      <c r="C21" s="15">
        <f>'b,á,r,z betak.ter'!D17*1000</f>
        <v>34000</v>
      </c>
      <c r="D21" s="15">
        <f>átlagárak!F17</f>
        <v>39796</v>
      </c>
      <c r="E21" s="16">
        <f>időjárás!D18</f>
        <v>162</v>
      </c>
      <c r="F21" s="16">
        <f>időjárás!G18</f>
        <v>1</v>
      </c>
      <c r="G21" s="16">
        <f>időjárás!B18</f>
        <v>11.9</v>
      </c>
      <c r="H21" s="17">
        <f>időjárás!C18</f>
        <v>755.8</v>
      </c>
      <c r="I21" s="17">
        <f>időjárás!E18</f>
        <v>47</v>
      </c>
      <c r="J21" s="17">
        <f>időjárás!F18</f>
        <v>19</v>
      </c>
      <c r="K21" s="18">
        <f>'b,á,r,z termésátlg'!B17</f>
        <v>4730</v>
      </c>
      <c r="L21" s="18">
        <f>'b,á,r,z termésátlg'!C17</f>
        <v>4420</v>
      </c>
      <c r="M21" s="18">
        <f>'kukorica termelés'!F121</f>
        <v>7820</v>
      </c>
      <c r="N21" s="18">
        <f>'b,á,r,z termésátlg'!E17</f>
        <v>2670</v>
      </c>
      <c r="O21" s="19">
        <f>műtrágya!F17</f>
        <v>93.079156253699992</v>
      </c>
      <c r="P21" s="20">
        <f>munkaerő!B17</f>
        <v>462930</v>
      </c>
      <c r="Q21" s="20">
        <f>munkaerő!C17</f>
        <v>106.2</v>
      </c>
      <c r="R21" s="4"/>
      <c r="S21" s="4"/>
      <c r="T21" s="4"/>
      <c r="U21" s="4"/>
      <c r="V21" s="4"/>
      <c r="W21" s="4"/>
      <c r="X21" s="4"/>
      <c r="Y21" s="4"/>
    </row>
    <row r="22" spans="1:26" ht="15.6" x14ac:dyDescent="0.3">
      <c r="A22" s="14">
        <v>2015</v>
      </c>
      <c r="B22" s="15">
        <f>'b,á,r,z termésátlg'!D18</f>
        <v>2760</v>
      </c>
      <c r="C22" s="15">
        <f>'b,á,r,z betak.ter'!D18*1000</f>
        <v>38000</v>
      </c>
      <c r="D22" s="15">
        <f>átlagárak!F18</f>
        <v>39080</v>
      </c>
      <c r="E22" s="16">
        <f>időjárás!D19</f>
        <v>131</v>
      </c>
      <c r="F22" s="16">
        <f>időjárás!G19</f>
        <v>25</v>
      </c>
      <c r="G22" s="16">
        <f>időjárás!B19</f>
        <v>11.6</v>
      </c>
      <c r="H22" s="17">
        <f>időjárás!C19</f>
        <v>546.9</v>
      </c>
      <c r="I22" s="17">
        <f>időjárás!E19</f>
        <v>77</v>
      </c>
      <c r="J22" s="17">
        <f>időjárás!F19</f>
        <v>47</v>
      </c>
      <c r="K22" s="18">
        <f>'b,á,r,z termésátlg'!B18</f>
        <v>5180</v>
      </c>
      <c r="L22" s="18">
        <f>'b,á,r,z termésátlg'!C18</f>
        <v>4760</v>
      </c>
      <c r="M22" s="18">
        <f>'kukorica termelés'!F122</f>
        <v>5790</v>
      </c>
      <c r="N22" s="18">
        <f>'b,á,r,z termésátlg'!E18</f>
        <v>2830</v>
      </c>
      <c r="O22" s="19">
        <f>műtrágya!F18</f>
        <v>100.73329099990744</v>
      </c>
      <c r="P22" s="20">
        <f>munkaerő!B18</f>
        <v>441903</v>
      </c>
      <c r="Q22" s="20">
        <f>munkaerő!C18</f>
        <v>94.3</v>
      </c>
      <c r="R22" s="4"/>
      <c r="S22" s="4"/>
      <c r="T22" s="4"/>
      <c r="U22" s="4"/>
      <c r="V22" s="4"/>
      <c r="W22" s="4"/>
      <c r="X22" s="4"/>
      <c r="Y22" s="4"/>
    </row>
    <row r="23" spans="1:26" ht="15.6" x14ac:dyDescent="0.3">
      <c r="A23" s="14">
        <v>2016</v>
      </c>
      <c r="B23" s="15">
        <f>'b,á,r,z termésátlg'!D19</f>
        <v>3090</v>
      </c>
      <c r="C23" s="15">
        <f>'b,á,r,z betak.ter'!D19*1000</f>
        <v>27000</v>
      </c>
      <c r="D23" s="15">
        <f>átlagárak!F19</f>
        <v>35678</v>
      </c>
      <c r="E23" s="16">
        <f>időjárás!D20</f>
        <v>143</v>
      </c>
      <c r="F23" s="16">
        <f>időjárás!G20</f>
        <v>3</v>
      </c>
      <c r="G23" s="16">
        <f>időjárás!B20</f>
        <v>11</v>
      </c>
      <c r="H23" s="17">
        <f>időjárás!C20</f>
        <v>700.3</v>
      </c>
      <c r="I23" s="17">
        <f>időjárás!E20</f>
        <v>78</v>
      </c>
      <c r="J23" s="17">
        <f>időjárás!F20</f>
        <v>23</v>
      </c>
      <c r="K23" s="18">
        <f>'b,á,r,z termésátlg'!B19</f>
        <v>5370</v>
      </c>
      <c r="L23" s="18">
        <f>'b,á,r,z termésátlg'!C19</f>
        <v>5090</v>
      </c>
      <c r="M23" s="18">
        <f>'kukorica termelés'!F123</f>
        <v>8630</v>
      </c>
      <c r="N23" s="18">
        <f>'b,á,r,z termésátlg'!E19</f>
        <v>2850</v>
      </c>
      <c r="O23" s="19">
        <f>műtrágya!F19</f>
        <v>111.67057552255436</v>
      </c>
      <c r="P23" s="20">
        <f>munkaerő!B19</f>
        <v>434281</v>
      </c>
      <c r="Q23" s="20">
        <f>munkaerő!C19</f>
        <v>107</v>
      </c>
      <c r="R23" s="4"/>
      <c r="S23" s="4"/>
      <c r="T23" s="4"/>
      <c r="U23" s="4"/>
      <c r="V23" s="4"/>
      <c r="W23" s="4"/>
      <c r="X23" s="4"/>
      <c r="Y23" s="4"/>
    </row>
    <row r="24" spans="1:26" ht="15.6" x14ac:dyDescent="0.3">
      <c r="A24" s="14">
        <v>2017</v>
      </c>
      <c r="B24" s="15">
        <f>'b,á,r,z termésátlg'!D20</f>
        <v>3290</v>
      </c>
      <c r="C24" s="15">
        <f>'b,á,r,z betak.ter'!D20*1000</f>
        <v>26000</v>
      </c>
      <c r="D24" s="15">
        <f>átlagárak!F20</f>
        <v>37043</v>
      </c>
      <c r="E24" s="16">
        <f>időjárás!D21</f>
        <v>127</v>
      </c>
      <c r="F24" s="16">
        <f>időjárás!G21</f>
        <v>11</v>
      </c>
      <c r="G24" s="16">
        <f>időjárás!B21</f>
        <v>11.1</v>
      </c>
      <c r="H24" s="17">
        <f>időjárás!C21</f>
        <v>616.29999999999995</v>
      </c>
      <c r="I24" s="17">
        <f>időjárás!E21</f>
        <v>83</v>
      </c>
      <c r="J24" s="17">
        <f>időjárás!F21</f>
        <v>40</v>
      </c>
      <c r="K24" s="18">
        <f>'b,á,r,z termésátlg'!B20</f>
        <v>5430</v>
      </c>
      <c r="L24" s="18">
        <f>'b,á,r,z termésátlg'!C20</f>
        <v>5280</v>
      </c>
      <c r="M24" s="18">
        <f>'kukorica termelés'!F124</f>
        <v>6820</v>
      </c>
      <c r="N24" s="18">
        <f>'b,á,r,z termésátlg'!E20</f>
        <v>2540</v>
      </c>
      <c r="O24" s="19">
        <f>műtrágya!F20</f>
        <v>123.07532778117717</v>
      </c>
      <c r="P24" s="20">
        <f>munkaerő!B20</f>
        <v>421415</v>
      </c>
      <c r="Q24" s="20">
        <f>munkaerő!C20</f>
        <v>101.5</v>
      </c>
      <c r="R24" s="4"/>
      <c r="S24" s="4"/>
      <c r="T24" s="4"/>
      <c r="U24" s="4"/>
      <c r="V24" s="4"/>
      <c r="W24" s="4"/>
      <c r="X24" s="4"/>
      <c r="Y24" s="4"/>
    </row>
    <row r="25" spans="1:26" ht="15.6" x14ac:dyDescent="0.3">
      <c r="A25" s="14">
        <v>2018</v>
      </c>
      <c r="B25" s="15">
        <f>'b,á,r,z termésátlg'!D21</f>
        <v>3370</v>
      </c>
      <c r="C25" s="15">
        <f>'b,á,r,z betak.ter'!D21*1000</f>
        <v>26000</v>
      </c>
      <c r="D25" s="15">
        <f>átlagárak!F21</f>
        <v>46100</v>
      </c>
      <c r="E25" s="16">
        <f>időjárás!D22</f>
        <v>151</v>
      </c>
      <c r="F25" s="16">
        <f>időjárás!G22</f>
        <v>7</v>
      </c>
      <c r="G25" s="16">
        <f>időjárás!B22</f>
        <v>12</v>
      </c>
      <c r="H25" s="17">
        <f>időjárás!C22</f>
        <v>605.29999999999995</v>
      </c>
      <c r="I25" s="17">
        <f>időjárás!E22</f>
        <v>80</v>
      </c>
      <c r="J25" s="17">
        <f>időjárás!F22</f>
        <v>37</v>
      </c>
      <c r="K25" s="18">
        <f>'b,á,r,z termésátlg'!B21</f>
        <v>5120</v>
      </c>
      <c r="L25" s="18">
        <f>'b,á,r,z termésátlg'!C21</f>
        <v>4690</v>
      </c>
      <c r="M25" s="18">
        <f>'kukorica termelés'!F125</f>
        <v>8490</v>
      </c>
      <c r="N25" s="18">
        <f>'b,á,r,z termésátlg'!E21</f>
        <v>2620</v>
      </c>
      <c r="O25" s="19">
        <f>műtrágya!F21</f>
        <v>122.06983936642565</v>
      </c>
      <c r="P25" s="20">
        <f>munkaerő!B21</f>
        <v>391601</v>
      </c>
      <c r="Q25" s="20">
        <f>munkaerő!C21</f>
        <v>102.6</v>
      </c>
      <c r="R25" s="4"/>
      <c r="S25" s="4"/>
      <c r="T25" s="4"/>
      <c r="U25" s="4"/>
      <c r="V25" s="4"/>
      <c r="W25" s="4"/>
      <c r="X25" s="4"/>
      <c r="Y25" s="4"/>
    </row>
    <row r="26" spans="1:26" ht="15.6" x14ac:dyDescent="0.3">
      <c r="A26" s="14">
        <v>2019</v>
      </c>
      <c r="B26" s="15">
        <f>'b,á,r,z termésátlg'!D22</f>
        <v>3490</v>
      </c>
      <c r="C26" s="15">
        <f>'b,á,r,z betak.ter'!D22*1000</f>
        <v>26000</v>
      </c>
      <c r="D26" s="15">
        <f>átlagárak!F22</f>
        <v>46564</v>
      </c>
      <c r="E26" s="16">
        <f>időjárás!D23</f>
        <v>141</v>
      </c>
      <c r="F26" s="16">
        <f>időjárás!G23</f>
        <v>8</v>
      </c>
      <c r="G26" s="16">
        <f>időjárás!B23</f>
        <v>12.1</v>
      </c>
      <c r="H26" s="17">
        <f>időjárás!C23</f>
        <v>629.9</v>
      </c>
      <c r="I26" s="17">
        <f>időjárás!E23</f>
        <v>72</v>
      </c>
      <c r="J26" s="17">
        <f>időjárás!F23</f>
        <v>41</v>
      </c>
      <c r="K26" s="18">
        <f>'b,á,r,z termésátlg'!B22</f>
        <v>5290</v>
      </c>
      <c r="L26" s="18">
        <f>'b,á,r,z termésátlg'!C22</f>
        <v>5590</v>
      </c>
      <c r="M26" s="18">
        <f>'kukorica termelés'!F126</f>
        <v>8060</v>
      </c>
      <c r="N26" s="18">
        <f>'b,á,r,z termésátlg'!E22</f>
        <v>3230</v>
      </c>
      <c r="O26" s="19">
        <f>műtrágya!F22</f>
        <v>118.6962063056159</v>
      </c>
      <c r="P26" s="20">
        <f>munkaerő!B22</f>
        <v>358891</v>
      </c>
      <c r="Q26" s="20">
        <f>munkaerő!C22</f>
        <v>106.7</v>
      </c>
      <c r="R26" s="4"/>
      <c r="S26" s="4"/>
      <c r="T26" s="4"/>
      <c r="U26" s="4"/>
      <c r="V26" s="4"/>
      <c r="W26" s="4"/>
      <c r="X26" s="4"/>
      <c r="Y26" s="4"/>
    </row>
    <row r="27" spans="1:26" ht="15.6" x14ac:dyDescent="0.3">
      <c r="A27" s="14">
        <v>2020</v>
      </c>
      <c r="B27" s="15">
        <f>'b,á,r,z termésátlg'!D23</f>
        <v>3200</v>
      </c>
      <c r="C27" s="15">
        <f>'b,á,r,z betak.ter'!D23*1000</f>
        <v>26000</v>
      </c>
      <c r="D27" s="15">
        <f>átlagárak!F23</f>
        <v>43738</v>
      </c>
      <c r="E27" s="16">
        <f>időjárás!D24</f>
        <v>140</v>
      </c>
      <c r="F27" s="16">
        <f>időjárás!G24</f>
        <v>2</v>
      </c>
      <c r="G27" s="16">
        <f>időjárás!B24</f>
        <v>11.5</v>
      </c>
      <c r="H27" s="17">
        <f>időjárás!C24</f>
        <v>613.1</v>
      </c>
      <c r="I27" s="17">
        <f>időjárás!E24</f>
        <v>72</v>
      </c>
      <c r="J27" s="17">
        <f>időjárás!F24</f>
        <v>29</v>
      </c>
      <c r="K27" s="18">
        <f>'b,á,r,z termésátlg'!B23</f>
        <v>5470</v>
      </c>
      <c r="L27" s="18">
        <f>'b,á,r,z termésátlg'!C23</f>
        <v>5680</v>
      </c>
      <c r="M27" s="18">
        <f>'kukorica termelés'!F127</f>
        <v>8580</v>
      </c>
      <c r="N27" s="18">
        <f>'b,á,r,z termésátlg'!E23</f>
        <v>2990</v>
      </c>
      <c r="O27" s="19">
        <f>műtrágya!F23</f>
        <v>133.0193359700873</v>
      </c>
      <c r="P27" s="20">
        <f>munkaerő!B23</f>
        <v>337561</v>
      </c>
      <c r="Q27" s="20">
        <f>munkaerő!C23</f>
        <v>106.9</v>
      </c>
      <c r="R27" s="4"/>
      <c r="S27" s="4"/>
      <c r="T27" s="4"/>
      <c r="U27" s="4"/>
      <c r="V27" s="4"/>
      <c r="W27" s="4"/>
      <c r="X27" s="4"/>
      <c r="Y27" s="4"/>
    </row>
    <row r="28" spans="1:26" ht="15.6" x14ac:dyDescent="0.3">
      <c r="A28" s="14">
        <v>2021</v>
      </c>
      <c r="B28" s="15">
        <f>'b,á,r,z termésátlg'!D24</f>
        <v>3310</v>
      </c>
      <c r="C28" s="15">
        <f>'b,á,r,z betak.ter'!D24*1000</f>
        <v>26000</v>
      </c>
      <c r="D28" s="15">
        <f>átlagárak!F24</f>
        <v>57973</v>
      </c>
      <c r="E28" s="16">
        <f>időjárás!D25</f>
        <v>134</v>
      </c>
      <c r="F28" s="16">
        <f>időjárás!G25</f>
        <v>17</v>
      </c>
      <c r="G28" s="16">
        <f>időjárás!B25</f>
        <v>10.9</v>
      </c>
      <c r="H28" s="17">
        <f>időjárás!C25</f>
        <v>514.20000000000005</v>
      </c>
      <c r="I28" s="17">
        <f>időjárás!E25</f>
        <v>96</v>
      </c>
      <c r="J28" s="17">
        <f>időjárás!F25</f>
        <v>41</v>
      </c>
      <c r="K28" s="18">
        <f>'b,á,r,z termésátlg'!B24</f>
        <v>5930</v>
      </c>
      <c r="L28" s="18">
        <f>'b,á,r,z termésátlg'!C24</f>
        <v>6370</v>
      </c>
      <c r="M28" s="18">
        <f>'kukorica termelés'!F128</f>
        <v>6130</v>
      </c>
      <c r="N28" s="18">
        <f>'b,á,r,z termésátlg'!E24</f>
        <v>3060</v>
      </c>
      <c r="O28" s="19">
        <f>műtrágya!F24</f>
        <v>132.66906558330402</v>
      </c>
      <c r="P28" s="20">
        <f>munkaerő!B24</f>
        <v>325578</v>
      </c>
      <c r="Q28" s="20">
        <f>munkaerő!C24</f>
        <v>109.4</v>
      </c>
      <c r="R28" s="4"/>
      <c r="S28" s="4"/>
      <c r="T28" s="4"/>
      <c r="U28" s="4"/>
      <c r="V28" s="4"/>
      <c r="W28" s="4"/>
      <c r="X28" s="4"/>
      <c r="Y28" s="4"/>
    </row>
    <row r="29" spans="1:26" ht="15.6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6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6" x14ac:dyDescent="0.3">
      <c r="A31" s="4" t="s">
        <v>48</v>
      </c>
      <c r="B31" s="4" t="s">
        <v>2</v>
      </c>
      <c r="C31" s="4" t="s">
        <v>49</v>
      </c>
      <c r="D31" s="4" t="s">
        <v>49</v>
      </c>
      <c r="E31" s="4" t="s">
        <v>49</v>
      </c>
      <c r="F31" s="4" t="s">
        <v>49</v>
      </c>
      <c r="G31" s="4" t="s">
        <v>49</v>
      </c>
      <c r="H31" s="4" t="s">
        <v>49</v>
      </c>
      <c r="I31" s="4" t="s">
        <v>49</v>
      </c>
      <c r="J31" s="4" t="s">
        <v>49</v>
      </c>
      <c r="K31" s="4" t="s">
        <v>49</v>
      </c>
      <c r="L31" s="4" t="s">
        <v>49</v>
      </c>
      <c r="M31" s="4" t="s">
        <v>49</v>
      </c>
      <c r="N31" s="4" t="s">
        <v>49</v>
      </c>
      <c r="O31" s="4" t="s">
        <v>49</v>
      </c>
      <c r="P31" s="4" t="s">
        <v>49</v>
      </c>
      <c r="Q31" s="4" t="s">
        <v>49</v>
      </c>
      <c r="R31" s="4"/>
      <c r="S31" s="4"/>
      <c r="T31" s="4"/>
      <c r="U31" s="4"/>
      <c r="V31" s="4"/>
      <c r="W31" s="4"/>
      <c r="X31" s="4"/>
      <c r="Y31" s="4"/>
    </row>
    <row r="32" spans="1:26" ht="58.5" customHeight="1" x14ac:dyDescent="0.3">
      <c r="A32" s="21" t="str">
        <f t="shared" ref="A32:Q32" si="2">A6</f>
        <v>ÉV</v>
      </c>
      <c r="B32" s="21" t="str">
        <f t="shared" si="2"/>
        <v>Rozs termésátlag</v>
      </c>
      <c r="C32" s="21" t="str">
        <f t="shared" si="2"/>
        <v>Rozzsal betakarított terület</v>
      </c>
      <c r="D32" s="21" t="str">
        <f t="shared" si="2"/>
        <v>Rozs felvásárlási átlagára (Ft/tonna)</v>
      </c>
      <c r="E32" s="22" t="str">
        <f t="shared" si="2"/>
        <v>Csapadékos napok száma</v>
      </c>
      <c r="F32" s="22" t="str">
        <f t="shared" si="2"/>
        <v>Hőhullámmal érintett napok száma</v>
      </c>
      <c r="G32" s="22" t="str">
        <f t="shared" si="2"/>
        <v>Átlagos középhőmérséklet, °C</v>
      </c>
      <c r="H32" s="22" t="str">
        <f t="shared" si="2"/>
        <v>Lehullott csapadékösszeg, mm</v>
      </c>
      <c r="I32" s="22" t="str">
        <f t="shared" si="2"/>
        <v>Fagyos napok száma</v>
      </c>
      <c r="J32" s="22" t="str">
        <f t="shared" si="2"/>
        <v>Hőségnapok száma</v>
      </c>
      <c r="K32" s="22" t="str">
        <f t="shared" si="2"/>
        <v>Búza termésátlaga</v>
      </c>
      <c r="L32" s="22" t="str">
        <f t="shared" si="2"/>
        <v>Árpa termésátlaga</v>
      </c>
      <c r="M32" s="22" t="str">
        <f t="shared" si="2"/>
        <v>Kukorica termésátlaga</v>
      </c>
      <c r="N32" s="22" t="str">
        <f t="shared" si="2"/>
        <v>Zab termésátlaga</v>
      </c>
      <c r="O32" s="22" t="str">
        <f t="shared" si="2"/>
        <v>egy hektár mezőgazdasági területre jutó műtrágya mennyisége</v>
      </c>
      <c r="P32" s="22" t="str">
        <f t="shared" si="2"/>
        <v>Összesen Éves munkaerő-egység (ÉME)</v>
      </c>
      <c r="Q32" s="22" t="str">
        <f t="shared" si="2"/>
        <v>A munkaerő-egységre jutó reáljövedelem változása, 
előző év=100,0%</v>
      </c>
      <c r="R32" s="4"/>
      <c r="S32" s="4"/>
      <c r="T32" s="4"/>
      <c r="U32" s="4"/>
      <c r="V32" s="4"/>
      <c r="W32" s="4"/>
      <c r="X32" s="4"/>
      <c r="Y32" s="4"/>
    </row>
    <row r="33" spans="1:25" ht="15.6" x14ac:dyDescent="0.3">
      <c r="A33" s="4">
        <f t="shared" ref="A33:B54" si="3">A7</f>
        <v>2000</v>
      </c>
      <c r="B33" s="23">
        <f t="shared" si="3"/>
        <v>2000</v>
      </c>
      <c r="C33" s="4">
        <f t="shared" ref="C33:Q33" si="4">RANK(C7,C$7:C$28,C$3)</f>
        <v>17</v>
      </c>
      <c r="D33" s="4">
        <f t="shared" si="4"/>
        <v>15</v>
      </c>
      <c r="E33" s="4">
        <f t="shared" si="4"/>
        <v>20</v>
      </c>
      <c r="F33" s="4">
        <f t="shared" si="4"/>
        <v>5</v>
      </c>
      <c r="G33" s="4">
        <f t="shared" si="4"/>
        <v>6</v>
      </c>
      <c r="H33" s="4">
        <f t="shared" si="4"/>
        <v>21</v>
      </c>
      <c r="I33" s="4">
        <f t="shared" si="4"/>
        <v>11</v>
      </c>
      <c r="J33" s="4">
        <f t="shared" si="4"/>
        <v>14</v>
      </c>
      <c r="K33" s="4">
        <f t="shared" si="4"/>
        <v>19</v>
      </c>
      <c r="L33" s="4">
        <f t="shared" si="4"/>
        <v>21</v>
      </c>
      <c r="M33" s="4">
        <f t="shared" si="4"/>
        <v>19</v>
      </c>
      <c r="N33" s="4">
        <f t="shared" si="4"/>
        <v>21</v>
      </c>
      <c r="O33" s="4">
        <f t="shared" si="4"/>
        <v>22</v>
      </c>
      <c r="P33" s="4">
        <f t="shared" si="4"/>
        <v>22</v>
      </c>
      <c r="Q33" s="4">
        <f t="shared" si="4"/>
        <v>18</v>
      </c>
      <c r="R33" s="4"/>
      <c r="S33" s="4"/>
      <c r="T33" s="4"/>
      <c r="U33" s="4"/>
      <c r="V33" s="4"/>
      <c r="W33" s="4"/>
      <c r="X33" s="4"/>
      <c r="Y33" s="4"/>
    </row>
    <row r="34" spans="1:25" ht="15.6" x14ac:dyDescent="0.3">
      <c r="A34" s="4">
        <f t="shared" si="3"/>
        <v>2001</v>
      </c>
      <c r="B34" s="23">
        <f t="shared" si="3"/>
        <v>2370</v>
      </c>
      <c r="C34" s="4">
        <f t="shared" ref="C34:Q34" si="5">RANK(C8,C$7:C$28,C$3)</f>
        <v>22</v>
      </c>
      <c r="D34" s="4">
        <f t="shared" si="5"/>
        <v>19</v>
      </c>
      <c r="E34" s="4">
        <f t="shared" si="5"/>
        <v>12</v>
      </c>
      <c r="F34" s="4">
        <f t="shared" si="5"/>
        <v>19</v>
      </c>
      <c r="G34" s="4">
        <f t="shared" si="5"/>
        <v>18</v>
      </c>
      <c r="H34" s="4">
        <f t="shared" si="5"/>
        <v>11</v>
      </c>
      <c r="I34" s="4">
        <f t="shared" si="5"/>
        <v>17</v>
      </c>
      <c r="J34" s="4">
        <f t="shared" si="5"/>
        <v>4</v>
      </c>
      <c r="K34" s="4">
        <f t="shared" si="5"/>
        <v>13</v>
      </c>
      <c r="L34" s="4">
        <f t="shared" si="5"/>
        <v>16</v>
      </c>
      <c r="M34" s="4">
        <f t="shared" si="5"/>
        <v>14</v>
      </c>
      <c r="N34" s="4">
        <f t="shared" si="5"/>
        <v>15</v>
      </c>
      <c r="O34" s="4">
        <f t="shared" si="5"/>
        <v>19</v>
      </c>
      <c r="P34" s="4">
        <f t="shared" si="5"/>
        <v>20</v>
      </c>
      <c r="Q34" s="4">
        <f t="shared" si="5"/>
        <v>13</v>
      </c>
      <c r="R34" s="4"/>
      <c r="S34" s="4"/>
      <c r="T34" s="4"/>
      <c r="U34" s="4"/>
      <c r="V34" s="4"/>
      <c r="W34" s="4"/>
      <c r="X34" s="4"/>
      <c r="Y34" s="4"/>
    </row>
    <row r="35" spans="1:25" ht="15.6" x14ac:dyDescent="0.3">
      <c r="A35" s="4">
        <f t="shared" si="3"/>
        <v>2002</v>
      </c>
      <c r="B35" s="23">
        <f t="shared" si="3"/>
        <v>1960</v>
      </c>
      <c r="C35" s="4">
        <f t="shared" ref="C35:Q35" si="6">RANK(C9,C$7:C$28,C$3)</f>
        <v>21</v>
      </c>
      <c r="D35" s="4">
        <f t="shared" si="6"/>
        <v>20</v>
      </c>
      <c r="E35" s="4">
        <f t="shared" si="6"/>
        <v>7</v>
      </c>
      <c r="F35" s="4">
        <f t="shared" si="6"/>
        <v>9</v>
      </c>
      <c r="G35" s="4">
        <f t="shared" si="6"/>
        <v>8</v>
      </c>
      <c r="H35" s="4">
        <f t="shared" si="6"/>
        <v>17</v>
      </c>
      <c r="I35" s="4">
        <f t="shared" si="6"/>
        <v>9</v>
      </c>
      <c r="J35" s="4">
        <f t="shared" si="6"/>
        <v>7</v>
      </c>
      <c r="K35" s="4">
        <f t="shared" si="6"/>
        <v>21</v>
      </c>
      <c r="L35" s="4">
        <f t="shared" si="6"/>
        <v>20</v>
      </c>
      <c r="M35" s="4">
        <f t="shared" si="6"/>
        <v>18</v>
      </c>
      <c r="N35" s="4">
        <f t="shared" si="6"/>
        <v>18</v>
      </c>
      <c r="O35" s="4">
        <f t="shared" si="6"/>
        <v>16</v>
      </c>
      <c r="P35" s="4">
        <f t="shared" si="6"/>
        <v>21</v>
      </c>
      <c r="Q35" s="4">
        <f t="shared" si="6"/>
        <v>21</v>
      </c>
      <c r="R35" s="4"/>
      <c r="S35" s="4"/>
      <c r="T35" s="4"/>
      <c r="U35" s="4"/>
      <c r="V35" s="4"/>
      <c r="W35" s="4"/>
      <c r="X35" s="4"/>
      <c r="Y35" s="4"/>
    </row>
    <row r="36" spans="1:25" ht="15.6" x14ac:dyDescent="0.3">
      <c r="A36" s="4">
        <f t="shared" si="3"/>
        <v>2003</v>
      </c>
      <c r="B36" s="23">
        <f t="shared" si="3"/>
        <v>1460</v>
      </c>
      <c r="C36" s="4">
        <f t="shared" ref="C36:Q36" si="7">RANK(C10,C$7:C$28,C$3)</f>
        <v>20</v>
      </c>
      <c r="D36" s="4">
        <f t="shared" si="7"/>
        <v>16</v>
      </c>
      <c r="E36" s="4">
        <f t="shared" si="7"/>
        <v>22</v>
      </c>
      <c r="F36" s="4">
        <f t="shared" si="7"/>
        <v>14</v>
      </c>
      <c r="G36" s="4">
        <f t="shared" si="7"/>
        <v>18</v>
      </c>
      <c r="H36" s="4">
        <f t="shared" si="7"/>
        <v>20</v>
      </c>
      <c r="I36" s="4">
        <f t="shared" si="7"/>
        <v>22</v>
      </c>
      <c r="J36" s="4">
        <f t="shared" si="7"/>
        <v>21</v>
      </c>
      <c r="K36" s="4">
        <f t="shared" si="7"/>
        <v>22</v>
      </c>
      <c r="L36" s="4">
        <f t="shared" si="7"/>
        <v>22</v>
      </c>
      <c r="M36" s="4">
        <f t="shared" si="7"/>
        <v>21</v>
      </c>
      <c r="N36" s="4">
        <f t="shared" si="7"/>
        <v>22</v>
      </c>
      <c r="O36" s="4">
        <f t="shared" si="7"/>
        <v>15</v>
      </c>
      <c r="P36" s="4">
        <f t="shared" si="7"/>
        <v>19</v>
      </c>
      <c r="Q36" s="4">
        <f t="shared" si="7"/>
        <v>14</v>
      </c>
      <c r="R36" s="4"/>
      <c r="S36" s="4"/>
      <c r="T36" s="4"/>
      <c r="U36" s="4"/>
      <c r="V36" s="4"/>
      <c r="W36" s="4"/>
      <c r="X36" s="4"/>
      <c r="Y36" s="4"/>
    </row>
    <row r="37" spans="1:25" ht="15.6" x14ac:dyDescent="0.3">
      <c r="A37" s="4">
        <f t="shared" si="3"/>
        <v>2004</v>
      </c>
      <c r="B37" s="23">
        <f t="shared" si="3"/>
        <v>2750</v>
      </c>
      <c r="C37" s="4">
        <f t="shared" ref="C37:Q37" si="8">RANK(C11,C$7:C$28,C$3)</f>
        <v>19</v>
      </c>
      <c r="D37" s="4">
        <f t="shared" si="8"/>
        <v>18</v>
      </c>
      <c r="E37" s="4">
        <f t="shared" si="8"/>
        <v>6</v>
      </c>
      <c r="F37" s="4">
        <f t="shared" si="8"/>
        <v>17</v>
      </c>
      <c r="G37" s="4">
        <f t="shared" si="8"/>
        <v>20</v>
      </c>
      <c r="H37" s="4">
        <f t="shared" si="8"/>
        <v>5</v>
      </c>
      <c r="I37" s="4">
        <f t="shared" si="8"/>
        <v>15</v>
      </c>
      <c r="J37" s="4">
        <f t="shared" si="8"/>
        <v>2</v>
      </c>
      <c r="K37" s="4">
        <f t="shared" si="8"/>
        <v>7</v>
      </c>
      <c r="L37" s="4">
        <f t="shared" si="8"/>
        <v>10</v>
      </c>
      <c r="M37" s="4">
        <f t="shared" si="8"/>
        <v>8</v>
      </c>
      <c r="N37" s="4">
        <f t="shared" si="8"/>
        <v>2</v>
      </c>
      <c r="O37" s="4">
        <f t="shared" si="8"/>
        <v>14</v>
      </c>
      <c r="P37" s="4">
        <f t="shared" si="8"/>
        <v>18</v>
      </c>
      <c r="Q37" s="4">
        <f t="shared" si="8"/>
        <v>1</v>
      </c>
      <c r="R37" s="4"/>
      <c r="S37" s="4"/>
      <c r="T37" s="4"/>
      <c r="U37" s="4"/>
      <c r="V37" s="4"/>
      <c r="W37" s="4"/>
      <c r="X37" s="4"/>
      <c r="Y37" s="4"/>
    </row>
    <row r="38" spans="1:25" ht="15.6" x14ac:dyDescent="0.3">
      <c r="A38" s="4">
        <f t="shared" si="3"/>
        <v>2005</v>
      </c>
      <c r="B38" s="23">
        <f t="shared" si="3"/>
        <v>2570</v>
      </c>
      <c r="C38" s="4">
        <f t="shared" ref="C38:Q38" si="9">RANK(C12,C$7:C$28,C$3)</f>
        <v>16</v>
      </c>
      <c r="D38" s="4">
        <f t="shared" si="9"/>
        <v>22</v>
      </c>
      <c r="E38" s="4">
        <f t="shared" si="9"/>
        <v>8</v>
      </c>
      <c r="F38" s="4">
        <f t="shared" si="9"/>
        <v>15</v>
      </c>
      <c r="G38" s="4">
        <f t="shared" si="9"/>
        <v>22</v>
      </c>
      <c r="H38" s="4">
        <f t="shared" si="9"/>
        <v>3</v>
      </c>
      <c r="I38" s="4">
        <f t="shared" si="9"/>
        <v>21</v>
      </c>
      <c r="J38" s="4">
        <f t="shared" si="9"/>
        <v>1</v>
      </c>
      <c r="K38" s="4">
        <f t="shared" si="9"/>
        <v>12</v>
      </c>
      <c r="L38" s="4">
        <f t="shared" si="9"/>
        <v>13</v>
      </c>
      <c r="M38" s="4">
        <f t="shared" si="9"/>
        <v>6</v>
      </c>
      <c r="N38" s="4">
        <f t="shared" si="9"/>
        <v>14</v>
      </c>
      <c r="O38" s="4">
        <f t="shared" si="9"/>
        <v>19</v>
      </c>
      <c r="P38" s="4">
        <f t="shared" si="9"/>
        <v>17</v>
      </c>
      <c r="Q38" s="4">
        <f t="shared" si="9"/>
        <v>17</v>
      </c>
      <c r="R38" s="4"/>
      <c r="S38" s="4"/>
      <c r="T38" s="4"/>
      <c r="U38" s="4"/>
      <c r="V38" s="4"/>
      <c r="W38" s="4"/>
      <c r="X38" s="4"/>
      <c r="Y38" s="4"/>
    </row>
    <row r="39" spans="1:25" ht="15.6" x14ac:dyDescent="0.3">
      <c r="A39" s="4">
        <f t="shared" si="3"/>
        <v>2006</v>
      </c>
      <c r="B39" s="23">
        <f t="shared" si="3"/>
        <v>2540</v>
      </c>
      <c r="C39" s="4">
        <f t="shared" ref="C39:Q39" si="10">RANK(C13,C$7:C$28,C$3)</f>
        <v>13</v>
      </c>
      <c r="D39" s="4">
        <f t="shared" si="10"/>
        <v>21</v>
      </c>
      <c r="E39" s="4">
        <f t="shared" si="10"/>
        <v>14</v>
      </c>
      <c r="F39" s="4">
        <f t="shared" si="10"/>
        <v>11</v>
      </c>
      <c r="G39" s="4">
        <f t="shared" si="10"/>
        <v>17</v>
      </c>
      <c r="H39" s="4">
        <f t="shared" si="10"/>
        <v>15</v>
      </c>
      <c r="I39" s="4">
        <f t="shared" si="10"/>
        <v>16</v>
      </c>
      <c r="J39" s="4">
        <f t="shared" si="10"/>
        <v>11</v>
      </c>
      <c r="K39" s="4">
        <f t="shared" si="10"/>
        <v>15</v>
      </c>
      <c r="L39" s="4">
        <f t="shared" si="10"/>
        <v>14</v>
      </c>
      <c r="M39" s="4">
        <f t="shared" si="10"/>
        <v>9</v>
      </c>
      <c r="N39" s="4">
        <f t="shared" si="10"/>
        <v>12</v>
      </c>
      <c r="O39" s="4">
        <f t="shared" si="10"/>
        <v>12</v>
      </c>
      <c r="P39" s="4">
        <f t="shared" si="10"/>
        <v>16</v>
      </c>
      <c r="Q39" s="4">
        <f t="shared" si="10"/>
        <v>7</v>
      </c>
      <c r="R39" s="4"/>
      <c r="S39" s="4"/>
      <c r="T39" s="4"/>
      <c r="U39" s="4"/>
      <c r="V39" s="4"/>
      <c r="W39" s="4"/>
      <c r="X39" s="4"/>
      <c r="Y39" s="4"/>
    </row>
    <row r="40" spans="1:25" ht="15.6" x14ac:dyDescent="0.3">
      <c r="A40" s="4">
        <f t="shared" si="3"/>
        <v>2007</v>
      </c>
      <c r="B40" s="23">
        <f t="shared" si="3"/>
        <v>2040</v>
      </c>
      <c r="C40" s="4">
        <f t="shared" ref="C40:Q40" si="11">RANK(C14,C$7:C$28,C$3)</f>
        <v>14</v>
      </c>
      <c r="D40" s="4">
        <f t="shared" si="11"/>
        <v>7</v>
      </c>
      <c r="E40" s="4">
        <f t="shared" si="11"/>
        <v>10</v>
      </c>
      <c r="F40" s="4">
        <f t="shared" si="11"/>
        <v>5</v>
      </c>
      <c r="G40" s="4">
        <f t="shared" si="11"/>
        <v>4</v>
      </c>
      <c r="H40" s="4">
        <f t="shared" si="11"/>
        <v>8</v>
      </c>
      <c r="I40" s="4">
        <f t="shared" si="11"/>
        <v>2</v>
      </c>
      <c r="J40" s="4">
        <f t="shared" si="11"/>
        <v>16</v>
      </c>
      <c r="K40" s="4">
        <f t="shared" si="11"/>
        <v>20</v>
      </c>
      <c r="L40" s="4">
        <f t="shared" si="11"/>
        <v>19</v>
      </c>
      <c r="M40" s="4">
        <f t="shared" si="11"/>
        <v>22</v>
      </c>
      <c r="N40" s="4">
        <f t="shared" si="11"/>
        <v>20</v>
      </c>
      <c r="O40" s="4">
        <f t="shared" si="11"/>
        <v>10</v>
      </c>
      <c r="P40" s="4">
        <f t="shared" si="11"/>
        <v>14</v>
      </c>
      <c r="Q40" s="4">
        <f t="shared" si="11"/>
        <v>9</v>
      </c>
      <c r="R40" s="4"/>
      <c r="S40" s="4"/>
      <c r="T40" s="4"/>
      <c r="U40" s="4"/>
      <c r="V40" s="4"/>
      <c r="W40" s="4"/>
      <c r="X40" s="4"/>
      <c r="Y40" s="4"/>
    </row>
    <row r="41" spans="1:25" ht="15.6" x14ac:dyDescent="0.3">
      <c r="A41" s="4">
        <f t="shared" si="3"/>
        <v>2008</v>
      </c>
      <c r="B41" s="23">
        <f t="shared" si="3"/>
        <v>2580</v>
      </c>
      <c r="C41" s="4">
        <f t="shared" ref="C41:Q41" si="12">RANK(C15,C$7:C$28,C$3)</f>
        <v>18</v>
      </c>
      <c r="D41" s="4">
        <f t="shared" si="12"/>
        <v>14</v>
      </c>
      <c r="E41" s="4">
        <f t="shared" si="12"/>
        <v>9</v>
      </c>
      <c r="F41" s="4">
        <f t="shared" si="12"/>
        <v>19</v>
      </c>
      <c r="G41" s="4">
        <f t="shared" si="12"/>
        <v>8</v>
      </c>
      <c r="H41" s="4">
        <f t="shared" si="12"/>
        <v>14</v>
      </c>
      <c r="I41" s="4">
        <f t="shared" si="12"/>
        <v>3</v>
      </c>
      <c r="J41" s="4">
        <f t="shared" si="12"/>
        <v>8</v>
      </c>
      <c r="K41" s="4">
        <f t="shared" si="12"/>
        <v>9</v>
      </c>
      <c r="L41" s="4">
        <f t="shared" si="12"/>
        <v>8</v>
      </c>
      <c r="M41" s="4">
        <f t="shared" si="12"/>
        <v>7</v>
      </c>
      <c r="N41" s="4">
        <f t="shared" si="12"/>
        <v>5</v>
      </c>
      <c r="O41" s="4">
        <f t="shared" si="12"/>
        <v>16</v>
      </c>
      <c r="P41" s="4">
        <f t="shared" si="12"/>
        <v>8</v>
      </c>
      <c r="Q41" s="4">
        <f t="shared" si="12"/>
        <v>3</v>
      </c>
      <c r="R41" s="4"/>
      <c r="S41" s="4"/>
      <c r="T41" s="4"/>
      <c r="U41" s="4"/>
      <c r="V41" s="4"/>
      <c r="W41" s="4"/>
      <c r="X41" s="4"/>
      <c r="Y41" s="4"/>
    </row>
    <row r="42" spans="1:25" ht="15.6" x14ac:dyDescent="0.3">
      <c r="A42" s="4">
        <f t="shared" si="3"/>
        <v>2009</v>
      </c>
      <c r="B42" s="23">
        <f t="shared" si="3"/>
        <v>1810</v>
      </c>
      <c r="C42" s="4">
        <f t="shared" ref="C42:Q42" si="13">RANK(C16,C$7:C$28,C$3)</f>
        <v>14</v>
      </c>
      <c r="D42" s="4">
        <f t="shared" si="13"/>
        <v>17</v>
      </c>
      <c r="E42" s="4">
        <f t="shared" si="13"/>
        <v>3</v>
      </c>
      <c r="F42" s="4">
        <f t="shared" si="13"/>
        <v>15</v>
      </c>
      <c r="G42" s="4">
        <f t="shared" si="13"/>
        <v>10</v>
      </c>
      <c r="H42" s="4">
        <f t="shared" si="13"/>
        <v>10</v>
      </c>
      <c r="I42" s="4">
        <f t="shared" si="13"/>
        <v>6</v>
      </c>
      <c r="J42" s="4">
        <f t="shared" si="13"/>
        <v>9</v>
      </c>
      <c r="K42" s="4">
        <f t="shared" si="13"/>
        <v>16</v>
      </c>
      <c r="L42" s="4">
        <f t="shared" si="13"/>
        <v>18</v>
      </c>
      <c r="M42" s="4">
        <f t="shared" si="13"/>
        <v>13</v>
      </c>
      <c r="N42" s="4">
        <f t="shared" si="13"/>
        <v>19</v>
      </c>
      <c r="O42" s="4">
        <f t="shared" si="13"/>
        <v>21</v>
      </c>
      <c r="P42" s="4">
        <f t="shared" si="13"/>
        <v>13</v>
      </c>
      <c r="Q42" s="4">
        <f t="shared" si="13"/>
        <v>22</v>
      </c>
      <c r="R42" s="4"/>
      <c r="S42" s="4"/>
      <c r="T42" s="4"/>
      <c r="U42" s="4"/>
      <c r="V42" s="4"/>
      <c r="W42" s="4"/>
      <c r="X42" s="4"/>
      <c r="Y42" s="4"/>
    </row>
    <row r="43" spans="1:25" ht="15.6" x14ac:dyDescent="0.3">
      <c r="A43" s="4">
        <f t="shared" si="3"/>
        <v>2010</v>
      </c>
      <c r="B43" s="23">
        <f t="shared" si="3"/>
        <v>2110</v>
      </c>
      <c r="C43" s="4">
        <f t="shared" ref="C43:Q43" si="14">RANK(C17,C$7:C$28,C$3)</f>
        <v>11</v>
      </c>
      <c r="D43" s="4">
        <f t="shared" si="14"/>
        <v>13</v>
      </c>
      <c r="E43" s="4">
        <f t="shared" si="14"/>
        <v>1</v>
      </c>
      <c r="F43" s="4">
        <f t="shared" si="14"/>
        <v>8</v>
      </c>
      <c r="G43" s="4">
        <f t="shared" si="14"/>
        <v>20</v>
      </c>
      <c r="H43" s="4">
        <f t="shared" si="14"/>
        <v>1</v>
      </c>
      <c r="I43" s="4">
        <f t="shared" si="14"/>
        <v>17</v>
      </c>
      <c r="J43" s="4">
        <f t="shared" si="14"/>
        <v>6</v>
      </c>
      <c r="K43" s="4">
        <f t="shared" si="14"/>
        <v>18</v>
      </c>
      <c r="L43" s="4">
        <f t="shared" si="14"/>
        <v>17</v>
      </c>
      <c r="M43" s="4">
        <f t="shared" si="14"/>
        <v>12</v>
      </c>
      <c r="N43" s="4">
        <f t="shared" si="14"/>
        <v>17</v>
      </c>
      <c r="O43" s="4">
        <f t="shared" si="14"/>
        <v>18</v>
      </c>
      <c r="P43" s="4">
        <f t="shared" si="14"/>
        <v>11</v>
      </c>
      <c r="Q43" s="4">
        <f t="shared" si="14"/>
        <v>4</v>
      </c>
      <c r="R43" s="4"/>
      <c r="S43" s="4"/>
      <c r="T43" s="4"/>
      <c r="U43" s="4"/>
      <c r="V43" s="4"/>
      <c r="W43" s="4"/>
      <c r="X43" s="4"/>
      <c r="Y43" s="4"/>
    </row>
    <row r="44" spans="1:25" ht="15.6" x14ac:dyDescent="0.3">
      <c r="A44" s="4">
        <f t="shared" si="3"/>
        <v>2011</v>
      </c>
      <c r="B44" s="23">
        <f t="shared" si="3"/>
        <v>2300</v>
      </c>
      <c r="C44" s="4">
        <f t="shared" ref="C44:Q44" si="15">RANK(C18,C$7:C$28,C$3)</f>
        <v>7</v>
      </c>
      <c r="D44" s="4">
        <f t="shared" si="15"/>
        <v>5</v>
      </c>
      <c r="E44" s="4">
        <f t="shared" si="15"/>
        <v>21</v>
      </c>
      <c r="F44" s="4">
        <f t="shared" si="15"/>
        <v>11</v>
      </c>
      <c r="G44" s="4">
        <f t="shared" si="15"/>
        <v>16</v>
      </c>
      <c r="H44" s="4">
        <f t="shared" si="15"/>
        <v>22</v>
      </c>
      <c r="I44" s="4">
        <f t="shared" si="15"/>
        <v>20</v>
      </c>
      <c r="J44" s="4">
        <f t="shared" si="15"/>
        <v>12</v>
      </c>
      <c r="K44" s="4">
        <f t="shared" si="15"/>
        <v>14</v>
      </c>
      <c r="L44" s="4">
        <f t="shared" si="15"/>
        <v>12</v>
      </c>
      <c r="M44" s="4">
        <f t="shared" si="15"/>
        <v>11</v>
      </c>
      <c r="N44" s="4">
        <f t="shared" si="15"/>
        <v>16</v>
      </c>
      <c r="O44" s="4">
        <f t="shared" si="15"/>
        <v>13</v>
      </c>
      <c r="P44" s="4">
        <f t="shared" si="15"/>
        <v>9</v>
      </c>
      <c r="Q44" s="4">
        <f t="shared" si="15"/>
        <v>2</v>
      </c>
      <c r="R44" s="4"/>
      <c r="S44" s="4"/>
      <c r="T44" s="4"/>
      <c r="U44" s="4"/>
      <c r="V44" s="4"/>
      <c r="W44" s="4"/>
      <c r="X44" s="4"/>
      <c r="Y44" s="4"/>
    </row>
    <row r="45" spans="1:25" ht="15.6" x14ac:dyDescent="0.3">
      <c r="A45" s="4">
        <f t="shared" si="3"/>
        <v>2012</v>
      </c>
      <c r="B45" s="23">
        <f t="shared" si="3"/>
        <v>2240</v>
      </c>
      <c r="C45" s="4">
        <f t="shared" ref="C45:Q45" si="16">RANK(C19,C$7:C$28,C$3)</f>
        <v>9</v>
      </c>
      <c r="D45" s="4">
        <f t="shared" si="16"/>
        <v>2</v>
      </c>
      <c r="E45" s="4">
        <f t="shared" si="16"/>
        <v>18</v>
      </c>
      <c r="F45" s="4">
        <f t="shared" si="16"/>
        <v>2</v>
      </c>
      <c r="G45" s="4">
        <f t="shared" si="16"/>
        <v>10</v>
      </c>
      <c r="H45" s="4">
        <f t="shared" si="16"/>
        <v>19</v>
      </c>
      <c r="I45" s="4">
        <f t="shared" si="16"/>
        <v>14</v>
      </c>
      <c r="J45" s="4">
        <f t="shared" si="16"/>
        <v>21</v>
      </c>
      <c r="K45" s="4">
        <f t="shared" si="16"/>
        <v>17</v>
      </c>
      <c r="L45" s="4">
        <f t="shared" si="16"/>
        <v>15</v>
      </c>
      <c r="M45" s="4">
        <f t="shared" si="16"/>
        <v>20</v>
      </c>
      <c r="N45" s="4">
        <f t="shared" si="16"/>
        <v>10</v>
      </c>
      <c r="O45" s="4">
        <f t="shared" si="16"/>
        <v>11</v>
      </c>
      <c r="P45" s="4">
        <f t="shared" si="16"/>
        <v>6</v>
      </c>
      <c r="Q45" s="4">
        <f t="shared" si="16"/>
        <v>20</v>
      </c>
      <c r="R45" s="4"/>
      <c r="S45" s="4"/>
      <c r="T45" s="4"/>
      <c r="U45" s="4"/>
      <c r="V45" s="4"/>
      <c r="W45" s="4"/>
      <c r="X45" s="4"/>
      <c r="Y45" s="4"/>
    </row>
    <row r="46" spans="1:25" ht="15.6" x14ac:dyDescent="0.3">
      <c r="A46" s="4">
        <f t="shared" si="3"/>
        <v>2013</v>
      </c>
      <c r="B46" s="23">
        <f t="shared" si="3"/>
        <v>3070</v>
      </c>
      <c r="C46" s="4">
        <f t="shared" ref="C46:Q46" si="17">RANK(C20,C$7:C$28,C$3)</f>
        <v>9</v>
      </c>
      <c r="D46" s="4">
        <f t="shared" si="17"/>
        <v>8</v>
      </c>
      <c r="E46" s="4">
        <f t="shared" si="17"/>
        <v>4</v>
      </c>
      <c r="F46" s="4">
        <f t="shared" si="17"/>
        <v>4</v>
      </c>
      <c r="G46" s="4">
        <f t="shared" si="17"/>
        <v>13</v>
      </c>
      <c r="H46" s="4">
        <f t="shared" si="17"/>
        <v>6</v>
      </c>
      <c r="I46" s="4">
        <f t="shared" si="17"/>
        <v>13</v>
      </c>
      <c r="J46" s="4">
        <f t="shared" si="17"/>
        <v>13</v>
      </c>
      <c r="K46" s="4">
        <f t="shared" si="17"/>
        <v>11</v>
      </c>
      <c r="L46" s="4">
        <f t="shared" si="17"/>
        <v>11</v>
      </c>
      <c r="M46" s="4">
        <f t="shared" si="17"/>
        <v>17</v>
      </c>
      <c r="N46" s="4">
        <f t="shared" si="17"/>
        <v>11</v>
      </c>
      <c r="O46" s="4">
        <f t="shared" si="17"/>
        <v>9</v>
      </c>
      <c r="P46" s="4">
        <f t="shared" si="17"/>
        <v>12</v>
      </c>
      <c r="Q46" s="4">
        <f t="shared" si="17"/>
        <v>5</v>
      </c>
      <c r="R46" s="4"/>
      <c r="S46" s="4"/>
      <c r="T46" s="4"/>
      <c r="U46" s="4"/>
      <c r="V46" s="4"/>
      <c r="W46" s="4"/>
      <c r="X46" s="4"/>
      <c r="Y46" s="4"/>
    </row>
    <row r="47" spans="1:25" ht="15.6" x14ac:dyDescent="0.3">
      <c r="A47" s="4">
        <f t="shared" si="3"/>
        <v>2014</v>
      </c>
      <c r="B47" s="23">
        <f t="shared" si="3"/>
        <v>2860</v>
      </c>
      <c r="C47" s="4">
        <f t="shared" ref="C47:Q47" si="18">RANK(C21,C$7:C$28,C$3)</f>
        <v>8</v>
      </c>
      <c r="D47" s="4">
        <f t="shared" si="18"/>
        <v>9</v>
      </c>
      <c r="E47" s="4">
        <f t="shared" si="18"/>
        <v>2</v>
      </c>
      <c r="F47" s="4">
        <f t="shared" si="18"/>
        <v>22</v>
      </c>
      <c r="G47" s="4">
        <f t="shared" si="18"/>
        <v>3</v>
      </c>
      <c r="H47" s="4">
        <f t="shared" si="18"/>
        <v>2</v>
      </c>
      <c r="I47" s="4">
        <f t="shared" si="18"/>
        <v>1</v>
      </c>
      <c r="J47" s="4">
        <f t="shared" si="18"/>
        <v>3</v>
      </c>
      <c r="K47" s="4">
        <f t="shared" si="18"/>
        <v>10</v>
      </c>
      <c r="L47" s="4">
        <f t="shared" si="18"/>
        <v>9</v>
      </c>
      <c r="M47" s="4">
        <f t="shared" si="18"/>
        <v>5</v>
      </c>
      <c r="N47" s="4">
        <f t="shared" si="18"/>
        <v>8</v>
      </c>
      <c r="O47" s="4">
        <f t="shared" si="18"/>
        <v>8</v>
      </c>
      <c r="P47" s="4">
        <f t="shared" si="18"/>
        <v>15</v>
      </c>
      <c r="Q47" s="4">
        <f t="shared" si="18"/>
        <v>12</v>
      </c>
      <c r="R47" s="4"/>
      <c r="S47" s="4"/>
      <c r="T47" s="4"/>
      <c r="U47" s="4"/>
      <c r="V47" s="4"/>
      <c r="W47" s="4"/>
      <c r="X47" s="4"/>
      <c r="Y47" s="4"/>
    </row>
    <row r="48" spans="1:25" ht="15.6" x14ac:dyDescent="0.3">
      <c r="A48" s="4">
        <f t="shared" si="3"/>
        <v>2015</v>
      </c>
      <c r="B48" s="23">
        <f t="shared" si="3"/>
        <v>2760</v>
      </c>
      <c r="C48" s="4">
        <f t="shared" ref="C48:Q48" si="19">RANK(C22,C$7:C$28,C$3)</f>
        <v>12</v>
      </c>
      <c r="D48" s="4">
        <f t="shared" si="19"/>
        <v>10</v>
      </c>
      <c r="E48" s="4">
        <f t="shared" si="19"/>
        <v>17</v>
      </c>
      <c r="F48" s="4">
        <f t="shared" si="19"/>
        <v>1</v>
      </c>
      <c r="G48" s="4">
        <f t="shared" si="19"/>
        <v>4</v>
      </c>
      <c r="H48" s="4">
        <f t="shared" si="19"/>
        <v>16</v>
      </c>
      <c r="I48" s="4">
        <f t="shared" si="19"/>
        <v>7</v>
      </c>
      <c r="J48" s="4">
        <f t="shared" si="19"/>
        <v>20</v>
      </c>
      <c r="K48" s="4">
        <f t="shared" si="19"/>
        <v>6</v>
      </c>
      <c r="L48" s="4">
        <f t="shared" si="19"/>
        <v>6</v>
      </c>
      <c r="M48" s="4">
        <f t="shared" si="19"/>
        <v>16</v>
      </c>
      <c r="N48" s="4">
        <f t="shared" si="19"/>
        <v>7</v>
      </c>
      <c r="O48" s="4">
        <f t="shared" si="19"/>
        <v>7</v>
      </c>
      <c r="P48" s="4">
        <f t="shared" si="19"/>
        <v>10</v>
      </c>
      <c r="Q48" s="4">
        <f t="shared" si="19"/>
        <v>19</v>
      </c>
      <c r="R48" s="4"/>
      <c r="S48" s="4"/>
      <c r="T48" s="4"/>
      <c r="U48" s="4"/>
      <c r="V48" s="4"/>
      <c r="W48" s="4"/>
      <c r="X48" s="4"/>
      <c r="Y48" s="4"/>
    </row>
    <row r="49" spans="1:26" ht="15.6" x14ac:dyDescent="0.3">
      <c r="A49" s="4">
        <f t="shared" si="3"/>
        <v>2016</v>
      </c>
      <c r="B49" s="23">
        <f t="shared" si="3"/>
        <v>3090</v>
      </c>
      <c r="C49" s="4">
        <f t="shared" ref="C49:Q49" si="20">RANK(C23,C$7:C$28,C$3)</f>
        <v>6</v>
      </c>
      <c r="D49" s="4">
        <f t="shared" si="20"/>
        <v>12</v>
      </c>
      <c r="E49" s="4">
        <f t="shared" si="20"/>
        <v>10</v>
      </c>
      <c r="F49" s="4">
        <f t="shared" si="20"/>
        <v>17</v>
      </c>
      <c r="G49" s="4">
        <f t="shared" si="20"/>
        <v>13</v>
      </c>
      <c r="H49" s="4">
        <f t="shared" si="20"/>
        <v>4</v>
      </c>
      <c r="I49" s="4">
        <f t="shared" si="20"/>
        <v>8</v>
      </c>
      <c r="J49" s="4">
        <f t="shared" si="20"/>
        <v>5</v>
      </c>
      <c r="K49" s="4">
        <f t="shared" si="20"/>
        <v>4</v>
      </c>
      <c r="L49" s="4">
        <f t="shared" si="20"/>
        <v>5</v>
      </c>
      <c r="M49" s="4">
        <f t="shared" si="20"/>
        <v>1</v>
      </c>
      <c r="N49" s="4">
        <f t="shared" si="20"/>
        <v>6</v>
      </c>
      <c r="O49" s="4">
        <f t="shared" si="20"/>
        <v>6</v>
      </c>
      <c r="P49" s="4">
        <f t="shared" si="20"/>
        <v>7</v>
      </c>
      <c r="Q49" s="4">
        <f t="shared" si="20"/>
        <v>8</v>
      </c>
      <c r="R49" s="4"/>
      <c r="S49" s="4"/>
      <c r="T49" s="4"/>
      <c r="U49" s="4"/>
      <c r="V49" s="4"/>
      <c r="W49" s="4"/>
      <c r="X49" s="4"/>
      <c r="Y49" s="4"/>
    </row>
    <row r="50" spans="1:26" ht="15.6" x14ac:dyDescent="0.3">
      <c r="A50" s="4">
        <f t="shared" si="3"/>
        <v>2017</v>
      </c>
      <c r="B50" s="23">
        <f t="shared" si="3"/>
        <v>3290</v>
      </c>
      <c r="C50" s="4">
        <f t="shared" ref="C50:Q50" si="21">RANK(C24,C$7:C$28,C$3)</f>
        <v>1</v>
      </c>
      <c r="D50" s="4">
        <f t="shared" si="21"/>
        <v>11</v>
      </c>
      <c r="E50" s="4">
        <f t="shared" si="21"/>
        <v>19</v>
      </c>
      <c r="F50" s="4">
        <f t="shared" si="21"/>
        <v>5</v>
      </c>
      <c r="G50" s="4">
        <f t="shared" si="21"/>
        <v>12</v>
      </c>
      <c r="H50" s="4">
        <f t="shared" si="21"/>
        <v>9</v>
      </c>
      <c r="I50" s="4">
        <f t="shared" si="21"/>
        <v>11</v>
      </c>
      <c r="J50" s="4">
        <f t="shared" si="21"/>
        <v>17</v>
      </c>
      <c r="K50" s="4">
        <f t="shared" si="21"/>
        <v>3</v>
      </c>
      <c r="L50" s="4">
        <f t="shared" si="21"/>
        <v>4</v>
      </c>
      <c r="M50" s="4">
        <f t="shared" si="21"/>
        <v>9</v>
      </c>
      <c r="N50" s="4">
        <f t="shared" si="21"/>
        <v>13</v>
      </c>
      <c r="O50" s="4">
        <f t="shared" si="21"/>
        <v>3</v>
      </c>
      <c r="P50" s="4">
        <f t="shared" si="21"/>
        <v>5</v>
      </c>
      <c r="Q50" s="4">
        <f t="shared" si="21"/>
        <v>16</v>
      </c>
      <c r="R50" s="4"/>
      <c r="S50" s="4"/>
      <c r="T50" s="4"/>
      <c r="U50" s="4"/>
      <c r="V50" s="4"/>
      <c r="W50" s="4"/>
      <c r="X50" s="4"/>
      <c r="Y50" s="4"/>
    </row>
    <row r="51" spans="1:26" ht="15.6" x14ac:dyDescent="0.3">
      <c r="A51" s="4">
        <f t="shared" si="3"/>
        <v>2018</v>
      </c>
      <c r="B51" s="23">
        <f t="shared" si="3"/>
        <v>3370</v>
      </c>
      <c r="C51" s="4">
        <f t="shared" ref="C51:Q51" si="22">RANK(C25,C$7:C$28,C$3)</f>
        <v>1</v>
      </c>
      <c r="D51" s="4">
        <f t="shared" si="22"/>
        <v>4</v>
      </c>
      <c r="E51" s="4">
        <f t="shared" si="22"/>
        <v>5</v>
      </c>
      <c r="F51" s="4">
        <f t="shared" si="22"/>
        <v>11</v>
      </c>
      <c r="G51" s="4">
        <f t="shared" si="22"/>
        <v>2</v>
      </c>
      <c r="H51" s="4">
        <f t="shared" si="22"/>
        <v>13</v>
      </c>
      <c r="I51" s="4">
        <f t="shared" si="22"/>
        <v>10</v>
      </c>
      <c r="J51" s="4">
        <f t="shared" si="22"/>
        <v>15</v>
      </c>
      <c r="K51" s="4">
        <f t="shared" si="22"/>
        <v>7</v>
      </c>
      <c r="L51" s="4">
        <f t="shared" si="22"/>
        <v>7</v>
      </c>
      <c r="M51" s="4">
        <f t="shared" si="22"/>
        <v>3</v>
      </c>
      <c r="N51" s="4">
        <f t="shared" si="22"/>
        <v>9</v>
      </c>
      <c r="O51" s="4">
        <f t="shared" si="22"/>
        <v>4</v>
      </c>
      <c r="P51" s="4">
        <f t="shared" si="22"/>
        <v>4</v>
      </c>
      <c r="Q51" s="4">
        <f t="shared" si="22"/>
        <v>15</v>
      </c>
      <c r="R51" s="4"/>
      <c r="S51" s="4"/>
      <c r="T51" s="4"/>
      <c r="U51" s="4"/>
      <c r="V51" s="4"/>
      <c r="W51" s="4"/>
      <c r="X51" s="4"/>
      <c r="Y51" s="4"/>
    </row>
    <row r="52" spans="1:26" ht="15.6" x14ac:dyDescent="0.3">
      <c r="A52" s="4">
        <f t="shared" si="3"/>
        <v>2019</v>
      </c>
      <c r="B52" s="23">
        <f t="shared" si="3"/>
        <v>3490</v>
      </c>
      <c r="C52" s="4">
        <f t="shared" ref="C52:Q52" si="23">RANK(C26,C$7:C$28,C$3)</f>
        <v>1</v>
      </c>
      <c r="D52" s="4">
        <f t="shared" si="23"/>
        <v>3</v>
      </c>
      <c r="E52" s="4">
        <f t="shared" si="23"/>
        <v>12</v>
      </c>
      <c r="F52" s="4">
        <f t="shared" si="23"/>
        <v>9</v>
      </c>
      <c r="G52" s="4">
        <f t="shared" si="23"/>
        <v>1</v>
      </c>
      <c r="H52" s="4">
        <f t="shared" si="23"/>
        <v>7</v>
      </c>
      <c r="I52" s="4">
        <f t="shared" si="23"/>
        <v>3</v>
      </c>
      <c r="J52" s="4">
        <f t="shared" si="23"/>
        <v>18</v>
      </c>
      <c r="K52" s="4">
        <f t="shared" si="23"/>
        <v>5</v>
      </c>
      <c r="L52" s="4">
        <f t="shared" si="23"/>
        <v>3</v>
      </c>
      <c r="M52" s="4">
        <f t="shared" si="23"/>
        <v>4</v>
      </c>
      <c r="N52" s="4">
        <f t="shared" si="23"/>
        <v>1</v>
      </c>
      <c r="O52" s="4">
        <f t="shared" si="23"/>
        <v>5</v>
      </c>
      <c r="P52" s="4">
        <f t="shared" si="23"/>
        <v>3</v>
      </c>
      <c r="Q52" s="4">
        <f t="shared" si="23"/>
        <v>11</v>
      </c>
      <c r="R52" s="4"/>
      <c r="S52" s="4"/>
      <c r="T52" s="4"/>
      <c r="U52" s="4"/>
      <c r="V52" s="4"/>
      <c r="W52" s="4"/>
      <c r="X52" s="4"/>
      <c r="Y52" s="4"/>
    </row>
    <row r="53" spans="1:26" ht="15.6" x14ac:dyDescent="0.3">
      <c r="A53" s="4">
        <f t="shared" si="3"/>
        <v>2020</v>
      </c>
      <c r="B53" s="23">
        <f t="shared" si="3"/>
        <v>3200</v>
      </c>
      <c r="C53" s="4">
        <f t="shared" ref="C53:Q53" si="24">RANK(C27,C$7:C$28,C$3)</f>
        <v>1</v>
      </c>
      <c r="D53" s="4">
        <f t="shared" si="24"/>
        <v>6</v>
      </c>
      <c r="E53" s="4">
        <f t="shared" si="24"/>
        <v>14</v>
      </c>
      <c r="F53" s="4">
        <f t="shared" si="24"/>
        <v>19</v>
      </c>
      <c r="G53" s="4">
        <f t="shared" si="24"/>
        <v>6</v>
      </c>
      <c r="H53" s="4">
        <f t="shared" si="24"/>
        <v>12</v>
      </c>
      <c r="I53" s="4">
        <f t="shared" si="24"/>
        <v>3</v>
      </c>
      <c r="J53" s="4">
        <f t="shared" si="24"/>
        <v>10</v>
      </c>
      <c r="K53" s="4">
        <f t="shared" si="24"/>
        <v>2</v>
      </c>
      <c r="L53" s="4">
        <f t="shared" si="24"/>
        <v>2</v>
      </c>
      <c r="M53" s="4">
        <f t="shared" si="24"/>
        <v>2</v>
      </c>
      <c r="N53" s="4">
        <f t="shared" si="24"/>
        <v>4</v>
      </c>
      <c r="O53" s="4">
        <f t="shared" si="24"/>
        <v>1</v>
      </c>
      <c r="P53" s="4">
        <f t="shared" si="24"/>
        <v>2</v>
      </c>
      <c r="Q53" s="4">
        <f t="shared" si="24"/>
        <v>10</v>
      </c>
      <c r="R53" s="4"/>
      <c r="S53" s="4"/>
      <c r="T53" s="4"/>
      <c r="U53" s="4"/>
      <c r="V53" s="4"/>
      <c r="W53" s="4"/>
      <c r="X53" s="4"/>
      <c r="Y53" s="4"/>
    </row>
    <row r="54" spans="1:26" ht="15.6" x14ac:dyDescent="0.3">
      <c r="A54" s="4">
        <f t="shared" si="3"/>
        <v>2021</v>
      </c>
      <c r="B54" s="23">
        <f t="shared" si="3"/>
        <v>3310</v>
      </c>
      <c r="C54" s="4">
        <f t="shared" ref="C54:Q54" si="25">RANK(C28,C$7:C$28,C$3)</f>
        <v>1</v>
      </c>
      <c r="D54" s="4">
        <f t="shared" si="25"/>
        <v>1</v>
      </c>
      <c r="E54" s="4">
        <f t="shared" si="25"/>
        <v>16</v>
      </c>
      <c r="F54" s="4">
        <f t="shared" si="25"/>
        <v>3</v>
      </c>
      <c r="G54" s="4">
        <f t="shared" si="25"/>
        <v>15</v>
      </c>
      <c r="H54" s="4">
        <f t="shared" si="25"/>
        <v>18</v>
      </c>
      <c r="I54" s="4">
        <f t="shared" si="25"/>
        <v>17</v>
      </c>
      <c r="J54" s="4">
        <f t="shared" si="25"/>
        <v>18</v>
      </c>
      <c r="K54" s="4">
        <f t="shared" si="25"/>
        <v>1</v>
      </c>
      <c r="L54" s="4">
        <f t="shared" si="25"/>
        <v>1</v>
      </c>
      <c r="M54" s="4">
        <f t="shared" si="25"/>
        <v>15</v>
      </c>
      <c r="N54" s="4">
        <f t="shared" si="25"/>
        <v>3</v>
      </c>
      <c r="O54" s="4">
        <f t="shared" si="25"/>
        <v>2</v>
      </c>
      <c r="P54" s="4">
        <f t="shared" si="25"/>
        <v>1</v>
      </c>
      <c r="Q54" s="4">
        <f t="shared" si="25"/>
        <v>6</v>
      </c>
      <c r="R54" s="4"/>
      <c r="S54" s="4"/>
      <c r="T54" s="4"/>
      <c r="U54" s="4"/>
      <c r="V54" s="4"/>
      <c r="W54" s="4"/>
      <c r="X54" s="4"/>
      <c r="Y54" s="4"/>
    </row>
    <row r="55" spans="1:26" ht="15.6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6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6" x14ac:dyDescent="0.3">
      <c r="A57" s="26" t="s">
        <v>55</v>
      </c>
      <c r="B57" s="26"/>
      <c r="C57" s="26"/>
      <c r="R57" s="4"/>
      <c r="S57" s="4"/>
      <c r="T57" s="4"/>
      <c r="U57" s="4"/>
      <c r="V57" s="4"/>
      <c r="W57" s="4"/>
      <c r="X57" s="4"/>
      <c r="Y57" s="4"/>
      <c r="Z57" s="4"/>
    </row>
    <row r="58" spans="1:26" ht="15.6" x14ac:dyDescent="0.3">
      <c r="A58" s="27" t="s">
        <v>48</v>
      </c>
      <c r="B58" s="27" t="s">
        <v>49</v>
      </c>
      <c r="C58" s="27" t="s">
        <v>49</v>
      </c>
      <c r="D58" s="27" t="s">
        <v>49</v>
      </c>
      <c r="E58" s="27" t="s">
        <v>49</v>
      </c>
      <c r="F58" s="27" t="s">
        <v>49</v>
      </c>
      <c r="G58" s="27" t="s">
        <v>49</v>
      </c>
      <c r="H58" s="27" t="s">
        <v>49</v>
      </c>
      <c r="I58" s="27" t="s">
        <v>49</v>
      </c>
      <c r="J58" s="27" t="s">
        <v>49</v>
      </c>
      <c r="K58" s="27" t="s">
        <v>49</v>
      </c>
      <c r="L58" s="27" t="s">
        <v>49</v>
      </c>
      <c r="M58" s="27" t="s">
        <v>49</v>
      </c>
      <c r="N58" s="27" t="s">
        <v>49</v>
      </c>
      <c r="O58" s="27" t="s">
        <v>49</v>
      </c>
      <c r="P58" s="27" t="s">
        <v>49</v>
      </c>
      <c r="Q58" s="27" t="s">
        <v>2</v>
      </c>
      <c r="R58" s="4"/>
      <c r="S58" s="4"/>
      <c r="T58" s="4"/>
      <c r="U58" s="4"/>
      <c r="V58" s="4"/>
      <c r="W58" s="4"/>
      <c r="X58" s="4"/>
      <c r="Y58" s="4"/>
      <c r="Z58" s="4"/>
    </row>
    <row r="59" spans="1:26" ht="66" x14ac:dyDescent="0.3">
      <c r="A59" s="28" t="s">
        <v>31</v>
      </c>
      <c r="B59" s="109" t="s">
        <v>376</v>
      </c>
      <c r="C59" s="109" t="s">
        <v>377</v>
      </c>
      <c r="D59" s="28" t="s">
        <v>35</v>
      </c>
      <c r="E59" s="28" t="s">
        <v>36</v>
      </c>
      <c r="F59" s="28" t="s">
        <v>37</v>
      </c>
      <c r="G59" s="28" t="s">
        <v>38</v>
      </c>
      <c r="H59" s="28" t="s">
        <v>39</v>
      </c>
      <c r="I59" s="28" t="s">
        <v>40</v>
      </c>
      <c r="J59" s="28" t="s">
        <v>50</v>
      </c>
      <c r="K59" s="28" t="s">
        <v>51</v>
      </c>
      <c r="L59" s="109" t="s">
        <v>268</v>
      </c>
      <c r="M59" s="28" t="s">
        <v>53</v>
      </c>
      <c r="N59" s="28" t="s">
        <v>45</v>
      </c>
      <c r="O59" s="28" t="s">
        <v>46</v>
      </c>
      <c r="P59" s="28" t="s">
        <v>47</v>
      </c>
      <c r="Q59" s="109" t="s">
        <v>375</v>
      </c>
      <c r="R59" s="4"/>
      <c r="S59" s="4"/>
      <c r="T59" s="4"/>
      <c r="U59" s="4"/>
      <c r="V59" s="4"/>
      <c r="W59" s="4"/>
      <c r="X59" s="4"/>
      <c r="Y59" s="4"/>
      <c r="Z59" s="4"/>
    </row>
    <row r="60" spans="1:26" ht="15.6" x14ac:dyDescent="0.3">
      <c r="A60" s="24">
        <v>2000</v>
      </c>
      <c r="B60" s="24">
        <v>17</v>
      </c>
      <c r="C60" s="24">
        <v>15</v>
      </c>
      <c r="D60" s="24">
        <v>20</v>
      </c>
      <c r="E60" s="24">
        <v>5</v>
      </c>
      <c r="F60" s="24">
        <v>6</v>
      </c>
      <c r="G60" s="24">
        <v>21</v>
      </c>
      <c r="H60" s="24">
        <v>11</v>
      </c>
      <c r="I60" s="24">
        <v>14</v>
      </c>
      <c r="J60" s="24">
        <v>19</v>
      </c>
      <c r="K60" s="24">
        <v>21</v>
      </c>
      <c r="L60" s="24">
        <v>19</v>
      </c>
      <c r="M60" s="24">
        <v>21</v>
      </c>
      <c r="N60" s="24">
        <v>22</v>
      </c>
      <c r="O60" s="24">
        <v>22</v>
      </c>
      <c r="P60" s="24">
        <v>18</v>
      </c>
      <c r="Q60" s="24">
        <v>2000</v>
      </c>
      <c r="R60" s="4"/>
      <c r="S60" s="4"/>
      <c r="T60" s="4"/>
      <c r="U60" s="4"/>
      <c r="V60" s="4"/>
      <c r="W60" s="4"/>
      <c r="X60" s="4"/>
      <c r="Y60" s="4"/>
      <c r="Z60" s="4"/>
    </row>
    <row r="61" spans="1:26" ht="15.6" x14ac:dyDescent="0.3">
      <c r="A61" s="24">
        <v>2001</v>
      </c>
      <c r="B61" s="24">
        <v>22</v>
      </c>
      <c r="C61" s="24">
        <v>19</v>
      </c>
      <c r="D61" s="24">
        <v>12</v>
      </c>
      <c r="E61" s="24">
        <v>19</v>
      </c>
      <c r="F61" s="24">
        <v>18</v>
      </c>
      <c r="G61" s="24">
        <v>11</v>
      </c>
      <c r="H61" s="24">
        <v>17</v>
      </c>
      <c r="I61" s="24">
        <v>4</v>
      </c>
      <c r="J61" s="24">
        <v>13</v>
      </c>
      <c r="K61" s="24">
        <v>16</v>
      </c>
      <c r="L61" s="24">
        <v>14</v>
      </c>
      <c r="M61" s="24">
        <v>15</v>
      </c>
      <c r="N61" s="24">
        <v>19</v>
      </c>
      <c r="O61" s="24">
        <v>20</v>
      </c>
      <c r="P61" s="24">
        <v>13</v>
      </c>
      <c r="Q61" s="24">
        <v>2370</v>
      </c>
      <c r="R61" s="4"/>
      <c r="S61" s="4"/>
      <c r="T61" s="4"/>
      <c r="U61" s="4"/>
      <c r="V61" s="4"/>
      <c r="W61" s="4"/>
      <c r="X61" s="4"/>
      <c r="Y61" s="4"/>
      <c r="Z61" s="4"/>
    </row>
    <row r="62" spans="1:26" ht="15.6" x14ac:dyDescent="0.3">
      <c r="A62" s="24">
        <v>2002</v>
      </c>
      <c r="B62" s="24">
        <v>21</v>
      </c>
      <c r="C62" s="24">
        <v>20</v>
      </c>
      <c r="D62" s="24">
        <v>7</v>
      </c>
      <c r="E62" s="24">
        <v>9</v>
      </c>
      <c r="F62" s="24">
        <v>8</v>
      </c>
      <c r="G62" s="24">
        <v>17</v>
      </c>
      <c r="H62" s="24">
        <v>9</v>
      </c>
      <c r="I62" s="24">
        <v>7</v>
      </c>
      <c r="J62" s="24">
        <v>21</v>
      </c>
      <c r="K62" s="24">
        <v>20</v>
      </c>
      <c r="L62" s="24">
        <v>18</v>
      </c>
      <c r="M62" s="24">
        <v>18</v>
      </c>
      <c r="N62" s="24">
        <v>16</v>
      </c>
      <c r="O62" s="24">
        <v>21</v>
      </c>
      <c r="P62" s="24">
        <v>21</v>
      </c>
      <c r="Q62" s="24">
        <v>1960</v>
      </c>
      <c r="R62" s="4"/>
      <c r="S62" s="4"/>
      <c r="T62" s="4"/>
      <c r="U62" s="4"/>
      <c r="V62" s="4"/>
      <c r="W62" s="4"/>
      <c r="X62" s="4"/>
      <c r="Y62" s="4"/>
      <c r="Z62" s="4"/>
    </row>
    <row r="63" spans="1:26" ht="15.6" x14ac:dyDescent="0.3">
      <c r="A63" s="24">
        <v>2003</v>
      </c>
      <c r="B63" s="24">
        <v>20</v>
      </c>
      <c r="C63" s="24">
        <v>16</v>
      </c>
      <c r="D63" s="24">
        <v>22</v>
      </c>
      <c r="E63" s="24">
        <v>14</v>
      </c>
      <c r="F63" s="24">
        <v>18</v>
      </c>
      <c r="G63" s="24">
        <v>20</v>
      </c>
      <c r="H63" s="24">
        <v>22</v>
      </c>
      <c r="I63" s="24">
        <v>21</v>
      </c>
      <c r="J63" s="24">
        <v>22</v>
      </c>
      <c r="K63" s="24">
        <v>22</v>
      </c>
      <c r="L63" s="24">
        <v>21</v>
      </c>
      <c r="M63" s="24">
        <v>22</v>
      </c>
      <c r="N63" s="24">
        <v>15</v>
      </c>
      <c r="O63" s="24">
        <v>19</v>
      </c>
      <c r="P63" s="24">
        <v>14</v>
      </c>
      <c r="Q63" s="24">
        <v>1460</v>
      </c>
      <c r="R63" s="4"/>
      <c r="S63" s="4"/>
      <c r="T63" s="4"/>
      <c r="U63" s="4"/>
      <c r="V63" s="4"/>
      <c r="W63" s="4"/>
      <c r="X63" s="4"/>
      <c r="Y63" s="4"/>
      <c r="Z63" s="4"/>
    </row>
    <row r="64" spans="1:26" ht="15.6" x14ac:dyDescent="0.3">
      <c r="A64" s="24">
        <v>2004</v>
      </c>
      <c r="B64" s="24">
        <v>19</v>
      </c>
      <c r="C64" s="24">
        <v>18</v>
      </c>
      <c r="D64" s="24">
        <v>6</v>
      </c>
      <c r="E64" s="24">
        <v>17</v>
      </c>
      <c r="F64" s="24">
        <v>20</v>
      </c>
      <c r="G64" s="24">
        <v>5</v>
      </c>
      <c r="H64" s="24">
        <v>15</v>
      </c>
      <c r="I64" s="24">
        <v>2</v>
      </c>
      <c r="J64" s="24">
        <v>7</v>
      </c>
      <c r="K64" s="24">
        <v>10</v>
      </c>
      <c r="L64" s="24">
        <v>8</v>
      </c>
      <c r="M64" s="24">
        <v>2</v>
      </c>
      <c r="N64" s="24">
        <v>14</v>
      </c>
      <c r="O64" s="24">
        <v>18</v>
      </c>
      <c r="P64" s="24">
        <v>1</v>
      </c>
      <c r="Q64" s="24">
        <v>2750</v>
      </c>
      <c r="R64" s="4"/>
      <c r="S64" s="4"/>
      <c r="T64" s="4"/>
      <c r="U64" s="4"/>
      <c r="V64" s="4"/>
      <c r="W64" s="4"/>
      <c r="X64" s="4"/>
      <c r="Y64" s="4"/>
      <c r="Z64" s="4"/>
    </row>
    <row r="65" spans="1:26" ht="15.6" x14ac:dyDescent="0.3">
      <c r="A65" s="24">
        <v>2005</v>
      </c>
      <c r="B65" s="24">
        <v>16</v>
      </c>
      <c r="C65" s="24">
        <v>22</v>
      </c>
      <c r="D65" s="24">
        <v>8</v>
      </c>
      <c r="E65" s="24">
        <v>15</v>
      </c>
      <c r="F65" s="24">
        <v>22</v>
      </c>
      <c r="G65" s="24">
        <v>3</v>
      </c>
      <c r="H65" s="24">
        <v>21</v>
      </c>
      <c r="I65" s="24">
        <v>1</v>
      </c>
      <c r="J65" s="24">
        <v>12</v>
      </c>
      <c r="K65" s="24">
        <v>13</v>
      </c>
      <c r="L65" s="24">
        <v>6</v>
      </c>
      <c r="M65" s="24">
        <v>14</v>
      </c>
      <c r="N65" s="24">
        <v>19</v>
      </c>
      <c r="O65" s="24">
        <v>17</v>
      </c>
      <c r="P65" s="24">
        <v>17</v>
      </c>
      <c r="Q65" s="24">
        <v>2570</v>
      </c>
      <c r="R65" s="4"/>
      <c r="S65" s="4"/>
      <c r="T65" s="4"/>
      <c r="U65" s="4"/>
      <c r="V65" s="4"/>
      <c r="W65" s="4"/>
      <c r="X65" s="4"/>
      <c r="Y65" s="4"/>
      <c r="Z65" s="4"/>
    </row>
    <row r="66" spans="1:26" ht="15.6" x14ac:dyDescent="0.3">
      <c r="A66" s="24">
        <v>2006</v>
      </c>
      <c r="B66" s="24">
        <v>13</v>
      </c>
      <c r="C66" s="24">
        <v>21</v>
      </c>
      <c r="D66" s="24">
        <v>14</v>
      </c>
      <c r="E66" s="24">
        <v>11</v>
      </c>
      <c r="F66" s="24">
        <v>17</v>
      </c>
      <c r="G66" s="24">
        <v>15</v>
      </c>
      <c r="H66" s="24">
        <v>16</v>
      </c>
      <c r="I66" s="24">
        <v>11</v>
      </c>
      <c r="J66" s="24">
        <v>15</v>
      </c>
      <c r="K66" s="24">
        <v>14</v>
      </c>
      <c r="L66" s="24">
        <v>9</v>
      </c>
      <c r="M66" s="24">
        <v>12</v>
      </c>
      <c r="N66" s="24">
        <v>12</v>
      </c>
      <c r="O66" s="24">
        <v>16</v>
      </c>
      <c r="P66" s="24">
        <v>7</v>
      </c>
      <c r="Q66" s="24">
        <v>2540</v>
      </c>
      <c r="R66" s="4"/>
      <c r="S66" s="4"/>
      <c r="T66" s="4"/>
      <c r="U66" s="4"/>
      <c r="V66" s="4"/>
      <c r="W66" s="4"/>
      <c r="X66" s="4"/>
      <c r="Y66" s="4"/>
      <c r="Z66" s="4"/>
    </row>
    <row r="67" spans="1:26" ht="15.6" x14ac:dyDescent="0.3">
      <c r="A67" s="24">
        <v>2007</v>
      </c>
      <c r="B67" s="24">
        <v>14</v>
      </c>
      <c r="C67" s="24">
        <v>7</v>
      </c>
      <c r="D67" s="24">
        <v>10</v>
      </c>
      <c r="E67" s="24">
        <v>5</v>
      </c>
      <c r="F67" s="24">
        <v>4</v>
      </c>
      <c r="G67" s="24">
        <v>8</v>
      </c>
      <c r="H67" s="24">
        <v>2</v>
      </c>
      <c r="I67" s="24">
        <v>16</v>
      </c>
      <c r="J67" s="24">
        <v>20</v>
      </c>
      <c r="K67" s="24">
        <v>19</v>
      </c>
      <c r="L67" s="24">
        <v>22</v>
      </c>
      <c r="M67" s="24">
        <v>20</v>
      </c>
      <c r="N67" s="24">
        <v>10</v>
      </c>
      <c r="O67" s="24">
        <v>14</v>
      </c>
      <c r="P67" s="24">
        <v>9</v>
      </c>
      <c r="Q67" s="24">
        <v>2040</v>
      </c>
      <c r="R67" s="4"/>
      <c r="S67" s="4"/>
      <c r="T67" s="4"/>
      <c r="U67" s="4"/>
      <c r="V67" s="4"/>
      <c r="W67" s="4"/>
      <c r="X67" s="4"/>
      <c r="Y67" s="4"/>
      <c r="Z67" s="4"/>
    </row>
    <row r="68" spans="1:26" ht="15.6" x14ac:dyDescent="0.3">
      <c r="A68" s="24">
        <v>2008</v>
      </c>
      <c r="B68" s="24">
        <v>18</v>
      </c>
      <c r="C68" s="24">
        <v>14</v>
      </c>
      <c r="D68" s="24">
        <v>9</v>
      </c>
      <c r="E68" s="24">
        <v>19</v>
      </c>
      <c r="F68" s="24">
        <v>8</v>
      </c>
      <c r="G68" s="24">
        <v>14</v>
      </c>
      <c r="H68" s="24">
        <v>3</v>
      </c>
      <c r="I68" s="24">
        <v>8</v>
      </c>
      <c r="J68" s="24">
        <v>9</v>
      </c>
      <c r="K68" s="24">
        <v>8</v>
      </c>
      <c r="L68" s="24">
        <v>7</v>
      </c>
      <c r="M68" s="24">
        <v>5</v>
      </c>
      <c r="N68" s="24">
        <v>16</v>
      </c>
      <c r="O68" s="24">
        <v>8</v>
      </c>
      <c r="P68" s="24">
        <v>3</v>
      </c>
      <c r="Q68" s="24">
        <v>2580</v>
      </c>
      <c r="R68" s="4"/>
      <c r="S68" s="4"/>
      <c r="T68" s="4"/>
      <c r="U68" s="4"/>
      <c r="V68" s="4"/>
      <c r="W68" s="4"/>
      <c r="X68" s="4"/>
      <c r="Y68" s="4"/>
      <c r="Z68" s="4"/>
    </row>
    <row r="69" spans="1:26" ht="15.6" x14ac:dyDescent="0.3">
      <c r="A69" s="24">
        <v>2009</v>
      </c>
      <c r="B69" s="24">
        <v>14</v>
      </c>
      <c r="C69" s="24">
        <v>17</v>
      </c>
      <c r="D69" s="24">
        <v>3</v>
      </c>
      <c r="E69" s="24">
        <v>15</v>
      </c>
      <c r="F69" s="24">
        <v>10</v>
      </c>
      <c r="G69" s="24">
        <v>10</v>
      </c>
      <c r="H69" s="24">
        <v>6</v>
      </c>
      <c r="I69" s="24">
        <v>9</v>
      </c>
      <c r="J69" s="24">
        <v>16</v>
      </c>
      <c r="K69" s="24">
        <v>18</v>
      </c>
      <c r="L69" s="24">
        <v>13</v>
      </c>
      <c r="M69" s="24">
        <v>19</v>
      </c>
      <c r="N69" s="24">
        <v>21</v>
      </c>
      <c r="O69" s="24">
        <v>13</v>
      </c>
      <c r="P69" s="24">
        <v>22</v>
      </c>
      <c r="Q69" s="24">
        <v>1810</v>
      </c>
      <c r="R69" s="4"/>
      <c r="S69" s="4"/>
      <c r="T69" s="4"/>
      <c r="U69" s="4"/>
      <c r="V69" s="4"/>
      <c r="W69" s="4"/>
      <c r="X69" s="4"/>
      <c r="Y69" s="4"/>
      <c r="Z69" s="4"/>
    </row>
    <row r="70" spans="1:26" ht="15.6" x14ac:dyDescent="0.3">
      <c r="A70" s="24">
        <v>2010</v>
      </c>
      <c r="B70" s="24">
        <v>11</v>
      </c>
      <c r="C70" s="24">
        <v>13</v>
      </c>
      <c r="D70" s="24">
        <v>1</v>
      </c>
      <c r="E70" s="24">
        <v>8</v>
      </c>
      <c r="F70" s="24">
        <v>20</v>
      </c>
      <c r="G70" s="24">
        <v>1</v>
      </c>
      <c r="H70" s="24">
        <v>17</v>
      </c>
      <c r="I70" s="24">
        <v>6</v>
      </c>
      <c r="J70" s="24">
        <v>18</v>
      </c>
      <c r="K70" s="24">
        <v>17</v>
      </c>
      <c r="L70" s="24">
        <v>12</v>
      </c>
      <c r="M70" s="24">
        <v>17</v>
      </c>
      <c r="N70" s="24">
        <v>18</v>
      </c>
      <c r="O70" s="24">
        <v>11</v>
      </c>
      <c r="P70" s="24">
        <v>4</v>
      </c>
      <c r="Q70" s="24">
        <v>2110</v>
      </c>
      <c r="R70" s="4"/>
      <c r="S70" s="4"/>
      <c r="T70" s="4"/>
      <c r="U70" s="4"/>
      <c r="V70" s="4"/>
      <c r="W70" s="4"/>
      <c r="X70" s="4"/>
      <c r="Y70" s="4"/>
      <c r="Z70" s="4"/>
    </row>
    <row r="71" spans="1:26" ht="15.6" x14ac:dyDescent="0.3">
      <c r="A71" s="24">
        <v>2011</v>
      </c>
      <c r="B71" s="24">
        <v>7</v>
      </c>
      <c r="C71" s="24">
        <v>5</v>
      </c>
      <c r="D71" s="24">
        <v>21</v>
      </c>
      <c r="E71" s="24">
        <v>11</v>
      </c>
      <c r="F71" s="24">
        <v>16</v>
      </c>
      <c r="G71" s="24">
        <v>22</v>
      </c>
      <c r="H71" s="24">
        <v>20</v>
      </c>
      <c r="I71" s="24">
        <v>12</v>
      </c>
      <c r="J71" s="24">
        <v>14</v>
      </c>
      <c r="K71" s="24">
        <v>12</v>
      </c>
      <c r="L71" s="24">
        <v>11</v>
      </c>
      <c r="M71" s="24">
        <v>16</v>
      </c>
      <c r="N71" s="24">
        <v>13</v>
      </c>
      <c r="O71" s="24">
        <v>9</v>
      </c>
      <c r="P71" s="24">
        <v>2</v>
      </c>
      <c r="Q71" s="24">
        <v>2300</v>
      </c>
      <c r="R71" s="4"/>
      <c r="S71" s="4"/>
      <c r="T71" s="4"/>
      <c r="U71" s="4"/>
      <c r="V71" s="4"/>
      <c r="W71" s="4"/>
      <c r="X71" s="4"/>
      <c r="Y71" s="4"/>
      <c r="Z71" s="4"/>
    </row>
    <row r="72" spans="1:26" ht="15.6" x14ac:dyDescent="0.3">
      <c r="A72" s="24">
        <v>2012</v>
      </c>
      <c r="B72" s="24">
        <v>9</v>
      </c>
      <c r="C72" s="24">
        <v>2</v>
      </c>
      <c r="D72" s="24">
        <v>18</v>
      </c>
      <c r="E72" s="24">
        <v>2</v>
      </c>
      <c r="F72" s="24">
        <v>10</v>
      </c>
      <c r="G72" s="24">
        <v>19</v>
      </c>
      <c r="H72" s="24">
        <v>14</v>
      </c>
      <c r="I72" s="24">
        <v>21</v>
      </c>
      <c r="J72" s="24">
        <v>17</v>
      </c>
      <c r="K72" s="24">
        <v>15</v>
      </c>
      <c r="L72" s="24">
        <v>20</v>
      </c>
      <c r="M72" s="24">
        <v>10</v>
      </c>
      <c r="N72" s="24">
        <v>11</v>
      </c>
      <c r="O72" s="24">
        <v>6</v>
      </c>
      <c r="P72" s="24">
        <v>20</v>
      </c>
      <c r="Q72" s="24">
        <v>2240</v>
      </c>
      <c r="R72" s="4"/>
      <c r="S72" s="4"/>
      <c r="T72" s="4"/>
      <c r="U72" s="4"/>
      <c r="V72" s="4"/>
      <c r="W72" s="4"/>
      <c r="X72" s="4"/>
      <c r="Y72" s="4"/>
      <c r="Z72" s="4"/>
    </row>
    <row r="73" spans="1:26" ht="15.6" x14ac:dyDescent="0.3">
      <c r="A73" s="24">
        <v>2013</v>
      </c>
      <c r="B73" s="24">
        <v>9</v>
      </c>
      <c r="C73" s="24">
        <v>8</v>
      </c>
      <c r="D73" s="24">
        <v>4</v>
      </c>
      <c r="E73" s="24">
        <v>4</v>
      </c>
      <c r="F73" s="24">
        <v>13</v>
      </c>
      <c r="G73" s="24">
        <v>6</v>
      </c>
      <c r="H73" s="24">
        <v>13</v>
      </c>
      <c r="I73" s="24">
        <v>13</v>
      </c>
      <c r="J73" s="24">
        <v>11</v>
      </c>
      <c r="K73" s="24">
        <v>11</v>
      </c>
      <c r="L73" s="24">
        <v>17</v>
      </c>
      <c r="M73" s="24">
        <v>11</v>
      </c>
      <c r="N73" s="24">
        <v>9</v>
      </c>
      <c r="O73" s="24">
        <v>12</v>
      </c>
      <c r="P73" s="24">
        <v>5</v>
      </c>
      <c r="Q73" s="24">
        <v>3070</v>
      </c>
      <c r="R73" s="4"/>
      <c r="S73" s="4"/>
      <c r="T73" s="4"/>
      <c r="U73" s="4"/>
      <c r="V73" s="4"/>
      <c r="W73" s="4"/>
      <c r="X73" s="4"/>
      <c r="Y73" s="4"/>
      <c r="Z73" s="4"/>
    </row>
    <row r="74" spans="1:26" ht="15.6" x14ac:dyDescent="0.3">
      <c r="A74" s="24">
        <v>2014</v>
      </c>
      <c r="B74" s="24">
        <v>8</v>
      </c>
      <c r="C74" s="24">
        <v>9</v>
      </c>
      <c r="D74" s="24">
        <v>2</v>
      </c>
      <c r="E74" s="24">
        <v>22</v>
      </c>
      <c r="F74" s="24">
        <v>3</v>
      </c>
      <c r="G74" s="24">
        <v>2</v>
      </c>
      <c r="H74" s="24">
        <v>1</v>
      </c>
      <c r="I74" s="24">
        <v>3</v>
      </c>
      <c r="J74" s="24">
        <v>10</v>
      </c>
      <c r="K74" s="24">
        <v>9</v>
      </c>
      <c r="L74" s="24">
        <v>5</v>
      </c>
      <c r="M74" s="24">
        <v>8</v>
      </c>
      <c r="N74" s="24">
        <v>8</v>
      </c>
      <c r="O74" s="24">
        <v>15</v>
      </c>
      <c r="P74" s="24">
        <v>12</v>
      </c>
      <c r="Q74" s="24">
        <v>2860</v>
      </c>
      <c r="R74" s="4"/>
      <c r="S74" s="4"/>
      <c r="T74" s="4"/>
      <c r="U74" s="4"/>
      <c r="V74" s="4"/>
      <c r="W74" s="4"/>
      <c r="X74" s="4"/>
      <c r="Y74" s="4"/>
      <c r="Z74" s="4"/>
    </row>
    <row r="75" spans="1:26" ht="15.6" x14ac:dyDescent="0.3">
      <c r="A75" s="24">
        <v>2015</v>
      </c>
      <c r="B75" s="24">
        <v>12</v>
      </c>
      <c r="C75" s="24">
        <v>10</v>
      </c>
      <c r="D75" s="24">
        <v>17</v>
      </c>
      <c r="E75" s="24">
        <v>1</v>
      </c>
      <c r="F75" s="24">
        <v>4</v>
      </c>
      <c r="G75" s="24">
        <v>16</v>
      </c>
      <c r="H75" s="24">
        <v>7</v>
      </c>
      <c r="I75" s="24">
        <v>20</v>
      </c>
      <c r="J75" s="24">
        <v>6</v>
      </c>
      <c r="K75" s="24">
        <v>6</v>
      </c>
      <c r="L75" s="24">
        <v>16</v>
      </c>
      <c r="M75" s="24">
        <v>7</v>
      </c>
      <c r="N75" s="24">
        <v>7</v>
      </c>
      <c r="O75" s="24">
        <v>10</v>
      </c>
      <c r="P75" s="24">
        <v>19</v>
      </c>
      <c r="Q75" s="24">
        <v>2760</v>
      </c>
      <c r="R75" s="4"/>
      <c r="S75" s="4"/>
      <c r="T75" s="4"/>
      <c r="U75" s="4"/>
      <c r="V75" s="4"/>
      <c r="W75" s="4"/>
      <c r="X75" s="4"/>
      <c r="Y75" s="4"/>
      <c r="Z75" s="4"/>
    </row>
    <row r="76" spans="1:26" ht="15.6" x14ac:dyDescent="0.3">
      <c r="A76" s="24">
        <v>2016</v>
      </c>
      <c r="B76" s="24">
        <v>6</v>
      </c>
      <c r="C76" s="24">
        <v>12</v>
      </c>
      <c r="D76" s="24">
        <v>10</v>
      </c>
      <c r="E76" s="24">
        <v>17</v>
      </c>
      <c r="F76" s="24">
        <v>13</v>
      </c>
      <c r="G76" s="24">
        <v>4</v>
      </c>
      <c r="H76" s="24">
        <v>8</v>
      </c>
      <c r="I76" s="24">
        <v>5</v>
      </c>
      <c r="J76" s="24">
        <v>4</v>
      </c>
      <c r="K76" s="24">
        <v>5</v>
      </c>
      <c r="L76" s="24">
        <v>1</v>
      </c>
      <c r="M76" s="24">
        <v>6</v>
      </c>
      <c r="N76" s="24">
        <v>6</v>
      </c>
      <c r="O76" s="24">
        <v>7</v>
      </c>
      <c r="P76" s="24">
        <v>8</v>
      </c>
      <c r="Q76" s="24">
        <v>3090</v>
      </c>
      <c r="R76" s="4"/>
      <c r="S76" s="4"/>
      <c r="T76" s="4"/>
      <c r="U76" s="4"/>
      <c r="V76" s="4"/>
      <c r="W76" s="4"/>
      <c r="X76" s="4"/>
      <c r="Y76" s="4"/>
      <c r="Z76" s="4"/>
    </row>
    <row r="77" spans="1:26" ht="15.6" x14ac:dyDescent="0.3">
      <c r="A77" s="24">
        <v>2017</v>
      </c>
      <c r="B77" s="24">
        <v>1</v>
      </c>
      <c r="C77" s="24">
        <v>11</v>
      </c>
      <c r="D77" s="24">
        <v>19</v>
      </c>
      <c r="E77" s="24">
        <v>5</v>
      </c>
      <c r="F77" s="24">
        <v>12</v>
      </c>
      <c r="G77" s="24">
        <v>9</v>
      </c>
      <c r="H77" s="24">
        <v>11</v>
      </c>
      <c r="I77" s="24">
        <v>17</v>
      </c>
      <c r="J77" s="24">
        <v>3</v>
      </c>
      <c r="K77" s="24">
        <v>4</v>
      </c>
      <c r="L77" s="24">
        <v>9</v>
      </c>
      <c r="M77" s="24">
        <v>13</v>
      </c>
      <c r="N77" s="24">
        <v>3</v>
      </c>
      <c r="O77" s="24">
        <v>5</v>
      </c>
      <c r="P77" s="24">
        <v>16</v>
      </c>
      <c r="Q77" s="24">
        <v>3290</v>
      </c>
      <c r="R77" s="4"/>
      <c r="S77" s="4"/>
      <c r="T77" s="4"/>
      <c r="U77" s="4"/>
      <c r="V77" s="4"/>
      <c r="W77" s="4"/>
      <c r="X77" s="4"/>
      <c r="Y77" s="4"/>
      <c r="Z77" s="4"/>
    </row>
    <row r="78" spans="1:26" ht="15.6" x14ac:dyDescent="0.3">
      <c r="A78" s="24">
        <v>2018</v>
      </c>
      <c r="B78" s="24">
        <v>1</v>
      </c>
      <c r="C78" s="24">
        <v>4</v>
      </c>
      <c r="D78" s="24">
        <v>5</v>
      </c>
      <c r="E78" s="24">
        <v>11</v>
      </c>
      <c r="F78" s="24">
        <v>2</v>
      </c>
      <c r="G78" s="24">
        <v>13</v>
      </c>
      <c r="H78" s="24">
        <v>10</v>
      </c>
      <c r="I78" s="24">
        <v>15</v>
      </c>
      <c r="J78" s="24">
        <v>7</v>
      </c>
      <c r="K78" s="24">
        <v>7</v>
      </c>
      <c r="L78" s="24">
        <v>3</v>
      </c>
      <c r="M78" s="24">
        <v>9</v>
      </c>
      <c r="N78" s="24">
        <v>4</v>
      </c>
      <c r="O78" s="24">
        <v>4</v>
      </c>
      <c r="P78" s="24">
        <v>15</v>
      </c>
      <c r="Q78" s="24">
        <v>3370</v>
      </c>
      <c r="R78" s="4"/>
      <c r="S78" s="4"/>
      <c r="T78" s="4"/>
      <c r="U78" s="4"/>
      <c r="V78" s="4"/>
      <c r="W78" s="4"/>
      <c r="X78" s="4"/>
      <c r="Y78" s="4"/>
      <c r="Z78" s="4"/>
    </row>
    <row r="79" spans="1:26" ht="15.6" x14ac:dyDescent="0.3">
      <c r="A79" s="24">
        <v>2019</v>
      </c>
      <c r="B79" s="24">
        <v>1</v>
      </c>
      <c r="C79" s="24">
        <v>3</v>
      </c>
      <c r="D79" s="24">
        <v>12</v>
      </c>
      <c r="E79" s="24">
        <v>9</v>
      </c>
      <c r="F79" s="24">
        <v>1</v>
      </c>
      <c r="G79" s="24">
        <v>7</v>
      </c>
      <c r="H79" s="24">
        <v>3</v>
      </c>
      <c r="I79" s="24">
        <v>18</v>
      </c>
      <c r="J79" s="24">
        <v>5</v>
      </c>
      <c r="K79" s="24">
        <v>3</v>
      </c>
      <c r="L79" s="24">
        <v>4</v>
      </c>
      <c r="M79" s="24">
        <v>1</v>
      </c>
      <c r="N79" s="24">
        <v>5</v>
      </c>
      <c r="O79" s="24">
        <v>3</v>
      </c>
      <c r="P79" s="24">
        <v>11</v>
      </c>
      <c r="Q79" s="24">
        <v>3490</v>
      </c>
      <c r="R79" s="4"/>
      <c r="S79" s="4"/>
      <c r="T79" s="4"/>
      <c r="U79" s="4"/>
      <c r="V79" s="4"/>
      <c r="W79" s="4"/>
      <c r="X79" s="4"/>
      <c r="Y79" s="4"/>
      <c r="Z79" s="4"/>
    </row>
    <row r="80" spans="1:26" ht="15.6" x14ac:dyDescent="0.3">
      <c r="A80" s="24">
        <v>2020</v>
      </c>
      <c r="B80" s="24">
        <v>1</v>
      </c>
      <c r="C80" s="24">
        <v>6</v>
      </c>
      <c r="D80" s="24">
        <v>14</v>
      </c>
      <c r="E80" s="24">
        <v>19</v>
      </c>
      <c r="F80" s="24">
        <v>6</v>
      </c>
      <c r="G80" s="24">
        <v>12</v>
      </c>
      <c r="H80" s="24">
        <v>3</v>
      </c>
      <c r="I80" s="24">
        <v>10</v>
      </c>
      <c r="J80" s="24">
        <v>2</v>
      </c>
      <c r="K80" s="24">
        <v>2</v>
      </c>
      <c r="L80" s="24">
        <v>2</v>
      </c>
      <c r="M80" s="24">
        <v>4</v>
      </c>
      <c r="N80" s="24">
        <v>1</v>
      </c>
      <c r="O80" s="24">
        <v>2</v>
      </c>
      <c r="P80" s="24">
        <v>10</v>
      </c>
      <c r="Q80" s="24">
        <v>3200</v>
      </c>
      <c r="R80" s="4"/>
      <c r="S80" s="4"/>
      <c r="T80" s="4"/>
      <c r="U80" s="4"/>
      <c r="V80" s="4"/>
      <c r="W80" s="4"/>
      <c r="X80" s="4"/>
      <c r="Y80" s="4"/>
      <c r="Z80" s="4"/>
    </row>
    <row r="81" spans="1:26" ht="15.6" x14ac:dyDescent="0.3">
      <c r="A81" s="24">
        <v>2021</v>
      </c>
      <c r="B81" s="24">
        <v>1</v>
      </c>
      <c r="C81" s="24">
        <v>1</v>
      </c>
      <c r="D81" s="24">
        <v>16</v>
      </c>
      <c r="E81" s="24">
        <v>3</v>
      </c>
      <c r="F81" s="24">
        <v>15</v>
      </c>
      <c r="G81" s="24">
        <v>18</v>
      </c>
      <c r="H81" s="24">
        <v>17</v>
      </c>
      <c r="I81" s="24">
        <v>18</v>
      </c>
      <c r="J81" s="24">
        <v>1</v>
      </c>
      <c r="K81" s="24">
        <v>1</v>
      </c>
      <c r="L81" s="24">
        <v>15</v>
      </c>
      <c r="M81" s="24">
        <v>3</v>
      </c>
      <c r="N81" s="24">
        <v>2</v>
      </c>
      <c r="O81" s="24">
        <v>1</v>
      </c>
      <c r="P81" s="24">
        <v>6</v>
      </c>
      <c r="Q81" s="24">
        <v>3310</v>
      </c>
      <c r="R81" s="4"/>
      <c r="S81" s="4"/>
      <c r="T81" s="4"/>
      <c r="U81" s="4"/>
      <c r="V81" s="4"/>
      <c r="W81" s="4"/>
      <c r="X81" s="4"/>
      <c r="Y81" s="4"/>
      <c r="Z81" s="4"/>
    </row>
    <row r="82" spans="1:26" ht="15.6" x14ac:dyDescent="0.3">
      <c r="R82" s="4"/>
      <c r="S82" s="4"/>
      <c r="T82" s="4"/>
      <c r="U82" s="4"/>
      <c r="V82" s="4"/>
      <c r="W82" s="4"/>
      <c r="X82" s="4"/>
      <c r="Y82" s="4"/>
      <c r="Z82" s="4"/>
    </row>
    <row r="83" spans="1:26" ht="15.6" x14ac:dyDescent="0.3">
      <c r="A83" s="24" t="s">
        <v>54</v>
      </c>
      <c r="B83" s="25">
        <f t="shared" ref="B83:P83" si="26">CORREL($P$4:$P$25,B60:B81)</f>
        <v>0.26931323685753622</v>
      </c>
      <c r="C83" s="25">
        <f t="shared" si="26"/>
        <v>0.33463734407063778</v>
      </c>
      <c r="D83" s="25">
        <f t="shared" si="26"/>
        <v>-0.22947894473725802</v>
      </c>
      <c r="E83" s="25">
        <f>CORREL($P$4:$P$25,E60:E81)</f>
        <v>0.3486399213421727</v>
      </c>
      <c r="F83" s="25">
        <f t="shared" si="26"/>
        <v>0.45603474280202388</v>
      </c>
      <c r="G83" s="25">
        <f t="shared" si="26"/>
        <v>-0.31259453621589178</v>
      </c>
      <c r="H83" s="25">
        <f t="shared" si="26"/>
        <v>0.23998167284141056</v>
      </c>
      <c r="I83" s="25">
        <f t="shared" si="26"/>
        <v>-0.2117204638779773</v>
      </c>
      <c r="J83" s="25">
        <f t="shared" si="26"/>
        <v>5.5195566845452425E-2</v>
      </c>
      <c r="K83" s="25">
        <f t="shared" si="26"/>
        <v>4.2188146256440677E-2</v>
      </c>
      <c r="L83" s="25">
        <f t="shared" si="26"/>
        <v>-0.11682507879512258</v>
      </c>
      <c r="M83" s="25">
        <f t="shared" si="26"/>
        <v>-6.3797005241144206E-2</v>
      </c>
      <c r="N83" s="25">
        <f t="shared" si="26"/>
        <v>9.3110608654178861E-3</v>
      </c>
      <c r="O83" s="25">
        <f t="shared" si="26"/>
        <v>8.5922894600047844E-2</v>
      </c>
      <c r="P83" s="25">
        <f t="shared" si="26"/>
        <v>-0.21391785266195704</v>
      </c>
      <c r="R83" s="4"/>
      <c r="S83" s="4"/>
      <c r="T83" s="4"/>
      <c r="U83" s="4"/>
      <c r="V83" s="4"/>
      <c r="W83" s="4"/>
      <c r="X83" s="4"/>
      <c r="Y83" s="4"/>
      <c r="Z83" s="4"/>
    </row>
    <row r="84" spans="1:26" ht="15.6" x14ac:dyDescent="0.3">
      <c r="A84" s="24" t="s">
        <v>56</v>
      </c>
      <c r="B84" s="24">
        <f t="shared" ref="B84:P84" si="27">IF(B83&lt;0,1,0)</f>
        <v>0</v>
      </c>
      <c r="C84" s="24">
        <f t="shared" si="27"/>
        <v>0</v>
      </c>
      <c r="D84" s="24">
        <f t="shared" si="27"/>
        <v>1</v>
      </c>
      <c r="E84" s="24">
        <f t="shared" si="27"/>
        <v>0</v>
      </c>
      <c r="F84" s="24">
        <f t="shared" si="27"/>
        <v>0</v>
      </c>
      <c r="G84" s="24">
        <f t="shared" si="27"/>
        <v>1</v>
      </c>
      <c r="H84" s="24">
        <f t="shared" si="27"/>
        <v>0</v>
      </c>
      <c r="I84" s="24">
        <f t="shared" si="27"/>
        <v>1</v>
      </c>
      <c r="J84" s="24">
        <f t="shared" si="27"/>
        <v>0</v>
      </c>
      <c r="K84" s="24">
        <f t="shared" si="27"/>
        <v>0</v>
      </c>
      <c r="L84" s="24">
        <f t="shared" si="27"/>
        <v>1</v>
      </c>
      <c r="M84" s="24">
        <f t="shared" si="27"/>
        <v>1</v>
      </c>
      <c r="N84" s="24">
        <f t="shared" si="27"/>
        <v>0</v>
      </c>
      <c r="O84" s="24">
        <f t="shared" si="27"/>
        <v>0</v>
      </c>
      <c r="P84" s="24">
        <f t="shared" si="27"/>
        <v>1</v>
      </c>
      <c r="Q84" s="24">
        <f>SUM(B84:P84)</f>
        <v>6</v>
      </c>
      <c r="R84" s="4"/>
      <c r="S84" s="4"/>
      <c r="T84" s="4"/>
      <c r="U84" s="4"/>
      <c r="V84" s="4"/>
      <c r="W84" s="4"/>
      <c r="X84" s="4"/>
      <c r="Y84" s="4"/>
      <c r="Z84" s="4"/>
    </row>
    <row r="85" spans="1:26" ht="15.6" x14ac:dyDescent="0.3">
      <c r="R85" s="4"/>
      <c r="S85" s="4"/>
      <c r="T85" s="4"/>
      <c r="U85" s="4"/>
      <c r="V85" s="4"/>
      <c r="W85" s="4"/>
      <c r="X85" s="4"/>
      <c r="Y85" s="4"/>
      <c r="Z85" s="4"/>
    </row>
    <row r="86" spans="1:26" ht="15.6" x14ac:dyDescent="0.3">
      <c r="R86" s="4"/>
      <c r="S86" s="4"/>
      <c r="T86" s="4"/>
      <c r="U86" s="4"/>
      <c r="V86" s="4"/>
      <c r="W86" s="4"/>
      <c r="X86" s="4"/>
      <c r="Y86" s="4"/>
      <c r="Z86" s="4"/>
    </row>
    <row r="87" spans="1:26" ht="15.6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6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6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6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6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6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6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6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6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6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6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6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6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6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6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6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6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6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6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6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6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6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6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6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6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6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6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6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6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6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6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6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6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6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6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6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6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6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6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6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6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6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6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6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6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6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6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6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6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6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6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6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6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6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6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6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6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6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6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6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6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6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6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6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6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6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6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6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6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6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6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6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6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6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6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6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6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6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6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6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6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6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6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6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6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6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6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6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6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6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6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6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6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6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6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6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6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6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6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6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6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6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6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6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6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6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6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6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6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6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6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6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6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6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6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6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6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6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6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6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6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6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6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6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6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6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6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6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6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6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6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6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6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6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6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6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6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6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6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6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6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6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6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6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6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6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6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6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6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6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6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6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6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6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6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6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6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6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6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6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6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6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6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6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6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6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6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6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6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6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6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6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6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6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6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6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6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6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6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6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6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6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6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6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6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6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6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6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6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6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6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6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6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6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6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6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6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6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6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6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6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6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6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6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6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6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6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6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6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6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6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6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6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6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6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6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6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6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6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6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6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6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6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6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6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6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6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6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6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6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6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6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6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6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6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6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6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6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6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6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6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6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6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6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6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6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6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6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6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6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6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6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6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6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6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6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6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6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6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6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6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6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6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6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6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6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6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6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6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6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6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6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6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6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6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6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6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6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6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6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6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6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6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6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6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6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6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6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6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6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6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6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6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6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6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6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6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6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6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6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6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6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6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6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6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6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6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6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6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6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6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6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6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6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6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6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6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6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6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6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6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6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6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6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6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6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6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6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6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6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6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6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6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6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6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6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6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6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6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6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6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6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6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6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6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6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6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6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6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6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6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6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6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6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6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6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6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6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6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6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6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6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6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6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6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6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6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6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6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6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6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6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6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6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6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6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6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6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6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6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6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6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6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6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6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6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6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6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6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6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6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6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6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6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6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6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6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6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6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6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6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6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6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6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6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6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6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6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6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6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6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6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6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6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6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6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6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6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6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6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6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6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6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6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6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6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6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6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6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6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6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6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6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6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6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6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6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6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6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6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6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6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6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6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6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6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6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6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6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6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6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6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6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6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6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6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6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6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6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6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6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6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6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6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6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6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6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6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6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6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6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6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6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6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6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6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6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6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6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6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6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6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6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6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6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6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6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6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6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6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6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6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6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6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6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6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6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6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6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6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6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6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6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6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6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6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6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6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6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6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6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6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6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6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6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6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6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6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6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6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6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6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6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6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6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6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6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6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6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6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6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6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6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6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6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6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6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6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6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6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6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6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6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6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6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6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6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6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6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6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6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6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6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6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6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6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6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6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6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6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6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6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6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6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6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6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6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6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6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6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6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6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6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6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6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6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6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6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6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6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6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6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6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6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6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6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6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6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6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6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6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6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6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6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6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6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6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6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6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6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6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6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6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6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6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6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6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6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6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6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6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6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6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6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6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6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6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6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6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6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6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6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6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6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6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6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6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6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6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6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6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6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6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6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6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6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6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6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6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6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6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6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6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6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6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6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6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6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6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6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6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6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6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6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6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6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6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6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6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6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6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6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6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6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6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6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6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6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6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6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6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6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6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6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6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6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6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6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6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6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6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6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6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6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6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6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6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6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6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6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6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6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6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6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6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6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6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6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6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6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6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6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6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6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6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6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6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6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6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6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6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6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6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6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6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6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6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6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6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6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6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6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6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6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6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6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6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6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6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6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6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6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6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6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6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6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6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6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6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6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6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6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6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6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6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6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6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6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6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6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6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6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6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6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6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6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6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6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6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6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6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6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6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6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6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6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6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6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6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6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6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6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6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6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6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6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6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6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6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6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6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6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6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6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6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6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6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6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6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6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6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6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6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6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6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6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6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6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6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6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6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6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6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6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6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6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6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6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6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6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6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6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6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6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6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6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6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6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6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6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6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6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6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6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6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6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6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6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6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6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6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6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6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6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6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6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6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6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6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6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</sheetData>
  <conditionalFormatting sqref="B33:B5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3:Y5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72"/>
  <sheetViews>
    <sheetView zoomScale="66" workbookViewId="0"/>
  </sheetViews>
  <sheetFormatPr baseColWidth="10" defaultColWidth="14.44140625" defaultRowHeight="13.8" x14ac:dyDescent="0.3"/>
  <cols>
    <col min="1" max="1" width="16.44140625" customWidth="1"/>
    <col min="2" max="2" width="12.88671875" customWidth="1"/>
    <col min="3" max="3" width="11.6640625" customWidth="1"/>
    <col min="4" max="4" width="21.33203125" customWidth="1"/>
    <col min="5" max="5" width="19.109375" customWidth="1"/>
    <col min="6" max="6" width="14.33203125" customWidth="1"/>
    <col min="7" max="7" width="15.109375" customWidth="1"/>
    <col min="8" max="9" width="14.33203125" customWidth="1"/>
    <col min="10" max="11" width="15.109375" customWidth="1"/>
    <col min="12" max="15" width="14.33203125" customWidth="1"/>
    <col min="16" max="16" width="18.109375" customWidth="1"/>
    <col min="17" max="17" width="17.88671875" customWidth="1"/>
    <col min="18" max="18" width="19.109375" customWidth="1"/>
    <col min="19" max="26" width="8.88671875" customWidth="1"/>
  </cols>
  <sheetData>
    <row r="1" spans="1:26" ht="47.25" customHeight="1" thickBot="1" x14ac:dyDescent="0.35">
      <c r="A1" s="108" t="s">
        <v>378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4"/>
      <c r="T1" s="4"/>
      <c r="U1" s="4"/>
      <c r="V1" s="4"/>
      <c r="W1" s="4"/>
      <c r="X1" s="4"/>
      <c r="Y1" s="4"/>
      <c r="Z1" s="4"/>
    </row>
    <row r="2" spans="1:26" ht="32.25" customHeight="1" x14ac:dyDescent="0.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5</v>
      </c>
      <c r="G2" s="5" t="s">
        <v>6</v>
      </c>
      <c r="H2" s="5" t="s">
        <v>7</v>
      </c>
      <c r="I2" s="5" t="s">
        <v>5</v>
      </c>
      <c r="J2" s="5" t="s">
        <v>5</v>
      </c>
      <c r="K2" s="5" t="s">
        <v>2</v>
      </c>
      <c r="L2" s="5" t="s">
        <v>2</v>
      </c>
      <c r="M2" s="5" t="s">
        <v>2</v>
      </c>
      <c r="N2" s="5" t="s">
        <v>2</v>
      </c>
      <c r="O2" s="5" t="s">
        <v>8</v>
      </c>
      <c r="P2" s="5" t="s">
        <v>9</v>
      </c>
      <c r="Q2" s="5" t="s">
        <v>10</v>
      </c>
      <c r="R2" s="4"/>
      <c r="S2" s="4"/>
      <c r="T2" s="4"/>
      <c r="U2" s="4"/>
      <c r="V2" s="4"/>
      <c r="W2" s="4"/>
      <c r="X2" s="4"/>
      <c r="Y2" s="4"/>
    </row>
    <row r="3" spans="1:26" ht="30.75" customHeight="1" x14ac:dyDescent="0.3">
      <c r="A3" s="6" t="s">
        <v>11</v>
      </c>
      <c r="B3" s="6" t="s">
        <v>12</v>
      </c>
      <c r="C3" s="6">
        <f t="shared" ref="C3:Q3" si="0">IF(C4&lt;0,1,0)</f>
        <v>1</v>
      </c>
      <c r="D3" s="6">
        <f t="shared" si="0"/>
        <v>0</v>
      </c>
      <c r="E3" s="6">
        <f t="shared" si="0"/>
        <v>0</v>
      </c>
      <c r="F3" s="6">
        <f t="shared" si="0"/>
        <v>1</v>
      </c>
      <c r="G3" s="6">
        <f t="shared" si="0"/>
        <v>0</v>
      </c>
      <c r="H3" s="6">
        <f t="shared" si="0"/>
        <v>0</v>
      </c>
      <c r="I3" s="6">
        <f t="shared" si="0"/>
        <v>1</v>
      </c>
      <c r="J3" s="6">
        <f t="shared" si="0"/>
        <v>1</v>
      </c>
      <c r="K3" s="6">
        <f t="shared" si="0"/>
        <v>0</v>
      </c>
      <c r="L3" s="6">
        <f t="shared" si="0"/>
        <v>0</v>
      </c>
      <c r="M3" s="6">
        <f t="shared" si="0"/>
        <v>0</v>
      </c>
      <c r="N3" s="6">
        <f t="shared" si="0"/>
        <v>0</v>
      </c>
      <c r="O3" s="6">
        <f t="shared" si="0"/>
        <v>0</v>
      </c>
      <c r="P3" s="6">
        <f t="shared" si="0"/>
        <v>1</v>
      </c>
      <c r="Q3" s="6">
        <f t="shared" si="0"/>
        <v>0</v>
      </c>
      <c r="R3" s="4"/>
      <c r="S3" s="4"/>
      <c r="T3" s="4"/>
      <c r="U3" s="4"/>
      <c r="V3" s="4"/>
      <c r="W3" s="4"/>
      <c r="X3" s="4"/>
      <c r="Y3" s="4"/>
    </row>
    <row r="4" spans="1:26" ht="24" customHeight="1" x14ac:dyDescent="0.3">
      <c r="A4" s="6" t="s">
        <v>13</v>
      </c>
      <c r="B4" s="6">
        <f t="shared" ref="B4:Q4" si="1">CORREL(B7:B28,$B$7:$B$28)</f>
        <v>1</v>
      </c>
      <c r="C4" s="7">
        <f t="shared" si="1"/>
        <v>-0.52410137169167426</v>
      </c>
      <c r="D4" s="7">
        <f t="shared" si="1"/>
        <v>0.48070417498165524</v>
      </c>
      <c r="E4" s="7">
        <f t="shared" si="1"/>
        <v>0.27395593988525158</v>
      </c>
      <c r="F4" s="7">
        <f t="shared" si="1"/>
        <v>-2.5087598768701019E-3</v>
      </c>
      <c r="G4" s="7">
        <f t="shared" si="1"/>
        <v>0.17433489659167731</v>
      </c>
      <c r="H4" s="7">
        <f t="shared" si="1"/>
        <v>0.26332454768546415</v>
      </c>
      <c r="I4" s="7">
        <f t="shared" si="1"/>
        <v>-0.29052756551326797</v>
      </c>
      <c r="J4" s="7">
        <f t="shared" si="1"/>
        <v>-0.18808650779373737</v>
      </c>
      <c r="K4" s="7">
        <f t="shared" si="1"/>
        <v>0.87363910577112214</v>
      </c>
      <c r="L4" s="7">
        <f t="shared" si="1"/>
        <v>0.84663366547947794</v>
      </c>
      <c r="M4" s="7">
        <f t="shared" si="1"/>
        <v>0.81539189532370027</v>
      </c>
      <c r="N4" s="7">
        <f t="shared" si="1"/>
        <v>0.6825432691847696</v>
      </c>
      <c r="O4" s="7">
        <f t="shared" si="1"/>
        <v>0.58357876170984979</v>
      </c>
      <c r="P4" s="7">
        <f t="shared" si="1"/>
        <v>-0.62881509110320466</v>
      </c>
      <c r="Q4" s="7">
        <f t="shared" si="1"/>
        <v>0.36799339751558663</v>
      </c>
      <c r="R4" s="4"/>
      <c r="S4" s="4"/>
      <c r="T4" s="4"/>
      <c r="U4" s="4"/>
      <c r="V4" s="4"/>
      <c r="W4" s="4"/>
      <c r="X4" s="4"/>
      <c r="Y4" s="4"/>
    </row>
    <row r="5" spans="1:26" ht="26.25" customHeight="1" x14ac:dyDescent="0.3">
      <c r="A5" s="6" t="s">
        <v>14</v>
      </c>
      <c r="B5" s="6" t="s">
        <v>15</v>
      </c>
      <c r="C5" s="6" t="s">
        <v>16</v>
      </c>
      <c r="D5" s="6" t="s">
        <v>17</v>
      </c>
      <c r="E5" s="6" t="s">
        <v>18</v>
      </c>
      <c r="F5" s="6" t="s">
        <v>19</v>
      </c>
      <c r="G5" s="6" t="s">
        <v>20</v>
      </c>
      <c r="H5" s="6" t="s">
        <v>21</v>
      </c>
      <c r="I5" s="6" t="s">
        <v>22</v>
      </c>
      <c r="J5" s="6" t="s">
        <v>23</v>
      </c>
      <c r="K5" s="6" t="s">
        <v>24</v>
      </c>
      <c r="L5" s="6" t="s">
        <v>25</v>
      </c>
      <c r="M5" s="6" t="s">
        <v>26</v>
      </c>
      <c r="N5" s="6" t="s">
        <v>27</v>
      </c>
      <c r="O5" s="6" t="s">
        <v>28</v>
      </c>
      <c r="P5" s="6" t="s">
        <v>29</v>
      </c>
      <c r="Q5" s="6" t="s">
        <v>30</v>
      </c>
      <c r="R5" s="4"/>
      <c r="S5" s="4"/>
      <c r="T5" s="4"/>
      <c r="U5" s="4"/>
      <c r="V5" s="4"/>
      <c r="W5" s="4"/>
      <c r="X5" s="4"/>
      <c r="Y5" s="4"/>
    </row>
    <row r="6" spans="1:26" ht="87" customHeight="1" x14ac:dyDescent="0.3">
      <c r="A6" s="8" t="s">
        <v>31</v>
      </c>
      <c r="B6" s="105" t="s">
        <v>379</v>
      </c>
      <c r="C6" s="105" t="s">
        <v>380</v>
      </c>
      <c r="D6" s="106" t="s">
        <v>381</v>
      </c>
      <c r="E6" s="11" t="s">
        <v>35</v>
      </c>
      <c r="F6" s="11" t="s">
        <v>36</v>
      </c>
      <c r="G6" s="12" t="s">
        <v>37</v>
      </c>
      <c r="H6" s="13" t="s">
        <v>38</v>
      </c>
      <c r="I6" s="13" t="s">
        <v>39</v>
      </c>
      <c r="J6" s="13" t="s">
        <v>40</v>
      </c>
      <c r="K6" s="13" t="s">
        <v>41</v>
      </c>
      <c r="L6" s="13" t="s">
        <v>42</v>
      </c>
      <c r="M6" s="13" t="s">
        <v>43</v>
      </c>
      <c r="N6" s="107" t="s">
        <v>266</v>
      </c>
      <c r="O6" s="13" t="s">
        <v>45</v>
      </c>
      <c r="P6" s="13" t="s">
        <v>46</v>
      </c>
      <c r="Q6" s="13" t="s">
        <v>47</v>
      </c>
      <c r="R6" s="4"/>
      <c r="S6" s="4"/>
      <c r="T6" s="4"/>
      <c r="U6" s="4"/>
      <c r="V6" s="4"/>
      <c r="W6" s="4"/>
      <c r="X6" s="4"/>
      <c r="Y6" s="4"/>
    </row>
    <row r="7" spans="1:26" ht="15.6" x14ac:dyDescent="0.3">
      <c r="A7" s="14">
        <v>2000</v>
      </c>
      <c r="B7" s="15">
        <f>'b,á,r,z termésátlg'!E3</f>
        <v>1670</v>
      </c>
      <c r="C7" s="15">
        <f>'b,á,r,z betak.ter'!E3*1000</f>
        <v>58000</v>
      </c>
      <c r="D7" s="15">
        <f>átlagárak!G3</f>
        <v>24938.618355346964</v>
      </c>
      <c r="E7" s="16">
        <f>időjárás!D4</f>
        <v>121</v>
      </c>
      <c r="F7" s="16">
        <f>időjárás!G4</f>
        <v>11</v>
      </c>
      <c r="G7" s="16">
        <f>időjárás!B4</f>
        <v>11.5</v>
      </c>
      <c r="H7" s="17">
        <f>időjárás!C4</f>
        <v>423.4</v>
      </c>
      <c r="I7" s="17">
        <f>időjárás!E4</f>
        <v>83</v>
      </c>
      <c r="J7" s="17">
        <f>időjárás!F4</f>
        <v>34</v>
      </c>
      <c r="K7" s="18">
        <f>'b,á,r,z termésátlg'!B3</f>
        <v>3600</v>
      </c>
      <c r="L7" s="18">
        <f>'b,á,r,z termésátlg'!C3</f>
        <v>2770</v>
      </c>
      <c r="M7" s="18">
        <f>'b,á,r,z termésátlg'!D3</f>
        <v>2000</v>
      </c>
      <c r="N7" s="18">
        <f>'kukorica termelés'!F107</f>
        <v>4150</v>
      </c>
      <c r="O7" s="19">
        <f>műtrágya!F3</f>
        <v>61</v>
      </c>
      <c r="P7" s="20">
        <f>munkaerő!B3</f>
        <v>676049.33028564835</v>
      </c>
      <c r="Q7" s="20">
        <f>munkaerő!C3</f>
        <v>97.107215065321569</v>
      </c>
      <c r="R7" s="4"/>
      <c r="S7" s="4"/>
      <c r="T7" s="4"/>
      <c r="U7" s="4"/>
      <c r="V7" s="4"/>
      <c r="W7" s="4"/>
      <c r="X7" s="4"/>
      <c r="Y7" s="4"/>
    </row>
    <row r="8" spans="1:26" ht="15.6" x14ac:dyDescent="0.3">
      <c r="A8" s="14">
        <v>2001</v>
      </c>
      <c r="B8" s="15">
        <f>'b,á,r,z termésátlg'!E4</f>
        <v>2450</v>
      </c>
      <c r="C8" s="15">
        <f>'b,á,r,z betak.ter'!E4*1000</f>
        <v>61000</v>
      </c>
      <c r="D8" s="15">
        <f>átlagárak!G4</f>
        <v>24468.464056425197</v>
      </c>
      <c r="E8" s="16">
        <f>időjárás!D5</f>
        <v>141</v>
      </c>
      <c r="F8" s="16">
        <f>időjárás!G5</f>
        <v>2</v>
      </c>
      <c r="G8" s="16">
        <f>időjárás!B5</f>
        <v>10.3</v>
      </c>
      <c r="H8" s="17">
        <f>időjárás!C5</f>
        <v>614.29999999999995</v>
      </c>
      <c r="I8" s="17">
        <f>időjárás!E5</f>
        <v>96</v>
      </c>
      <c r="J8" s="17">
        <f>időjárás!F5</f>
        <v>22</v>
      </c>
      <c r="K8" s="18">
        <f>'b,á,r,z termésátlg'!B4</f>
        <v>4310</v>
      </c>
      <c r="L8" s="18">
        <f>'b,á,r,z termésátlg'!C4</f>
        <v>3530</v>
      </c>
      <c r="M8" s="18">
        <f>'b,á,r,z termésátlg'!D4</f>
        <v>2370</v>
      </c>
      <c r="N8" s="18">
        <f>'kukorica termelés'!F108</f>
        <v>6220</v>
      </c>
      <c r="O8" s="19">
        <f>műtrágya!F4</f>
        <v>67</v>
      </c>
      <c r="P8" s="20">
        <f>munkaerő!B4</f>
        <v>642937.28248072241</v>
      </c>
      <c r="Q8" s="20">
        <f>munkaerő!C4</f>
        <v>105.3971294080375</v>
      </c>
      <c r="R8" s="4"/>
      <c r="S8" s="4"/>
      <c r="T8" s="4"/>
      <c r="U8" s="4"/>
      <c r="V8" s="4"/>
      <c r="W8" s="4"/>
      <c r="X8" s="4"/>
      <c r="Y8" s="4"/>
    </row>
    <row r="9" spans="1:26" ht="15.6" x14ac:dyDescent="0.3">
      <c r="A9" s="14">
        <v>2002</v>
      </c>
      <c r="B9" s="15">
        <f>'b,á,r,z termésátlg'!E5</f>
        <v>2160</v>
      </c>
      <c r="C9" s="15">
        <f>'b,á,r,z betak.ter'!E5*1000</f>
        <v>64000</v>
      </c>
      <c r="D9" s="15">
        <f>átlagárak!G5</f>
        <v>21377.207207072173</v>
      </c>
      <c r="E9" s="16">
        <f>időjárás!D6</f>
        <v>147</v>
      </c>
      <c r="F9" s="16">
        <f>időjárás!G6</f>
        <v>8</v>
      </c>
      <c r="G9" s="16">
        <f>időjárás!B6</f>
        <v>11.3</v>
      </c>
      <c r="H9" s="17">
        <f>időjárás!C6</f>
        <v>546.6</v>
      </c>
      <c r="I9" s="17">
        <f>időjárás!E6</f>
        <v>79</v>
      </c>
      <c r="J9" s="17">
        <f>időjárás!F6</f>
        <v>26</v>
      </c>
      <c r="K9" s="18">
        <f>'b,á,r,z termésátlg'!B5</f>
        <v>3510</v>
      </c>
      <c r="L9" s="18">
        <f>'b,á,r,z termésátlg'!C5</f>
        <v>2820</v>
      </c>
      <c r="M9" s="18">
        <f>'b,á,r,z termésátlg'!D5</f>
        <v>1960</v>
      </c>
      <c r="N9" s="18">
        <f>'kukorica termelés'!F109</f>
        <v>5050</v>
      </c>
      <c r="O9" s="19">
        <f>műtrágya!F5</f>
        <v>74</v>
      </c>
      <c r="P9" s="20">
        <f>munkaerő!B5</f>
        <v>646741.2214467359</v>
      </c>
      <c r="Q9" s="20">
        <f>munkaerő!C5</f>
        <v>79.446888358480024</v>
      </c>
      <c r="R9" s="4"/>
      <c r="S9" s="4"/>
      <c r="T9" s="4"/>
      <c r="U9" s="4"/>
      <c r="V9" s="4"/>
      <c r="W9" s="4"/>
      <c r="X9" s="4"/>
      <c r="Y9" s="4"/>
    </row>
    <row r="10" spans="1:26" ht="15.6" x14ac:dyDescent="0.3">
      <c r="A10" s="14">
        <v>2003</v>
      </c>
      <c r="B10" s="15">
        <f>'b,á,r,z termésátlg'!E6</f>
        <v>1490</v>
      </c>
      <c r="C10" s="15">
        <f>'b,á,r,z betak.ter'!E6*1000</f>
        <v>68000</v>
      </c>
      <c r="D10" s="15">
        <f>átlagárak!G6</f>
        <v>25477</v>
      </c>
      <c r="E10" s="16">
        <f>időjárás!D7</f>
        <v>114</v>
      </c>
      <c r="F10" s="16">
        <f>időjárás!G7</f>
        <v>6</v>
      </c>
      <c r="G10" s="16">
        <f>időjárás!B7</f>
        <v>10.3</v>
      </c>
      <c r="H10" s="17">
        <f>időjárás!C7</f>
        <v>463.9</v>
      </c>
      <c r="I10" s="17">
        <f>időjárás!E7</f>
        <v>118</v>
      </c>
      <c r="J10" s="17">
        <f>időjárás!F7</f>
        <v>50</v>
      </c>
      <c r="K10" s="18">
        <f>'b,á,r,z termésátlg'!B6</f>
        <v>2640</v>
      </c>
      <c r="L10" s="18">
        <f>'b,á,r,z termésátlg'!C6</f>
        <v>2380</v>
      </c>
      <c r="M10" s="18">
        <f>'b,á,r,z termésátlg'!D6</f>
        <v>1460</v>
      </c>
      <c r="N10" s="18">
        <f>'kukorica termelés'!F110</f>
        <v>3950</v>
      </c>
      <c r="O10" s="19">
        <f>műtrágya!F6</f>
        <v>75</v>
      </c>
      <c r="P10" s="20">
        <f>munkaerő!B6</f>
        <v>581907</v>
      </c>
      <c r="Q10" s="20">
        <f>munkaerő!C6</f>
        <v>103.11016148467942</v>
      </c>
      <c r="R10" s="4"/>
      <c r="S10" s="4"/>
      <c r="T10" s="4"/>
      <c r="U10" s="4"/>
      <c r="V10" s="4"/>
      <c r="W10" s="4"/>
      <c r="X10" s="4"/>
      <c r="Y10" s="4"/>
    </row>
    <row r="11" spans="1:26" ht="15.6" x14ac:dyDescent="0.3">
      <c r="A11" s="14">
        <v>2004</v>
      </c>
      <c r="B11" s="15">
        <f>'b,á,r,z termésátlg'!E7</f>
        <v>3120</v>
      </c>
      <c r="C11" s="15">
        <f>'b,á,r,z betak.ter'!E7*1000</f>
        <v>70000</v>
      </c>
      <c r="D11" s="15">
        <f>átlagárak!G7</f>
        <v>23531</v>
      </c>
      <c r="E11" s="16">
        <f>időjárás!D8</f>
        <v>150</v>
      </c>
      <c r="F11" s="16">
        <f>időjárás!G8</f>
        <v>3</v>
      </c>
      <c r="G11" s="16">
        <f>időjárás!B8</f>
        <v>10.1</v>
      </c>
      <c r="H11" s="17">
        <f>időjárás!C8</f>
        <v>689.2</v>
      </c>
      <c r="I11" s="17">
        <f>időjárás!E8</f>
        <v>94</v>
      </c>
      <c r="J11" s="17">
        <f>időjárás!F8</f>
        <v>14</v>
      </c>
      <c r="K11" s="18">
        <f>'b,á,r,z termésátlg'!B7</f>
        <v>5120</v>
      </c>
      <c r="L11" s="18">
        <f>'b,á,r,z termésátlg'!C7</f>
        <v>4270</v>
      </c>
      <c r="M11" s="18">
        <f>'b,á,r,z termésátlg'!D7</f>
        <v>2750</v>
      </c>
      <c r="N11" s="18">
        <f>'kukorica termelés'!F111</f>
        <v>7000</v>
      </c>
      <c r="O11" s="19">
        <f>műtrágya!F7</f>
        <v>77</v>
      </c>
      <c r="P11" s="20">
        <f>munkaerő!B7</f>
        <v>553785.10037174716</v>
      </c>
      <c r="Q11" s="20">
        <f>munkaerő!C7</f>
        <v>151.56487974577871</v>
      </c>
      <c r="R11" s="4"/>
      <c r="S11" s="4"/>
      <c r="T11" s="4"/>
      <c r="U11" s="4"/>
      <c r="V11" s="4"/>
      <c r="W11" s="4"/>
      <c r="X11" s="4"/>
      <c r="Y11" s="4"/>
    </row>
    <row r="12" spans="1:26" ht="15.6" x14ac:dyDescent="0.3">
      <c r="A12" s="14">
        <v>2005</v>
      </c>
      <c r="B12" s="15">
        <f>'b,á,r,z termésátlg'!E8</f>
        <v>2520</v>
      </c>
      <c r="C12" s="15">
        <f>'b,á,r,z betak.ter'!E8*1000</f>
        <v>62000</v>
      </c>
      <c r="D12" s="15">
        <f>átlagárak!G8</f>
        <v>18139</v>
      </c>
      <c r="E12" s="16">
        <f>időjárás!D9</f>
        <v>145</v>
      </c>
      <c r="F12" s="16">
        <f>időjárás!G9</f>
        <v>4</v>
      </c>
      <c r="G12" s="16">
        <f>időjárás!B9</f>
        <v>9.6999999999999993</v>
      </c>
      <c r="H12" s="17">
        <f>időjárás!C9</f>
        <v>732.5</v>
      </c>
      <c r="I12" s="17">
        <f>időjárás!E9</f>
        <v>117</v>
      </c>
      <c r="J12" s="17">
        <f>időjárás!F9</f>
        <v>13</v>
      </c>
      <c r="K12" s="18">
        <f>'b,á,r,z termésátlg'!B8</f>
        <v>4500</v>
      </c>
      <c r="L12" s="18">
        <f>'b,á,r,z termésátlg'!C8</f>
        <v>3750</v>
      </c>
      <c r="M12" s="18">
        <f>'b,á,r,z termésátlg'!D8</f>
        <v>2570</v>
      </c>
      <c r="N12" s="18">
        <f>'kukorica termelés'!F112</f>
        <v>7560</v>
      </c>
      <c r="O12" s="19">
        <f>műtrágya!F8</f>
        <v>67</v>
      </c>
      <c r="P12" s="20">
        <f>munkaerő!B8</f>
        <v>522248</v>
      </c>
      <c r="Q12" s="20">
        <f>munkaerő!C8</f>
        <v>100.80981622550198</v>
      </c>
      <c r="R12" s="4"/>
      <c r="S12" s="4"/>
      <c r="T12" s="4"/>
      <c r="U12" s="4"/>
      <c r="V12" s="4"/>
      <c r="W12" s="4"/>
      <c r="X12" s="4"/>
      <c r="Y12" s="4"/>
    </row>
    <row r="13" spans="1:26" ht="15.6" x14ac:dyDescent="0.3">
      <c r="A13" s="14">
        <v>2006</v>
      </c>
      <c r="B13" s="15">
        <f>'b,á,r,z termésátlg'!E9</f>
        <v>2550</v>
      </c>
      <c r="C13" s="15">
        <f>'b,á,r,z betak.ter'!E9*1000</f>
        <v>59000</v>
      </c>
      <c r="D13" s="15">
        <f>átlagárak!G9</f>
        <v>22049</v>
      </c>
      <c r="E13" s="16">
        <f>időjárás!D10</f>
        <v>140</v>
      </c>
      <c r="F13" s="16">
        <f>időjárás!G10</f>
        <v>7</v>
      </c>
      <c r="G13" s="16">
        <f>időjárás!B10</f>
        <v>10.4</v>
      </c>
      <c r="H13" s="17">
        <f>időjárás!C10</f>
        <v>581.9</v>
      </c>
      <c r="I13" s="17">
        <f>időjárás!E10</f>
        <v>95</v>
      </c>
      <c r="J13" s="17">
        <f>időjárás!F10</f>
        <v>30</v>
      </c>
      <c r="K13" s="18">
        <f>'b,á,r,z termésátlg'!B9</f>
        <v>4070</v>
      </c>
      <c r="L13" s="18">
        <f>'b,á,r,z termésátlg'!C9</f>
        <v>3670</v>
      </c>
      <c r="M13" s="18">
        <f>'b,á,r,z termésátlg'!D9</f>
        <v>2540</v>
      </c>
      <c r="N13" s="18">
        <f>'kukorica termelés'!F113</f>
        <v>6820</v>
      </c>
      <c r="O13" s="19">
        <f>műtrágya!F9</f>
        <v>78</v>
      </c>
      <c r="P13" s="20">
        <f>munkaerő!B9</f>
        <v>504403.04535147396</v>
      </c>
      <c r="Q13" s="20">
        <f>munkaerő!C9</f>
        <v>107.08547898844158</v>
      </c>
      <c r="R13" s="4"/>
      <c r="S13" s="4"/>
      <c r="T13" s="4"/>
      <c r="U13" s="4"/>
      <c r="V13" s="4"/>
      <c r="W13" s="4"/>
      <c r="X13" s="4"/>
      <c r="Y13" s="4"/>
    </row>
    <row r="14" spans="1:26" ht="15.6" x14ac:dyDescent="0.3">
      <c r="A14" s="14">
        <v>2007</v>
      </c>
      <c r="B14" s="15">
        <f>'b,á,r,z termésátlg'!E10</f>
        <v>2090</v>
      </c>
      <c r="C14" s="15">
        <f>'b,á,r,z betak.ter'!E10*1000</f>
        <v>60000</v>
      </c>
      <c r="D14" s="15">
        <f>átlagárak!G10</f>
        <v>41177</v>
      </c>
      <c r="E14" s="16">
        <f>időjárás!D11</f>
        <v>143</v>
      </c>
      <c r="F14" s="16">
        <f>időjárás!G11</f>
        <v>11</v>
      </c>
      <c r="G14" s="16">
        <f>időjárás!B11</f>
        <v>11.6</v>
      </c>
      <c r="H14" s="17">
        <f>időjárás!C11</f>
        <v>621.9</v>
      </c>
      <c r="I14" s="17">
        <f>időjárás!E11</f>
        <v>70</v>
      </c>
      <c r="J14" s="17">
        <f>időjárás!F11</f>
        <v>39</v>
      </c>
      <c r="K14" s="18">
        <f>'b,á,r,z termésátlg'!B10</f>
        <v>3590</v>
      </c>
      <c r="L14" s="18">
        <f>'b,á,r,z termésátlg'!C10</f>
        <v>3170</v>
      </c>
      <c r="M14" s="18">
        <f>'b,á,r,z termésátlg'!D10</f>
        <v>2040</v>
      </c>
      <c r="N14" s="18">
        <f>'kukorica termelés'!F114</f>
        <v>3730</v>
      </c>
      <c r="O14" s="19">
        <f>műtrágya!F10</f>
        <v>87</v>
      </c>
      <c r="P14" s="20">
        <f>munkaerő!B10</f>
        <v>459291</v>
      </c>
      <c r="Q14" s="20">
        <f>munkaerő!C10</f>
        <v>106.92742200626293</v>
      </c>
      <c r="R14" s="4"/>
      <c r="S14" s="4"/>
      <c r="T14" s="4"/>
      <c r="U14" s="4"/>
      <c r="V14" s="4"/>
      <c r="W14" s="4"/>
      <c r="X14" s="4"/>
      <c r="Y14" s="4"/>
    </row>
    <row r="15" spans="1:26" ht="15.6" x14ac:dyDescent="0.3">
      <c r="A15" s="14">
        <v>2008</v>
      </c>
      <c r="B15" s="15">
        <f>'b,á,r,z termésátlg'!E11</f>
        <v>2970</v>
      </c>
      <c r="C15" s="15">
        <f>'b,á,r,z betak.ter'!E11*1000</f>
        <v>61000</v>
      </c>
      <c r="D15" s="15">
        <f>átlagárak!G11</f>
        <v>33861</v>
      </c>
      <c r="E15" s="16">
        <f>időjárás!D12</f>
        <v>144</v>
      </c>
      <c r="F15" s="16">
        <f>időjárás!G12</f>
        <v>2</v>
      </c>
      <c r="G15" s="16">
        <f>időjárás!B12</f>
        <v>11.3</v>
      </c>
      <c r="H15" s="17">
        <f>időjárás!C12</f>
        <v>596.29999999999995</v>
      </c>
      <c r="I15" s="17">
        <f>időjárás!E12</f>
        <v>72</v>
      </c>
      <c r="J15" s="17">
        <f>időjárás!F12</f>
        <v>27</v>
      </c>
      <c r="K15" s="18">
        <f>'b,á,r,z termésátlg'!B11</f>
        <v>4980</v>
      </c>
      <c r="L15" s="18">
        <f>'b,á,r,z termésátlg'!C11</f>
        <v>4450</v>
      </c>
      <c r="M15" s="18">
        <f>'b,á,r,z termésátlg'!D11</f>
        <v>2580</v>
      </c>
      <c r="N15" s="18">
        <f>'kukorica termelés'!F115</f>
        <v>7470</v>
      </c>
      <c r="O15" s="19">
        <f>műtrágya!F11</f>
        <v>74</v>
      </c>
      <c r="P15" s="20">
        <f>munkaerő!B11</f>
        <v>435152</v>
      </c>
      <c r="Q15" s="20">
        <f>munkaerő!C11</f>
        <v>131.07702805790626</v>
      </c>
      <c r="R15" s="4"/>
      <c r="S15" s="4"/>
      <c r="T15" s="4"/>
      <c r="U15" s="4"/>
      <c r="V15" s="4"/>
      <c r="W15" s="4"/>
      <c r="X15" s="4"/>
      <c r="Y15" s="4"/>
    </row>
    <row r="16" spans="1:26" ht="15.6" x14ac:dyDescent="0.3">
      <c r="A16" s="14">
        <v>2009</v>
      </c>
      <c r="B16" s="15">
        <f>'b,á,r,z termésátlg'!E12</f>
        <v>2130</v>
      </c>
      <c r="C16" s="15">
        <f>'b,á,r,z betak.ter'!E12*1000</f>
        <v>52000</v>
      </c>
      <c r="D16" s="15">
        <f>átlagárak!G12</f>
        <v>26953</v>
      </c>
      <c r="E16" s="16">
        <f>időjárás!D13</f>
        <v>156</v>
      </c>
      <c r="F16" s="16">
        <f>időjárás!G13</f>
        <v>4</v>
      </c>
      <c r="G16" s="16">
        <f>időjárás!B13</f>
        <v>11.2</v>
      </c>
      <c r="H16" s="17">
        <f>időjárás!C13</f>
        <v>615.79999999999995</v>
      </c>
      <c r="I16" s="17">
        <f>időjárás!E13</f>
        <v>73</v>
      </c>
      <c r="J16" s="17">
        <f>időjárás!F13</f>
        <v>28</v>
      </c>
      <c r="K16" s="18">
        <f>'b,á,r,z termésátlg'!B12</f>
        <v>3850</v>
      </c>
      <c r="L16" s="18">
        <f>'b,á,r,z termésátlg'!C12</f>
        <v>3320</v>
      </c>
      <c r="M16" s="18">
        <f>'b,á,r,z termésátlg'!D12</f>
        <v>1810</v>
      </c>
      <c r="N16" s="18">
        <f>'kukorica termelés'!F116</f>
        <v>6390</v>
      </c>
      <c r="O16" s="19">
        <f>műtrágya!F12</f>
        <v>63.511947989072169</v>
      </c>
      <c r="P16" s="20">
        <f>munkaerő!B12</f>
        <v>446510</v>
      </c>
      <c r="Q16" s="20">
        <f>munkaerő!C12</f>
        <v>67.730070876096008</v>
      </c>
      <c r="R16" s="4"/>
      <c r="S16" s="4"/>
      <c r="T16" s="4"/>
      <c r="U16" s="4"/>
      <c r="V16" s="4"/>
      <c r="W16" s="4"/>
      <c r="X16" s="4"/>
      <c r="Y16" s="4"/>
    </row>
    <row r="17" spans="1:26" ht="15.6" x14ac:dyDescent="0.3">
      <c r="A17" s="14">
        <v>2010</v>
      </c>
      <c r="B17" s="15">
        <f>'b,á,r,z termésátlg'!E13</f>
        <v>2320</v>
      </c>
      <c r="C17" s="15">
        <f>'b,á,r,z betak.ter'!E13*1000</f>
        <v>51000</v>
      </c>
      <c r="D17" s="15">
        <f>átlagárak!G13</f>
        <v>34242</v>
      </c>
      <c r="E17" s="16">
        <f>időjárás!D14</f>
        <v>172</v>
      </c>
      <c r="F17" s="16">
        <f>időjárás!G14</f>
        <v>10</v>
      </c>
      <c r="G17" s="16">
        <f>időjárás!B14</f>
        <v>10.1</v>
      </c>
      <c r="H17" s="17">
        <f>időjárás!C14</f>
        <v>981</v>
      </c>
      <c r="I17" s="17">
        <f>időjárás!E14</f>
        <v>96</v>
      </c>
      <c r="J17" s="17">
        <f>időjárás!F14</f>
        <v>24</v>
      </c>
      <c r="K17" s="18">
        <f>'b,á,r,z termésátlg'!B13</f>
        <v>3710</v>
      </c>
      <c r="L17" s="18">
        <f>'b,á,r,z termésátlg'!C13</f>
        <v>3360</v>
      </c>
      <c r="M17" s="18">
        <f>'b,á,r,z termésátlg'!D13</f>
        <v>2110</v>
      </c>
      <c r="N17" s="18">
        <f>'kukorica termelés'!F117</f>
        <v>6470</v>
      </c>
      <c r="O17" s="19">
        <f>műtrágya!F13</f>
        <v>72.056450858180327</v>
      </c>
      <c r="P17" s="20">
        <f>munkaerő!B13</f>
        <v>444157</v>
      </c>
      <c r="Q17" s="20">
        <f>munkaerő!C13</f>
        <v>117.6</v>
      </c>
      <c r="R17" s="4"/>
      <c r="S17" s="4"/>
      <c r="T17" s="4"/>
      <c r="U17" s="4"/>
      <c r="V17" s="4"/>
      <c r="W17" s="4"/>
      <c r="X17" s="4"/>
      <c r="Y17" s="4"/>
    </row>
    <row r="18" spans="1:26" ht="15.6" x14ac:dyDescent="0.3">
      <c r="A18" s="14">
        <v>2011</v>
      </c>
      <c r="B18" s="15">
        <f>'b,á,r,z termésátlg'!E14</f>
        <v>2410</v>
      </c>
      <c r="C18" s="15">
        <f>'b,á,r,z betak.ter'!E14*1000</f>
        <v>54000</v>
      </c>
      <c r="D18" s="15">
        <f>átlagárak!G14</f>
        <v>46555</v>
      </c>
      <c r="E18" s="16">
        <f>időjárás!D15</f>
        <v>117</v>
      </c>
      <c r="F18" s="16">
        <f>időjárás!G15</f>
        <v>7</v>
      </c>
      <c r="G18" s="16">
        <f>időjárás!B15</f>
        <v>10.7</v>
      </c>
      <c r="H18" s="17">
        <f>időjárás!C15</f>
        <v>420.2</v>
      </c>
      <c r="I18" s="17">
        <f>időjárás!E15</f>
        <v>106</v>
      </c>
      <c r="J18" s="17">
        <f>időjárás!F15</f>
        <v>31</v>
      </c>
      <c r="K18" s="18">
        <f>'b,á,r,z termésátlg'!B14</f>
        <v>4200</v>
      </c>
      <c r="L18" s="18">
        <f>'b,á,r,z termésátlg'!C14</f>
        <v>3780</v>
      </c>
      <c r="M18" s="18">
        <f>'b,á,r,z termésátlg'!D14</f>
        <v>2300</v>
      </c>
      <c r="N18" s="18">
        <f>'kukorica termelés'!F118</f>
        <v>6500</v>
      </c>
      <c r="O18" s="19">
        <f>műtrágya!F14</f>
        <v>77.29970771190888</v>
      </c>
      <c r="P18" s="20">
        <f>munkaerő!B14</f>
        <v>436951</v>
      </c>
      <c r="Q18" s="20">
        <f>munkaerő!C14</f>
        <v>149.30000000000001</v>
      </c>
      <c r="R18" s="4"/>
      <c r="S18" s="4"/>
      <c r="T18" s="4"/>
      <c r="U18" s="4"/>
      <c r="V18" s="4"/>
      <c r="W18" s="4"/>
      <c r="X18" s="4"/>
      <c r="Y18" s="4"/>
    </row>
    <row r="19" spans="1:26" ht="15.6" x14ac:dyDescent="0.3">
      <c r="A19" s="14">
        <v>2012</v>
      </c>
      <c r="B19" s="15">
        <f>'b,á,r,z termésátlg'!E15</f>
        <v>2590</v>
      </c>
      <c r="C19" s="15">
        <f>'b,á,r,z betak.ter'!E15*1000</f>
        <v>53000</v>
      </c>
      <c r="D19" s="15">
        <f>átlagárak!G15</f>
        <v>55587</v>
      </c>
      <c r="E19" s="16">
        <f>időjárás!D16</f>
        <v>130</v>
      </c>
      <c r="F19" s="16">
        <f>időjárás!G16</f>
        <v>21</v>
      </c>
      <c r="G19" s="16">
        <f>időjárás!B16</f>
        <v>11.2</v>
      </c>
      <c r="H19" s="17">
        <f>időjárás!C16</f>
        <v>487.7</v>
      </c>
      <c r="I19" s="17">
        <f>időjárás!E16</f>
        <v>92</v>
      </c>
      <c r="J19" s="17">
        <f>időjárás!F16</f>
        <v>50</v>
      </c>
      <c r="K19" s="18">
        <f>'b,á,r,z termésátlg'!B15</f>
        <v>3750</v>
      </c>
      <c r="L19" s="18">
        <f>'b,á,r,z termésátlg'!C15</f>
        <v>3620</v>
      </c>
      <c r="M19" s="18">
        <f>'b,á,r,z termésátlg'!D15</f>
        <v>2240</v>
      </c>
      <c r="N19" s="18">
        <f>'kukorica termelés'!F119</f>
        <v>4000</v>
      </c>
      <c r="O19" s="19">
        <f>műtrágya!F15</f>
        <v>82.054702135631317</v>
      </c>
      <c r="P19" s="20">
        <f>munkaerő!B15</f>
        <v>433279</v>
      </c>
      <c r="Q19" s="20">
        <f>munkaerő!C15</f>
        <v>92.3</v>
      </c>
      <c r="R19" s="4"/>
      <c r="S19" s="4"/>
      <c r="T19" s="4"/>
      <c r="U19" s="4"/>
      <c r="V19" s="4"/>
      <c r="W19" s="4"/>
      <c r="X19" s="4"/>
      <c r="Y19" s="4"/>
    </row>
    <row r="20" spans="1:26" ht="15.6" x14ac:dyDescent="0.3">
      <c r="A20" s="14">
        <v>2013</v>
      </c>
      <c r="B20" s="15">
        <f>'b,á,r,z termésátlg'!E16</f>
        <v>2570</v>
      </c>
      <c r="C20" s="15">
        <f>'b,á,r,z betak.ter'!E16*1000</f>
        <v>51000</v>
      </c>
      <c r="D20" s="15">
        <f>átlagárak!G16</f>
        <v>47690</v>
      </c>
      <c r="E20" s="16">
        <f>időjárás!D17</f>
        <v>154</v>
      </c>
      <c r="F20" s="16">
        <f>időjárás!G17</f>
        <v>15</v>
      </c>
      <c r="G20" s="16">
        <f>időjárás!B17</f>
        <v>11</v>
      </c>
      <c r="H20" s="17">
        <f>időjárás!C17</f>
        <v>660.9</v>
      </c>
      <c r="I20" s="17">
        <f>időjárás!E17</f>
        <v>90</v>
      </c>
      <c r="J20" s="17">
        <f>időjárás!F17</f>
        <v>33</v>
      </c>
      <c r="K20" s="18">
        <f>'b,á,r,z termésátlg'!B16</f>
        <v>4640</v>
      </c>
      <c r="L20" s="18">
        <f>'b,á,r,z termésátlg'!C16</f>
        <v>4050</v>
      </c>
      <c r="M20" s="18">
        <f>'b,á,r,z termésátlg'!D16</f>
        <v>3070</v>
      </c>
      <c r="N20" s="18">
        <f>'kukorica termelés'!F120</f>
        <v>5440</v>
      </c>
      <c r="O20" s="19">
        <f>műtrágya!F16</f>
        <v>93</v>
      </c>
      <c r="P20" s="20">
        <f>munkaerő!B16</f>
        <v>444424</v>
      </c>
      <c r="Q20" s="20">
        <f>munkaerő!C16</f>
        <v>109.9</v>
      </c>
      <c r="R20" s="4"/>
      <c r="S20" s="4"/>
      <c r="T20" s="4"/>
      <c r="U20" s="4"/>
      <c r="V20" s="4"/>
      <c r="W20" s="4"/>
      <c r="X20" s="4"/>
      <c r="Y20" s="4"/>
    </row>
    <row r="21" spans="1:26" ht="15.6" x14ac:dyDescent="0.3">
      <c r="A21" s="14">
        <v>2014</v>
      </c>
      <c r="B21" s="15">
        <f>'b,á,r,z termésátlg'!E17</f>
        <v>2670</v>
      </c>
      <c r="C21" s="15">
        <f>'b,á,r,z betak.ter'!E17*1000</f>
        <v>51000</v>
      </c>
      <c r="D21" s="15">
        <f>átlagárak!G17</f>
        <v>51411</v>
      </c>
      <c r="E21" s="16">
        <f>időjárás!D18</f>
        <v>162</v>
      </c>
      <c r="F21" s="16">
        <f>időjárás!G18</f>
        <v>1</v>
      </c>
      <c r="G21" s="16">
        <f>időjárás!B18</f>
        <v>11.9</v>
      </c>
      <c r="H21" s="17">
        <f>időjárás!C18</f>
        <v>755.8</v>
      </c>
      <c r="I21" s="17">
        <f>időjárás!E18</f>
        <v>47</v>
      </c>
      <c r="J21" s="17">
        <f>időjárás!F18</f>
        <v>19</v>
      </c>
      <c r="K21" s="18">
        <f>'b,á,r,z termésátlg'!B17</f>
        <v>4730</v>
      </c>
      <c r="L21" s="18">
        <f>'b,á,r,z termésátlg'!C17</f>
        <v>4420</v>
      </c>
      <c r="M21" s="18">
        <f>'b,á,r,z termésátlg'!D17</f>
        <v>2860</v>
      </c>
      <c r="N21" s="18">
        <f>'kukorica termelés'!F121</f>
        <v>7820</v>
      </c>
      <c r="O21" s="19">
        <f>műtrágya!F17</f>
        <v>93.079156253699992</v>
      </c>
      <c r="P21" s="20">
        <f>munkaerő!B17</f>
        <v>462930</v>
      </c>
      <c r="Q21" s="20">
        <f>munkaerő!C17</f>
        <v>106.2</v>
      </c>
      <c r="R21" s="4"/>
      <c r="S21" s="4"/>
      <c r="T21" s="4"/>
      <c r="U21" s="4"/>
      <c r="V21" s="4"/>
      <c r="W21" s="4"/>
      <c r="X21" s="4"/>
      <c r="Y21" s="4"/>
    </row>
    <row r="22" spans="1:26" ht="15.6" x14ac:dyDescent="0.3">
      <c r="A22" s="14">
        <v>2015</v>
      </c>
      <c r="B22" s="15">
        <f>'b,á,r,z termésátlg'!E18</f>
        <v>2830</v>
      </c>
      <c r="C22" s="15">
        <f>'b,á,r,z betak.ter'!E18*1000</f>
        <v>45000</v>
      </c>
      <c r="D22" s="15">
        <f>átlagárak!G18</f>
        <v>42744</v>
      </c>
      <c r="E22" s="16">
        <f>időjárás!D19</f>
        <v>131</v>
      </c>
      <c r="F22" s="16">
        <f>időjárás!G19</f>
        <v>25</v>
      </c>
      <c r="G22" s="16">
        <f>időjárás!B19</f>
        <v>11.6</v>
      </c>
      <c r="H22" s="17">
        <f>időjárás!C19</f>
        <v>546.9</v>
      </c>
      <c r="I22" s="17">
        <f>időjárás!E19</f>
        <v>77</v>
      </c>
      <c r="J22" s="17">
        <f>időjárás!F19</f>
        <v>47</v>
      </c>
      <c r="K22" s="18">
        <f>'b,á,r,z termésátlg'!B18</f>
        <v>5180</v>
      </c>
      <c r="L22" s="18">
        <f>'b,á,r,z termésátlg'!C18</f>
        <v>4760</v>
      </c>
      <c r="M22" s="18">
        <f>'b,á,r,z termésátlg'!D18</f>
        <v>2760</v>
      </c>
      <c r="N22" s="18">
        <f>'kukorica termelés'!F122</f>
        <v>5790</v>
      </c>
      <c r="O22" s="19">
        <f>műtrágya!F18</f>
        <v>100.73329099990744</v>
      </c>
      <c r="P22" s="20">
        <f>munkaerő!B18</f>
        <v>441903</v>
      </c>
      <c r="Q22" s="20">
        <f>munkaerő!C18</f>
        <v>94.3</v>
      </c>
      <c r="R22" s="4"/>
      <c r="S22" s="4"/>
      <c r="T22" s="4"/>
      <c r="U22" s="4"/>
      <c r="V22" s="4"/>
      <c r="W22" s="4"/>
      <c r="X22" s="4"/>
      <c r="Y22" s="4"/>
    </row>
    <row r="23" spans="1:26" ht="15.6" x14ac:dyDescent="0.3">
      <c r="A23" s="14">
        <v>2016</v>
      </c>
      <c r="B23" s="15">
        <f>'b,á,r,z termésátlg'!E19</f>
        <v>2850</v>
      </c>
      <c r="C23" s="15">
        <f>'b,á,r,z betak.ter'!E19*1000</f>
        <v>36000</v>
      </c>
      <c r="D23" s="15">
        <f>átlagárak!G19</f>
        <v>40265</v>
      </c>
      <c r="E23" s="16">
        <f>időjárás!D20</f>
        <v>143</v>
      </c>
      <c r="F23" s="16">
        <f>időjárás!G20</f>
        <v>3</v>
      </c>
      <c r="G23" s="16">
        <f>időjárás!B20</f>
        <v>11</v>
      </c>
      <c r="H23" s="17">
        <f>időjárás!C20</f>
        <v>700.3</v>
      </c>
      <c r="I23" s="17">
        <f>időjárás!E20</f>
        <v>78</v>
      </c>
      <c r="J23" s="17">
        <f>időjárás!F20</f>
        <v>23</v>
      </c>
      <c r="K23" s="18">
        <f>'b,á,r,z termésátlg'!B19</f>
        <v>5370</v>
      </c>
      <c r="L23" s="18">
        <f>'b,á,r,z termésátlg'!C19</f>
        <v>5090</v>
      </c>
      <c r="M23" s="18">
        <f>'b,á,r,z termésátlg'!D19</f>
        <v>3090</v>
      </c>
      <c r="N23" s="18">
        <f>'kukorica termelés'!F123</f>
        <v>8630</v>
      </c>
      <c r="O23" s="19">
        <f>műtrágya!F19</f>
        <v>111.67057552255436</v>
      </c>
      <c r="P23" s="20">
        <f>munkaerő!B19</f>
        <v>434281</v>
      </c>
      <c r="Q23" s="20">
        <f>munkaerő!C19</f>
        <v>107</v>
      </c>
      <c r="R23" s="4"/>
      <c r="S23" s="4"/>
      <c r="T23" s="4"/>
      <c r="U23" s="4"/>
      <c r="V23" s="4"/>
      <c r="W23" s="4"/>
      <c r="X23" s="4"/>
      <c r="Y23" s="4"/>
    </row>
    <row r="24" spans="1:26" ht="15.6" x14ac:dyDescent="0.3">
      <c r="A24" s="14">
        <v>2017</v>
      </c>
      <c r="B24" s="15">
        <f>'b,á,r,z termésátlg'!E20</f>
        <v>2540</v>
      </c>
      <c r="C24" s="15">
        <f>'b,á,r,z betak.ter'!E20*1000</f>
        <v>37000</v>
      </c>
      <c r="D24" s="15">
        <f>átlagárak!G20</f>
        <v>39802</v>
      </c>
      <c r="E24" s="16">
        <f>időjárás!D21</f>
        <v>127</v>
      </c>
      <c r="F24" s="16">
        <f>időjárás!G21</f>
        <v>11</v>
      </c>
      <c r="G24" s="16">
        <f>időjárás!B21</f>
        <v>11.1</v>
      </c>
      <c r="H24" s="17">
        <f>időjárás!C21</f>
        <v>616.29999999999995</v>
      </c>
      <c r="I24" s="17">
        <f>időjárás!E21</f>
        <v>83</v>
      </c>
      <c r="J24" s="17">
        <f>időjárás!F21</f>
        <v>40</v>
      </c>
      <c r="K24" s="18">
        <f>'b,á,r,z termésátlg'!B20</f>
        <v>5430</v>
      </c>
      <c r="L24" s="18">
        <f>'b,á,r,z termésátlg'!C20</f>
        <v>5280</v>
      </c>
      <c r="M24" s="18">
        <f>'b,á,r,z termésátlg'!D20</f>
        <v>3290</v>
      </c>
      <c r="N24" s="18">
        <f>'kukorica termelés'!F124</f>
        <v>6820</v>
      </c>
      <c r="O24" s="19">
        <f>műtrágya!F20</f>
        <v>123.07532778117717</v>
      </c>
      <c r="P24" s="20">
        <f>munkaerő!B20</f>
        <v>421415</v>
      </c>
      <c r="Q24" s="20">
        <f>munkaerő!C20</f>
        <v>101.5</v>
      </c>
      <c r="R24" s="4"/>
      <c r="S24" s="4"/>
      <c r="T24" s="4"/>
      <c r="U24" s="4"/>
      <c r="V24" s="4"/>
      <c r="W24" s="4"/>
      <c r="X24" s="4"/>
      <c r="Y24" s="4"/>
    </row>
    <row r="25" spans="1:26" ht="15.6" x14ac:dyDescent="0.3">
      <c r="A25" s="14">
        <v>2018</v>
      </c>
      <c r="B25" s="15">
        <f>'b,á,r,z termésátlg'!E21</f>
        <v>2620</v>
      </c>
      <c r="C25" s="15">
        <f>'b,á,r,z betak.ter'!E21*1000</f>
        <v>23000</v>
      </c>
      <c r="D25" s="15">
        <f>átlagárak!G21</f>
        <v>48834</v>
      </c>
      <c r="E25" s="16">
        <f>időjárás!D22</f>
        <v>151</v>
      </c>
      <c r="F25" s="16">
        <f>időjárás!G22</f>
        <v>7</v>
      </c>
      <c r="G25" s="16">
        <f>időjárás!B22</f>
        <v>12</v>
      </c>
      <c r="H25" s="17">
        <f>időjárás!C22</f>
        <v>605.29999999999995</v>
      </c>
      <c r="I25" s="17">
        <f>időjárás!E22</f>
        <v>80</v>
      </c>
      <c r="J25" s="17">
        <f>időjárás!F22</f>
        <v>37</v>
      </c>
      <c r="K25" s="18">
        <f>'b,á,r,z termésátlg'!B21</f>
        <v>5120</v>
      </c>
      <c r="L25" s="18">
        <f>'b,á,r,z termésátlg'!C21</f>
        <v>4690</v>
      </c>
      <c r="M25" s="18">
        <f>'b,á,r,z termésátlg'!D21</f>
        <v>3370</v>
      </c>
      <c r="N25" s="18">
        <f>'kukorica termelés'!F125</f>
        <v>8490</v>
      </c>
      <c r="O25" s="19">
        <f>műtrágya!F21</f>
        <v>122.06983936642565</v>
      </c>
      <c r="P25" s="20">
        <f>munkaerő!B21</f>
        <v>391601</v>
      </c>
      <c r="Q25" s="20">
        <f>munkaerő!C21</f>
        <v>102.6</v>
      </c>
      <c r="R25" s="4"/>
      <c r="S25" s="4"/>
      <c r="T25" s="4"/>
      <c r="U25" s="4"/>
      <c r="V25" s="4"/>
      <c r="W25" s="4"/>
      <c r="X25" s="4"/>
      <c r="Y25" s="4"/>
    </row>
    <row r="26" spans="1:26" ht="15.6" x14ac:dyDescent="0.3">
      <c r="A26" s="14">
        <v>2019</v>
      </c>
      <c r="B26" s="15">
        <f>'b,á,r,z termésátlg'!E22</f>
        <v>3230</v>
      </c>
      <c r="C26" s="15">
        <f>'b,á,r,z betak.ter'!E22*1000</f>
        <v>22000</v>
      </c>
      <c r="D26" s="15">
        <f>átlagárak!G22</f>
        <v>52508</v>
      </c>
      <c r="E26" s="16">
        <f>időjárás!D23</f>
        <v>141</v>
      </c>
      <c r="F26" s="16">
        <f>időjárás!G23</f>
        <v>8</v>
      </c>
      <c r="G26" s="16">
        <f>időjárás!B23</f>
        <v>12.1</v>
      </c>
      <c r="H26" s="17">
        <f>időjárás!C23</f>
        <v>629.9</v>
      </c>
      <c r="I26" s="17">
        <f>időjárás!E23</f>
        <v>72</v>
      </c>
      <c r="J26" s="17">
        <f>időjárás!F23</f>
        <v>41</v>
      </c>
      <c r="K26" s="18">
        <f>'b,á,r,z termésátlg'!B22</f>
        <v>5290</v>
      </c>
      <c r="L26" s="18">
        <f>'b,á,r,z termésátlg'!C22</f>
        <v>5590</v>
      </c>
      <c r="M26" s="18">
        <f>'b,á,r,z termésátlg'!D22</f>
        <v>3490</v>
      </c>
      <c r="N26" s="18">
        <f>'kukorica termelés'!F126</f>
        <v>8060</v>
      </c>
      <c r="O26" s="19">
        <f>műtrágya!F22</f>
        <v>118.6962063056159</v>
      </c>
      <c r="P26" s="20">
        <f>munkaerő!B22</f>
        <v>358891</v>
      </c>
      <c r="Q26" s="20">
        <f>munkaerő!C22</f>
        <v>106.7</v>
      </c>
      <c r="R26" s="4"/>
      <c r="S26" s="4"/>
      <c r="T26" s="4"/>
      <c r="U26" s="4"/>
      <c r="V26" s="4"/>
      <c r="W26" s="4"/>
      <c r="X26" s="4"/>
      <c r="Y26" s="4"/>
    </row>
    <row r="27" spans="1:26" ht="15.6" x14ac:dyDescent="0.3">
      <c r="A27" s="14">
        <v>2020</v>
      </c>
      <c r="B27" s="15">
        <f>'b,á,r,z termésátlg'!E23</f>
        <v>2990</v>
      </c>
      <c r="C27" s="15">
        <f>'b,á,r,z betak.ter'!E23*1000</f>
        <v>26000</v>
      </c>
      <c r="D27" s="15">
        <f>átlagárak!G23</f>
        <v>49487</v>
      </c>
      <c r="E27" s="16">
        <f>időjárás!D24</f>
        <v>140</v>
      </c>
      <c r="F27" s="16">
        <f>időjárás!G24</f>
        <v>2</v>
      </c>
      <c r="G27" s="16">
        <f>időjárás!B24</f>
        <v>11.5</v>
      </c>
      <c r="H27" s="17">
        <f>időjárás!C24</f>
        <v>613.1</v>
      </c>
      <c r="I27" s="17">
        <f>időjárás!E24</f>
        <v>72</v>
      </c>
      <c r="J27" s="17">
        <f>időjárás!F24</f>
        <v>29</v>
      </c>
      <c r="K27" s="18">
        <f>'b,á,r,z termésátlg'!B23</f>
        <v>5470</v>
      </c>
      <c r="L27" s="18">
        <f>'b,á,r,z termésátlg'!C23</f>
        <v>5680</v>
      </c>
      <c r="M27" s="18">
        <f>'b,á,r,z termésátlg'!D23</f>
        <v>3200</v>
      </c>
      <c r="N27" s="18">
        <f>'kukorica termelés'!F127</f>
        <v>8580</v>
      </c>
      <c r="O27" s="19">
        <f>műtrágya!F23</f>
        <v>133.0193359700873</v>
      </c>
      <c r="P27" s="20">
        <f>munkaerő!B23</f>
        <v>337561</v>
      </c>
      <c r="Q27" s="20">
        <f>munkaerő!C23</f>
        <v>106.9</v>
      </c>
      <c r="R27" s="4"/>
      <c r="S27" s="4"/>
      <c r="T27" s="4"/>
      <c r="U27" s="4"/>
      <c r="V27" s="4"/>
      <c r="W27" s="4"/>
      <c r="X27" s="4"/>
      <c r="Y27" s="4"/>
    </row>
    <row r="28" spans="1:26" ht="15.6" x14ac:dyDescent="0.3">
      <c r="A28" s="14">
        <v>2021</v>
      </c>
      <c r="B28" s="15">
        <f>'b,á,r,z termésátlg'!E24</f>
        <v>3060</v>
      </c>
      <c r="C28" s="15">
        <f>'b,á,r,z betak.ter'!E24*1000</f>
        <v>25000</v>
      </c>
      <c r="D28" s="15">
        <f>átlagárak!G24</f>
        <v>59098</v>
      </c>
      <c r="E28" s="16">
        <f>időjárás!D25</f>
        <v>134</v>
      </c>
      <c r="F28" s="16">
        <f>időjárás!G25</f>
        <v>17</v>
      </c>
      <c r="G28" s="16">
        <f>időjárás!B25</f>
        <v>10.9</v>
      </c>
      <c r="H28" s="17">
        <f>időjárás!C25</f>
        <v>514.20000000000005</v>
      </c>
      <c r="I28" s="17">
        <f>időjárás!E25</f>
        <v>96</v>
      </c>
      <c r="J28" s="17">
        <f>időjárás!F25</f>
        <v>41</v>
      </c>
      <c r="K28" s="18">
        <f>'b,á,r,z termésátlg'!B24</f>
        <v>5930</v>
      </c>
      <c r="L28" s="18">
        <f>'b,á,r,z termésátlg'!C24</f>
        <v>6370</v>
      </c>
      <c r="M28" s="18">
        <f>'b,á,r,z termésátlg'!D24</f>
        <v>3310</v>
      </c>
      <c r="N28" s="18">
        <f>'kukorica termelés'!F128</f>
        <v>6130</v>
      </c>
      <c r="O28" s="19">
        <f>műtrágya!F24</f>
        <v>132.66906558330402</v>
      </c>
      <c r="P28" s="20">
        <f>munkaerő!B24</f>
        <v>325578</v>
      </c>
      <c r="Q28" s="20">
        <f>munkaerő!C24</f>
        <v>109.4</v>
      </c>
      <c r="R28" s="4"/>
      <c r="S28" s="4"/>
      <c r="T28" s="4"/>
      <c r="U28" s="4"/>
      <c r="V28" s="4"/>
      <c r="W28" s="4"/>
      <c r="X28" s="4"/>
      <c r="Y28" s="4"/>
    </row>
    <row r="29" spans="1:26" ht="15.6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6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6" x14ac:dyDescent="0.3">
      <c r="A31" s="4" t="s">
        <v>48</v>
      </c>
      <c r="B31" s="4" t="s">
        <v>2</v>
      </c>
      <c r="C31" s="4" t="s">
        <v>49</v>
      </c>
      <c r="D31" s="4" t="s">
        <v>49</v>
      </c>
      <c r="E31" s="4" t="s">
        <v>49</v>
      </c>
      <c r="F31" s="4" t="s">
        <v>49</v>
      </c>
      <c r="G31" s="4" t="s">
        <v>49</v>
      </c>
      <c r="H31" s="4" t="s">
        <v>49</v>
      </c>
      <c r="I31" s="4" t="s">
        <v>49</v>
      </c>
      <c r="J31" s="4" t="s">
        <v>49</v>
      </c>
      <c r="K31" s="4" t="s">
        <v>49</v>
      </c>
      <c r="L31" s="4" t="s">
        <v>49</v>
      </c>
      <c r="M31" s="4" t="s">
        <v>49</v>
      </c>
      <c r="N31" s="4" t="s">
        <v>49</v>
      </c>
      <c r="O31" s="4" t="s">
        <v>49</v>
      </c>
      <c r="P31" s="4" t="s">
        <v>49</v>
      </c>
      <c r="Q31" s="4" t="s">
        <v>49</v>
      </c>
      <c r="R31" s="4"/>
      <c r="S31" s="4"/>
      <c r="T31" s="4"/>
      <c r="U31" s="4"/>
      <c r="V31" s="4"/>
      <c r="W31" s="4"/>
      <c r="X31" s="4"/>
      <c r="Y31" s="4"/>
    </row>
    <row r="32" spans="1:26" ht="58.5" customHeight="1" x14ac:dyDescent="0.3">
      <c r="A32" s="21" t="str">
        <f t="shared" ref="A32:Q32" si="2">A6</f>
        <v>ÉV</v>
      </c>
      <c r="B32" s="21" t="str">
        <f t="shared" si="2"/>
        <v>Zab termésátlag</v>
      </c>
      <c r="C32" s="21" t="str">
        <f t="shared" si="2"/>
        <v>Zabbal betakarított terület</v>
      </c>
      <c r="D32" s="21" t="str">
        <f t="shared" si="2"/>
        <v>Zab felvásárlási átlagára (Ft/tonna)</v>
      </c>
      <c r="E32" s="22" t="str">
        <f t="shared" si="2"/>
        <v>Csapadékos napok száma</v>
      </c>
      <c r="F32" s="22" t="str">
        <f t="shared" si="2"/>
        <v>Hőhullámmal érintett napok száma</v>
      </c>
      <c r="G32" s="22" t="str">
        <f t="shared" si="2"/>
        <v>Átlagos középhőmérséklet, °C</v>
      </c>
      <c r="H32" s="22" t="str">
        <f t="shared" si="2"/>
        <v>Lehullott csapadékösszeg, mm</v>
      </c>
      <c r="I32" s="22" t="str">
        <f t="shared" si="2"/>
        <v>Fagyos napok száma</v>
      </c>
      <c r="J32" s="22" t="str">
        <f t="shared" si="2"/>
        <v>Hőségnapok száma</v>
      </c>
      <c r="K32" s="22" t="str">
        <f t="shared" si="2"/>
        <v>Búza termésátlaga</v>
      </c>
      <c r="L32" s="22" t="str">
        <f t="shared" si="2"/>
        <v>Árpa termésátlaga</v>
      </c>
      <c r="M32" s="22" t="str">
        <f t="shared" si="2"/>
        <v>Rozs termésátlaga</v>
      </c>
      <c r="N32" s="22" t="str">
        <f t="shared" si="2"/>
        <v>Kukorica termésátlaga</v>
      </c>
      <c r="O32" s="22" t="str">
        <f t="shared" si="2"/>
        <v>egy hektár mezőgazdasági területre jutó műtrágya mennyisége</v>
      </c>
      <c r="P32" s="22" t="str">
        <f t="shared" si="2"/>
        <v>Összesen Éves munkaerő-egység (ÉME)</v>
      </c>
      <c r="Q32" s="22" t="str">
        <f t="shared" si="2"/>
        <v>A munkaerő-egységre jutó reáljövedelem változása, 
előző év=100,0%</v>
      </c>
      <c r="R32" s="4"/>
      <c r="S32" s="4"/>
      <c r="T32" s="4"/>
      <c r="U32" s="4"/>
      <c r="V32" s="4"/>
      <c r="W32" s="4"/>
      <c r="X32" s="4"/>
      <c r="Y32" s="4"/>
    </row>
    <row r="33" spans="1:25" ht="15.6" x14ac:dyDescent="0.3">
      <c r="A33" s="4">
        <f t="shared" ref="A33:B54" si="3">A7</f>
        <v>2000</v>
      </c>
      <c r="B33" s="23">
        <f t="shared" si="3"/>
        <v>1670</v>
      </c>
      <c r="C33" s="4">
        <f t="shared" ref="C33:Q33" si="4">RANK(C7,C$7:C$28,C$3)</f>
        <v>14</v>
      </c>
      <c r="D33" s="4">
        <f t="shared" si="4"/>
        <v>17</v>
      </c>
      <c r="E33" s="4">
        <f t="shared" si="4"/>
        <v>20</v>
      </c>
      <c r="F33" s="4">
        <f t="shared" si="4"/>
        <v>16</v>
      </c>
      <c r="G33" s="4">
        <f t="shared" si="4"/>
        <v>6</v>
      </c>
      <c r="H33" s="4">
        <f t="shared" si="4"/>
        <v>21</v>
      </c>
      <c r="I33" s="4">
        <f t="shared" si="4"/>
        <v>11</v>
      </c>
      <c r="J33" s="4">
        <f t="shared" si="4"/>
        <v>14</v>
      </c>
      <c r="K33" s="4">
        <f t="shared" si="4"/>
        <v>19</v>
      </c>
      <c r="L33" s="4">
        <f t="shared" si="4"/>
        <v>21</v>
      </c>
      <c r="M33" s="4">
        <f t="shared" si="4"/>
        <v>19</v>
      </c>
      <c r="N33" s="4">
        <f t="shared" si="4"/>
        <v>19</v>
      </c>
      <c r="O33" s="4">
        <f t="shared" si="4"/>
        <v>22</v>
      </c>
      <c r="P33" s="4">
        <f t="shared" si="4"/>
        <v>22</v>
      </c>
      <c r="Q33" s="4">
        <f t="shared" si="4"/>
        <v>18</v>
      </c>
      <c r="R33" s="4"/>
      <c r="S33" s="4"/>
      <c r="T33" s="4"/>
      <c r="U33" s="4"/>
      <c r="V33" s="4"/>
      <c r="W33" s="4"/>
      <c r="X33" s="4"/>
      <c r="Y33" s="4"/>
    </row>
    <row r="34" spans="1:25" ht="15.6" x14ac:dyDescent="0.3">
      <c r="A34" s="4">
        <f t="shared" si="3"/>
        <v>2001</v>
      </c>
      <c r="B34" s="23">
        <f t="shared" si="3"/>
        <v>2450</v>
      </c>
      <c r="C34" s="4">
        <f t="shared" ref="C34:Q34" si="5">RANK(C8,C$7:C$28,C$3)</f>
        <v>17</v>
      </c>
      <c r="D34" s="4">
        <f t="shared" si="5"/>
        <v>18</v>
      </c>
      <c r="E34" s="4">
        <f t="shared" si="5"/>
        <v>12</v>
      </c>
      <c r="F34" s="4">
        <f t="shared" si="5"/>
        <v>2</v>
      </c>
      <c r="G34" s="4">
        <f t="shared" si="5"/>
        <v>18</v>
      </c>
      <c r="H34" s="4">
        <f t="shared" si="5"/>
        <v>11</v>
      </c>
      <c r="I34" s="4">
        <f t="shared" si="5"/>
        <v>17</v>
      </c>
      <c r="J34" s="4">
        <f t="shared" si="5"/>
        <v>4</v>
      </c>
      <c r="K34" s="4">
        <f t="shared" si="5"/>
        <v>13</v>
      </c>
      <c r="L34" s="4">
        <f t="shared" si="5"/>
        <v>16</v>
      </c>
      <c r="M34" s="4">
        <f t="shared" si="5"/>
        <v>14</v>
      </c>
      <c r="N34" s="4">
        <f t="shared" si="5"/>
        <v>14</v>
      </c>
      <c r="O34" s="4">
        <f t="shared" si="5"/>
        <v>19</v>
      </c>
      <c r="P34" s="4">
        <f t="shared" si="5"/>
        <v>20</v>
      </c>
      <c r="Q34" s="4">
        <f t="shared" si="5"/>
        <v>13</v>
      </c>
      <c r="R34" s="4"/>
      <c r="S34" s="4"/>
      <c r="T34" s="4"/>
      <c r="U34" s="4"/>
      <c r="V34" s="4"/>
      <c r="W34" s="4"/>
      <c r="X34" s="4"/>
      <c r="Y34" s="4"/>
    </row>
    <row r="35" spans="1:25" ht="15.6" x14ac:dyDescent="0.3">
      <c r="A35" s="4">
        <f t="shared" si="3"/>
        <v>2002</v>
      </c>
      <c r="B35" s="23">
        <f t="shared" si="3"/>
        <v>2160</v>
      </c>
      <c r="C35" s="4">
        <f t="shared" ref="C35:Q35" si="6">RANK(C9,C$7:C$28,C$3)</f>
        <v>20</v>
      </c>
      <c r="D35" s="4">
        <f t="shared" si="6"/>
        <v>21</v>
      </c>
      <c r="E35" s="4">
        <f t="shared" si="6"/>
        <v>7</v>
      </c>
      <c r="F35" s="4">
        <f t="shared" si="6"/>
        <v>13</v>
      </c>
      <c r="G35" s="4">
        <f t="shared" si="6"/>
        <v>8</v>
      </c>
      <c r="H35" s="4">
        <f t="shared" si="6"/>
        <v>17</v>
      </c>
      <c r="I35" s="4">
        <f t="shared" si="6"/>
        <v>9</v>
      </c>
      <c r="J35" s="4">
        <f t="shared" si="6"/>
        <v>7</v>
      </c>
      <c r="K35" s="4">
        <f t="shared" si="6"/>
        <v>21</v>
      </c>
      <c r="L35" s="4">
        <f t="shared" si="6"/>
        <v>20</v>
      </c>
      <c r="M35" s="4">
        <f t="shared" si="6"/>
        <v>20</v>
      </c>
      <c r="N35" s="4">
        <f t="shared" si="6"/>
        <v>18</v>
      </c>
      <c r="O35" s="4">
        <f t="shared" si="6"/>
        <v>16</v>
      </c>
      <c r="P35" s="4">
        <f t="shared" si="6"/>
        <v>21</v>
      </c>
      <c r="Q35" s="4">
        <f t="shared" si="6"/>
        <v>21</v>
      </c>
      <c r="R35" s="4"/>
      <c r="S35" s="4"/>
      <c r="T35" s="4"/>
      <c r="U35" s="4"/>
      <c r="V35" s="4"/>
      <c r="W35" s="4"/>
      <c r="X35" s="4"/>
      <c r="Y35" s="4"/>
    </row>
    <row r="36" spans="1:25" ht="15.6" x14ac:dyDescent="0.3">
      <c r="A36" s="4">
        <f t="shared" si="3"/>
        <v>2003</v>
      </c>
      <c r="B36" s="23">
        <f t="shared" si="3"/>
        <v>1490</v>
      </c>
      <c r="C36" s="4">
        <f t="shared" ref="C36:Q36" si="7">RANK(C10,C$7:C$28,C$3)</f>
        <v>21</v>
      </c>
      <c r="D36" s="4">
        <f t="shared" si="7"/>
        <v>16</v>
      </c>
      <c r="E36" s="4">
        <f t="shared" si="7"/>
        <v>22</v>
      </c>
      <c r="F36" s="4">
        <f t="shared" si="7"/>
        <v>9</v>
      </c>
      <c r="G36" s="4">
        <f t="shared" si="7"/>
        <v>18</v>
      </c>
      <c r="H36" s="4">
        <f t="shared" si="7"/>
        <v>20</v>
      </c>
      <c r="I36" s="4">
        <f t="shared" si="7"/>
        <v>22</v>
      </c>
      <c r="J36" s="4">
        <f t="shared" si="7"/>
        <v>21</v>
      </c>
      <c r="K36" s="4">
        <f t="shared" si="7"/>
        <v>22</v>
      </c>
      <c r="L36" s="4">
        <f t="shared" si="7"/>
        <v>22</v>
      </c>
      <c r="M36" s="4">
        <f t="shared" si="7"/>
        <v>22</v>
      </c>
      <c r="N36" s="4">
        <f t="shared" si="7"/>
        <v>21</v>
      </c>
      <c r="O36" s="4">
        <f t="shared" si="7"/>
        <v>15</v>
      </c>
      <c r="P36" s="4">
        <f t="shared" si="7"/>
        <v>19</v>
      </c>
      <c r="Q36" s="4">
        <f t="shared" si="7"/>
        <v>14</v>
      </c>
      <c r="R36" s="4"/>
      <c r="S36" s="4"/>
      <c r="T36" s="4"/>
      <c r="U36" s="4"/>
      <c r="V36" s="4"/>
      <c r="W36" s="4"/>
      <c r="X36" s="4"/>
      <c r="Y36" s="4"/>
    </row>
    <row r="37" spans="1:25" ht="15.6" x14ac:dyDescent="0.3">
      <c r="A37" s="4">
        <f t="shared" si="3"/>
        <v>2004</v>
      </c>
      <c r="B37" s="23">
        <f t="shared" si="3"/>
        <v>3120</v>
      </c>
      <c r="C37" s="4">
        <f t="shared" ref="C37:Q37" si="8">RANK(C11,C$7:C$28,C$3)</f>
        <v>22</v>
      </c>
      <c r="D37" s="4">
        <f t="shared" si="8"/>
        <v>19</v>
      </c>
      <c r="E37" s="4">
        <f t="shared" si="8"/>
        <v>6</v>
      </c>
      <c r="F37" s="4">
        <f t="shared" si="8"/>
        <v>5</v>
      </c>
      <c r="G37" s="4">
        <f t="shared" si="8"/>
        <v>20</v>
      </c>
      <c r="H37" s="4">
        <f t="shared" si="8"/>
        <v>5</v>
      </c>
      <c r="I37" s="4">
        <f t="shared" si="8"/>
        <v>15</v>
      </c>
      <c r="J37" s="4">
        <f t="shared" si="8"/>
        <v>2</v>
      </c>
      <c r="K37" s="4">
        <f t="shared" si="8"/>
        <v>7</v>
      </c>
      <c r="L37" s="4">
        <f t="shared" si="8"/>
        <v>10</v>
      </c>
      <c r="M37" s="4">
        <f t="shared" si="8"/>
        <v>10</v>
      </c>
      <c r="N37" s="4">
        <f t="shared" si="8"/>
        <v>8</v>
      </c>
      <c r="O37" s="4">
        <f t="shared" si="8"/>
        <v>14</v>
      </c>
      <c r="P37" s="4">
        <f t="shared" si="8"/>
        <v>18</v>
      </c>
      <c r="Q37" s="4">
        <f t="shared" si="8"/>
        <v>1</v>
      </c>
      <c r="R37" s="4"/>
      <c r="S37" s="4"/>
      <c r="T37" s="4"/>
      <c r="U37" s="4"/>
      <c r="V37" s="4"/>
      <c r="W37" s="4"/>
      <c r="X37" s="4"/>
      <c r="Y37" s="4"/>
    </row>
    <row r="38" spans="1:25" ht="15.6" x14ac:dyDescent="0.3">
      <c r="A38" s="4">
        <f t="shared" si="3"/>
        <v>2005</v>
      </c>
      <c r="B38" s="23">
        <f t="shared" si="3"/>
        <v>2520</v>
      </c>
      <c r="C38" s="4">
        <f t="shared" ref="C38:Q38" si="9">RANK(C12,C$7:C$28,C$3)</f>
        <v>19</v>
      </c>
      <c r="D38" s="4">
        <f t="shared" si="9"/>
        <v>22</v>
      </c>
      <c r="E38" s="4">
        <f t="shared" si="9"/>
        <v>8</v>
      </c>
      <c r="F38" s="4">
        <f t="shared" si="9"/>
        <v>7</v>
      </c>
      <c r="G38" s="4">
        <f t="shared" si="9"/>
        <v>22</v>
      </c>
      <c r="H38" s="4">
        <f t="shared" si="9"/>
        <v>3</v>
      </c>
      <c r="I38" s="4">
        <f t="shared" si="9"/>
        <v>21</v>
      </c>
      <c r="J38" s="4">
        <f t="shared" si="9"/>
        <v>1</v>
      </c>
      <c r="K38" s="4">
        <f t="shared" si="9"/>
        <v>12</v>
      </c>
      <c r="L38" s="4">
        <f t="shared" si="9"/>
        <v>13</v>
      </c>
      <c r="M38" s="4">
        <f t="shared" si="9"/>
        <v>12</v>
      </c>
      <c r="N38" s="4">
        <f t="shared" si="9"/>
        <v>6</v>
      </c>
      <c r="O38" s="4">
        <f t="shared" si="9"/>
        <v>19</v>
      </c>
      <c r="P38" s="4">
        <f t="shared" si="9"/>
        <v>17</v>
      </c>
      <c r="Q38" s="4">
        <f t="shared" si="9"/>
        <v>17</v>
      </c>
      <c r="R38" s="4"/>
      <c r="S38" s="4"/>
      <c r="T38" s="4"/>
      <c r="U38" s="4"/>
      <c r="V38" s="4"/>
      <c r="W38" s="4"/>
      <c r="X38" s="4"/>
      <c r="Y38" s="4"/>
    </row>
    <row r="39" spans="1:25" ht="15.6" x14ac:dyDescent="0.3">
      <c r="A39" s="4">
        <f t="shared" si="3"/>
        <v>2006</v>
      </c>
      <c r="B39" s="23">
        <f t="shared" si="3"/>
        <v>2550</v>
      </c>
      <c r="C39" s="4">
        <f t="shared" ref="C39:Q39" si="10">RANK(C13,C$7:C$28,C$3)</f>
        <v>15</v>
      </c>
      <c r="D39" s="4">
        <f t="shared" si="10"/>
        <v>20</v>
      </c>
      <c r="E39" s="4">
        <f t="shared" si="10"/>
        <v>14</v>
      </c>
      <c r="F39" s="4">
        <f t="shared" si="10"/>
        <v>10</v>
      </c>
      <c r="G39" s="4">
        <f t="shared" si="10"/>
        <v>17</v>
      </c>
      <c r="H39" s="4">
        <f t="shared" si="10"/>
        <v>15</v>
      </c>
      <c r="I39" s="4">
        <f t="shared" si="10"/>
        <v>16</v>
      </c>
      <c r="J39" s="4">
        <f t="shared" si="10"/>
        <v>11</v>
      </c>
      <c r="K39" s="4">
        <f t="shared" si="10"/>
        <v>15</v>
      </c>
      <c r="L39" s="4">
        <f t="shared" si="10"/>
        <v>14</v>
      </c>
      <c r="M39" s="4">
        <f t="shared" si="10"/>
        <v>13</v>
      </c>
      <c r="N39" s="4">
        <f t="shared" si="10"/>
        <v>9</v>
      </c>
      <c r="O39" s="4">
        <f t="shared" si="10"/>
        <v>12</v>
      </c>
      <c r="P39" s="4">
        <f t="shared" si="10"/>
        <v>16</v>
      </c>
      <c r="Q39" s="4">
        <f t="shared" si="10"/>
        <v>7</v>
      </c>
      <c r="R39" s="4"/>
      <c r="S39" s="4"/>
      <c r="T39" s="4"/>
      <c r="U39" s="4"/>
      <c r="V39" s="4"/>
      <c r="W39" s="4"/>
      <c r="X39" s="4"/>
      <c r="Y39" s="4"/>
    </row>
    <row r="40" spans="1:25" ht="15.6" x14ac:dyDescent="0.3">
      <c r="A40" s="4">
        <f t="shared" si="3"/>
        <v>2007</v>
      </c>
      <c r="B40" s="23">
        <f t="shared" si="3"/>
        <v>2090</v>
      </c>
      <c r="C40" s="4">
        <f t="shared" ref="C40:Q40" si="11">RANK(C14,C$7:C$28,C$3)</f>
        <v>16</v>
      </c>
      <c r="D40" s="4">
        <f t="shared" si="11"/>
        <v>10</v>
      </c>
      <c r="E40" s="4">
        <f t="shared" si="11"/>
        <v>10</v>
      </c>
      <c r="F40" s="4">
        <f t="shared" si="11"/>
        <v>16</v>
      </c>
      <c r="G40" s="4">
        <f t="shared" si="11"/>
        <v>4</v>
      </c>
      <c r="H40" s="4">
        <f t="shared" si="11"/>
        <v>8</v>
      </c>
      <c r="I40" s="4">
        <f t="shared" si="11"/>
        <v>2</v>
      </c>
      <c r="J40" s="4">
        <f t="shared" si="11"/>
        <v>16</v>
      </c>
      <c r="K40" s="4">
        <f t="shared" si="11"/>
        <v>20</v>
      </c>
      <c r="L40" s="4">
        <f t="shared" si="11"/>
        <v>19</v>
      </c>
      <c r="M40" s="4">
        <f t="shared" si="11"/>
        <v>18</v>
      </c>
      <c r="N40" s="4">
        <f t="shared" si="11"/>
        <v>22</v>
      </c>
      <c r="O40" s="4">
        <f t="shared" si="11"/>
        <v>10</v>
      </c>
      <c r="P40" s="4">
        <f t="shared" si="11"/>
        <v>14</v>
      </c>
      <c r="Q40" s="4">
        <f t="shared" si="11"/>
        <v>9</v>
      </c>
      <c r="R40" s="4"/>
      <c r="S40" s="4"/>
      <c r="T40" s="4"/>
      <c r="U40" s="4"/>
      <c r="V40" s="4"/>
      <c r="W40" s="4"/>
      <c r="X40" s="4"/>
      <c r="Y40" s="4"/>
    </row>
    <row r="41" spans="1:25" ht="15.6" x14ac:dyDescent="0.3">
      <c r="A41" s="4">
        <f t="shared" si="3"/>
        <v>2008</v>
      </c>
      <c r="B41" s="23">
        <f t="shared" si="3"/>
        <v>2970</v>
      </c>
      <c r="C41" s="4">
        <f t="shared" ref="C41:Q41" si="12">RANK(C15,C$7:C$28,C$3)</f>
        <v>17</v>
      </c>
      <c r="D41" s="4">
        <f t="shared" si="12"/>
        <v>14</v>
      </c>
      <c r="E41" s="4">
        <f t="shared" si="12"/>
        <v>9</v>
      </c>
      <c r="F41" s="4">
        <f t="shared" si="12"/>
        <v>2</v>
      </c>
      <c r="G41" s="4">
        <f t="shared" si="12"/>
        <v>8</v>
      </c>
      <c r="H41" s="4">
        <f t="shared" si="12"/>
        <v>14</v>
      </c>
      <c r="I41" s="4">
        <f t="shared" si="12"/>
        <v>3</v>
      </c>
      <c r="J41" s="4">
        <f t="shared" si="12"/>
        <v>8</v>
      </c>
      <c r="K41" s="4">
        <f t="shared" si="12"/>
        <v>9</v>
      </c>
      <c r="L41" s="4">
        <f t="shared" si="12"/>
        <v>8</v>
      </c>
      <c r="M41" s="4">
        <f t="shared" si="12"/>
        <v>11</v>
      </c>
      <c r="N41" s="4">
        <f t="shared" si="12"/>
        <v>7</v>
      </c>
      <c r="O41" s="4">
        <f t="shared" si="12"/>
        <v>16</v>
      </c>
      <c r="P41" s="4">
        <f t="shared" si="12"/>
        <v>8</v>
      </c>
      <c r="Q41" s="4">
        <f t="shared" si="12"/>
        <v>3</v>
      </c>
      <c r="R41" s="4"/>
      <c r="S41" s="4"/>
      <c r="T41" s="4"/>
      <c r="U41" s="4"/>
      <c r="V41" s="4"/>
      <c r="W41" s="4"/>
      <c r="X41" s="4"/>
      <c r="Y41" s="4"/>
    </row>
    <row r="42" spans="1:25" ht="15.6" x14ac:dyDescent="0.3">
      <c r="A42" s="4">
        <f t="shared" si="3"/>
        <v>2009</v>
      </c>
      <c r="B42" s="23">
        <f t="shared" si="3"/>
        <v>2130</v>
      </c>
      <c r="C42" s="4">
        <f t="shared" ref="C42:Q42" si="13">RANK(C16,C$7:C$28,C$3)</f>
        <v>11</v>
      </c>
      <c r="D42" s="4">
        <f t="shared" si="13"/>
        <v>15</v>
      </c>
      <c r="E42" s="4">
        <f t="shared" si="13"/>
        <v>3</v>
      </c>
      <c r="F42" s="4">
        <f t="shared" si="13"/>
        <v>7</v>
      </c>
      <c r="G42" s="4">
        <f t="shared" si="13"/>
        <v>10</v>
      </c>
      <c r="H42" s="4">
        <f t="shared" si="13"/>
        <v>10</v>
      </c>
      <c r="I42" s="4">
        <f t="shared" si="13"/>
        <v>6</v>
      </c>
      <c r="J42" s="4">
        <f t="shared" si="13"/>
        <v>9</v>
      </c>
      <c r="K42" s="4">
        <f t="shared" si="13"/>
        <v>16</v>
      </c>
      <c r="L42" s="4">
        <f t="shared" si="13"/>
        <v>18</v>
      </c>
      <c r="M42" s="4">
        <f t="shared" si="13"/>
        <v>21</v>
      </c>
      <c r="N42" s="4">
        <f t="shared" si="13"/>
        <v>13</v>
      </c>
      <c r="O42" s="4">
        <f t="shared" si="13"/>
        <v>21</v>
      </c>
      <c r="P42" s="4">
        <f t="shared" si="13"/>
        <v>13</v>
      </c>
      <c r="Q42" s="4">
        <f t="shared" si="13"/>
        <v>22</v>
      </c>
      <c r="R42" s="4"/>
      <c r="S42" s="4"/>
      <c r="T42" s="4"/>
      <c r="U42" s="4"/>
      <c r="V42" s="4"/>
      <c r="W42" s="4"/>
      <c r="X42" s="4"/>
      <c r="Y42" s="4"/>
    </row>
    <row r="43" spans="1:25" ht="15.6" x14ac:dyDescent="0.3">
      <c r="A43" s="4">
        <f t="shared" si="3"/>
        <v>2010</v>
      </c>
      <c r="B43" s="23">
        <f t="shared" si="3"/>
        <v>2320</v>
      </c>
      <c r="C43" s="4">
        <f t="shared" ref="C43:Q43" si="14">RANK(C17,C$7:C$28,C$3)</f>
        <v>8</v>
      </c>
      <c r="D43" s="4">
        <f t="shared" si="14"/>
        <v>13</v>
      </c>
      <c r="E43" s="4">
        <f t="shared" si="14"/>
        <v>1</v>
      </c>
      <c r="F43" s="4">
        <f t="shared" si="14"/>
        <v>15</v>
      </c>
      <c r="G43" s="4">
        <f t="shared" si="14"/>
        <v>20</v>
      </c>
      <c r="H43" s="4">
        <f t="shared" si="14"/>
        <v>1</v>
      </c>
      <c r="I43" s="4">
        <f t="shared" si="14"/>
        <v>17</v>
      </c>
      <c r="J43" s="4">
        <f t="shared" si="14"/>
        <v>6</v>
      </c>
      <c r="K43" s="4">
        <f t="shared" si="14"/>
        <v>18</v>
      </c>
      <c r="L43" s="4">
        <f t="shared" si="14"/>
        <v>17</v>
      </c>
      <c r="M43" s="4">
        <f t="shared" si="14"/>
        <v>17</v>
      </c>
      <c r="N43" s="4">
        <f t="shared" si="14"/>
        <v>12</v>
      </c>
      <c r="O43" s="4">
        <f t="shared" si="14"/>
        <v>18</v>
      </c>
      <c r="P43" s="4">
        <f t="shared" si="14"/>
        <v>11</v>
      </c>
      <c r="Q43" s="4">
        <f t="shared" si="14"/>
        <v>4</v>
      </c>
      <c r="R43" s="4"/>
      <c r="S43" s="4"/>
      <c r="T43" s="4"/>
      <c r="U43" s="4"/>
      <c r="V43" s="4"/>
      <c r="W43" s="4"/>
      <c r="X43" s="4"/>
      <c r="Y43" s="4"/>
    </row>
    <row r="44" spans="1:25" ht="15.6" x14ac:dyDescent="0.3">
      <c r="A44" s="4">
        <f t="shared" si="3"/>
        <v>2011</v>
      </c>
      <c r="B44" s="23">
        <f t="shared" si="3"/>
        <v>2410</v>
      </c>
      <c r="C44" s="4">
        <f t="shared" ref="C44:Q44" si="15">RANK(C18,C$7:C$28,C$3)</f>
        <v>13</v>
      </c>
      <c r="D44" s="4">
        <f t="shared" si="15"/>
        <v>8</v>
      </c>
      <c r="E44" s="4">
        <f t="shared" si="15"/>
        <v>21</v>
      </c>
      <c r="F44" s="4">
        <f t="shared" si="15"/>
        <v>10</v>
      </c>
      <c r="G44" s="4">
        <f t="shared" si="15"/>
        <v>16</v>
      </c>
      <c r="H44" s="4">
        <f t="shared" si="15"/>
        <v>22</v>
      </c>
      <c r="I44" s="4">
        <f t="shared" si="15"/>
        <v>20</v>
      </c>
      <c r="J44" s="4">
        <f t="shared" si="15"/>
        <v>12</v>
      </c>
      <c r="K44" s="4">
        <f t="shared" si="15"/>
        <v>14</v>
      </c>
      <c r="L44" s="4">
        <f t="shared" si="15"/>
        <v>12</v>
      </c>
      <c r="M44" s="4">
        <f t="shared" si="15"/>
        <v>15</v>
      </c>
      <c r="N44" s="4">
        <f t="shared" si="15"/>
        <v>11</v>
      </c>
      <c r="O44" s="4">
        <f t="shared" si="15"/>
        <v>13</v>
      </c>
      <c r="P44" s="4">
        <f t="shared" si="15"/>
        <v>9</v>
      </c>
      <c r="Q44" s="4">
        <f t="shared" si="15"/>
        <v>2</v>
      </c>
      <c r="R44" s="4"/>
      <c r="S44" s="4"/>
      <c r="T44" s="4"/>
      <c r="U44" s="4"/>
      <c r="V44" s="4"/>
      <c r="W44" s="4"/>
      <c r="X44" s="4"/>
      <c r="Y44" s="4"/>
    </row>
    <row r="45" spans="1:25" ht="15.6" x14ac:dyDescent="0.3">
      <c r="A45" s="4">
        <f t="shared" si="3"/>
        <v>2012</v>
      </c>
      <c r="B45" s="23">
        <f t="shared" si="3"/>
        <v>2590</v>
      </c>
      <c r="C45" s="4">
        <f t="shared" ref="C45:Q45" si="16">RANK(C19,C$7:C$28,C$3)</f>
        <v>12</v>
      </c>
      <c r="D45" s="4">
        <f t="shared" si="16"/>
        <v>2</v>
      </c>
      <c r="E45" s="4">
        <f t="shared" si="16"/>
        <v>18</v>
      </c>
      <c r="F45" s="4">
        <f t="shared" si="16"/>
        <v>21</v>
      </c>
      <c r="G45" s="4">
        <f t="shared" si="16"/>
        <v>10</v>
      </c>
      <c r="H45" s="4">
        <f t="shared" si="16"/>
        <v>19</v>
      </c>
      <c r="I45" s="4">
        <f t="shared" si="16"/>
        <v>14</v>
      </c>
      <c r="J45" s="4">
        <f t="shared" si="16"/>
        <v>21</v>
      </c>
      <c r="K45" s="4">
        <f t="shared" si="16"/>
        <v>17</v>
      </c>
      <c r="L45" s="4">
        <f t="shared" si="16"/>
        <v>15</v>
      </c>
      <c r="M45" s="4">
        <f t="shared" si="16"/>
        <v>16</v>
      </c>
      <c r="N45" s="4">
        <f t="shared" si="16"/>
        <v>20</v>
      </c>
      <c r="O45" s="4">
        <f t="shared" si="16"/>
        <v>11</v>
      </c>
      <c r="P45" s="4">
        <f t="shared" si="16"/>
        <v>6</v>
      </c>
      <c r="Q45" s="4">
        <f t="shared" si="16"/>
        <v>20</v>
      </c>
      <c r="R45" s="4"/>
      <c r="S45" s="4"/>
      <c r="T45" s="4"/>
      <c r="U45" s="4"/>
      <c r="V45" s="4"/>
      <c r="W45" s="4"/>
      <c r="X45" s="4"/>
      <c r="Y45" s="4"/>
    </row>
    <row r="46" spans="1:25" ht="15.6" x14ac:dyDescent="0.3">
      <c r="A46" s="4">
        <f t="shared" si="3"/>
        <v>2013</v>
      </c>
      <c r="B46" s="23">
        <f t="shared" si="3"/>
        <v>2570</v>
      </c>
      <c r="C46" s="4">
        <f t="shared" ref="C46:Q46" si="17">RANK(C20,C$7:C$28,C$3)</f>
        <v>8</v>
      </c>
      <c r="D46" s="4">
        <f t="shared" si="17"/>
        <v>7</v>
      </c>
      <c r="E46" s="4">
        <f t="shared" si="17"/>
        <v>4</v>
      </c>
      <c r="F46" s="4">
        <f t="shared" si="17"/>
        <v>19</v>
      </c>
      <c r="G46" s="4">
        <f t="shared" si="17"/>
        <v>13</v>
      </c>
      <c r="H46" s="4">
        <f t="shared" si="17"/>
        <v>6</v>
      </c>
      <c r="I46" s="4">
        <f t="shared" si="17"/>
        <v>13</v>
      </c>
      <c r="J46" s="4">
        <f t="shared" si="17"/>
        <v>13</v>
      </c>
      <c r="K46" s="4">
        <f t="shared" si="17"/>
        <v>11</v>
      </c>
      <c r="L46" s="4">
        <f t="shared" si="17"/>
        <v>11</v>
      </c>
      <c r="M46" s="4">
        <f t="shared" si="17"/>
        <v>7</v>
      </c>
      <c r="N46" s="4">
        <f t="shared" si="17"/>
        <v>17</v>
      </c>
      <c r="O46" s="4">
        <f t="shared" si="17"/>
        <v>9</v>
      </c>
      <c r="P46" s="4">
        <f t="shared" si="17"/>
        <v>12</v>
      </c>
      <c r="Q46" s="4">
        <f t="shared" si="17"/>
        <v>5</v>
      </c>
      <c r="R46" s="4"/>
      <c r="S46" s="4"/>
      <c r="T46" s="4"/>
      <c r="U46" s="4"/>
      <c r="V46" s="4"/>
      <c r="W46" s="4"/>
      <c r="X46" s="4"/>
      <c r="Y46" s="4"/>
    </row>
    <row r="47" spans="1:25" ht="15.6" x14ac:dyDescent="0.3">
      <c r="A47" s="4">
        <f t="shared" si="3"/>
        <v>2014</v>
      </c>
      <c r="B47" s="23">
        <f t="shared" si="3"/>
        <v>2670</v>
      </c>
      <c r="C47" s="4">
        <f t="shared" ref="C47:Q47" si="18">RANK(C21,C$7:C$28,C$3)</f>
        <v>8</v>
      </c>
      <c r="D47" s="4">
        <f t="shared" si="18"/>
        <v>4</v>
      </c>
      <c r="E47" s="4">
        <f t="shared" si="18"/>
        <v>2</v>
      </c>
      <c r="F47" s="4">
        <f t="shared" si="18"/>
        <v>1</v>
      </c>
      <c r="G47" s="4">
        <f t="shared" si="18"/>
        <v>3</v>
      </c>
      <c r="H47" s="4">
        <f t="shared" si="18"/>
        <v>2</v>
      </c>
      <c r="I47" s="4">
        <f t="shared" si="18"/>
        <v>1</v>
      </c>
      <c r="J47" s="4">
        <f t="shared" si="18"/>
        <v>3</v>
      </c>
      <c r="K47" s="4">
        <f t="shared" si="18"/>
        <v>10</v>
      </c>
      <c r="L47" s="4">
        <f t="shared" si="18"/>
        <v>9</v>
      </c>
      <c r="M47" s="4">
        <f t="shared" si="18"/>
        <v>8</v>
      </c>
      <c r="N47" s="4">
        <f t="shared" si="18"/>
        <v>5</v>
      </c>
      <c r="O47" s="4">
        <f t="shared" si="18"/>
        <v>8</v>
      </c>
      <c r="P47" s="4">
        <f t="shared" si="18"/>
        <v>15</v>
      </c>
      <c r="Q47" s="4">
        <f t="shared" si="18"/>
        <v>12</v>
      </c>
      <c r="R47" s="4"/>
      <c r="S47" s="4"/>
      <c r="T47" s="4"/>
      <c r="U47" s="4"/>
      <c r="V47" s="4"/>
      <c r="W47" s="4"/>
      <c r="X47" s="4"/>
      <c r="Y47" s="4"/>
    </row>
    <row r="48" spans="1:25" ht="15.6" x14ac:dyDescent="0.3">
      <c r="A48" s="4">
        <f t="shared" si="3"/>
        <v>2015</v>
      </c>
      <c r="B48" s="23">
        <f t="shared" si="3"/>
        <v>2830</v>
      </c>
      <c r="C48" s="4">
        <f t="shared" ref="C48:Q48" si="19">RANK(C22,C$7:C$28,C$3)</f>
        <v>7</v>
      </c>
      <c r="D48" s="4">
        <f t="shared" si="19"/>
        <v>9</v>
      </c>
      <c r="E48" s="4">
        <f t="shared" si="19"/>
        <v>17</v>
      </c>
      <c r="F48" s="4">
        <f t="shared" si="19"/>
        <v>22</v>
      </c>
      <c r="G48" s="4">
        <f t="shared" si="19"/>
        <v>4</v>
      </c>
      <c r="H48" s="4">
        <f t="shared" si="19"/>
        <v>16</v>
      </c>
      <c r="I48" s="4">
        <f t="shared" si="19"/>
        <v>7</v>
      </c>
      <c r="J48" s="4">
        <f t="shared" si="19"/>
        <v>20</v>
      </c>
      <c r="K48" s="4">
        <f t="shared" si="19"/>
        <v>6</v>
      </c>
      <c r="L48" s="4">
        <f t="shared" si="19"/>
        <v>6</v>
      </c>
      <c r="M48" s="4">
        <f t="shared" si="19"/>
        <v>9</v>
      </c>
      <c r="N48" s="4">
        <f t="shared" si="19"/>
        <v>16</v>
      </c>
      <c r="O48" s="4">
        <f t="shared" si="19"/>
        <v>7</v>
      </c>
      <c r="P48" s="4">
        <f t="shared" si="19"/>
        <v>10</v>
      </c>
      <c r="Q48" s="4">
        <f t="shared" si="19"/>
        <v>19</v>
      </c>
      <c r="R48" s="4"/>
      <c r="S48" s="4"/>
      <c r="T48" s="4"/>
      <c r="U48" s="4"/>
      <c r="V48" s="4"/>
      <c r="W48" s="4"/>
      <c r="X48" s="4"/>
      <c r="Y48" s="4"/>
    </row>
    <row r="49" spans="1:26" ht="15.6" x14ac:dyDescent="0.3">
      <c r="A49" s="4">
        <f t="shared" si="3"/>
        <v>2016</v>
      </c>
      <c r="B49" s="23">
        <f t="shared" si="3"/>
        <v>2850</v>
      </c>
      <c r="C49" s="4">
        <f t="shared" ref="C49:Q49" si="20">RANK(C23,C$7:C$28,C$3)</f>
        <v>5</v>
      </c>
      <c r="D49" s="4">
        <f t="shared" si="20"/>
        <v>11</v>
      </c>
      <c r="E49" s="4">
        <f t="shared" si="20"/>
        <v>10</v>
      </c>
      <c r="F49" s="4">
        <f t="shared" si="20"/>
        <v>5</v>
      </c>
      <c r="G49" s="4">
        <f t="shared" si="20"/>
        <v>13</v>
      </c>
      <c r="H49" s="4">
        <f t="shared" si="20"/>
        <v>4</v>
      </c>
      <c r="I49" s="4">
        <f t="shared" si="20"/>
        <v>8</v>
      </c>
      <c r="J49" s="4">
        <f t="shared" si="20"/>
        <v>5</v>
      </c>
      <c r="K49" s="4">
        <f t="shared" si="20"/>
        <v>4</v>
      </c>
      <c r="L49" s="4">
        <f t="shared" si="20"/>
        <v>5</v>
      </c>
      <c r="M49" s="4">
        <f t="shared" si="20"/>
        <v>6</v>
      </c>
      <c r="N49" s="4">
        <f t="shared" si="20"/>
        <v>1</v>
      </c>
      <c r="O49" s="4">
        <f t="shared" si="20"/>
        <v>6</v>
      </c>
      <c r="P49" s="4">
        <f t="shared" si="20"/>
        <v>7</v>
      </c>
      <c r="Q49" s="4">
        <f t="shared" si="20"/>
        <v>8</v>
      </c>
      <c r="R49" s="4"/>
      <c r="S49" s="4"/>
      <c r="T49" s="4"/>
      <c r="U49" s="4"/>
      <c r="V49" s="4"/>
      <c r="W49" s="4"/>
      <c r="X49" s="4"/>
      <c r="Y49" s="4"/>
    </row>
    <row r="50" spans="1:26" ht="15.6" x14ac:dyDescent="0.3">
      <c r="A50" s="4">
        <f t="shared" si="3"/>
        <v>2017</v>
      </c>
      <c r="B50" s="23">
        <f t="shared" si="3"/>
        <v>2540</v>
      </c>
      <c r="C50" s="4">
        <f t="shared" ref="C50:Q50" si="21">RANK(C24,C$7:C$28,C$3)</f>
        <v>6</v>
      </c>
      <c r="D50" s="4">
        <f t="shared" si="21"/>
        <v>12</v>
      </c>
      <c r="E50" s="4">
        <f t="shared" si="21"/>
        <v>19</v>
      </c>
      <c r="F50" s="4">
        <f t="shared" si="21"/>
        <v>16</v>
      </c>
      <c r="G50" s="4">
        <f t="shared" si="21"/>
        <v>12</v>
      </c>
      <c r="H50" s="4">
        <f t="shared" si="21"/>
        <v>9</v>
      </c>
      <c r="I50" s="4">
        <f t="shared" si="21"/>
        <v>11</v>
      </c>
      <c r="J50" s="4">
        <f t="shared" si="21"/>
        <v>17</v>
      </c>
      <c r="K50" s="4">
        <f t="shared" si="21"/>
        <v>3</v>
      </c>
      <c r="L50" s="4">
        <f t="shared" si="21"/>
        <v>4</v>
      </c>
      <c r="M50" s="4">
        <f t="shared" si="21"/>
        <v>4</v>
      </c>
      <c r="N50" s="4">
        <f t="shared" si="21"/>
        <v>9</v>
      </c>
      <c r="O50" s="4">
        <f t="shared" si="21"/>
        <v>3</v>
      </c>
      <c r="P50" s="4">
        <f t="shared" si="21"/>
        <v>5</v>
      </c>
      <c r="Q50" s="4">
        <f t="shared" si="21"/>
        <v>16</v>
      </c>
      <c r="R50" s="4"/>
      <c r="S50" s="4"/>
      <c r="T50" s="4"/>
      <c r="U50" s="4"/>
      <c r="V50" s="4"/>
      <c r="W50" s="4"/>
      <c r="X50" s="4"/>
      <c r="Y50" s="4"/>
    </row>
    <row r="51" spans="1:26" ht="15.6" x14ac:dyDescent="0.3">
      <c r="A51" s="4">
        <f t="shared" si="3"/>
        <v>2018</v>
      </c>
      <c r="B51" s="23">
        <f t="shared" si="3"/>
        <v>2620</v>
      </c>
      <c r="C51" s="4">
        <f t="shared" ref="C51:Q51" si="22">RANK(C25,C$7:C$28,C$3)</f>
        <v>2</v>
      </c>
      <c r="D51" s="4">
        <f t="shared" si="22"/>
        <v>6</v>
      </c>
      <c r="E51" s="4">
        <f t="shared" si="22"/>
        <v>5</v>
      </c>
      <c r="F51" s="4">
        <f t="shared" si="22"/>
        <v>10</v>
      </c>
      <c r="G51" s="4">
        <f t="shared" si="22"/>
        <v>2</v>
      </c>
      <c r="H51" s="4">
        <f t="shared" si="22"/>
        <v>13</v>
      </c>
      <c r="I51" s="4">
        <f t="shared" si="22"/>
        <v>10</v>
      </c>
      <c r="J51" s="4">
        <f t="shared" si="22"/>
        <v>15</v>
      </c>
      <c r="K51" s="4">
        <f t="shared" si="22"/>
        <v>7</v>
      </c>
      <c r="L51" s="4">
        <f t="shared" si="22"/>
        <v>7</v>
      </c>
      <c r="M51" s="4">
        <f t="shared" si="22"/>
        <v>2</v>
      </c>
      <c r="N51" s="4">
        <f t="shared" si="22"/>
        <v>3</v>
      </c>
      <c r="O51" s="4">
        <f t="shared" si="22"/>
        <v>4</v>
      </c>
      <c r="P51" s="4">
        <f t="shared" si="22"/>
        <v>4</v>
      </c>
      <c r="Q51" s="4">
        <f t="shared" si="22"/>
        <v>15</v>
      </c>
      <c r="R51" s="4"/>
      <c r="S51" s="4"/>
      <c r="T51" s="4"/>
      <c r="U51" s="4"/>
      <c r="V51" s="4"/>
      <c r="W51" s="4"/>
      <c r="X51" s="4"/>
      <c r="Y51" s="4"/>
    </row>
    <row r="52" spans="1:26" ht="15.6" x14ac:dyDescent="0.3">
      <c r="A52" s="4">
        <f t="shared" si="3"/>
        <v>2019</v>
      </c>
      <c r="B52" s="23">
        <f t="shared" si="3"/>
        <v>3230</v>
      </c>
      <c r="C52" s="4">
        <f t="shared" ref="C52:Q52" si="23">RANK(C26,C$7:C$28,C$3)</f>
        <v>1</v>
      </c>
      <c r="D52" s="4">
        <f t="shared" si="23"/>
        <v>3</v>
      </c>
      <c r="E52" s="4">
        <f t="shared" si="23"/>
        <v>12</v>
      </c>
      <c r="F52" s="4">
        <f t="shared" si="23"/>
        <v>13</v>
      </c>
      <c r="G52" s="4">
        <f t="shared" si="23"/>
        <v>1</v>
      </c>
      <c r="H52" s="4">
        <f t="shared" si="23"/>
        <v>7</v>
      </c>
      <c r="I52" s="4">
        <f t="shared" si="23"/>
        <v>3</v>
      </c>
      <c r="J52" s="4">
        <f t="shared" si="23"/>
        <v>18</v>
      </c>
      <c r="K52" s="4">
        <f t="shared" si="23"/>
        <v>5</v>
      </c>
      <c r="L52" s="4">
        <f t="shared" si="23"/>
        <v>3</v>
      </c>
      <c r="M52" s="4">
        <f t="shared" si="23"/>
        <v>1</v>
      </c>
      <c r="N52" s="4">
        <f t="shared" si="23"/>
        <v>4</v>
      </c>
      <c r="O52" s="4">
        <f t="shared" si="23"/>
        <v>5</v>
      </c>
      <c r="P52" s="4">
        <f t="shared" si="23"/>
        <v>3</v>
      </c>
      <c r="Q52" s="4">
        <f t="shared" si="23"/>
        <v>11</v>
      </c>
      <c r="R52" s="4"/>
      <c r="S52" s="4"/>
      <c r="T52" s="4"/>
      <c r="U52" s="4"/>
      <c r="V52" s="4"/>
      <c r="W52" s="4"/>
      <c r="X52" s="4"/>
      <c r="Y52" s="4"/>
    </row>
    <row r="53" spans="1:26" ht="15.6" x14ac:dyDescent="0.3">
      <c r="A53" s="4">
        <f t="shared" si="3"/>
        <v>2020</v>
      </c>
      <c r="B53" s="23">
        <f t="shared" si="3"/>
        <v>2990</v>
      </c>
      <c r="C53" s="4">
        <f t="shared" ref="C53:Q53" si="24">RANK(C27,C$7:C$28,C$3)</f>
        <v>4</v>
      </c>
      <c r="D53" s="4">
        <f t="shared" si="24"/>
        <v>5</v>
      </c>
      <c r="E53" s="4">
        <f t="shared" si="24"/>
        <v>14</v>
      </c>
      <c r="F53" s="4">
        <f t="shared" si="24"/>
        <v>2</v>
      </c>
      <c r="G53" s="4">
        <f t="shared" si="24"/>
        <v>6</v>
      </c>
      <c r="H53" s="4">
        <f t="shared" si="24"/>
        <v>12</v>
      </c>
      <c r="I53" s="4">
        <f t="shared" si="24"/>
        <v>3</v>
      </c>
      <c r="J53" s="4">
        <f t="shared" si="24"/>
        <v>10</v>
      </c>
      <c r="K53" s="4">
        <f t="shared" si="24"/>
        <v>2</v>
      </c>
      <c r="L53" s="4">
        <f t="shared" si="24"/>
        <v>2</v>
      </c>
      <c r="M53" s="4">
        <f t="shared" si="24"/>
        <v>5</v>
      </c>
      <c r="N53" s="4">
        <f t="shared" si="24"/>
        <v>2</v>
      </c>
      <c r="O53" s="4">
        <f t="shared" si="24"/>
        <v>1</v>
      </c>
      <c r="P53" s="4">
        <f t="shared" si="24"/>
        <v>2</v>
      </c>
      <c r="Q53" s="4">
        <f t="shared" si="24"/>
        <v>10</v>
      </c>
      <c r="R53" s="4"/>
      <c r="S53" s="4"/>
      <c r="T53" s="4"/>
      <c r="U53" s="4"/>
      <c r="V53" s="4"/>
      <c r="W53" s="4"/>
      <c r="X53" s="4"/>
      <c r="Y53" s="4"/>
    </row>
    <row r="54" spans="1:26" ht="15.6" x14ac:dyDescent="0.3">
      <c r="A54" s="4">
        <f t="shared" si="3"/>
        <v>2021</v>
      </c>
      <c r="B54" s="23">
        <f t="shared" si="3"/>
        <v>3060</v>
      </c>
      <c r="C54" s="4">
        <f t="shared" ref="C54:Q54" si="25">RANK(C28,C$7:C$28,C$3)</f>
        <v>3</v>
      </c>
      <c r="D54" s="4">
        <f t="shared" si="25"/>
        <v>1</v>
      </c>
      <c r="E54" s="4">
        <f t="shared" si="25"/>
        <v>16</v>
      </c>
      <c r="F54" s="4">
        <f t="shared" si="25"/>
        <v>20</v>
      </c>
      <c r="G54" s="4">
        <f t="shared" si="25"/>
        <v>15</v>
      </c>
      <c r="H54" s="4">
        <f t="shared" si="25"/>
        <v>18</v>
      </c>
      <c r="I54" s="4">
        <f t="shared" si="25"/>
        <v>17</v>
      </c>
      <c r="J54" s="4">
        <f t="shared" si="25"/>
        <v>18</v>
      </c>
      <c r="K54" s="4">
        <f t="shared" si="25"/>
        <v>1</v>
      </c>
      <c r="L54" s="4">
        <f t="shared" si="25"/>
        <v>1</v>
      </c>
      <c r="M54" s="4">
        <f t="shared" si="25"/>
        <v>3</v>
      </c>
      <c r="N54" s="4">
        <f t="shared" si="25"/>
        <v>15</v>
      </c>
      <c r="O54" s="4">
        <f t="shared" si="25"/>
        <v>2</v>
      </c>
      <c r="P54" s="4">
        <f t="shared" si="25"/>
        <v>1</v>
      </c>
      <c r="Q54" s="4">
        <f t="shared" si="25"/>
        <v>6</v>
      </c>
      <c r="R54" s="4"/>
      <c r="S54" s="4"/>
      <c r="T54" s="4"/>
      <c r="U54" s="4"/>
      <c r="V54" s="4"/>
      <c r="W54" s="4"/>
      <c r="X54" s="4"/>
      <c r="Y54" s="4"/>
    </row>
    <row r="55" spans="1:26" ht="15.6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6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6" x14ac:dyDescent="0.3">
      <c r="A57" s="26" t="s">
        <v>55</v>
      </c>
      <c r="B57" s="26"/>
      <c r="C57" s="26"/>
      <c r="R57" s="4"/>
      <c r="S57" s="4"/>
      <c r="T57" s="4"/>
      <c r="U57" s="4"/>
      <c r="V57" s="4"/>
      <c r="W57" s="4"/>
      <c r="X57" s="4"/>
      <c r="Y57" s="4"/>
      <c r="Z57" s="4"/>
    </row>
    <row r="58" spans="1:26" ht="15.6" x14ac:dyDescent="0.3">
      <c r="A58" s="27" t="s">
        <v>48</v>
      </c>
      <c r="B58" s="27" t="s">
        <v>49</v>
      </c>
      <c r="C58" s="27" t="s">
        <v>49</v>
      </c>
      <c r="D58" s="27" t="s">
        <v>49</v>
      </c>
      <c r="E58" s="27" t="s">
        <v>49</v>
      </c>
      <c r="F58" s="27" t="s">
        <v>49</v>
      </c>
      <c r="G58" s="27" t="s">
        <v>49</v>
      </c>
      <c r="H58" s="27" t="s">
        <v>49</v>
      </c>
      <c r="I58" s="27" t="s">
        <v>49</v>
      </c>
      <c r="J58" s="27" t="s">
        <v>49</v>
      </c>
      <c r="K58" s="27" t="s">
        <v>49</v>
      </c>
      <c r="L58" s="27" t="s">
        <v>49</v>
      </c>
      <c r="M58" s="27" t="s">
        <v>49</v>
      </c>
      <c r="N58" s="27" t="s">
        <v>49</v>
      </c>
      <c r="O58" s="27" t="s">
        <v>49</v>
      </c>
      <c r="P58" s="27" t="s">
        <v>49</v>
      </c>
      <c r="Q58" s="27" t="s">
        <v>2</v>
      </c>
      <c r="R58" s="4"/>
      <c r="S58" s="4"/>
      <c r="T58" s="4"/>
      <c r="U58" s="4"/>
      <c r="V58" s="4"/>
      <c r="W58" s="4"/>
      <c r="X58" s="4"/>
      <c r="Y58" s="4"/>
      <c r="Z58" s="4"/>
    </row>
    <row r="59" spans="1:26" ht="66" x14ac:dyDescent="0.3">
      <c r="A59" s="28" t="s">
        <v>31</v>
      </c>
      <c r="B59" s="109" t="s">
        <v>380</v>
      </c>
      <c r="C59" s="109" t="s">
        <v>381</v>
      </c>
      <c r="D59" s="28" t="s">
        <v>35</v>
      </c>
      <c r="E59" s="28" t="s">
        <v>36</v>
      </c>
      <c r="F59" s="28" t="s">
        <v>37</v>
      </c>
      <c r="G59" s="28" t="s">
        <v>38</v>
      </c>
      <c r="H59" s="28" t="s">
        <v>39</v>
      </c>
      <c r="I59" s="28" t="s">
        <v>40</v>
      </c>
      <c r="J59" s="28" t="s">
        <v>50</v>
      </c>
      <c r="K59" s="28" t="s">
        <v>51</v>
      </c>
      <c r="L59" s="28" t="s">
        <v>52</v>
      </c>
      <c r="M59" s="109" t="s">
        <v>268</v>
      </c>
      <c r="N59" s="28" t="s">
        <v>45</v>
      </c>
      <c r="O59" s="28" t="s">
        <v>46</v>
      </c>
      <c r="P59" s="28" t="s">
        <v>47</v>
      </c>
      <c r="Q59" s="109" t="s">
        <v>379</v>
      </c>
      <c r="R59" s="4"/>
      <c r="S59" s="4"/>
      <c r="T59" s="4"/>
      <c r="U59" s="4"/>
      <c r="V59" s="4"/>
      <c r="W59" s="4"/>
      <c r="X59" s="4"/>
      <c r="Y59" s="4"/>
      <c r="Z59" s="4"/>
    </row>
    <row r="60" spans="1:26" ht="15.6" x14ac:dyDescent="0.3">
      <c r="A60" s="24">
        <v>2000</v>
      </c>
      <c r="B60" s="24">
        <v>14</v>
      </c>
      <c r="C60" s="24">
        <v>17</v>
      </c>
      <c r="D60" s="24">
        <v>20</v>
      </c>
      <c r="E60" s="24">
        <v>16</v>
      </c>
      <c r="F60" s="24">
        <v>6</v>
      </c>
      <c r="G60" s="24">
        <v>21</v>
      </c>
      <c r="H60" s="24">
        <v>11</v>
      </c>
      <c r="I60" s="24">
        <v>14</v>
      </c>
      <c r="J60" s="24">
        <v>19</v>
      </c>
      <c r="K60" s="24">
        <v>21</v>
      </c>
      <c r="L60" s="24">
        <v>19</v>
      </c>
      <c r="M60" s="24">
        <v>19</v>
      </c>
      <c r="N60" s="24">
        <v>22</v>
      </c>
      <c r="O60" s="24">
        <v>22</v>
      </c>
      <c r="P60" s="24">
        <v>18</v>
      </c>
      <c r="Q60" s="24">
        <v>1670</v>
      </c>
      <c r="R60" s="4"/>
      <c r="S60" s="4"/>
      <c r="T60" s="4"/>
      <c r="U60" s="4"/>
      <c r="V60" s="4"/>
      <c r="W60" s="4"/>
      <c r="X60" s="4"/>
      <c r="Y60" s="4"/>
      <c r="Z60" s="4"/>
    </row>
    <row r="61" spans="1:26" ht="15.6" x14ac:dyDescent="0.3">
      <c r="A61" s="24">
        <v>2001</v>
      </c>
      <c r="B61" s="24">
        <v>17</v>
      </c>
      <c r="C61" s="24">
        <v>18</v>
      </c>
      <c r="D61" s="24">
        <v>12</v>
      </c>
      <c r="E61" s="24">
        <v>2</v>
      </c>
      <c r="F61" s="24">
        <v>18</v>
      </c>
      <c r="G61" s="24">
        <v>11</v>
      </c>
      <c r="H61" s="24">
        <v>17</v>
      </c>
      <c r="I61" s="24">
        <v>4</v>
      </c>
      <c r="J61" s="24">
        <v>13</v>
      </c>
      <c r="K61" s="24">
        <v>16</v>
      </c>
      <c r="L61" s="24">
        <v>14</v>
      </c>
      <c r="M61" s="24">
        <v>14</v>
      </c>
      <c r="N61" s="24">
        <v>19</v>
      </c>
      <c r="O61" s="24">
        <v>20</v>
      </c>
      <c r="P61" s="24">
        <v>13</v>
      </c>
      <c r="Q61" s="24">
        <v>2450</v>
      </c>
      <c r="R61" s="4"/>
      <c r="S61" s="4"/>
      <c r="T61" s="4"/>
      <c r="U61" s="4"/>
      <c r="V61" s="4"/>
      <c r="W61" s="4"/>
      <c r="X61" s="4"/>
      <c r="Y61" s="4"/>
      <c r="Z61" s="4"/>
    </row>
    <row r="62" spans="1:26" ht="15.6" x14ac:dyDescent="0.3">
      <c r="A62" s="24">
        <v>2002</v>
      </c>
      <c r="B62" s="24">
        <v>20</v>
      </c>
      <c r="C62" s="24">
        <v>21</v>
      </c>
      <c r="D62" s="24">
        <v>7</v>
      </c>
      <c r="E62" s="24">
        <v>13</v>
      </c>
      <c r="F62" s="24">
        <v>8</v>
      </c>
      <c r="G62" s="24">
        <v>17</v>
      </c>
      <c r="H62" s="24">
        <v>9</v>
      </c>
      <c r="I62" s="24">
        <v>7</v>
      </c>
      <c r="J62" s="24">
        <v>21</v>
      </c>
      <c r="K62" s="24">
        <v>20</v>
      </c>
      <c r="L62" s="24">
        <v>20</v>
      </c>
      <c r="M62" s="24">
        <v>18</v>
      </c>
      <c r="N62" s="24">
        <v>16</v>
      </c>
      <c r="O62" s="24">
        <v>21</v>
      </c>
      <c r="P62" s="24">
        <v>21</v>
      </c>
      <c r="Q62" s="24">
        <v>2160</v>
      </c>
      <c r="R62" s="4"/>
      <c r="S62" s="4"/>
      <c r="T62" s="4"/>
      <c r="U62" s="4"/>
      <c r="V62" s="4"/>
      <c r="W62" s="4"/>
      <c r="X62" s="4"/>
      <c r="Y62" s="4"/>
      <c r="Z62" s="4"/>
    </row>
    <row r="63" spans="1:26" ht="15.6" x14ac:dyDescent="0.3">
      <c r="A63" s="24">
        <v>2003</v>
      </c>
      <c r="B63" s="24">
        <v>21</v>
      </c>
      <c r="C63" s="24">
        <v>16</v>
      </c>
      <c r="D63" s="24">
        <v>22</v>
      </c>
      <c r="E63" s="24">
        <v>9</v>
      </c>
      <c r="F63" s="24">
        <v>18</v>
      </c>
      <c r="G63" s="24">
        <v>20</v>
      </c>
      <c r="H63" s="24">
        <v>22</v>
      </c>
      <c r="I63" s="24">
        <v>21</v>
      </c>
      <c r="J63" s="24">
        <v>22</v>
      </c>
      <c r="K63" s="24">
        <v>22</v>
      </c>
      <c r="L63" s="24">
        <v>22</v>
      </c>
      <c r="M63" s="24">
        <v>21</v>
      </c>
      <c r="N63" s="24">
        <v>15</v>
      </c>
      <c r="O63" s="24">
        <v>19</v>
      </c>
      <c r="P63" s="24">
        <v>14</v>
      </c>
      <c r="Q63" s="24">
        <v>1490</v>
      </c>
      <c r="R63" s="4"/>
      <c r="S63" s="4"/>
      <c r="T63" s="4"/>
      <c r="U63" s="4"/>
      <c r="V63" s="4"/>
      <c r="W63" s="4"/>
      <c r="X63" s="4"/>
      <c r="Y63" s="4"/>
      <c r="Z63" s="4"/>
    </row>
    <row r="64" spans="1:26" ht="15.6" x14ac:dyDescent="0.3">
      <c r="A64" s="24">
        <v>2004</v>
      </c>
      <c r="B64" s="24">
        <v>22</v>
      </c>
      <c r="C64" s="24">
        <v>19</v>
      </c>
      <c r="D64" s="24">
        <v>6</v>
      </c>
      <c r="E64" s="24">
        <v>5</v>
      </c>
      <c r="F64" s="24">
        <v>20</v>
      </c>
      <c r="G64" s="24">
        <v>5</v>
      </c>
      <c r="H64" s="24">
        <v>15</v>
      </c>
      <c r="I64" s="24">
        <v>2</v>
      </c>
      <c r="J64" s="24">
        <v>7</v>
      </c>
      <c r="K64" s="24">
        <v>10</v>
      </c>
      <c r="L64" s="24">
        <v>10</v>
      </c>
      <c r="M64" s="24">
        <v>8</v>
      </c>
      <c r="N64" s="24">
        <v>14</v>
      </c>
      <c r="O64" s="24">
        <v>18</v>
      </c>
      <c r="P64" s="24">
        <v>1</v>
      </c>
      <c r="Q64" s="24">
        <v>3120</v>
      </c>
      <c r="R64" s="4"/>
      <c r="S64" s="4"/>
      <c r="T64" s="4"/>
      <c r="U64" s="4"/>
      <c r="V64" s="4"/>
      <c r="W64" s="4"/>
      <c r="X64" s="4"/>
      <c r="Y64" s="4"/>
      <c r="Z64" s="4"/>
    </row>
    <row r="65" spans="1:26" ht="15.6" x14ac:dyDescent="0.3">
      <c r="A65" s="24">
        <v>2005</v>
      </c>
      <c r="B65" s="24">
        <v>19</v>
      </c>
      <c r="C65" s="24">
        <v>22</v>
      </c>
      <c r="D65" s="24">
        <v>8</v>
      </c>
      <c r="E65" s="24">
        <v>7</v>
      </c>
      <c r="F65" s="24">
        <v>22</v>
      </c>
      <c r="G65" s="24">
        <v>3</v>
      </c>
      <c r="H65" s="24">
        <v>21</v>
      </c>
      <c r="I65" s="24">
        <v>1</v>
      </c>
      <c r="J65" s="24">
        <v>12</v>
      </c>
      <c r="K65" s="24">
        <v>13</v>
      </c>
      <c r="L65" s="24">
        <v>12</v>
      </c>
      <c r="M65" s="24">
        <v>6</v>
      </c>
      <c r="N65" s="24">
        <v>19</v>
      </c>
      <c r="O65" s="24">
        <v>17</v>
      </c>
      <c r="P65" s="24">
        <v>17</v>
      </c>
      <c r="Q65" s="24">
        <v>2520</v>
      </c>
      <c r="R65" s="4"/>
      <c r="S65" s="4"/>
      <c r="T65" s="4"/>
      <c r="U65" s="4"/>
      <c r="V65" s="4"/>
      <c r="W65" s="4"/>
      <c r="X65" s="4"/>
      <c r="Y65" s="4"/>
      <c r="Z65" s="4"/>
    </row>
    <row r="66" spans="1:26" ht="15.6" x14ac:dyDescent="0.3">
      <c r="A66" s="24">
        <v>2006</v>
      </c>
      <c r="B66" s="24">
        <v>15</v>
      </c>
      <c r="C66" s="24">
        <v>20</v>
      </c>
      <c r="D66" s="24">
        <v>14</v>
      </c>
      <c r="E66" s="24">
        <v>10</v>
      </c>
      <c r="F66" s="24">
        <v>17</v>
      </c>
      <c r="G66" s="24">
        <v>15</v>
      </c>
      <c r="H66" s="24">
        <v>16</v>
      </c>
      <c r="I66" s="24">
        <v>11</v>
      </c>
      <c r="J66" s="24">
        <v>15</v>
      </c>
      <c r="K66" s="24">
        <v>14</v>
      </c>
      <c r="L66" s="24">
        <v>13</v>
      </c>
      <c r="M66" s="24">
        <v>9</v>
      </c>
      <c r="N66" s="24">
        <v>12</v>
      </c>
      <c r="O66" s="24">
        <v>16</v>
      </c>
      <c r="P66" s="24">
        <v>7</v>
      </c>
      <c r="Q66" s="24">
        <v>2550</v>
      </c>
      <c r="R66" s="4"/>
      <c r="S66" s="4"/>
      <c r="T66" s="4"/>
      <c r="U66" s="4"/>
      <c r="V66" s="4"/>
      <c r="W66" s="4"/>
      <c r="X66" s="4"/>
      <c r="Y66" s="4"/>
      <c r="Z66" s="4"/>
    </row>
    <row r="67" spans="1:26" ht="15.6" x14ac:dyDescent="0.3">
      <c r="A67" s="24">
        <v>2007</v>
      </c>
      <c r="B67" s="24">
        <v>16</v>
      </c>
      <c r="C67" s="24">
        <v>10</v>
      </c>
      <c r="D67" s="24">
        <v>10</v>
      </c>
      <c r="E67" s="24">
        <v>16</v>
      </c>
      <c r="F67" s="24">
        <v>4</v>
      </c>
      <c r="G67" s="24">
        <v>8</v>
      </c>
      <c r="H67" s="24">
        <v>2</v>
      </c>
      <c r="I67" s="24">
        <v>16</v>
      </c>
      <c r="J67" s="24">
        <v>20</v>
      </c>
      <c r="K67" s="24">
        <v>19</v>
      </c>
      <c r="L67" s="24">
        <v>18</v>
      </c>
      <c r="M67" s="24">
        <v>22</v>
      </c>
      <c r="N67" s="24">
        <v>10</v>
      </c>
      <c r="O67" s="24">
        <v>14</v>
      </c>
      <c r="P67" s="24">
        <v>9</v>
      </c>
      <c r="Q67" s="24">
        <v>2090</v>
      </c>
      <c r="R67" s="4"/>
      <c r="S67" s="4"/>
      <c r="T67" s="4"/>
      <c r="U67" s="4"/>
      <c r="V67" s="4"/>
      <c r="W67" s="4"/>
      <c r="X67" s="4"/>
      <c r="Y67" s="4"/>
      <c r="Z67" s="4"/>
    </row>
    <row r="68" spans="1:26" ht="15.6" x14ac:dyDescent="0.3">
      <c r="A68" s="24">
        <v>2008</v>
      </c>
      <c r="B68" s="24">
        <v>17</v>
      </c>
      <c r="C68" s="24">
        <v>14</v>
      </c>
      <c r="D68" s="24">
        <v>9</v>
      </c>
      <c r="E68" s="24">
        <v>2</v>
      </c>
      <c r="F68" s="24">
        <v>8</v>
      </c>
      <c r="G68" s="24">
        <v>14</v>
      </c>
      <c r="H68" s="24">
        <v>3</v>
      </c>
      <c r="I68" s="24">
        <v>8</v>
      </c>
      <c r="J68" s="24">
        <v>9</v>
      </c>
      <c r="K68" s="24">
        <v>8</v>
      </c>
      <c r="L68" s="24">
        <v>11</v>
      </c>
      <c r="M68" s="24">
        <v>7</v>
      </c>
      <c r="N68" s="24">
        <v>16</v>
      </c>
      <c r="O68" s="24">
        <v>8</v>
      </c>
      <c r="P68" s="24">
        <v>3</v>
      </c>
      <c r="Q68" s="24">
        <v>2970</v>
      </c>
      <c r="R68" s="4"/>
      <c r="S68" s="4"/>
      <c r="T68" s="4"/>
      <c r="U68" s="4"/>
      <c r="V68" s="4"/>
      <c r="W68" s="4"/>
      <c r="X68" s="4"/>
      <c r="Y68" s="4"/>
      <c r="Z68" s="4"/>
    </row>
    <row r="69" spans="1:26" ht="15.6" x14ac:dyDescent="0.3">
      <c r="A69" s="24">
        <v>2009</v>
      </c>
      <c r="B69" s="24">
        <v>11</v>
      </c>
      <c r="C69" s="24">
        <v>15</v>
      </c>
      <c r="D69" s="24">
        <v>3</v>
      </c>
      <c r="E69" s="24">
        <v>7</v>
      </c>
      <c r="F69" s="24">
        <v>10</v>
      </c>
      <c r="G69" s="24">
        <v>10</v>
      </c>
      <c r="H69" s="24">
        <v>6</v>
      </c>
      <c r="I69" s="24">
        <v>9</v>
      </c>
      <c r="J69" s="24">
        <v>16</v>
      </c>
      <c r="K69" s="24">
        <v>18</v>
      </c>
      <c r="L69" s="24">
        <v>21</v>
      </c>
      <c r="M69" s="24">
        <v>13</v>
      </c>
      <c r="N69" s="24">
        <v>21</v>
      </c>
      <c r="O69" s="24">
        <v>13</v>
      </c>
      <c r="P69" s="24">
        <v>22</v>
      </c>
      <c r="Q69" s="24">
        <v>2130</v>
      </c>
      <c r="R69" s="4"/>
      <c r="S69" s="4"/>
      <c r="T69" s="4"/>
      <c r="U69" s="4"/>
      <c r="V69" s="4"/>
      <c r="W69" s="4"/>
      <c r="X69" s="4"/>
      <c r="Y69" s="4"/>
      <c r="Z69" s="4"/>
    </row>
    <row r="70" spans="1:26" ht="15.6" x14ac:dyDescent="0.3">
      <c r="A70" s="24">
        <v>2010</v>
      </c>
      <c r="B70" s="24">
        <v>8</v>
      </c>
      <c r="C70" s="24">
        <v>13</v>
      </c>
      <c r="D70" s="24">
        <v>1</v>
      </c>
      <c r="E70" s="24">
        <v>15</v>
      </c>
      <c r="F70" s="24">
        <v>20</v>
      </c>
      <c r="G70" s="24">
        <v>1</v>
      </c>
      <c r="H70" s="24">
        <v>17</v>
      </c>
      <c r="I70" s="24">
        <v>6</v>
      </c>
      <c r="J70" s="24">
        <v>18</v>
      </c>
      <c r="K70" s="24">
        <v>17</v>
      </c>
      <c r="L70" s="24">
        <v>17</v>
      </c>
      <c r="M70" s="24">
        <v>12</v>
      </c>
      <c r="N70" s="24">
        <v>18</v>
      </c>
      <c r="O70" s="24">
        <v>11</v>
      </c>
      <c r="P70" s="24">
        <v>4</v>
      </c>
      <c r="Q70" s="24">
        <v>2320</v>
      </c>
      <c r="R70" s="4"/>
      <c r="S70" s="4"/>
      <c r="T70" s="4"/>
      <c r="U70" s="4"/>
      <c r="V70" s="4"/>
      <c r="W70" s="4"/>
      <c r="X70" s="4"/>
      <c r="Y70" s="4"/>
      <c r="Z70" s="4"/>
    </row>
    <row r="71" spans="1:26" ht="15.6" x14ac:dyDescent="0.3">
      <c r="A71" s="24">
        <v>2011</v>
      </c>
      <c r="B71" s="24">
        <v>13</v>
      </c>
      <c r="C71" s="24">
        <v>8</v>
      </c>
      <c r="D71" s="24">
        <v>21</v>
      </c>
      <c r="E71" s="24">
        <v>10</v>
      </c>
      <c r="F71" s="24">
        <v>16</v>
      </c>
      <c r="G71" s="24">
        <v>22</v>
      </c>
      <c r="H71" s="24">
        <v>20</v>
      </c>
      <c r="I71" s="24">
        <v>12</v>
      </c>
      <c r="J71" s="24">
        <v>14</v>
      </c>
      <c r="K71" s="24">
        <v>12</v>
      </c>
      <c r="L71" s="24">
        <v>15</v>
      </c>
      <c r="M71" s="24">
        <v>11</v>
      </c>
      <c r="N71" s="24">
        <v>13</v>
      </c>
      <c r="O71" s="24">
        <v>9</v>
      </c>
      <c r="P71" s="24">
        <v>2</v>
      </c>
      <c r="Q71" s="24">
        <v>2410</v>
      </c>
      <c r="R71" s="4"/>
      <c r="S71" s="4"/>
      <c r="T71" s="4"/>
      <c r="U71" s="4"/>
      <c r="V71" s="4"/>
      <c r="W71" s="4"/>
      <c r="X71" s="4"/>
      <c r="Y71" s="4"/>
      <c r="Z71" s="4"/>
    </row>
    <row r="72" spans="1:26" ht="15.6" x14ac:dyDescent="0.3">
      <c r="A72" s="24">
        <v>2012</v>
      </c>
      <c r="B72" s="24">
        <v>12</v>
      </c>
      <c r="C72" s="24">
        <v>2</v>
      </c>
      <c r="D72" s="24">
        <v>18</v>
      </c>
      <c r="E72" s="24">
        <v>21</v>
      </c>
      <c r="F72" s="24">
        <v>10</v>
      </c>
      <c r="G72" s="24">
        <v>19</v>
      </c>
      <c r="H72" s="24">
        <v>14</v>
      </c>
      <c r="I72" s="24">
        <v>21</v>
      </c>
      <c r="J72" s="24">
        <v>17</v>
      </c>
      <c r="K72" s="24">
        <v>15</v>
      </c>
      <c r="L72" s="24">
        <v>16</v>
      </c>
      <c r="M72" s="24">
        <v>20</v>
      </c>
      <c r="N72" s="24">
        <v>11</v>
      </c>
      <c r="O72" s="24">
        <v>6</v>
      </c>
      <c r="P72" s="24">
        <v>20</v>
      </c>
      <c r="Q72" s="24">
        <v>2590</v>
      </c>
      <c r="R72" s="4"/>
      <c r="S72" s="4"/>
      <c r="T72" s="4"/>
      <c r="U72" s="4"/>
      <c r="V72" s="4"/>
      <c r="W72" s="4"/>
      <c r="X72" s="4"/>
      <c r="Y72" s="4"/>
      <c r="Z72" s="4"/>
    </row>
    <row r="73" spans="1:26" ht="15.6" x14ac:dyDescent="0.3">
      <c r="A73" s="24">
        <v>2013</v>
      </c>
      <c r="B73" s="24">
        <v>8</v>
      </c>
      <c r="C73" s="24">
        <v>7</v>
      </c>
      <c r="D73" s="24">
        <v>4</v>
      </c>
      <c r="E73" s="24">
        <v>19</v>
      </c>
      <c r="F73" s="24">
        <v>13</v>
      </c>
      <c r="G73" s="24">
        <v>6</v>
      </c>
      <c r="H73" s="24">
        <v>13</v>
      </c>
      <c r="I73" s="24">
        <v>13</v>
      </c>
      <c r="J73" s="24">
        <v>11</v>
      </c>
      <c r="K73" s="24">
        <v>11</v>
      </c>
      <c r="L73" s="24">
        <v>7</v>
      </c>
      <c r="M73" s="24">
        <v>17</v>
      </c>
      <c r="N73" s="24">
        <v>9</v>
      </c>
      <c r="O73" s="24">
        <v>12</v>
      </c>
      <c r="P73" s="24">
        <v>5</v>
      </c>
      <c r="Q73" s="24">
        <v>2570</v>
      </c>
      <c r="R73" s="4"/>
      <c r="S73" s="4"/>
      <c r="T73" s="4"/>
      <c r="U73" s="4"/>
      <c r="V73" s="4"/>
      <c r="W73" s="4"/>
      <c r="X73" s="4"/>
      <c r="Y73" s="4"/>
      <c r="Z73" s="4"/>
    </row>
    <row r="74" spans="1:26" ht="15.6" x14ac:dyDescent="0.3">
      <c r="A74" s="24">
        <v>2014</v>
      </c>
      <c r="B74" s="24">
        <v>8</v>
      </c>
      <c r="C74" s="24">
        <v>4</v>
      </c>
      <c r="D74" s="24">
        <v>2</v>
      </c>
      <c r="E74" s="24">
        <v>1</v>
      </c>
      <c r="F74" s="24">
        <v>3</v>
      </c>
      <c r="G74" s="24">
        <v>2</v>
      </c>
      <c r="H74" s="24">
        <v>1</v>
      </c>
      <c r="I74" s="24">
        <v>3</v>
      </c>
      <c r="J74" s="24">
        <v>10</v>
      </c>
      <c r="K74" s="24">
        <v>9</v>
      </c>
      <c r="L74" s="24">
        <v>8</v>
      </c>
      <c r="M74" s="24">
        <v>5</v>
      </c>
      <c r="N74" s="24">
        <v>8</v>
      </c>
      <c r="O74" s="24">
        <v>15</v>
      </c>
      <c r="P74" s="24">
        <v>12</v>
      </c>
      <c r="Q74" s="24">
        <v>2670</v>
      </c>
      <c r="R74" s="4"/>
      <c r="S74" s="4"/>
      <c r="T74" s="4"/>
      <c r="U74" s="4"/>
      <c r="V74" s="4"/>
      <c r="W74" s="4"/>
      <c r="X74" s="4"/>
      <c r="Y74" s="4"/>
      <c r="Z74" s="4"/>
    </row>
    <row r="75" spans="1:26" ht="15.6" x14ac:dyDescent="0.3">
      <c r="A75" s="24">
        <v>2015</v>
      </c>
      <c r="B75" s="24">
        <v>7</v>
      </c>
      <c r="C75" s="24">
        <v>9</v>
      </c>
      <c r="D75" s="24">
        <v>17</v>
      </c>
      <c r="E75" s="24">
        <v>22</v>
      </c>
      <c r="F75" s="24">
        <v>4</v>
      </c>
      <c r="G75" s="24">
        <v>16</v>
      </c>
      <c r="H75" s="24">
        <v>7</v>
      </c>
      <c r="I75" s="24">
        <v>20</v>
      </c>
      <c r="J75" s="24">
        <v>6</v>
      </c>
      <c r="K75" s="24">
        <v>6</v>
      </c>
      <c r="L75" s="24">
        <v>9</v>
      </c>
      <c r="M75" s="24">
        <v>16</v>
      </c>
      <c r="N75" s="24">
        <v>7</v>
      </c>
      <c r="O75" s="24">
        <v>10</v>
      </c>
      <c r="P75" s="24">
        <v>19</v>
      </c>
      <c r="Q75" s="24">
        <v>2830</v>
      </c>
      <c r="R75" s="4"/>
      <c r="S75" s="4"/>
      <c r="T75" s="4"/>
      <c r="U75" s="4"/>
      <c r="V75" s="4"/>
      <c r="W75" s="4"/>
      <c r="X75" s="4"/>
      <c r="Y75" s="4"/>
      <c r="Z75" s="4"/>
    </row>
    <row r="76" spans="1:26" ht="15.6" x14ac:dyDescent="0.3">
      <c r="A76" s="24">
        <v>2016</v>
      </c>
      <c r="B76" s="24">
        <v>5</v>
      </c>
      <c r="C76" s="24">
        <v>11</v>
      </c>
      <c r="D76" s="24">
        <v>10</v>
      </c>
      <c r="E76" s="24">
        <v>5</v>
      </c>
      <c r="F76" s="24">
        <v>13</v>
      </c>
      <c r="G76" s="24">
        <v>4</v>
      </c>
      <c r="H76" s="24">
        <v>8</v>
      </c>
      <c r="I76" s="24">
        <v>5</v>
      </c>
      <c r="J76" s="24">
        <v>4</v>
      </c>
      <c r="K76" s="24">
        <v>5</v>
      </c>
      <c r="L76" s="24">
        <v>6</v>
      </c>
      <c r="M76" s="24">
        <v>1</v>
      </c>
      <c r="N76" s="24">
        <v>6</v>
      </c>
      <c r="O76" s="24">
        <v>7</v>
      </c>
      <c r="P76" s="24">
        <v>8</v>
      </c>
      <c r="Q76" s="24">
        <v>2850</v>
      </c>
      <c r="R76" s="4"/>
      <c r="S76" s="4"/>
      <c r="T76" s="4"/>
      <c r="U76" s="4"/>
      <c r="V76" s="4"/>
      <c r="W76" s="4"/>
      <c r="X76" s="4"/>
      <c r="Y76" s="4"/>
      <c r="Z76" s="4"/>
    </row>
    <row r="77" spans="1:26" ht="15.6" x14ac:dyDescent="0.3">
      <c r="A77" s="24">
        <v>2017</v>
      </c>
      <c r="B77" s="24">
        <v>6</v>
      </c>
      <c r="C77" s="24">
        <v>12</v>
      </c>
      <c r="D77" s="24">
        <v>19</v>
      </c>
      <c r="E77" s="24">
        <v>16</v>
      </c>
      <c r="F77" s="24">
        <v>12</v>
      </c>
      <c r="G77" s="24">
        <v>9</v>
      </c>
      <c r="H77" s="24">
        <v>11</v>
      </c>
      <c r="I77" s="24">
        <v>17</v>
      </c>
      <c r="J77" s="24">
        <v>3</v>
      </c>
      <c r="K77" s="24">
        <v>4</v>
      </c>
      <c r="L77" s="24">
        <v>4</v>
      </c>
      <c r="M77" s="24">
        <v>9</v>
      </c>
      <c r="N77" s="24">
        <v>3</v>
      </c>
      <c r="O77" s="24">
        <v>5</v>
      </c>
      <c r="P77" s="24">
        <v>16</v>
      </c>
      <c r="Q77" s="24">
        <v>2540</v>
      </c>
      <c r="R77" s="4"/>
      <c r="S77" s="4"/>
      <c r="T77" s="4"/>
      <c r="U77" s="4"/>
      <c r="V77" s="4"/>
      <c r="W77" s="4"/>
      <c r="X77" s="4"/>
      <c r="Y77" s="4"/>
      <c r="Z77" s="4"/>
    </row>
    <row r="78" spans="1:26" ht="15.6" x14ac:dyDescent="0.3">
      <c r="A78" s="24">
        <v>2018</v>
      </c>
      <c r="B78" s="24">
        <v>2</v>
      </c>
      <c r="C78" s="24">
        <v>6</v>
      </c>
      <c r="D78" s="24">
        <v>5</v>
      </c>
      <c r="E78" s="24">
        <v>10</v>
      </c>
      <c r="F78" s="24">
        <v>2</v>
      </c>
      <c r="G78" s="24">
        <v>13</v>
      </c>
      <c r="H78" s="24">
        <v>10</v>
      </c>
      <c r="I78" s="24">
        <v>15</v>
      </c>
      <c r="J78" s="24">
        <v>7</v>
      </c>
      <c r="K78" s="24">
        <v>7</v>
      </c>
      <c r="L78" s="24">
        <v>2</v>
      </c>
      <c r="M78" s="24">
        <v>3</v>
      </c>
      <c r="N78" s="24">
        <v>4</v>
      </c>
      <c r="O78" s="24">
        <v>4</v>
      </c>
      <c r="P78" s="24">
        <v>15</v>
      </c>
      <c r="Q78" s="24">
        <v>2620</v>
      </c>
      <c r="R78" s="4"/>
      <c r="S78" s="4"/>
      <c r="T78" s="4"/>
      <c r="U78" s="4"/>
      <c r="V78" s="4"/>
      <c r="W78" s="4"/>
      <c r="X78" s="4"/>
      <c r="Y78" s="4"/>
      <c r="Z78" s="4"/>
    </row>
    <row r="79" spans="1:26" ht="15.6" x14ac:dyDescent="0.3">
      <c r="A79" s="24">
        <v>2019</v>
      </c>
      <c r="B79" s="24">
        <v>1</v>
      </c>
      <c r="C79" s="24">
        <v>3</v>
      </c>
      <c r="D79" s="24">
        <v>12</v>
      </c>
      <c r="E79" s="24">
        <v>13</v>
      </c>
      <c r="F79" s="24">
        <v>1</v>
      </c>
      <c r="G79" s="24">
        <v>7</v>
      </c>
      <c r="H79" s="24">
        <v>3</v>
      </c>
      <c r="I79" s="24">
        <v>18</v>
      </c>
      <c r="J79" s="24">
        <v>5</v>
      </c>
      <c r="K79" s="24">
        <v>3</v>
      </c>
      <c r="L79" s="24">
        <v>1</v>
      </c>
      <c r="M79" s="24">
        <v>4</v>
      </c>
      <c r="N79" s="24">
        <v>5</v>
      </c>
      <c r="O79" s="24">
        <v>3</v>
      </c>
      <c r="P79" s="24">
        <v>11</v>
      </c>
      <c r="Q79" s="24">
        <v>3230</v>
      </c>
      <c r="R79" s="4"/>
      <c r="S79" s="4"/>
      <c r="T79" s="4"/>
      <c r="U79" s="4"/>
      <c r="V79" s="4"/>
      <c r="W79" s="4"/>
      <c r="X79" s="4"/>
      <c r="Y79" s="4"/>
      <c r="Z79" s="4"/>
    </row>
    <row r="80" spans="1:26" ht="15.6" x14ac:dyDescent="0.3">
      <c r="A80" s="24">
        <v>2020</v>
      </c>
      <c r="B80" s="24">
        <v>4</v>
      </c>
      <c r="C80" s="24">
        <v>5</v>
      </c>
      <c r="D80" s="24">
        <v>14</v>
      </c>
      <c r="E80" s="24">
        <v>2</v>
      </c>
      <c r="F80" s="24">
        <v>6</v>
      </c>
      <c r="G80" s="24">
        <v>12</v>
      </c>
      <c r="H80" s="24">
        <v>3</v>
      </c>
      <c r="I80" s="24">
        <v>10</v>
      </c>
      <c r="J80" s="24">
        <v>2</v>
      </c>
      <c r="K80" s="24">
        <v>2</v>
      </c>
      <c r="L80" s="24">
        <v>5</v>
      </c>
      <c r="M80" s="24">
        <v>2</v>
      </c>
      <c r="N80" s="24">
        <v>1</v>
      </c>
      <c r="O80" s="24">
        <v>2</v>
      </c>
      <c r="P80" s="24">
        <v>10</v>
      </c>
      <c r="Q80" s="24">
        <v>2990</v>
      </c>
      <c r="R80" s="4"/>
      <c r="S80" s="4"/>
      <c r="T80" s="4"/>
      <c r="U80" s="4"/>
      <c r="V80" s="4"/>
      <c r="W80" s="4"/>
      <c r="X80" s="4"/>
      <c r="Y80" s="4"/>
      <c r="Z80" s="4"/>
    </row>
    <row r="81" spans="1:26" ht="15.6" x14ac:dyDescent="0.3">
      <c r="A81" s="24">
        <v>2021</v>
      </c>
      <c r="B81" s="24">
        <v>3</v>
      </c>
      <c r="C81" s="24">
        <v>1</v>
      </c>
      <c r="D81" s="24">
        <v>16</v>
      </c>
      <c r="E81" s="24">
        <v>20</v>
      </c>
      <c r="F81" s="24">
        <v>15</v>
      </c>
      <c r="G81" s="24">
        <v>18</v>
      </c>
      <c r="H81" s="24">
        <v>17</v>
      </c>
      <c r="I81" s="24">
        <v>18</v>
      </c>
      <c r="J81" s="24">
        <v>1</v>
      </c>
      <c r="K81" s="24">
        <v>1</v>
      </c>
      <c r="L81" s="24">
        <v>3</v>
      </c>
      <c r="M81" s="24">
        <v>15</v>
      </c>
      <c r="N81" s="24">
        <v>2</v>
      </c>
      <c r="O81" s="24">
        <v>1</v>
      </c>
      <c r="P81" s="24">
        <v>6</v>
      </c>
      <c r="Q81" s="24">
        <v>3060</v>
      </c>
      <c r="R81" s="4"/>
      <c r="S81" s="4"/>
      <c r="T81" s="4"/>
      <c r="U81" s="4"/>
      <c r="V81" s="4"/>
      <c r="W81" s="4"/>
      <c r="X81" s="4"/>
      <c r="Y81" s="4"/>
      <c r="Z81" s="4"/>
    </row>
    <row r="82" spans="1:26" ht="15.6" x14ac:dyDescent="0.3">
      <c r="R82" s="4"/>
      <c r="S82" s="4"/>
      <c r="T82" s="4"/>
      <c r="U82" s="4"/>
      <c r="V82" s="4"/>
      <c r="W82" s="4"/>
      <c r="X82" s="4"/>
      <c r="Y82" s="4"/>
      <c r="Z82" s="4"/>
    </row>
    <row r="83" spans="1:26" ht="15.6" x14ac:dyDescent="0.3">
      <c r="A83" s="24" t="s">
        <v>54</v>
      </c>
      <c r="B83" s="25">
        <f t="shared" ref="B83:P83" si="26">CORREL($P$4:$P$25,B60:B81)</f>
        <v>0.4277790111566423</v>
      </c>
      <c r="C83" s="25">
        <f t="shared" si="26"/>
        <v>0.30129586855621143</v>
      </c>
      <c r="D83" s="25">
        <f t="shared" si="26"/>
        <v>-0.22947894137323996</v>
      </c>
      <c r="E83" s="25">
        <f>CORREL($P$4:$P$25,E60:E81)</f>
        <v>-0.31696152725648885</v>
      </c>
      <c r="F83" s="25">
        <f t="shared" si="26"/>
        <v>0.45603474830796231</v>
      </c>
      <c r="G83" s="25">
        <f t="shared" si="26"/>
        <v>-0.31259453343988747</v>
      </c>
      <c r="H83" s="25">
        <f t="shared" si="26"/>
        <v>0.23998167854590377</v>
      </c>
      <c r="I83" s="25">
        <f t="shared" si="26"/>
        <v>-0.21172046670611533</v>
      </c>
      <c r="J83" s="25">
        <f t="shared" si="26"/>
        <v>5.5195576951126049E-2</v>
      </c>
      <c r="K83" s="25">
        <f t="shared" si="26"/>
        <v>4.2188158343242098E-2</v>
      </c>
      <c r="L83" s="25">
        <f t="shared" si="26"/>
        <v>7.7559676709706385E-2</v>
      </c>
      <c r="M83" s="25">
        <f t="shared" si="26"/>
        <v>-0.11682507310907878</v>
      </c>
      <c r="N83" s="25">
        <f t="shared" si="26"/>
        <v>9.3110734067714078E-3</v>
      </c>
      <c r="O83" s="25">
        <f t="shared" si="26"/>
        <v>8.5922909758319579E-2</v>
      </c>
      <c r="P83" s="25">
        <f t="shared" si="26"/>
        <v>-0.21391785005993219</v>
      </c>
      <c r="R83" s="4"/>
      <c r="S83" s="4"/>
      <c r="T83" s="4"/>
      <c r="U83" s="4"/>
      <c r="V83" s="4"/>
      <c r="W83" s="4"/>
      <c r="X83" s="4"/>
      <c r="Y83" s="4"/>
      <c r="Z83" s="4"/>
    </row>
    <row r="84" spans="1:26" ht="15.6" x14ac:dyDescent="0.3">
      <c r="A84" s="24" t="s">
        <v>56</v>
      </c>
      <c r="B84" s="24">
        <f t="shared" ref="B84:P84" si="27">IF(B83&lt;0,1,0)</f>
        <v>0</v>
      </c>
      <c r="C84" s="24">
        <f t="shared" si="27"/>
        <v>0</v>
      </c>
      <c r="D84" s="24">
        <f t="shared" si="27"/>
        <v>1</v>
      </c>
      <c r="E84" s="24">
        <f t="shared" si="27"/>
        <v>1</v>
      </c>
      <c r="F84" s="24">
        <f t="shared" si="27"/>
        <v>0</v>
      </c>
      <c r="G84" s="24">
        <f t="shared" si="27"/>
        <v>1</v>
      </c>
      <c r="H84" s="24">
        <f t="shared" si="27"/>
        <v>0</v>
      </c>
      <c r="I84" s="24">
        <f t="shared" si="27"/>
        <v>1</v>
      </c>
      <c r="J84" s="24">
        <f t="shared" si="27"/>
        <v>0</v>
      </c>
      <c r="K84" s="24">
        <f t="shared" si="27"/>
        <v>0</v>
      </c>
      <c r="L84" s="24">
        <f t="shared" si="27"/>
        <v>0</v>
      </c>
      <c r="M84" s="24">
        <f t="shared" si="27"/>
        <v>1</v>
      </c>
      <c r="N84" s="24">
        <f t="shared" si="27"/>
        <v>0</v>
      </c>
      <c r="O84" s="24">
        <f t="shared" si="27"/>
        <v>0</v>
      </c>
      <c r="P84" s="24">
        <f t="shared" si="27"/>
        <v>1</v>
      </c>
      <c r="Q84" s="24">
        <f>SUM(B84:P84)</f>
        <v>6</v>
      </c>
      <c r="R84" s="4"/>
      <c r="S84" s="4"/>
      <c r="T84" s="4"/>
      <c r="U84" s="4"/>
      <c r="V84" s="4"/>
      <c r="W84" s="4"/>
      <c r="X84" s="4"/>
      <c r="Y84" s="4"/>
      <c r="Z84" s="4"/>
    </row>
    <row r="85" spans="1:26" ht="15.6" x14ac:dyDescent="0.3">
      <c r="R85" s="4"/>
      <c r="S85" s="4"/>
      <c r="T85" s="4"/>
      <c r="U85" s="4"/>
      <c r="V85" s="4"/>
      <c r="W85" s="4"/>
      <c r="X85" s="4"/>
      <c r="Y85" s="4"/>
      <c r="Z85" s="4"/>
    </row>
    <row r="86" spans="1:26" ht="15.6" x14ac:dyDescent="0.3">
      <c r="R86" s="4"/>
      <c r="S86" s="4"/>
      <c r="T86" s="4"/>
      <c r="U86" s="4"/>
      <c r="V86" s="4"/>
      <c r="W86" s="4"/>
      <c r="X86" s="4"/>
      <c r="Y86" s="4"/>
      <c r="Z86" s="4"/>
    </row>
    <row r="87" spans="1:26" ht="15.6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6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6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6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6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6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6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6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6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6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6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6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6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6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6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6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6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6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6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6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6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6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6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6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6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6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6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6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6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6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6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6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6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6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6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6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6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6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6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6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6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6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6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6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6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6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6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6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6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6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6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6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6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6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6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6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6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6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6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6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6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6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6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6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6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6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6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6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6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6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6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6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6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6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6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6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6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6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6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6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6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6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6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6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6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6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6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6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6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6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6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6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6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6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6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6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6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6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6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6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6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6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6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6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6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6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6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6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6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6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6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6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6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6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6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6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6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6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6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6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6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6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6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6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6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6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6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6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6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6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6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6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6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6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6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6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6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6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6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6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6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6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6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6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6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6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6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6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6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6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6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6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6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6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6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6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6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6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6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6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6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6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6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6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6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6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6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6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6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6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6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6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6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6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6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6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6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6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6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6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6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6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6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6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6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6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6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6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6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6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6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6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6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6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6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6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6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6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6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6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6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6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6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6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6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6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6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6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6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6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6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6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6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6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6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6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6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6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6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6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6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6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6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6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6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6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6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6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6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6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6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6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6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6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6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6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6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6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6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6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6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6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6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6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6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6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6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6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6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6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6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6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6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6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6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6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6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6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6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6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6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6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6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6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6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6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6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6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6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6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6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6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6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6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6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6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6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6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6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6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6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6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6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6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6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6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6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6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6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6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6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6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6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6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6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6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6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6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6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6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6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6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6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6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6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6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6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6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6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6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6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6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6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6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6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6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6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6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6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6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6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6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6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6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6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6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6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6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6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6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6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6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6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6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6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6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6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6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6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6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6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6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6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6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6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6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6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6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6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6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6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6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6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6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6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6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6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6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6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6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6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6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6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6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6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6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6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6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6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6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6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6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6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6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6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6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6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6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6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6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6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6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6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6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6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6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6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6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6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6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6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6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6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6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6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6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6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6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6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6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6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6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6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6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6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6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6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6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6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6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6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6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6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6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6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6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6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6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6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6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6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6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6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6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6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6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6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6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6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6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6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6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6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6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6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6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6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6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6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6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6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6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6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6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6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6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6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6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6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6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6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6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6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6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6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6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6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6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6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6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6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6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6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6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6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6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6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6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6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6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6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6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6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6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6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6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6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6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6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6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6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6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6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6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6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6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6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6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6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6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6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6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6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6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6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6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6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6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6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6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6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6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6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6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6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6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6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6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6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6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6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6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6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6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6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6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6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6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6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6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6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6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6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6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6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6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6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6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6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6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6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6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6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6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6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6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6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6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6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6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6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6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6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6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6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6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6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6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6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6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6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6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6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6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6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6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6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6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6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6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6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6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6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6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6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6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6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6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6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6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6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6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6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6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6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6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6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6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6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6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6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6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6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6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6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6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6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6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6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6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6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6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6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6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6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6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6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6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6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6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6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6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6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6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6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6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6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6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6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6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6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6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6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6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6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6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6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6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6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6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6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6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6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6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6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6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6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6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6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6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6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6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6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6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6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6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6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6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6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6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6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6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6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6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6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6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6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6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6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6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6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6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6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6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6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6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6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6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6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6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6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6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6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6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6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6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6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6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6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6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6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6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6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6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6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6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6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6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6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6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6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6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6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6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6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6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6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6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6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6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6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6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6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6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6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6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6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6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6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6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6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6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6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6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6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6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6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6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6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6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6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6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6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6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6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6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6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6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6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6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6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6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6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6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6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6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6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6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6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6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6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6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6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6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6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6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6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6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6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6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6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6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6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6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6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6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6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6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6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6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6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6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6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6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6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6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6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6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6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6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6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6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6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6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6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6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6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6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6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6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6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6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6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6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6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6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6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6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6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6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6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6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6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6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6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6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6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6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6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6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6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6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6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6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6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6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6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6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6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6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6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6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6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6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6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6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6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6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6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6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6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6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6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6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6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6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6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6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6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6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6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6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6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6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6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6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6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6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6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6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6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6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6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6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6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6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6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6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6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6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</sheetData>
  <conditionalFormatting sqref="B33:B5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3:Y5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AFB12-4265-4592-B190-A3412058A3D4}">
  <sheetPr>
    <tabColor rgb="FF00B0F0"/>
  </sheetPr>
  <dimension ref="A1:DW123"/>
  <sheetViews>
    <sheetView zoomScale="12" zoomScaleNormal="20" workbookViewId="0">
      <selection activeCell="DV87" sqref="DV87"/>
    </sheetView>
  </sheetViews>
  <sheetFormatPr baseColWidth="10" defaultRowHeight="13.8" x14ac:dyDescent="0.3"/>
  <sheetData>
    <row r="1" spans="1:124" ht="18" x14ac:dyDescent="0.3">
      <c r="A1" s="29"/>
      <c r="Q1" s="29"/>
      <c r="AG1" s="29"/>
      <c r="AW1" s="29"/>
      <c r="BM1" s="29"/>
      <c r="CC1" s="29"/>
      <c r="CS1" s="29"/>
      <c r="DI1" s="29"/>
    </row>
    <row r="2" spans="1:124" x14ac:dyDescent="0.3">
      <c r="A2" s="112"/>
      <c r="Q2" s="112"/>
      <c r="AG2" s="112"/>
      <c r="AW2" s="112"/>
      <c r="BM2" s="112"/>
      <c r="CC2" s="112"/>
      <c r="CS2" s="112"/>
      <c r="DI2" s="112"/>
    </row>
    <row r="5" spans="1:124" ht="18" x14ac:dyDescent="0.3">
      <c r="A5" s="177" t="s">
        <v>57</v>
      </c>
      <c r="B5" s="178">
        <v>6953626</v>
      </c>
      <c r="C5" s="177" t="s">
        <v>58</v>
      </c>
      <c r="D5" s="178">
        <v>24</v>
      </c>
      <c r="E5" s="177" t="s">
        <v>59</v>
      </c>
      <c r="F5" s="178">
        <v>10</v>
      </c>
      <c r="G5" s="177" t="s">
        <v>60</v>
      </c>
      <c r="H5" s="178">
        <v>24</v>
      </c>
      <c r="I5" s="177" t="s">
        <v>61</v>
      </c>
      <c r="J5" s="178">
        <v>0</v>
      </c>
      <c r="K5" s="177" t="s">
        <v>62</v>
      </c>
      <c r="L5" s="178" t="s">
        <v>870</v>
      </c>
      <c r="Q5" s="177" t="s">
        <v>57</v>
      </c>
      <c r="R5" s="178">
        <v>9165867</v>
      </c>
      <c r="S5" s="177" t="s">
        <v>58</v>
      </c>
      <c r="T5" s="178">
        <v>24</v>
      </c>
      <c r="U5" s="177" t="s">
        <v>59</v>
      </c>
      <c r="V5" s="178">
        <v>10</v>
      </c>
      <c r="W5" s="177" t="s">
        <v>60</v>
      </c>
      <c r="X5" s="178">
        <v>24</v>
      </c>
      <c r="Y5" s="177" t="s">
        <v>61</v>
      </c>
      <c r="Z5" s="178">
        <v>0</v>
      </c>
      <c r="AA5" s="177" t="s">
        <v>62</v>
      </c>
      <c r="AB5" s="178" t="s">
        <v>872</v>
      </c>
      <c r="AG5" s="177" t="s">
        <v>57</v>
      </c>
      <c r="AH5" s="178">
        <v>8529298</v>
      </c>
      <c r="AI5" s="177" t="s">
        <v>58</v>
      </c>
      <c r="AJ5" s="178">
        <v>24</v>
      </c>
      <c r="AK5" s="177" t="s">
        <v>59</v>
      </c>
      <c r="AL5" s="178">
        <v>10</v>
      </c>
      <c r="AM5" s="177" t="s">
        <v>60</v>
      </c>
      <c r="AN5" s="178">
        <v>24</v>
      </c>
      <c r="AO5" s="177" t="s">
        <v>61</v>
      </c>
      <c r="AP5" s="178">
        <v>0</v>
      </c>
      <c r="AQ5" s="177" t="s">
        <v>62</v>
      </c>
      <c r="AR5" s="178" t="s">
        <v>1019</v>
      </c>
      <c r="AW5" s="177" t="s">
        <v>57</v>
      </c>
      <c r="AX5" s="178">
        <v>4841421</v>
      </c>
      <c r="AY5" s="177" t="s">
        <v>58</v>
      </c>
      <c r="AZ5" s="178">
        <v>24</v>
      </c>
      <c r="BA5" s="177" t="s">
        <v>59</v>
      </c>
      <c r="BB5" s="178">
        <v>10</v>
      </c>
      <c r="BC5" s="177" t="s">
        <v>60</v>
      </c>
      <c r="BD5" s="178">
        <v>24</v>
      </c>
      <c r="BE5" s="177" t="s">
        <v>61</v>
      </c>
      <c r="BF5" s="178">
        <v>0</v>
      </c>
      <c r="BG5" s="177" t="s">
        <v>62</v>
      </c>
      <c r="BH5" s="178" t="s">
        <v>1148</v>
      </c>
      <c r="BM5" s="177" t="s">
        <v>57</v>
      </c>
      <c r="BN5" s="178">
        <v>8628897</v>
      </c>
      <c r="BO5" s="177" t="s">
        <v>58</v>
      </c>
      <c r="BP5" s="178">
        <v>24</v>
      </c>
      <c r="BQ5" s="177" t="s">
        <v>59</v>
      </c>
      <c r="BR5" s="178">
        <v>10</v>
      </c>
      <c r="BS5" s="177" t="s">
        <v>60</v>
      </c>
      <c r="BT5" s="178">
        <v>24</v>
      </c>
      <c r="BU5" s="177" t="s">
        <v>61</v>
      </c>
      <c r="BV5" s="178">
        <v>0</v>
      </c>
      <c r="BW5" s="177" t="s">
        <v>62</v>
      </c>
      <c r="BX5" s="178" t="s">
        <v>1250</v>
      </c>
      <c r="CC5" s="177" t="s">
        <v>57</v>
      </c>
      <c r="CD5" s="178">
        <v>6519541</v>
      </c>
      <c r="CE5" s="177" t="s">
        <v>58</v>
      </c>
      <c r="CF5" s="178">
        <v>24</v>
      </c>
      <c r="CG5" s="177" t="s">
        <v>59</v>
      </c>
      <c r="CH5" s="178">
        <v>10</v>
      </c>
      <c r="CI5" s="177" t="s">
        <v>60</v>
      </c>
      <c r="CJ5" s="178">
        <v>24</v>
      </c>
      <c r="CK5" s="177" t="s">
        <v>61</v>
      </c>
      <c r="CL5" s="178">
        <v>0</v>
      </c>
      <c r="CM5" s="177" t="s">
        <v>62</v>
      </c>
      <c r="CN5" s="178" t="s">
        <v>1312</v>
      </c>
      <c r="CS5" s="177" t="s">
        <v>57</v>
      </c>
      <c r="CT5" s="178">
        <v>1593289</v>
      </c>
      <c r="CU5" s="177" t="s">
        <v>58</v>
      </c>
      <c r="CV5" s="178">
        <v>24</v>
      </c>
      <c r="CW5" s="177" t="s">
        <v>59</v>
      </c>
      <c r="CX5" s="178">
        <v>10</v>
      </c>
      <c r="CY5" s="177" t="s">
        <v>60</v>
      </c>
      <c r="CZ5" s="178">
        <v>24</v>
      </c>
      <c r="DA5" s="177" t="s">
        <v>61</v>
      </c>
      <c r="DB5" s="178">
        <v>0</v>
      </c>
      <c r="DC5" s="177" t="s">
        <v>62</v>
      </c>
      <c r="DD5" s="178" t="s">
        <v>1426</v>
      </c>
      <c r="DI5" s="177" t="s">
        <v>57</v>
      </c>
      <c r="DJ5" s="178">
        <v>2079522</v>
      </c>
      <c r="DK5" s="177" t="s">
        <v>58</v>
      </c>
      <c r="DL5" s="178">
        <v>24</v>
      </c>
      <c r="DM5" s="177" t="s">
        <v>59</v>
      </c>
      <c r="DN5" s="178">
        <v>10</v>
      </c>
      <c r="DO5" s="177" t="s">
        <v>60</v>
      </c>
      <c r="DP5" s="178">
        <v>24</v>
      </c>
      <c r="DQ5" s="177" t="s">
        <v>61</v>
      </c>
      <c r="DR5" s="178">
        <v>0</v>
      </c>
      <c r="DS5" s="177" t="s">
        <v>62</v>
      </c>
      <c r="DT5" s="178" t="s">
        <v>1427</v>
      </c>
    </row>
    <row r="6" spans="1:124" ht="18.600000000000001" thickBot="1" x14ac:dyDescent="0.35">
      <c r="A6" s="29"/>
      <c r="Q6" s="29"/>
      <c r="AG6" s="29"/>
      <c r="AW6" s="29"/>
      <c r="BM6" s="29"/>
      <c r="CC6" s="29"/>
      <c r="CS6" s="29"/>
      <c r="DI6" s="29"/>
    </row>
    <row r="7" spans="1:124" ht="14.4" thickBot="1" x14ac:dyDescent="0.35">
      <c r="A7" s="179" t="s">
        <v>63</v>
      </c>
      <c r="B7" s="179" t="s">
        <v>64</v>
      </c>
      <c r="C7" s="179" t="s">
        <v>65</v>
      </c>
      <c r="D7" s="179" t="s">
        <v>66</v>
      </c>
      <c r="E7" s="179" t="s">
        <v>67</v>
      </c>
      <c r="F7" s="179" t="s">
        <v>68</v>
      </c>
      <c r="G7" s="179" t="s">
        <v>69</v>
      </c>
      <c r="H7" s="179" t="s">
        <v>70</v>
      </c>
      <c r="I7" s="179" t="s">
        <v>71</v>
      </c>
      <c r="J7" s="179" t="s">
        <v>72</v>
      </c>
      <c r="K7" s="179" t="s">
        <v>73</v>
      </c>
      <c r="L7" s="179" t="s">
        <v>497</v>
      </c>
      <c r="Q7" s="179" t="s">
        <v>63</v>
      </c>
      <c r="R7" s="179" t="s">
        <v>64</v>
      </c>
      <c r="S7" s="179" t="s">
        <v>65</v>
      </c>
      <c r="T7" s="179" t="s">
        <v>66</v>
      </c>
      <c r="U7" s="179" t="s">
        <v>67</v>
      </c>
      <c r="V7" s="179" t="s">
        <v>68</v>
      </c>
      <c r="W7" s="179" t="s">
        <v>69</v>
      </c>
      <c r="X7" s="179" t="s">
        <v>70</v>
      </c>
      <c r="Y7" s="179" t="s">
        <v>71</v>
      </c>
      <c r="Z7" s="179" t="s">
        <v>72</v>
      </c>
      <c r="AA7" s="179" t="s">
        <v>73</v>
      </c>
      <c r="AB7" s="179" t="s">
        <v>497</v>
      </c>
      <c r="AG7" s="179" t="s">
        <v>63</v>
      </c>
      <c r="AH7" s="179" t="s">
        <v>64</v>
      </c>
      <c r="AI7" s="179" t="s">
        <v>65</v>
      </c>
      <c r="AJ7" s="179" t="s">
        <v>66</v>
      </c>
      <c r="AK7" s="179" t="s">
        <v>67</v>
      </c>
      <c r="AL7" s="179" t="s">
        <v>68</v>
      </c>
      <c r="AM7" s="179" t="s">
        <v>69</v>
      </c>
      <c r="AN7" s="179" t="s">
        <v>70</v>
      </c>
      <c r="AO7" s="179" t="s">
        <v>71</v>
      </c>
      <c r="AP7" s="179" t="s">
        <v>72</v>
      </c>
      <c r="AQ7" s="179" t="s">
        <v>73</v>
      </c>
      <c r="AR7" s="179" t="s">
        <v>497</v>
      </c>
      <c r="AW7" s="179" t="s">
        <v>63</v>
      </c>
      <c r="AX7" s="179" t="s">
        <v>64</v>
      </c>
      <c r="AY7" s="179" t="s">
        <v>65</v>
      </c>
      <c r="AZ7" s="179" t="s">
        <v>66</v>
      </c>
      <c r="BA7" s="179" t="s">
        <v>67</v>
      </c>
      <c r="BB7" s="179" t="s">
        <v>68</v>
      </c>
      <c r="BC7" s="179" t="s">
        <v>69</v>
      </c>
      <c r="BD7" s="179" t="s">
        <v>70</v>
      </c>
      <c r="BE7" s="179" t="s">
        <v>71</v>
      </c>
      <c r="BF7" s="179" t="s">
        <v>72</v>
      </c>
      <c r="BG7" s="179" t="s">
        <v>73</v>
      </c>
      <c r="BH7" s="179" t="s">
        <v>497</v>
      </c>
      <c r="BM7" s="179" t="s">
        <v>63</v>
      </c>
      <c r="BN7" s="179" t="s">
        <v>64</v>
      </c>
      <c r="BO7" s="179" t="s">
        <v>65</v>
      </c>
      <c r="BP7" s="179" t="s">
        <v>66</v>
      </c>
      <c r="BQ7" s="179" t="s">
        <v>67</v>
      </c>
      <c r="BR7" s="179" t="s">
        <v>68</v>
      </c>
      <c r="BS7" s="179" t="s">
        <v>69</v>
      </c>
      <c r="BT7" s="179" t="s">
        <v>70</v>
      </c>
      <c r="BU7" s="179" t="s">
        <v>71</v>
      </c>
      <c r="BV7" s="179" t="s">
        <v>72</v>
      </c>
      <c r="BW7" s="179" t="s">
        <v>73</v>
      </c>
      <c r="BX7" s="179" t="s">
        <v>497</v>
      </c>
      <c r="CC7" s="179" t="s">
        <v>63</v>
      </c>
      <c r="CD7" s="179" t="s">
        <v>64</v>
      </c>
      <c r="CE7" s="179" t="s">
        <v>65</v>
      </c>
      <c r="CF7" s="179" t="s">
        <v>66</v>
      </c>
      <c r="CG7" s="179" t="s">
        <v>67</v>
      </c>
      <c r="CH7" s="179" t="s">
        <v>68</v>
      </c>
      <c r="CI7" s="179" t="s">
        <v>69</v>
      </c>
      <c r="CJ7" s="179" t="s">
        <v>70</v>
      </c>
      <c r="CK7" s="179" t="s">
        <v>71</v>
      </c>
      <c r="CL7" s="179" t="s">
        <v>72</v>
      </c>
      <c r="CM7" s="179" t="s">
        <v>73</v>
      </c>
      <c r="CN7" s="179" t="s">
        <v>497</v>
      </c>
      <c r="CS7" s="179" t="s">
        <v>63</v>
      </c>
      <c r="CT7" s="179" t="s">
        <v>64</v>
      </c>
      <c r="CU7" s="179" t="s">
        <v>65</v>
      </c>
      <c r="CV7" s="179" t="s">
        <v>66</v>
      </c>
      <c r="CW7" s="179" t="s">
        <v>67</v>
      </c>
      <c r="CX7" s="179" t="s">
        <v>68</v>
      </c>
      <c r="CY7" s="179" t="s">
        <v>69</v>
      </c>
      <c r="CZ7" s="179" t="s">
        <v>70</v>
      </c>
      <c r="DA7" s="179" t="s">
        <v>71</v>
      </c>
      <c r="DB7" s="179" t="s">
        <v>72</v>
      </c>
      <c r="DC7" s="179" t="s">
        <v>73</v>
      </c>
      <c r="DD7" s="179" t="s">
        <v>497</v>
      </c>
      <c r="DI7" s="179" t="s">
        <v>63</v>
      </c>
      <c r="DJ7" s="179" t="s">
        <v>64</v>
      </c>
      <c r="DK7" s="179" t="s">
        <v>65</v>
      </c>
      <c r="DL7" s="179" t="s">
        <v>66</v>
      </c>
      <c r="DM7" s="179" t="s">
        <v>67</v>
      </c>
      <c r="DN7" s="179" t="s">
        <v>68</v>
      </c>
      <c r="DO7" s="179" t="s">
        <v>69</v>
      </c>
      <c r="DP7" s="179" t="s">
        <v>70</v>
      </c>
      <c r="DQ7" s="179" t="s">
        <v>71</v>
      </c>
      <c r="DR7" s="179" t="s">
        <v>72</v>
      </c>
      <c r="DS7" s="179" t="s">
        <v>73</v>
      </c>
      <c r="DT7" s="179" t="s">
        <v>497</v>
      </c>
    </row>
    <row r="8" spans="1:124" ht="14.4" thickBot="1" x14ac:dyDescent="0.35">
      <c r="A8" s="179" t="s">
        <v>79</v>
      </c>
      <c r="B8" s="180">
        <v>4</v>
      </c>
      <c r="C8" s="180">
        <v>13</v>
      </c>
      <c r="D8" s="180">
        <v>16</v>
      </c>
      <c r="E8" s="180">
        <v>6</v>
      </c>
      <c r="F8" s="180">
        <v>20</v>
      </c>
      <c r="G8" s="180">
        <v>24</v>
      </c>
      <c r="H8" s="180">
        <v>16</v>
      </c>
      <c r="I8" s="180">
        <v>24</v>
      </c>
      <c r="J8" s="180">
        <v>7</v>
      </c>
      <c r="K8" s="180">
        <v>1</v>
      </c>
      <c r="L8" s="180">
        <v>1000000</v>
      </c>
      <c r="Q8" s="179" t="s">
        <v>79</v>
      </c>
      <c r="R8" s="180">
        <v>10</v>
      </c>
      <c r="S8" s="180">
        <v>14</v>
      </c>
      <c r="T8" s="180">
        <v>19</v>
      </c>
      <c r="U8" s="180">
        <v>11</v>
      </c>
      <c r="V8" s="180">
        <v>20</v>
      </c>
      <c r="W8" s="180">
        <v>24</v>
      </c>
      <c r="X8" s="180">
        <v>16</v>
      </c>
      <c r="Y8" s="180">
        <v>24</v>
      </c>
      <c r="Z8" s="180">
        <v>7</v>
      </c>
      <c r="AA8" s="180">
        <v>1</v>
      </c>
      <c r="AB8" s="180">
        <v>1000000</v>
      </c>
      <c r="AG8" s="179" t="s">
        <v>79</v>
      </c>
      <c r="AH8" s="180">
        <v>16</v>
      </c>
      <c r="AI8" s="180">
        <v>19</v>
      </c>
      <c r="AJ8" s="180">
        <v>23</v>
      </c>
      <c r="AK8" s="180">
        <v>18</v>
      </c>
      <c r="AL8" s="180">
        <v>20</v>
      </c>
      <c r="AM8" s="180">
        <v>24</v>
      </c>
      <c r="AN8" s="180">
        <v>16</v>
      </c>
      <c r="AO8" s="180">
        <v>24</v>
      </c>
      <c r="AP8" s="180">
        <v>7</v>
      </c>
      <c r="AQ8" s="180">
        <v>1</v>
      </c>
      <c r="AR8" s="180">
        <v>1000000</v>
      </c>
      <c r="AW8" s="179" t="s">
        <v>79</v>
      </c>
      <c r="AX8" s="180">
        <v>20</v>
      </c>
      <c r="AY8" s="180">
        <v>22</v>
      </c>
      <c r="AZ8" s="180">
        <v>23</v>
      </c>
      <c r="BA8" s="180">
        <v>21</v>
      </c>
      <c r="BB8" s="180">
        <v>20</v>
      </c>
      <c r="BC8" s="180">
        <v>24</v>
      </c>
      <c r="BD8" s="180">
        <v>16</v>
      </c>
      <c r="BE8" s="180">
        <v>24</v>
      </c>
      <c r="BF8" s="180">
        <v>7</v>
      </c>
      <c r="BG8" s="180">
        <v>1</v>
      </c>
      <c r="BH8" s="180">
        <v>1000000</v>
      </c>
      <c r="BM8" s="179" t="s">
        <v>79</v>
      </c>
      <c r="BN8" s="180">
        <v>23</v>
      </c>
      <c r="BO8" s="180">
        <v>23</v>
      </c>
      <c r="BP8" s="180">
        <v>24</v>
      </c>
      <c r="BQ8" s="180">
        <v>23</v>
      </c>
      <c r="BR8" s="180">
        <v>20</v>
      </c>
      <c r="BS8" s="180">
        <v>24</v>
      </c>
      <c r="BT8" s="180">
        <v>16</v>
      </c>
      <c r="BU8" s="180">
        <v>24</v>
      </c>
      <c r="BV8" s="180">
        <v>7</v>
      </c>
      <c r="BW8" s="180">
        <v>1</v>
      </c>
      <c r="BX8" s="180">
        <v>1000000</v>
      </c>
      <c r="CC8" s="179" t="s">
        <v>79</v>
      </c>
      <c r="CD8" s="180">
        <v>24</v>
      </c>
      <c r="CE8" s="180">
        <v>24</v>
      </c>
      <c r="CF8" s="180">
        <v>24</v>
      </c>
      <c r="CG8" s="180">
        <v>24</v>
      </c>
      <c r="CH8" s="180">
        <v>20</v>
      </c>
      <c r="CI8" s="180">
        <v>24</v>
      </c>
      <c r="CJ8" s="180">
        <v>16</v>
      </c>
      <c r="CK8" s="180">
        <v>24</v>
      </c>
      <c r="CL8" s="180">
        <v>7</v>
      </c>
      <c r="CM8" s="180">
        <v>1</v>
      </c>
      <c r="CN8" s="180">
        <v>1000000</v>
      </c>
      <c r="CS8" s="179" t="s">
        <v>79</v>
      </c>
      <c r="CT8" s="180">
        <v>24</v>
      </c>
      <c r="CU8" s="180">
        <v>24</v>
      </c>
      <c r="CV8" s="180">
        <v>24</v>
      </c>
      <c r="CW8" s="180">
        <v>24</v>
      </c>
      <c r="CX8" s="180">
        <v>20</v>
      </c>
      <c r="CY8" s="180">
        <v>24</v>
      </c>
      <c r="CZ8" s="180">
        <v>16</v>
      </c>
      <c r="DA8" s="180">
        <v>24</v>
      </c>
      <c r="DB8" s="180">
        <v>7</v>
      </c>
      <c r="DC8" s="180">
        <v>1</v>
      </c>
      <c r="DD8" s="180">
        <v>1000000</v>
      </c>
      <c r="DI8" s="179" t="s">
        <v>79</v>
      </c>
      <c r="DJ8" s="180">
        <v>24</v>
      </c>
      <c r="DK8" s="180">
        <v>24</v>
      </c>
      <c r="DL8" s="180">
        <v>24</v>
      </c>
      <c r="DM8" s="180">
        <v>24</v>
      </c>
      <c r="DN8" s="180">
        <v>20</v>
      </c>
      <c r="DO8" s="180">
        <v>24</v>
      </c>
      <c r="DP8" s="180">
        <v>16</v>
      </c>
      <c r="DQ8" s="180">
        <v>24</v>
      </c>
      <c r="DR8" s="180">
        <v>7</v>
      </c>
      <c r="DS8" s="180">
        <v>1</v>
      </c>
      <c r="DT8" s="180">
        <v>1000000</v>
      </c>
    </row>
    <row r="9" spans="1:124" ht="14.4" thickBot="1" x14ac:dyDescent="0.35">
      <c r="A9" s="179" t="s">
        <v>80</v>
      </c>
      <c r="B9" s="180">
        <v>24</v>
      </c>
      <c r="C9" s="180">
        <v>24</v>
      </c>
      <c r="D9" s="180">
        <v>24</v>
      </c>
      <c r="E9" s="180">
        <v>24</v>
      </c>
      <c r="F9" s="180">
        <v>24</v>
      </c>
      <c r="G9" s="180">
        <v>23</v>
      </c>
      <c r="H9" s="180">
        <v>6</v>
      </c>
      <c r="I9" s="180">
        <v>12</v>
      </c>
      <c r="J9" s="180">
        <v>3</v>
      </c>
      <c r="K9" s="180">
        <v>4</v>
      </c>
      <c r="L9" s="180">
        <v>1000000</v>
      </c>
      <c r="Q9" s="179" t="s">
        <v>80</v>
      </c>
      <c r="R9" s="180">
        <v>24</v>
      </c>
      <c r="S9" s="180">
        <v>24</v>
      </c>
      <c r="T9" s="180">
        <v>24</v>
      </c>
      <c r="U9" s="180">
        <v>24</v>
      </c>
      <c r="V9" s="180">
        <v>24</v>
      </c>
      <c r="W9" s="180">
        <v>23</v>
      </c>
      <c r="X9" s="180">
        <v>6</v>
      </c>
      <c r="Y9" s="180">
        <v>12</v>
      </c>
      <c r="Z9" s="180">
        <v>3</v>
      </c>
      <c r="AA9" s="180">
        <v>4</v>
      </c>
      <c r="AB9" s="180">
        <v>1000000</v>
      </c>
      <c r="AG9" s="179" t="s">
        <v>80</v>
      </c>
      <c r="AH9" s="180">
        <v>24</v>
      </c>
      <c r="AI9" s="180">
        <v>24</v>
      </c>
      <c r="AJ9" s="180">
        <v>24</v>
      </c>
      <c r="AK9" s="180">
        <v>24</v>
      </c>
      <c r="AL9" s="180">
        <v>24</v>
      </c>
      <c r="AM9" s="180">
        <v>23</v>
      </c>
      <c r="AN9" s="180">
        <v>6</v>
      </c>
      <c r="AO9" s="180">
        <v>12</v>
      </c>
      <c r="AP9" s="180">
        <v>3</v>
      </c>
      <c r="AQ9" s="180">
        <v>4</v>
      </c>
      <c r="AR9" s="180">
        <v>1000000</v>
      </c>
      <c r="AW9" s="179" t="s">
        <v>80</v>
      </c>
      <c r="AX9" s="180">
        <v>24</v>
      </c>
      <c r="AY9" s="180">
        <v>24</v>
      </c>
      <c r="AZ9" s="180">
        <v>24</v>
      </c>
      <c r="BA9" s="180">
        <v>24</v>
      </c>
      <c r="BB9" s="180">
        <v>24</v>
      </c>
      <c r="BC9" s="180">
        <v>23</v>
      </c>
      <c r="BD9" s="180">
        <v>6</v>
      </c>
      <c r="BE9" s="180">
        <v>12</v>
      </c>
      <c r="BF9" s="180">
        <v>3</v>
      </c>
      <c r="BG9" s="180">
        <v>4</v>
      </c>
      <c r="BH9" s="180">
        <v>1000000</v>
      </c>
      <c r="BM9" s="179" t="s">
        <v>80</v>
      </c>
      <c r="BN9" s="180">
        <v>24</v>
      </c>
      <c r="BO9" s="180">
        <v>24</v>
      </c>
      <c r="BP9" s="180">
        <v>23</v>
      </c>
      <c r="BQ9" s="180">
        <v>24</v>
      </c>
      <c r="BR9" s="180">
        <v>24</v>
      </c>
      <c r="BS9" s="180">
        <v>23</v>
      </c>
      <c r="BT9" s="180">
        <v>6</v>
      </c>
      <c r="BU9" s="180">
        <v>12</v>
      </c>
      <c r="BV9" s="180">
        <v>3</v>
      </c>
      <c r="BW9" s="180">
        <v>4</v>
      </c>
      <c r="BX9" s="180">
        <v>1000000</v>
      </c>
      <c r="CC9" s="179" t="s">
        <v>80</v>
      </c>
      <c r="CD9" s="180">
        <v>23</v>
      </c>
      <c r="CE9" s="180">
        <v>23</v>
      </c>
      <c r="CF9" s="180">
        <v>23</v>
      </c>
      <c r="CG9" s="180">
        <v>23</v>
      </c>
      <c r="CH9" s="180">
        <v>24</v>
      </c>
      <c r="CI9" s="180">
        <v>23</v>
      </c>
      <c r="CJ9" s="180">
        <v>6</v>
      </c>
      <c r="CK9" s="180">
        <v>12</v>
      </c>
      <c r="CL9" s="180">
        <v>3</v>
      </c>
      <c r="CM9" s="180">
        <v>4</v>
      </c>
      <c r="CN9" s="180">
        <v>1000000</v>
      </c>
      <c r="CS9" s="179" t="s">
        <v>80</v>
      </c>
      <c r="CT9" s="180">
        <v>23</v>
      </c>
      <c r="CU9" s="180">
        <v>23</v>
      </c>
      <c r="CV9" s="180">
        <v>23</v>
      </c>
      <c r="CW9" s="180">
        <v>23</v>
      </c>
      <c r="CX9" s="180">
        <v>24</v>
      </c>
      <c r="CY9" s="180">
        <v>23</v>
      </c>
      <c r="CZ9" s="180">
        <v>6</v>
      </c>
      <c r="DA9" s="180">
        <v>12</v>
      </c>
      <c r="DB9" s="180">
        <v>3</v>
      </c>
      <c r="DC9" s="180">
        <v>4</v>
      </c>
      <c r="DD9" s="180">
        <v>1000000</v>
      </c>
      <c r="DI9" s="179" t="s">
        <v>80</v>
      </c>
      <c r="DJ9" s="180">
        <v>23</v>
      </c>
      <c r="DK9" s="180">
        <v>23</v>
      </c>
      <c r="DL9" s="180">
        <v>23</v>
      </c>
      <c r="DM9" s="180">
        <v>23</v>
      </c>
      <c r="DN9" s="180">
        <v>24</v>
      </c>
      <c r="DO9" s="180">
        <v>23</v>
      </c>
      <c r="DP9" s="180">
        <v>6</v>
      </c>
      <c r="DQ9" s="180">
        <v>12</v>
      </c>
      <c r="DR9" s="180">
        <v>3</v>
      </c>
      <c r="DS9" s="180">
        <v>4</v>
      </c>
      <c r="DT9" s="180">
        <v>1000000</v>
      </c>
    </row>
    <row r="10" spans="1:124" ht="14.4" thickBot="1" x14ac:dyDescent="0.35">
      <c r="A10" s="179" t="s">
        <v>81</v>
      </c>
      <c r="B10" s="180">
        <v>23</v>
      </c>
      <c r="C10" s="180">
        <v>23</v>
      </c>
      <c r="D10" s="180">
        <v>20</v>
      </c>
      <c r="E10" s="180">
        <v>21</v>
      </c>
      <c r="F10" s="180">
        <v>23</v>
      </c>
      <c r="G10" s="180">
        <v>9</v>
      </c>
      <c r="H10" s="180">
        <v>4</v>
      </c>
      <c r="I10" s="180">
        <v>1</v>
      </c>
      <c r="J10" s="180">
        <v>1</v>
      </c>
      <c r="K10" s="180">
        <v>8</v>
      </c>
      <c r="L10" s="180">
        <v>1000000</v>
      </c>
      <c r="Q10" s="179" t="s">
        <v>81</v>
      </c>
      <c r="R10" s="180">
        <v>23</v>
      </c>
      <c r="S10" s="180">
        <v>23</v>
      </c>
      <c r="T10" s="180">
        <v>20</v>
      </c>
      <c r="U10" s="180">
        <v>21</v>
      </c>
      <c r="V10" s="180">
        <v>23</v>
      </c>
      <c r="W10" s="180">
        <v>9</v>
      </c>
      <c r="X10" s="180">
        <v>4</v>
      </c>
      <c r="Y10" s="180">
        <v>1</v>
      </c>
      <c r="Z10" s="180">
        <v>1</v>
      </c>
      <c r="AA10" s="180">
        <v>8</v>
      </c>
      <c r="AB10" s="180">
        <v>1000000</v>
      </c>
      <c r="AG10" s="179" t="s">
        <v>81</v>
      </c>
      <c r="AH10" s="180">
        <v>23</v>
      </c>
      <c r="AI10" s="180">
        <v>23</v>
      </c>
      <c r="AJ10" s="180">
        <v>19</v>
      </c>
      <c r="AK10" s="180">
        <v>21</v>
      </c>
      <c r="AL10" s="180">
        <v>23</v>
      </c>
      <c r="AM10" s="180">
        <v>9</v>
      </c>
      <c r="AN10" s="180">
        <v>4</v>
      </c>
      <c r="AO10" s="180">
        <v>1</v>
      </c>
      <c r="AP10" s="180">
        <v>1</v>
      </c>
      <c r="AQ10" s="180">
        <v>8</v>
      </c>
      <c r="AR10" s="180">
        <v>1000000</v>
      </c>
      <c r="AW10" s="179" t="s">
        <v>81</v>
      </c>
      <c r="AX10" s="180">
        <v>23</v>
      </c>
      <c r="AY10" s="180">
        <v>23</v>
      </c>
      <c r="AZ10" s="180">
        <v>19</v>
      </c>
      <c r="BA10" s="180">
        <v>20</v>
      </c>
      <c r="BB10" s="180">
        <v>23</v>
      </c>
      <c r="BC10" s="180">
        <v>9</v>
      </c>
      <c r="BD10" s="180">
        <v>4</v>
      </c>
      <c r="BE10" s="180">
        <v>1</v>
      </c>
      <c r="BF10" s="180">
        <v>1</v>
      </c>
      <c r="BG10" s="180">
        <v>8</v>
      </c>
      <c r="BH10" s="180">
        <v>1000000</v>
      </c>
      <c r="BM10" s="179" t="s">
        <v>81</v>
      </c>
      <c r="BN10" s="180">
        <v>22</v>
      </c>
      <c r="BO10" s="180">
        <v>22</v>
      </c>
      <c r="BP10" s="180">
        <v>19</v>
      </c>
      <c r="BQ10" s="180">
        <v>20</v>
      </c>
      <c r="BR10" s="180">
        <v>23</v>
      </c>
      <c r="BS10" s="180">
        <v>9</v>
      </c>
      <c r="BT10" s="180">
        <v>4</v>
      </c>
      <c r="BU10" s="180">
        <v>1</v>
      </c>
      <c r="BV10" s="180">
        <v>1</v>
      </c>
      <c r="BW10" s="180">
        <v>8</v>
      </c>
      <c r="BX10" s="180">
        <v>1000000</v>
      </c>
      <c r="CC10" s="179" t="s">
        <v>81</v>
      </c>
      <c r="CD10" s="180">
        <v>22</v>
      </c>
      <c r="CE10" s="180">
        <v>22</v>
      </c>
      <c r="CF10" s="180">
        <v>19</v>
      </c>
      <c r="CG10" s="180">
        <v>20</v>
      </c>
      <c r="CH10" s="180">
        <v>23</v>
      </c>
      <c r="CI10" s="180">
        <v>9</v>
      </c>
      <c r="CJ10" s="180">
        <v>4</v>
      </c>
      <c r="CK10" s="180">
        <v>1</v>
      </c>
      <c r="CL10" s="180">
        <v>1</v>
      </c>
      <c r="CM10" s="180">
        <v>8</v>
      </c>
      <c r="CN10" s="180">
        <v>1000000</v>
      </c>
      <c r="CS10" s="179" t="s">
        <v>81</v>
      </c>
      <c r="CT10" s="180">
        <v>22</v>
      </c>
      <c r="CU10" s="180">
        <v>22</v>
      </c>
      <c r="CV10" s="180">
        <v>19</v>
      </c>
      <c r="CW10" s="180">
        <v>20</v>
      </c>
      <c r="CX10" s="180">
        <v>23</v>
      </c>
      <c r="CY10" s="180">
        <v>9</v>
      </c>
      <c r="CZ10" s="180">
        <v>4</v>
      </c>
      <c r="DA10" s="180">
        <v>1</v>
      </c>
      <c r="DB10" s="180">
        <v>1</v>
      </c>
      <c r="DC10" s="180">
        <v>8</v>
      </c>
      <c r="DD10" s="180">
        <v>1000000</v>
      </c>
      <c r="DI10" s="179" t="s">
        <v>81</v>
      </c>
      <c r="DJ10" s="180">
        <v>22</v>
      </c>
      <c r="DK10" s="180">
        <v>22</v>
      </c>
      <c r="DL10" s="180">
        <v>19</v>
      </c>
      <c r="DM10" s="180">
        <v>20</v>
      </c>
      <c r="DN10" s="180">
        <v>23</v>
      </c>
      <c r="DO10" s="180">
        <v>9</v>
      </c>
      <c r="DP10" s="180">
        <v>4</v>
      </c>
      <c r="DQ10" s="180">
        <v>1</v>
      </c>
      <c r="DR10" s="180">
        <v>1</v>
      </c>
      <c r="DS10" s="180">
        <v>8</v>
      </c>
      <c r="DT10" s="180">
        <v>1000000</v>
      </c>
    </row>
    <row r="11" spans="1:124" ht="14.4" thickBot="1" x14ac:dyDescent="0.35">
      <c r="A11" s="179" t="s">
        <v>82</v>
      </c>
      <c r="B11" s="180">
        <v>9</v>
      </c>
      <c r="C11" s="180">
        <v>15</v>
      </c>
      <c r="D11" s="180">
        <v>10</v>
      </c>
      <c r="E11" s="180">
        <v>7</v>
      </c>
      <c r="F11" s="180">
        <v>21</v>
      </c>
      <c r="G11" s="180">
        <v>15</v>
      </c>
      <c r="H11" s="180">
        <v>8</v>
      </c>
      <c r="I11" s="180">
        <v>3</v>
      </c>
      <c r="J11" s="180">
        <v>4</v>
      </c>
      <c r="K11" s="180">
        <v>11</v>
      </c>
      <c r="L11" s="180">
        <v>1000000</v>
      </c>
      <c r="Q11" s="179" t="s">
        <v>82</v>
      </c>
      <c r="R11" s="180">
        <v>8</v>
      </c>
      <c r="S11" s="180">
        <v>15</v>
      </c>
      <c r="T11" s="180">
        <v>10</v>
      </c>
      <c r="U11" s="180">
        <v>6</v>
      </c>
      <c r="V11" s="180">
        <v>21</v>
      </c>
      <c r="W11" s="180">
        <v>15</v>
      </c>
      <c r="X11" s="180">
        <v>8</v>
      </c>
      <c r="Y11" s="180">
        <v>3</v>
      </c>
      <c r="Z11" s="180">
        <v>4</v>
      </c>
      <c r="AA11" s="180">
        <v>11</v>
      </c>
      <c r="AB11" s="180">
        <v>1000000</v>
      </c>
      <c r="AG11" s="179" t="s">
        <v>82</v>
      </c>
      <c r="AH11" s="180">
        <v>8</v>
      </c>
      <c r="AI11" s="180">
        <v>14</v>
      </c>
      <c r="AJ11" s="180">
        <v>10</v>
      </c>
      <c r="AK11" s="180">
        <v>6</v>
      </c>
      <c r="AL11" s="180">
        <v>21</v>
      </c>
      <c r="AM11" s="180">
        <v>15</v>
      </c>
      <c r="AN11" s="180">
        <v>8</v>
      </c>
      <c r="AO11" s="180">
        <v>3</v>
      </c>
      <c r="AP11" s="180">
        <v>4</v>
      </c>
      <c r="AQ11" s="180">
        <v>11</v>
      </c>
      <c r="AR11" s="180">
        <v>1000000</v>
      </c>
      <c r="AW11" s="179" t="s">
        <v>82</v>
      </c>
      <c r="AX11" s="180">
        <v>8</v>
      </c>
      <c r="AY11" s="180">
        <v>14</v>
      </c>
      <c r="AZ11" s="180">
        <v>10</v>
      </c>
      <c r="BA11" s="180">
        <v>6</v>
      </c>
      <c r="BB11" s="180">
        <v>21</v>
      </c>
      <c r="BC11" s="180">
        <v>15</v>
      </c>
      <c r="BD11" s="180">
        <v>8</v>
      </c>
      <c r="BE11" s="180">
        <v>3</v>
      </c>
      <c r="BF11" s="180">
        <v>4</v>
      </c>
      <c r="BG11" s="180">
        <v>11</v>
      </c>
      <c r="BH11" s="180">
        <v>1000000</v>
      </c>
      <c r="BM11" s="179" t="s">
        <v>82</v>
      </c>
      <c r="BN11" s="180">
        <v>8</v>
      </c>
      <c r="BO11" s="180">
        <v>14</v>
      </c>
      <c r="BP11" s="180">
        <v>10</v>
      </c>
      <c r="BQ11" s="180">
        <v>6</v>
      </c>
      <c r="BR11" s="180">
        <v>21</v>
      </c>
      <c r="BS11" s="180">
        <v>15</v>
      </c>
      <c r="BT11" s="180">
        <v>8</v>
      </c>
      <c r="BU11" s="180">
        <v>3</v>
      </c>
      <c r="BV11" s="180">
        <v>4</v>
      </c>
      <c r="BW11" s="180">
        <v>11</v>
      </c>
      <c r="BX11" s="180">
        <v>1000000</v>
      </c>
      <c r="CC11" s="179" t="s">
        <v>82</v>
      </c>
      <c r="CD11" s="180">
        <v>8</v>
      </c>
      <c r="CE11" s="180">
        <v>14</v>
      </c>
      <c r="CF11" s="180">
        <v>10</v>
      </c>
      <c r="CG11" s="180">
        <v>6</v>
      </c>
      <c r="CH11" s="180">
        <v>21</v>
      </c>
      <c r="CI11" s="180">
        <v>15</v>
      </c>
      <c r="CJ11" s="180">
        <v>8</v>
      </c>
      <c r="CK11" s="180">
        <v>3</v>
      </c>
      <c r="CL11" s="180">
        <v>4</v>
      </c>
      <c r="CM11" s="180">
        <v>11</v>
      </c>
      <c r="CN11" s="180">
        <v>1000000</v>
      </c>
      <c r="CS11" s="179" t="s">
        <v>82</v>
      </c>
      <c r="CT11" s="180">
        <v>8</v>
      </c>
      <c r="CU11" s="180">
        <v>14</v>
      </c>
      <c r="CV11" s="180">
        <v>10</v>
      </c>
      <c r="CW11" s="180">
        <v>6</v>
      </c>
      <c r="CX11" s="180">
        <v>21</v>
      </c>
      <c r="CY11" s="180">
        <v>15</v>
      </c>
      <c r="CZ11" s="180">
        <v>8</v>
      </c>
      <c r="DA11" s="180">
        <v>3</v>
      </c>
      <c r="DB11" s="180">
        <v>4</v>
      </c>
      <c r="DC11" s="180">
        <v>11</v>
      </c>
      <c r="DD11" s="180">
        <v>1000000</v>
      </c>
      <c r="DI11" s="179" t="s">
        <v>82</v>
      </c>
      <c r="DJ11" s="180">
        <v>8</v>
      </c>
      <c r="DK11" s="180">
        <v>14</v>
      </c>
      <c r="DL11" s="180">
        <v>10</v>
      </c>
      <c r="DM11" s="180">
        <v>6</v>
      </c>
      <c r="DN11" s="180">
        <v>21</v>
      </c>
      <c r="DO11" s="180">
        <v>15</v>
      </c>
      <c r="DP11" s="180">
        <v>8</v>
      </c>
      <c r="DQ11" s="180">
        <v>3</v>
      </c>
      <c r="DR11" s="180">
        <v>4</v>
      </c>
      <c r="DS11" s="180">
        <v>11</v>
      </c>
      <c r="DT11" s="180">
        <v>1000000</v>
      </c>
    </row>
    <row r="12" spans="1:124" ht="14.4" thickBot="1" x14ac:dyDescent="0.35">
      <c r="A12" s="179" t="s">
        <v>83</v>
      </c>
      <c r="B12" s="180">
        <v>11</v>
      </c>
      <c r="C12" s="180">
        <v>17</v>
      </c>
      <c r="D12" s="180">
        <v>15</v>
      </c>
      <c r="E12" s="180">
        <v>15</v>
      </c>
      <c r="F12" s="180">
        <v>22</v>
      </c>
      <c r="G12" s="180">
        <v>21</v>
      </c>
      <c r="H12" s="180">
        <v>20</v>
      </c>
      <c r="I12" s="180">
        <v>11</v>
      </c>
      <c r="J12" s="180">
        <v>8</v>
      </c>
      <c r="K12" s="180">
        <v>9</v>
      </c>
      <c r="L12" s="180">
        <v>1000000</v>
      </c>
      <c r="Q12" s="179" t="s">
        <v>83</v>
      </c>
      <c r="R12" s="180">
        <v>11</v>
      </c>
      <c r="S12" s="180">
        <v>17</v>
      </c>
      <c r="T12" s="180">
        <v>15</v>
      </c>
      <c r="U12" s="180">
        <v>15</v>
      </c>
      <c r="V12" s="180">
        <v>22</v>
      </c>
      <c r="W12" s="180">
        <v>21</v>
      </c>
      <c r="X12" s="180">
        <v>20</v>
      </c>
      <c r="Y12" s="180">
        <v>11</v>
      </c>
      <c r="Z12" s="180">
        <v>8</v>
      </c>
      <c r="AA12" s="180">
        <v>9</v>
      </c>
      <c r="AB12" s="180">
        <v>1000000</v>
      </c>
      <c r="AG12" s="179" t="s">
        <v>83</v>
      </c>
      <c r="AH12" s="180">
        <v>10</v>
      </c>
      <c r="AI12" s="180">
        <v>16</v>
      </c>
      <c r="AJ12" s="180">
        <v>15</v>
      </c>
      <c r="AK12" s="180">
        <v>14</v>
      </c>
      <c r="AL12" s="180">
        <v>22</v>
      </c>
      <c r="AM12" s="180">
        <v>21</v>
      </c>
      <c r="AN12" s="180">
        <v>20</v>
      </c>
      <c r="AO12" s="180">
        <v>11</v>
      </c>
      <c r="AP12" s="180">
        <v>8</v>
      </c>
      <c r="AQ12" s="180">
        <v>9</v>
      </c>
      <c r="AR12" s="180">
        <v>1000000</v>
      </c>
      <c r="AW12" s="179" t="s">
        <v>83</v>
      </c>
      <c r="AX12" s="180">
        <v>10</v>
      </c>
      <c r="AY12" s="180">
        <v>16</v>
      </c>
      <c r="AZ12" s="180">
        <v>15</v>
      </c>
      <c r="BA12" s="180">
        <v>14</v>
      </c>
      <c r="BB12" s="180">
        <v>22</v>
      </c>
      <c r="BC12" s="180">
        <v>21</v>
      </c>
      <c r="BD12" s="180">
        <v>20</v>
      </c>
      <c r="BE12" s="180">
        <v>11</v>
      </c>
      <c r="BF12" s="180">
        <v>8</v>
      </c>
      <c r="BG12" s="180">
        <v>9</v>
      </c>
      <c r="BH12" s="180">
        <v>1000000</v>
      </c>
      <c r="BM12" s="179" t="s">
        <v>83</v>
      </c>
      <c r="BN12" s="180">
        <v>10</v>
      </c>
      <c r="BO12" s="180">
        <v>16</v>
      </c>
      <c r="BP12" s="180">
        <v>15</v>
      </c>
      <c r="BQ12" s="180">
        <v>14</v>
      </c>
      <c r="BR12" s="180">
        <v>22</v>
      </c>
      <c r="BS12" s="180">
        <v>21</v>
      </c>
      <c r="BT12" s="180">
        <v>20</v>
      </c>
      <c r="BU12" s="180">
        <v>11</v>
      </c>
      <c r="BV12" s="180">
        <v>8</v>
      </c>
      <c r="BW12" s="180">
        <v>9</v>
      </c>
      <c r="BX12" s="180">
        <v>1000000</v>
      </c>
      <c r="CC12" s="179" t="s">
        <v>83</v>
      </c>
      <c r="CD12" s="180">
        <v>10</v>
      </c>
      <c r="CE12" s="180">
        <v>16</v>
      </c>
      <c r="CF12" s="180">
        <v>15</v>
      </c>
      <c r="CG12" s="180">
        <v>14</v>
      </c>
      <c r="CH12" s="180">
        <v>22</v>
      </c>
      <c r="CI12" s="180">
        <v>21</v>
      </c>
      <c r="CJ12" s="180">
        <v>20</v>
      </c>
      <c r="CK12" s="180">
        <v>11</v>
      </c>
      <c r="CL12" s="180">
        <v>8</v>
      </c>
      <c r="CM12" s="180">
        <v>9</v>
      </c>
      <c r="CN12" s="180">
        <v>1000000</v>
      </c>
      <c r="CS12" s="179" t="s">
        <v>83</v>
      </c>
      <c r="CT12" s="180">
        <v>10</v>
      </c>
      <c r="CU12" s="180">
        <v>16</v>
      </c>
      <c r="CV12" s="180">
        <v>15</v>
      </c>
      <c r="CW12" s="180">
        <v>14</v>
      </c>
      <c r="CX12" s="180">
        <v>22</v>
      </c>
      <c r="CY12" s="180">
        <v>21</v>
      </c>
      <c r="CZ12" s="180">
        <v>20</v>
      </c>
      <c r="DA12" s="180">
        <v>11</v>
      </c>
      <c r="DB12" s="180">
        <v>8</v>
      </c>
      <c r="DC12" s="180">
        <v>9</v>
      </c>
      <c r="DD12" s="180">
        <v>1000000</v>
      </c>
      <c r="DI12" s="179" t="s">
        <v>83</v>
      </c>
      <c r="DJ12" s="180">
        <v>10</v>
      </c>
      <c r="DK12" s="180">
        <v>16</v>
      </c>
      <c r="DL12" s="180">
        <v>15</v>
      </c>
      <c r="DM12" s="180">
        <v>14</v>
      </c>
      <c r="DN12" s="180">
        <v>22</v>
      </c>
      <c r="DO12" s="180">
        <v>21</v>
      </c>
      <c r="DP12" s="180">
        <v>20</v>
      </c>
      <c r="DQ12" s="180">
        <v>11</v>
      </c>
      <c r="DR12" s="180">
        <v>8</v>
      </c>
      <c r="DS12" s="180">
        <v>9</v>
      </c>
      <c r="DT12" s="180">
        <v>1000000</v>
      </c>
    </row>
    <row r="13" spans="1:124" ht="14.4" thickBot="1" x14ac:dyDescent="0.35">
      <c r="A13" s="179" t="s">
        <v>84</v>
      </c>
      <c r="B13" s="180">
        <v>6</v>
      </c>
      <c r="C13" s="180">
        <v>5</v>
      </c>
      <c r="D13" s="180">
        <v>14</v>
      </c>
      <c r="E13" s="180">
        <v>1</v>
      </c>
      <c r="F13" s="180">
        <v>14</v>
      </c>
      <c r="G13" s="180">
        <v>20</v>
      </c>
      <c r="H13" s="180">
        <v>3</v>
      </c>
      <c r="I13" s="180">
        <v>21</v>
      </c>
      <c r="J13" s="180">
        <v>5</v>
      </c>
      <c r="K13" s="180">
        <v>3</v>
      </c>
      <c r="L13" s="180">
        <v>1000000</v>
      </c>
      <c r="Q13" s="179" t="s">
        <v>84</v>
      </c>
      <c r="R13" s="180">
        <v>5</v>
      </c>
      <c r="S13" s="180">
        <v>5</v>
      </c>
      <c r="T13" s="180">
        <v>14</v>
      </c>
      <c r="U13" s="180">
        <v>1</v>
      </c>
      <c r="V13" s="180">
        <v>14</v>
      </c>
      <c r="W13" s="180">
        <v>20</v>
      </c>
      <c r="X13" s="180">
        <v>3</v>
      </c>
      <c r="Y13" s="180">
        <v>21</v>
      </c>
      <c r="Z13" s="180">
        <v>5</v>
      </c>
      <c r="AA13" s="180">
        <v>3</v>
      </c>
      <c r="AB13" s="180">
        <v>1000000</v>
      </c>
      <c r="AG13" s="179" t="s">
        <v>84</v>
      </c>
      <c r="AH13" s="180">
        <v>5</v>
      </c>
      <c r="AI13" s="180">
        <v>5</v>
      </c>
      <c r="AJ13" s="180">
        <v>14</v>
      </c>
      <c r="AK13" s="180">
        <v>1</v>
      </c>
      <c r="AL13" s="180">
        <v>14</v>
      </c>
      <c r="AM13" s="180">
        <v>20</v>
      </c>
      <c r="AN13" s="180">
        <v>3</v>
      </c>
      <c r="AO13" s="180">
        <v>21</v>
      </c>
      <c r="AP13" s="180">
        <v>5</v>
      </c>
      <c r="AQ13" s="180">
        <v>3</v>
      </c>
      <c r="AR13" s="180">
        <v>1000000</v>
      </c>
      <c r="AW13" s="179" t="s">
        <v>84</v>
      </c>
      <c r="AX13" s="180">
        <v>5</v>
      </c>
      <c r="AY13" s="180">
        <v>5</v>
      </c>
      <c r="AZ13" s="180">
        <v>14</v>
      </c>
      <c r="BA13" s="180">
        <v>1</v>
      </c>
      <c r="BB13" s="180">
        <v>14</v>
      </c>
      <c r="BC13" s="180">
        <v>20</v>
      </c>
      <c r="BD13" s="180">
        <v>3</v>
      </c>
      <c r="BE13" s="180">
        <v>21</v>
      </c>
      <c r="BF13" s="180">
        <v>5</v>
      </c>
      <c r="BG13" s="180">
        <v>3</v>
      </c>
      <c r="BH13" s="180">
        <v>1000000</v>
      </c>
      <c r="BM13" s="179" t="s">
        <v>84</v>
      </c>
      <c r="BN13" s="180">
        <v>5</v>
      </c>
      <c r="BO13" s="180">
        <v>5</v>
      </c>
      <c r="BP13" s="180">
        <v>14</v>
      </c>
      <c r="BQ13" s="180">
        <v>1</v>
      </c>
      <c r="BR13" s="180">
        <v>14</v>
      </c>
      <c r="BS13" s="180">
        <v>20</v>
      </c>
      <c r="BT13" s="180">
        <v>3</v>
      </c>
      <c r="BU13" s="180">
        <v>21</v>
      </c>
      <c r="BV13" s="180">
        <v>5</v>
      </c>
      <c r="BW13" s="180">
        <v>3</v>
      </c>
      <c r="BX13" s="180">
        <v>1000000</v>
      </c>
      <c r="CC13" s="179" t="s">
        <v>84</v>
      </c>
      <c r="CD13" s="180">
        <v>5</v>
      </c>
      <c r="CE13" s="180">
        <v>5</v>
      </c>
      <c r="CF13" s="180">
        <v>14</v>
      </c>
      <c r="CG13" s="180">
        <v>1</v>
      </c>
      <c r="CH13" s="180">
        <v>14</v>
      </c>
      <c r="CI13" s="180">
        <v>20</v>
      </c>
      <c r="CJ13" s="180">
        <v>3</v>
      </c>
      <c r="CK13" s="180">
        <v>21</v>
      </c>
      <c r="CL13" s="180">
        <v>5</v>
      </c>
      <c r="CM13" s="180">
        <v>3</v>
      </c>
      <c r="CN13" s="180">
        <v>1000000</v>
      </c>
      <c r="CS13" s="179" t="s">
        <v>84</v>
      </c>
      <c r="CT13" s="180">
        <v>5</v>
      </c>
      <c r="CU13" s="180">
        <v>5</v>
      </c>
      <c r="CV13" s="180">
        <v>14</v>
      </c>
      <c r="CW13" s="180">
        <v>1</v>
      </c>
      <c r="CX13" s="180">
        <v>14</v>
      </c>
      <c r="CY13" s="180">
        <v>20</v>
      </c>
      <c r="CZ13" s="180">
        <v>3</v>
      </c>
      <c r="DA13" s="180">
        <v>21</v>
      </c>
      <c r="DB13" s="180">
        <v>5</v>
      </c>
      <c r="DC13" s="180">
        <v>3</v>
      </c>
      <c r="DD13" s="180">
        <v>1000000</v>
      </c>
      <c r="DI13" s="179" t="s">
        <v>84</v>
      </c>
      <c r="DJ13" s="180">
        <v>5</v>
      </c>
      <c r="DK13" s="180">
        <v>5</v>
      </c>
      <c r="DL13" s="180">
        <v>14</v>
      </c>
      <c r="DM13" s="180">
        <v>1</v>
      </c>
      <c r="DN13" s="180">
        <v>14</v>
      </c>
      <c r="DO13" s="180">
        <v>20</v>
      </c>
      <c r="DP13" s="180">
        <v>3</v>
      </c>
      <c r="DQ13" s="180">
        <v>21</v>
      </c>
      <c r="DR13" s="180">
        <v>5</v>
      </c>
      <c r="DS13" s="180">
        <v>3</v>
      </c>
      <c r="DT13" s="180">
        <v>1000000</v>
      </c>
    </row>
    <row r="14" spans="1:124" ht="14.4" thickBot="1" x14ac:dyDescent="0.35">
      <c r="A14" s="179" t="s">
        <v>85</v>
      </c>
      <c r="B14" s="180">
        <v>17</v>
      </c>
      <c r="C14" s="180">
        <v>19</v>
      </c>
      <c r="D14" s="180">
        <v>19</v>
      </c>
      <c r="E14" s="180">
        <v>10</v>
      </c>
      <c r="F14" s="180">
        <v>19</v>
      </c>
      <c r="G14" s="180">
        <v>18</v>
      </c>
      <c r="H14" s="180">
        <v>2</v>
      </c>
      <c r="I14" s="180">
        <v>10</v>
      </c>
      <c r="J14" s="180">
        <v>2</v>
      </c>
      <c r="K14" s="180">
        <v>2</v>
      </c>
      <c r="L14" s="180">
        <v>1000000</v>
      </c>
      <c r="Q14" s="179" t="s">
        <v>85</v>
      </c>
      <c r="R14" s="180">
        <v>17</v>
      </c>
      <c r="S14" s="180">
        <v>19</v>
      </c>
      <c r="T14" s="180">
        <v>18</v>
      </c>
      <c r="U14" s="180">
        <v>9</v>
      </c>
      <c r="V14" s="180">
        <v>19</v>
      </c>
      <c r="W14" s="180">
        <v>18</v>
      </c>
      <c r="X14" s="180">
        <v>2</v>
      </c>
      <c r="Y14" s="180">
        <v>10</v>
      </c>
      <c r="Z14" s="180">
        <v>2</v>
      </c>
      <c r="AA14" s="180">
        <v>2</v>
      </c>
      <c r="AB14" s="180">
        <v>1000000</v>
      </c>
      <c r="AG14" s="179" t="s">
        <v>85</v>
      </c>
      <c r="AH14" s="180">
        <v>17</v>
      </c>
      <c r="AI14" s="180">
        <v>18</v>
      </c>
      <c r="AJ14" s="180">
        <v>18</v>
      </c>
      <c r="AK14" s="180">
        <v>9</v>
      </c>
      <c r="AL14" s="180">
        <v>19</v>
      </c>
      <c r="AM14" s="180">
        <v>18</v>
      </c>
      <c r="AN14" s="180">
        <v>2</v>
      </c>
      <c r="AO14" s="180">
        <v>10</v>
      </c>
      <c r="AP14" s="180">
        <v>2</v>
      </c>
      <c r="AQ14" s="180">
        <v>2</v>
      </c>
      <c r="AR14" s="180">
        <v>1000000</v>
      </c>
      <c r="AW14" s="179" t="s">
        <v>85</v>
      </c>
      <c r="AX14" s="180">
        <v>16</v>
      </c>
      <c r="AY14" s="180">
        <v>18</v>
      </c>
      <c r="AZ14" s="180">
        <v>18</v>
      </c>
      <c r="BA14" s="180">
        <v>9</v>
      </c>
      <c r="BB14" s="180">
        <v>19</v>
      </c>
      <c r="BC14" s="180">
        <v>18</v>
      </c>
      <c r="BD14" s="180">
        <v>2</v>
      </c>
      <c r="BE14" s="180">
        <v>10</v>
      </c>
      <c r="BF14" s="180">
        <v>2</v>
      </c>
      <c r="BG14" s="180">
        <v>2</v>
      </c>
      <c r="BH14" s="180">
        <v>1000000</v>
      </c>
      <c r="BM14" s="179" t="s">
        <v>85</v>
      </c>
      <c r="BN14" s="180">
        <v>16</v>
      </c>
      <c r="BO14" s="180">
        <v>18</v>
      </c>
      <c r="BP14" s="180">
        <v>18</v>
      </c>
      <c r="BQ14" s="180">
        <v>9</v>
      </c>
      <c r="BR14" s="180">
        <v>19</v>
      </c>
      <c r="BS14" s="180">
        <v>18</v>
      </c>
      <c r="BT14" s="180">
        <v>2</v>
      </c>
      <c r="BU14" s="180">
        <v>10</v>
      </c>
      <c r="BV14" s="180">
        <v>2</v>
      </c>
      <c r="BW14" s="180">
        <v>2</v>
      </c>
      <c r="BX14" s="180">
        <v>1000000</v>
      </c>
      <c r="CC14" s="179" t="s">
        <v>85</v>
      </c>
      <c r="CD14" s="180">
        <v>16</v>
      </c>
      <c r="CE14" s="180">
        <v>18</v>
      </c>
      <c r="CF14" s="180">
        <v>18</v>
      </c>
      <c r="CG14" s="180">
        <v>9</v>
      </c>
      <c r="CH14" s="180">
        <v>19</v>
      </c>
      <c r="CI14" s="180">
        <v>18</v>
      </c>
      <c r="CJ14" s="180">
        <v>2</v>
      </c>
      <c r="CK14" s="180">
        <v>10</v>
      </c>
      <c r="CL14" s="180">
        <v>2</v>
      </c>
      <c r="CM14" s="180">
        <v>2</v>
      </c>
      <c r="CN14" s="180">
        <v>1000000</v>
      </c>
      <c r="CS14" s="179" t="s">
        <v>85</v>
      </c>
      <c r="CT14" s="180">
        <v>16</v>
      </c>
      <c r="CU14" s="180">
        <v>18</v>
      </c>
      <c r="CV14" s="180">
        <v>18</v>
      </c>
      <c r="CW14" s="180">
        <v>9</v>
      </c>
      <c r="CX14" s="180">
        <v>19</v>
      </c>
      <c r="CY14" s="180">
        <v>18</v>
      </c>
      <c r="CZ14" s="180">
        <v>2</v>
      </c>
      <c r="DA14" s="180">
        <v>10</v>
      </c>
      <c r="DB14" s="180">
        <v>2</v>
      </c>
      <c r="DC14" s="180">
        <v>2</v>
      </c>
      <c r="DD14" s="180">
        <v>1000000</v>
      </c>
      <c r="DI14" s="179" t="s">
        <v>85</v>
      </c>
      <c r="DJ14" s="180">
        <v>16</v>
      </c>
      <c r="DK14" s="180">
        <v>18</v>
      </c>
      <c r="DL14" s="180">
        <v>18</v>
      </c>
      <c r="DM14" s="180">
        <v>9</v>
      </c>
      <c r="DN14" s="180">
        <v>19</v>
      </c>
      <c r="DO14" s="180">
        <v>18</v>
      </c>
      <c r="DP14" s="180">
        <v>2</v>
      </c>
      <c r="DQ14" s="180">
        <v>10</v>
      </c>
      <c r="DR14" s="180">
        <v>2</v>
      </c>
      <c r="DS14" s="180">
        <v>2</v>
      </c>
      <c r="DT14" s="180">
        <v>1000000</v>
      </c>
    </row>
    <row r="15" spans="1:124" ht="14.4" thickBot="1" x14ac:dyDescent="0.35">
      <c r="A15" s="179" t="s">
        <v>86</v>
      </c>
      <c r="B15" s="180">
        <v>8</v>
      </c>
      <c r="C15" s="180">
        <v>10</v>
      </c>
      <c r="D15" s="180">
        <v>6</v>
      </c>
      <c r="E15" s="180">
        <v>2</v>
      </c>
      <c r="F15" s="180">
        <v>17</v>
      </c>
      <c r="G15" s="180">
        <v>14</v>
      </c>
      <c r="H15" s="180">
        <v>5</v>
      </c>
      <c r="I15" s="180">
        <v>6</v>
      </c>
      <c r="J15" s="180">
        <v>6</v>
      </c>
      <c r="K15" s="180">
        <v>7</v>
      </c>
      <c r="L15" s="180">
        <v>1000000</v>
      </c>
      <c r="Q15" s="179" t="s">
        <v>86</v>
      </c>
      <c r="R15" s="180">
        <v>7</v>
      </c>
      <c r="S15" s="180">
        <v>10</v>
      </c>
      <c r="T15" s="180">
        <v>6</v>
      </c>
      <c r="U15" s="180">
        <v>2</v>
      </c>
      <c r="V15" s="180">
        <v>17</v>
      </c>
      <c r="W15" s="180">
        <v>14</v>
      </c>
      <c r="X15" s="180">
        <v>5</v>
      </c>
      <c r="Y15" s="180">
        <v>6</v>
      </c>
      <c r="Z15" s="180">
        <v>6</v>
      </c>
      <c r="AA15" s="180">
        <v>7</v>
      </c>
      <c r="AB15" s="180">
        <v>1000000</v>
      </c>
      <c r="AG15" s="179" t="s">
        <v>86</v>
      </c>
      <c r="AH15" s="180">
        <v>7</v>
      </c>
      <c r="AI15" s="180">
        <v>10</v>
      </c>
      <c r="AJ15" s="180">
        <v>6</v>
      </c>
      <c r="AK15" s="180">
        <v>2</v>
      </c>
      <c r="AL15" s="180">
        <v>17</v>
      </c>
      <c r="AM15" s="180">
        <v>14</v>
      </c>
      <c r="AN15" s="180">
        <v>5</v>
      </c>
      <c r="AO15" s="180">
        <v>6</v>
      </c>
      <c r="AP15" s="180">
        <v>6</v>
      </c>
      <c r="AQ15" s="180">
        <v>7</v>
      </c>
      <c r="AR15" s="180">
        <v>1000000</v>
      </c>
      <c r="AW15" s="179" t="s">
        <v>86</v>
      </c>
      <c r="AX15" s="180">
        <v>7</v>
      </c>
      <c r="AY15" s="180">
        <v>10</v>
      </c>
      <c r="AZ15" s="180">
        <v>6</v>
      </c>
      <c r="BA15" s="180">
        <v>2</v>
      </c>
      <c r="BB15" s="180">
        <v>17</v>
      </c>
      <c r="BC15" s="180">
        <v>14</v>
      </c>
      <c r="BD15" s="180">
        <v>5</v>
      </c>
      <c r="BE15" s="180">
        <v>6</v>
      </c>
      <c r="BF15" s="180">
        <v>6</v>
      </c>
      <c r="BG15" s="180">
        <v>7</v>
      </c>
      <c r="BH15" s="180">
        <v>1000000</v>
      </c>
      <c r="BM15" s="179" t="s">
        <v>86</v>
      </c>
      <c r="BN15" s="180">
        <v>7</v>
      </c>
      <c r="BO15" s="180">
        <v>10</v>
      </c>
      <c r="BP15" s="180">
        <v>6</v>
      </c>
      <c r="BQ15" s="180">
        <v>2</v>
      </c>
      <c r="BR15" s="180">
        <v>17</v>
      </c>
      <c r="BS15" s="180">
        <v>14</v>
      </c>
      <c r="BT15" s="180">
        <v>5</v>
      </c>
      <c r="BU15" s="180">
        <v>6</v>
      </c>
      <c r="BV15" s="180">
        <v>6</v>
      </c>
      <c r="BW15" s="180">
        <v>7</v>
      </c>
      <c r="BX15" s="180">
        <v>1000000</v>
      </c>
      <c r="CC15" s="179" t="s">
        <v>86</v>
      </c>
      <c r="CD15" s="180">
        <v>7</v>
      </c>
      <c r="CE15" s="180">
        <v>10</v>
      </c>
      <c r="CF15" s="180">
        <v>6</v>
      </c>
      <c r="CG15" s="180">
        <v>2</v>
      </c>
      <c r="CH15" s="180">
        <v>17</v>
      </c>
      <c r="CI15" s="180">
        <v>14</v>
      </c>
      <c r="CJ15" s="180">
        <v>5</v>
      </c>
      <c r="CK15" s="180">
        <v>6</v>
      </c>
      <c r="CL15" s="180">
        <v>6</v>
      </c>
      <c r="CM15" s="180">
        <v>7</v>
      </c>
      <c r="CN15" s="180">
        <v>1000000</v>
      </c>
      <c r="CS15" s="179" t="s">
        <v>86</v>
      </c>
      <c r="CT15" s="180">
        <v>7</v>
      </c>
      <c r="CU15" s="180">
        <v>10</v>
      </c>
      <c r="CV15" s="180">
        <v>6</v>
      </c>
      <c r="CW15" s="180">
        <v>2</v>
      </c>
      <c r="CX15" s="180">
        <v>17</v>
      </c>
      <c r="CY15" s="180">
        <v>14</v>
      </c>
      <c r="CZ15" s="180">
        <v>5</v>
      </c>
      <c r="DA15" s="180">
        <v>6</v>
      </c>
      <c r="DB15" s="180">
        <v>6</v>
      </c>
      <c r="DC15" s="180">
        <v>7</v>
      </c>
      <c r="DD15" s="180">
        <v>1000000</v>
      </c>
      <c r="DI15" s="179" t="s">
        <v>86</v>
      </c>
      <c r="DJ15" s="180">
        <v>7</v>
      </c>
      <c r="DK15" s="180">
        <v>10</v>
      </c>
      <c r="DL15" s="180">
        <v>6</v>
      </c>
      <c r="DM15" s="180">
        <v>2</v>
      </c>
      <c r="DN15" s="180">
        <v>17</v>
      </c>
      <c r="DO15" s="180">
        <v>14</v>
      </c>
      <c r="DP15" s="180">
        <v>5</v>
      </c>
      <c r="DQ15" s="180">
        <v>6</v>
      </c>
      <c r="DR15" s="180">
        <v>6</v>
      </c>
      <c r="DS15" s="180">
        <v>7</v>
      </c>
      <c r="DT15" s="180">
        <v>1000000</v>
      </c>
    </row>
    <row r="16" spans="1:124" ht="14.4" thickBot="1" x14ac:dyDescent="0.35">
      <c r="A16" s="179" t="s">
        <v>87</v>
      </c>
      <c r="B16" s="180">
        <v>20</v>
      </c>
      <c r="C16" s="180">
        <v>20</v>
      </c>
      <c r="D16" s="180">
        <v>17</v>
      </c>
      <c r="E16" s="180">
        <v>20</v>
      </c>
      <c r="F16" s="180">
        <v>15</v>
      </c>
      <c r="G16" s="180">
        <v>3</v>
      </c>
      <c r="H16" s="180">
        <v>7</v>
      </c>
      <c r="I16" s="180">
        <v>5</v>
      </c>
      <c r="J16" s="180">
        <v>9</v>
      </c>
      <c r="K16" s="180">
        <v>16</v>
      </c>
      <c r="L16" s="180">
        <v>1000000</v>
      </c>
      <c r="Q16" s="179" t="s">
        <v>87</v>
      </c>
      <c r="R16" s="180">
        <v>20</v>
      </c>
      <c r="S16" s="180">
        <v>20</v>
      </c>
      <c r="T16" s="180">
        <v>16</v>
      </c>
      <c r="U16" s="180">
        <v>20</v>
      </c>
      <c r="V16" s="180">
        <v>15</v>
      </c>
      <c r="W16" s="180">
        <v>3</v>
      </c>
      <c r="X16" s="180">
        <v>7</v>
      </c>
      <c r="Y16" s="180">
        <v>5</v>
      </c>
      <c r="Z16" s="180">
        <v>9</v>
      </c>
      <c r="AA16" s="180">
        <v>16</v>
      </c>
      <c r="AB16" s="180">
        <v>1000000</v>
      </c>
      <c r="AG16" s="179" t="s">
        <v>87</v>
      </c>
      <c r="AH16" s="180">
        <v>20</v>
      </c>
      <c r="AI16" s="180">
        <v>20</v>
      </c>
      <c r="AJ16" s="180">
        <v>16</v>
      </c>
      <c r="AK16" s="180">
        <v>20</v>
      </c>
      <c r="AL16" s="180">
        <v>15</v>
      </c>
      <c r="AM16" s="180">
        <v>3</v>
      </c>
      <c r="AN16" s="180">
        <v>7</v>
      </c>
      <c r="AO16" s="180">
        <v>5</v>
      </c>
      <c r="AP16" s="180">
        <v>9</v>
      </c>
      <c r="AQ16" s="180">
        <v>16</v>
      </c>
      <c r="AR16" s="180">
        <v>1000000</v>
      </c>
      <c r="AW16" s="179" t="s">
        <v>87</v>
      </c>
      <c r="AX16" s="180">
        <v>19</v>
      </c>
      <c r="AY16" s="180">
        <v>19</v>
      </c>
      <c r="AZ16" s="180">
        <v>16</v>
      </c>
      <c r="BA16" s="180">
        <v>19</v>
      </c>
      <c r="BB16" s="180">
        <v>15</v>
      </c>
      <c r="BC16" s="180">
        <v>3</v>
      </c>
      <c r="BD16" s="180">
        <v>7</v>
      </c>
      <c r="BE16" s="180">
        <v>5</v>
      </c>
      <c r="BF16" s="180">
        <v>9</v>
      </c>
      <c r="BG16" s="180">
        <v>16</v>
      </c>
      <c r="BH16" s="180">
        <v>1000000</v>
      </c>
      <c r="BM16" s="179" t="s">
        <v>87</v>
      </c>
      <c r="BN16" s="180">
        <v>19</v>
      </c>
      <c r="BO16" s="180">
        <v>19</v>
      </c>
      <c r="BP16" s="180">
        <v>16</v>
      </c>
      <c r="BQ16" s="180">
        <v>19</v>
      </c>
      <c r="BR16" s="180">
        <v>15</v>
      </c>
      <c r="BS16" s="180">
        <v>3</v>
      </c>
      <c r="BT16" s="180">
        <v>7</v>
      </c>
      <c r="BU16" s="180">
        <v>5</v>
      </c>
      <c r="BV16" s="180">
        <v>9</v>
      </c>
      <c r="BW16" s="180">
        <v>16</v>
      </c>
      <c r="BX16" s="180">
        <v>1000000</v>
      </c>
      <c r="CC16" s="179" t="s">
        <v>87</v>
      </c>
      <c r="CD16" s="180">
        <v>19</v>
      </c>
      <c r="CE16" s="180">
        <v>19</v>
      </c>
      <c r="CF16" s="180">
        <v>16</v>
      </c>
      <c r="CG16" s="180">
        <v>19</v>
      </c>
      <c r="CH16" s="180">
        <v>15</v>
      </c>
      <c r="CI16" s="180">
        <v>3</v>
      </c>
      <c r="CJ16" s="180">
        <v>7</v>
      </c>
      <c r="CK16" s="180">
        <v>5</v>
      </c>
      <c r="CL16" s="180">
        <v>9</v>
      </c>
      <c r="CM16" s="180">
        <v>16</v>
      </c>
      <c r="CN16" s="180">
        <v>1000000</v>
      </c>
      <c r="CS16" s="179" t="s">
        <v>87</v>
      </c>
      <c r="CT16" s="180">
        <v>19</v>
      </c>
      <c r="CU16" s="180">
        <v>19</v>
      </c>
      <c r="CV16" s="180">
        <v>16</v>
      </c>
      <c r="CW16" s="180">
        <v>19</v>
      </c>
      <c r="CX16" s="180">
        <v>15</v>
      </c>
      <c r="CY16" s="180">
        <v>3</v>
      </c>
      <c r="CZ16" s="180">
        <v>7</v>
      </c>
      <c r="DA16" s="180">
        <v>5</v>
      </c>
      <c r="DB16" s="180">
        <v>9</v>
      </c>
      <c r="DC16" s="180">
        <v>16</v>
      </c>
      <c r="DD16" s="180">
        <v>1000000</v>
      </c>
      <c r="DI16" s="179" t="s">
        <v>87</v>
      </c>
      <c r="DJ16" s="180">
        <v>19</v>
      </c>
      <c r="DK16" s="180">
        <v>19</v>
      </c>
      <c r="DL16" s="180">
        <v>16</v>
      </c>
      <c r="DM16" s="180">
        <v>19</v>
      </c>
      <c r="DN16" s="180">
        <v>15</v>
      </c>
      <c r="DO16" s="180">
        <v>3</v>
      </c>
      <c r="DP16" s="180">
        <v>7</v>
      </c>
      <c r="DQ16" s="180">
        <v>5</v>
      </c>
      <c r="DR16" s="180">
        <v>9</v>
      </c>
      <c r="DS16" s="180">
        <v>16</v>
      </c>
      <c r="DT16" s="180">
        <v>1000000</v>
      </c>
    </row>
    <row r="17" spans="1:124" ht="14.4" thickBot="1" x14ac:dyDescent="0.35">
      <c r="A17" s="179" t="s">
        <v>88</v>
      </c>
      <c r="B17" s="180">
        <v>7</v>
      </c>
      <c r="C17" s="180">
        <v>7</v>
      </c>
      <c r="D17" s="180">
        <v>7</v>
      </c>
      <c r="E17" s="180">
        <v>5</v>
      </c>
      <c r="F17" s="180">
        <v>16</v>
      </c>
      <c r="G17" s="180">
        <v>17</v>
      </c>
      <c r="H17" s="180">
        <v>13</v>
      </c>
      <c r="I17" s="180">
        <v>16</v>
      </c>
      <c r="J17" s="180">
        <v>11</v>
      </c>
      <c r="K17" s="180">
        <v>10</v>
      </c>
      <c r="L17" s="180">
        <v>1000000</v>
      </c>
      <c r="Q17" s="179" t="s">
        <v>88</v>
      </c>
      <c r="R17" s="180">
        <v>6</v>
      </c>
      <c r="S17" s="180">
        <v>7</v>
      </c>
      <c r="T17" s="180">
        <v>7</v>
      </c>
      <c r="U17" s="180">
        <v>5</v>
      </c>
      <c r="V17" s="180">
        <v>16</v>
      </c>
      <c r="W17" s="180">
        <v>17</v>
      </c>
      <c r="X17" s="180">
        <v>13</v>
      </c>
      <c r="Y17" s="180">
        <v>16</v>
      </c>
      <c r="Z17" s="180">
        <v>11</v>
      </c>
      <c r="AA17" s="180">
        <v>10</v>
      </c>
      <c r="AB17" s="180">
        <v>1000000</v>
      </c>
      <c r="AG17" s="179" t="s">
        <v>88</v>
      </c>
      <c r="AH17" s="180">
        <v>6</v>
      </c>
      <c r="AI17" s="180">
        <v>7</v>
      </c>
      <c r="AJ17" s="180">
        <v>7</v>
      </c>
      <c r="AK17" s="180">
        <v>5</v>
      </c>
      <c r="AL17" s="180">
        <v>16</v>
      </c>
      <c r="AM17" s="180">
        <v>17</v>
      </c>
      <c r="AN17" s="180">
        <v>13</v>
      </c>
      <c r="AO17" s="180">
        <v>16</v>
      </c>
      <c r="AP17" s="180">
        <v>11</v>
      </c>
      <c r="AQ17" s="180">
        <v>10</v>
      </c>
      <c r="AR17" s="180">
        <v>1000000</v>
      </c>
      <c r="AW17" s="179" t="s">
        <v>88</v>
      </c>
      <c r="AX17" s="180">
        <v>6</v>
      </c>
      <c r="AY17" s="180">
        <v>7</v>
      </c>
      <c r="AZ17" s="180">
        <v>7</v>
      </c>
      <c r="BA17" s="180">
        <v>5</v>
      </c>
      <c r="BB17" s="180">
        <v>16</v>
      </c>
      <c r="BC17" s="180">
        <v>17</v>
      </c>
      <c r="BD17" s="180">
        <v>13</v>
      </c>
      <c r="BE17" s="180">
        <v>16</v>
      </c>
      <c r="BF17" s="180">
        <v>11</v>
      </c>
      <c r="BG17" s="180">
        <v>10</v>
      </c>
      <c r="BH17" s="180">
        <v>1000000</v>
      </c>
      <c r="BM17" s="179" t="s">
        <v>88</v>
      </c>
      <c r="BN17" s="180">
        <v>6</v>
      </c>
      <c r="BO17" s="180">
        <v>7</v>
      </c>
      <c r="BP17" s="180">
        <v>7</v>
      </c>
      <c r="BQ17" s="180">
        <v>5</v>
      </c>
      <c r="BR17" s="180">
        <v>16</v>
      </c>
      <c r="BS17" s="180">
        <v>17</v>
      </c>
      <c r="BT17" s="180">
        <v>13</v>
      </c>
      <c r="BU17" s="180">
        <v>16</v>
      </c>
      <c r="BV17" s="180">
        <v>11</v>
      </c>
      <c r="BW17" s="180">
        <v>10</v>
      </c>
      <c r="BX17" s="180">
        <v>1000000</v>
      </c>
      <c r="CC17" s="179" t="s">
        <v>88</v>
      </c>
      <c r="CD17" s="180">
        <v>6</v>
      </c>
      <c r="CE17" s="180">
        <v>7</v>
      </c>
      <c r="CF17" s="180">
        <v>7</v>
      </c>
      <c r="CG17" s="180">
        <v>5</v>
      </c>
      <c r="CH17" s="180">
        <v>16</v>
      </c>
      <c r="CI17" s="180">
        <v>17</v>
      </c>
      <c r="CJ17" s="180">
        <v>13</v>
      </c>
      <c r="CK17" s="180">
        <v>16</v>
      </c>
      <c r="CL17" s="180">
        <v>11</v>
      </c>
      <c r="CM17" s="180">
        <v>10</v>
      </c>
      <c r="CN17" s="180">
        <v>1000000</v>
      </c>
      <c r="CS17" s="179" t="s">
        <v>88</v>
      </c>
      <c r="CT17" s="180">
        <v>6</v>
      </c>
      <c r="CU17" s="180">
        <v>7</v>
      </c>
      <c r="CV17" s="180">
        <v>7</v>
      </c>
      <c r="CW17" s="180">
        <v>5</v>
      </c>
      <c r="CX17" s="180">
        <v>16</v>
      </c>
      <c r="CY17" s="180">
        <v>17</v>
      </c>
      <c r="CZ17" s="180">
        <v>13</v>
      </c>
      <c r="DA17" s="180">
        <v>16</v>
      </c>
      <c r="DB17" s="180">
        <v>11</v>
      </c>
      <c r="DC17" s="180">
        <v>10</v>
      </c>
      <c r="DD17" s="180">
        <v>1000000</v>
      </c>
      <c r="DI17" s="179" t="s">
        <v>88</v>
      </c>
      <c r="DJ17" s="180">
        <v>6</v>
      </c>
      <c r="DK17" s="180">
        <v>7</v>
      </c>
      <c r="DL17" s="180">
        <v>7</v>
      </c>
      <c r="DM17" s="180">
        <v>5</v>
      </c>
      <c r="DN17" s="180">
        <v>16</v>
      </c>
      <c r="DO17" s="180">
        <v>17</v>
      </c>
      <c r="DP17" s="180">
        <v>13</v>
      </c>
      <c r="DQ17" s="180">
        <v>16</v>
      </c>
      <c r="DR17" s="180">
        <v>11</v>
      </c>
      <c r="DS17" s="180">
        <v>10</v>
      </c>
      <c r="DT17" s="180">
        <v>1000000</v>
      </c>
    </row>
    <row r="18" spans="1:124" ht="14.4" thickBot="1" x14ac:dyDescent="0.35">
      <c r="A18" s="179" t="s">
        <v>89</v>
      </c>
      <c r="B18" s="180">
        <v>18</v>
      </c>
      <c r="C18" s="180">
        <v>18</v>
      </c>
      <c r="D18" s="180">
        <v>23</v>
      </c>
      <c r="E18" s="180">
        <v>19</v>
      </c>
      <c r="F18" s="180">
        <v>7</v>
      </c>
      <c r="G18" s="180">
        <v>22</v>
      </c>
      <c r="H18" s="180">
        <v>10</v>
      </c>
      <c r="I18" s="180">
        <v>23</v>
      </c>
      <c r="J18" s="180">
        <v>13</v>
      </c>
      <c r="K18" s="180">
        <v>6</v>
      </c>
      <c r="L18" s="180">
        <v>1000000</v>
      </c>
      <c r="Q18" s="179" t="s">
        <v>89</v>
      </c>
      <c r="R18" s="180">
        <v>18</v>
      </c>
      <c r="S18" s="180">
        <v>18</v>
      </c>
      <c r="T18" s="180">
        <v>23</v>
      </c>
      <c r="U18" s="180">
        <v>19</v>
      </c>
      <c r="V18" s="180">
        <v>7</v>
      </c>
      <c r="W18" s="180">
        <v>22</v>
      </c>
      <c r="X18" s="180">
        <v>10</v>
      </c>
      <c r="Y18" s="180">
        <v>23</v>
      </c>
      <c r="Z18" s="180">
        <v>13</v>
      </c>
      <c r="AA18" s="180">
        <v>6</v>
      </c>
      <c r="AB18" s="180">
        <v>1000000</v>
      </c>
      <c r="AG18" s="179" t="s">
        <v>89</v>
      </c>
      <c r="AH18" s="180">
        <v>18</v>
      </c>
      <c r="AI18" s="180">
        <v>17</v>
      </c>
      <c r="AJ18" s="180">
        <v>22</v>
      </c>
      <c r="AK18" s="180">
        <v>19</v>
      </c>
      <c r="AL18" s="180">
        <v>7</v>
      </c>
      <c r="AM18" s="180">
        <v>22</v>
      </c>
      <c r="AN18" s="180">
        <v>10</v>
      </c>
      <c r="AO18" s="180">
        <v>23</v>
      </c>
      <c r="AP18" s="180">
        <v>13</v>
      </c>
      <c r="AQ18" s="180">
        <v>6</v>
      </c>
      <c r="AR18" s="180">
        <v>1000000</v>
      </c>
      <c r="AW18" s="179" t="s">
        <v>89</v>
      </c>
      <c r="AX18" s="180">
        <v>17</v>
      </c>
      <c r="AY18" s="180">
        <v>17</v>
      </c>
      <c r="AZ18" s="180">
        <v>22</v>
      </c>
      <c r="BA18" s="180">
        <v>18</v>
      </c>
      <c r="BB18" s="180">
        <v>7</v>
      </c>
      <c r="BC18" s="180">
        <v>22</v>
      </c>
      <c r="BD18" s="180">
        <v>10</v>
      </c>
      <c r="BE18" s="180">
        <v>23</v>
      </c>
      <c r="BF18" s="180">
        <v>13</v>
      </c>
      <c r="BG18" s="180">
        <v>6</v>
      </c>
      <c r="BH18" s="180">
        <v>1000000</v>
      </c>
      <c r="BM18" s="179" t="s">
        <v>89</v>
      </c>
      <c r="BN18" s="180">
        <v>17</v>
      </c>
      <c r="BO18" s="180">
        <v>17</v>
      </c>
      <c r="BP18" s="180">
        <v>22</v>
      </c>
      <c r="BQ18" s="180">
        <v>18</v>
      </c>
      <c r="BR18" s="180">
        <v>7</v>
      </c>
      <c r="BS18" s="180">
        <v>22</v>
      </c>
      <c r="BT18" s="180">
        <v>10</v>
      </c>
      <c r="BU18" s="180">
        <v>23</v>
      </c>
      <c r="BV18" s="180">
        <v>13</v>
      </c>
      <c r="BW18" s="180">
        <v>6</v>
      </c>
      <c r="BX18" s="180">
        <v>1000000</v>
      </c>
      <c r="CC18" s="179" t="s">
        <v>89</v>
      </c>
      <c r="CD18" s="180">
        <v>17</v>
      </c>
      <c r="CE18" s="180">
        <v>17</v>
      </c>
      <c r="CF18" s="180">
        <v>22</v>
      </c>
      <c r="CG18" s="180">
        <v>18</v>
      </c>
      <c r="CH18" s="180">
        <v>7</v>
      </c>
      <c r="CI18" s="180">
        <v>22</v>
      </c>
      <c r="CJ18" s="180">
        <v>10</v>
      </c>
      <c r="CK18" s="180">
        <v>23</v>
      </c>
      <c r="CL18" s="180">
        <v>13</v>
      </c>
      <c r="CM18" s="180">
        <v>6</v>
      </c>
      <c r="CN18" s="180">
        <v>1000000</v>
      </c>
      <c r="CS18" s="179" t="s">
        <v>89</v>
      </c>
      <c r="CT18" s="180">
        <v>17</v>
      </c>
      <c r="CU18" s="180">
        <v>17</v>
      </c>
      <c r="CV18" s="180">
        <v>22</v>
      </c>
      <c r="CW18" s="180">
        <v>18</v>
      </c>
      <c r="CX18" s="180">
        <v>7</v>
      </c>
      <c r="CY18" s="180">
        <v>22</v>
      </c>
      <c r="CZ18" s="180">
        <v>10</v>
      </c>
      <c r="DA18" s="180">
        <v>23</v>
      </c>
      <c r="DB18" s="180">
        <v>13</v>
      </c>
      <c r="DC18" s="180">
        <v>6</v>
      </c>
      <c r="DD18" s="180">
        <v>1000000</v>
      </c>
      <c r="DI18" s="179" t="s">
        <v>89</v>
      </c>
      <c r="DJ18" s="180">
        <v>17</v>
      </c>
      <c r="DK18" s="180">
        <v>17</v>
      </c>
      <c r="DL18" s="180">
        <v>22</v>
      </c>
      <c r="DM18" s="180">
        <v>18</v>
      </c>
      <c r="DN18" s="180">
        <v>7</v>
      </c>
      <c r="DO18" s="180">
        <v>22</v>
      </c>
      <c r="DP18" s="180">
        <v>10</v>
      </c>
      <c r="DQ18" s="180">
        <v>23</v>
      </c>
      <c r="DR18" s="180">
        <v>13</v>
      </c>
      <c r="DS18" s="180">
        <v>6</v>
      </c>
      <c r="DT18" s="180">
        <v>1000000</v>
      </c>
    </row>
    <row r="19" spans="1:124" ht="14.4" thickBot="1" x14ac:dyDescent="0.35">
      <c r="A19" s="179" t="s">
        <v>90</v>
      </c>
      <c r="B19" s="180">
        <v>21</v>
      </c>
      <c r="C19" s="180">
        <v>22</v>
      </c>
      <c r="D19" s="180">
        <v>22</v>
      </c>
      <c r="E19" s="180">
        <v>23</v>
      </c>
      <c r="F19" s="180">
        <v>18</v>
      </c>
      <c r="G19" s="180">
        <v>16</v>
      </c>
      <c r="H19" s="180">
        <v>24</v>
      </c>
      <c r="I19" s="180">
        <v>9</v>
      </c>
      <c r="J19" s="180">
        <v>22</v>
      </c>
      <c r="K19" s="180">
        <v>23</v>
      </c>
      <c r="L19" s="180">
        <v>1000000</v>
      </c>
      <c r="Q19" s="179" t="s">
        <v>90</v>
      </c>
      <c r="R19" s="180">
        <v>21</v>
      </c>
      <c r="S19" s="180">
        <v>22</v>
      </c>
      <c r="T19" s="180">
        <v>22</v>
      </c>
      <c r="U19" s="180">
        <v>23</v>
      </c>
      <c r="V19" s="180">
        <v>18</v>
      </c>
      <c r="W19" s="180">
        <v>16</v>
      </c>
      <c r="X19" s="180">
        <v>24</v>
      </c>
      <c r="Y19" s="180">
        <v>9</v>
      </c>
      <c r="Z19" s="180">
        <v>22</v>
      </c>
      <c r="AA19" s="180">
        <v>23</v>
      </c>
      <c r="AB19" s="180">
        <v>1000000</v>
      </c>
      <c r="AG19" s="179" t="s">
        <v>90</v>
      </c>
      <c r="AH19" s="180">
        <v>21</v>
      </c>
      <c r="AI19" s="180">
        <v>22</v>
      </c>
      <c r="AJ19" s="180">
        <v>21</v>
      </c>
      <c r="AK19" s="180">
        <v>23</v>
      </c>
      <c r="AL19" s="180">
        <v>18</v>
      </c>
      <c r="AM19" s="180">
        <v>16</v>
      </c>
      <c r="AN19" s="180">
        <v>24</v>
      </c>
      <c r="AO19" s="180">
        <v>9</v>
      </c>
      <c r="AP19" s="180">
        <v>22</v>
      </c>
      <c r="AQ19" s="180">
        <v>23</v>
      </c>
      <c r="AR19" s="180">
        <v>1000000</v>
      </c>
      <c r="AW19" s="179" t="s">
        <v>90</v>
      </c>
      <c r="AX19" s="180">
        <v>21</v>
      </c>
      <c r="AY19" s="180">
        <v>21</v>
      </c>
      <c r="AZ19" s="180">
        <v>21</v>
      </c>
      <c r="BA19" s="180">
        <v>23</v>
      </c>
      <c r="BB19" s="180">
        <v>18</v>
      </c>
      <c r="BC19" s="180">
        <v>16</v>
      </c>
      <c r="BD19" s="180">
        <v>24</v>
      </c>
      <c r="BE19" s="180">
        <v>9</v>
      </c>
      <c r="BF19" s="180">
        <v>22</v>
      </c>
      <c r="BG19" s="180">
        <v>23</v>
      </c>
      <c r="BH19" s="180">
        <v>1000000</v>
      </c>
      <c r="BM19" s="179" t="s">
        <v>90</v>
      </c>
      <c r="BN19" s="180">
        <v>20</v>
      </c>
      <c r="BO19" s="180">
        <v>21</v>
      </c>
      <c r="BP19" s="180">
        <v>21</v>
      </c>
      <c r="BQ19" s="180">
        <v>22</v>
      </c>
      <c r="BR19" s="180">
        <v>18</v>
      </c>
      <c r="BS19" s="180">
        <v>16</v>
      </c>
      <c r="BT19" s="180">
        <v>24</v>
      </c>
      <c r="BU19" s="180">
        <v>9</v>
      </c>
      <c r="BV19" s="180">
        <v>22</v>
      </c>
      <c r="BW19" s="180">
        <v>23</v>
      </c>
      <c r="BX19" s="180">
        <v>1000000</v>
      </c>
      <c r="CC19" s="179" t="s">
        <v>90</v>
      </c>
      <c r="CD19" s="180">
        <v>20</v>
      </c>
      <c r="CE19" s="180">
        <v>21</v>
      </c>
      <c r="CF19" s="180">
        <v>21</v>
      </c>
      <c r="CG19" s="180">
        <v>22</v>
      </c>
      <c r="CH19" s="180">
        <v>18</v>
      </c>
      <c r="CI19" s="180">
        <v>16</v>
      </c>
      <c r="CJ19" s="180">
        <v>24</v>
      </c>
      <c r="CK19" s="180">
        <v>9</v>
      </c>
      <c r="CL19" s="180">
        <v>22</v>
      </c>
      <c r="CM19" s="180">
        <v>23</v>
      </c>
      <c r="CN19" s="180">
        <v>1000000</v>
      </c>
      <c r="CS19" s="179" t="s">
        <v>90</v>
      </c>
      <c r="CT19" s="180">
        <v>20</v>
      </c>
      <c r="CU19" s="180">
        <v>21</v>
      </c>
      <c r="CV19" s="180">
        <v>21</v>
      </c>
      <c r="CW19" s="180">
        <v>22</v>
      </c>
      <c r="CX19" s="180">
        <v>18</v>
      </c>
      <c r="CY19" s="180">
        <v>16</v>
      </c>
      <c r="CZ19" s="180">
        <v>24</v>
      </c>
      <c r="DA19" s="180">
        <v>9</v>
      </c>
      <c r="DB19" s="180">
        <v>22</v>
      </c>
      <c r="DC19" s="180">
        <v>23</v>
      </c>
      <c r="DD19" s="180">
        <v>1000000</v>
      </c>
      <c r="DI19" s="179" t="s">
        <v>90</v>
      </c>
      <c r="DJ19" s="180">
        <v>20</v>
      </c>
      <c r="DK19" s="180">
        <v>21</v>
      </c>
      <c r="DL19" s="180">
        <v>21</v>
      </c>
      <c r="DM19" s="180">
        <v>22</v>
      </c>
      <c r="DN19" s="180">
        <v>18</v>
      </c>
      <c r="DO19" s="180">
        <v>16</v>
      </c>
      <c r="DP19" s="180">
        <v>24</v>
      </c>
      <c r="DQ19" s="180">
        <v>9</v>
      </c>
      <c r="DR19" s="180">
        <v>22</v>
      </c>
      <c r="DS19" s="180">
        <v>23</v>
      </c>
      <c r="DT19" s="180">
        <v>1000000</v>
      </c>
    </row>
    <row r="20" spans="1:124" ht="14.4" thickBot="1" x14ac:dyDescent="0.35">
      <c r="A20" s="179" t="s">
        <v>91</v>
      </c>
      <c r="B20" s="180">
        <v>10</v>
      </c>
      <c r="C20" s="180">
        <v>9</v>
      </c>
      <c r="D20" s="180">
        <v>5</v>
      </c>
      <c r="E20" s="180">
        <v>9</v>
      </c>
      <c r="F20" s="180">
        <v>10</v>
      </c>
      <c r="G20" s="180">
        <v>5</v>
      </c>
      <c r="H20" s="180">
        <v>15</v>
      </c>
      <c r="I20" s="180">
        <v>7</v>
      </c>
      <c r="J20" s="180">
        <v>14</v>
      </c>
      <c r="K20" s="180">
        <v>18</v>
      </c>
      <c r="L20" s="180">
        <v>1000000</v>
      </c>
      <c r="Q20" s="179" t="s">
        <v>91</v>
      </c>
      <c r="R20" s="180">
        <v>9</v>
      </c>
      <c r="S20" s="180">
        <v>9</v>
      </c>
      <c r="T20" s="180">
        <v>5</v>
      </c>
      <c r="U20" s="180">
        <v>8</v>
      </c>
      <c r="V20" s="180">
        <v>10</v>
      </c>
      <c r="W20" s="180">
        <v>5</v>
      </c>
      <c r="X20" s="180">
        <v>15</v>
      </c>
      <c r="Y20" s="180">
        <v>7</v>
      </c>
      <c r="Z20" s="180">
        <v>14</v>
      </c>
      <c r="AA20" s="180">
        <v>18</v>
      </c>
      <c r="AB20" s="180">
        <v>1000000</v>
      </c>
      <c r="AG20" s="179" t="s">
        <v>91</v>
      </c>
      <c r="AH20" s="180">
        <v>9</v>
      </c>
      <c r="AI20" s="180">
        <v>9</v>
      </c>
      <c r="AJ20" s="180">
        <v>5</v>
      </c>
      <c r="AK20" s="180">
        <v>8</v>
      </c>
      <c r="AL20" s="180">
        <v>10</v>
      </c>
      <c r="AM20" s="180">
        <v>5</v>
      </c>
      <c r="AN20" s="180">
        <v>15</v>
      </c>
      <c r="AO20" s="180">
        <v>7</v>
      </c>
      <c r="AP20" s="180">
        <v>14</v>
      </c>
      <c r="AQ20" s="180">
        <v>18</v>
      </c>
      <c r="AR20" s="180">
        <v>1000000</v>
      </c>
      <c r="AW20" s="179" t="s">
        <v>91</v>
      </c>
      <c r="AX20" s="180">
        <v>9</v>
      </c>
      <c r="AY20" s="180">
        <v>9</v>
      </c>
      <c r="AZ20" s="180">
        <v>5</v>
      </c>
      <c r="BA20" s="180">
        <v>8</v>
      </c>
      <c r="BB20" s="180">
        <v>10</v>
      </c>
      <c r="BC20" s="180">
        <v>5</v>
      </c>
      <c r="BD20" s="180">
        <v>15</v>
      </c>
      <c r="BE20" s="180">
        <v>7</v>
      </c>
      <c r="BF20" s="180">
        <v>14</v>
      </c>
      <c r="BG20" s="180">
        <v>18</v>
      </c>
      <c r="BH20" s="180">
        <v>1000000</v>
      </c>
      <c r="BM20" s="179" t="s">
        <v>91</v>
      </c>
      <c r="BN20" s="180">
        <v>9</v>
      </c>
      <c r="BO20" s="180">
        <v>9</v>
      </c>
      <c r="BP20" s="180">
        <v>5</v>
      </c>
      <c r="BQ20" s="180">
        <v>8</v>
      </c>
      <c r="BR20" s="180">
        <v>10</v>
      </c>
      <c r="BS20" s="180">
        <v>5</v>
      </c>
      <c r="BT20" s="180">
        <v>15</v>
      </c>
      <c r="BU20" s="180">
        <v>7</v>
      </c>
      <c r="BV20" s="180">
        <v>14</v>
      </c>
      <c r="BW20" s="180">
        <v>18</v>
      </c>
      <c r="BX20" s="180">
        <v>1000000</v>
      </c>
      <c r="CC20" s="179" t="s">
        <v>91</v>
      </c>
      <c r="CD20" s="180">
        <v>9</v>
      </c>
      <c r="CE20" s="180">
        <v>9</v>
      </c>
      <c r="CF20" s="180">
        <v>5</v>
      </c>
      <c r="CG20" s="180">
        <v>8</v>
      </c>
      <c r="CH20" s="180">
        <v>10</v>
      </c>
      <c r="CI20" s="180">
        <v>5</v>
      </c>
      <c r="CJ20" s="180">
        <v>15</v>
      </c>
      <c r="CK20" s="180">
        <v>7</v>
      </c>
      <c r="CL20" s="180">
        <v>14</v>
      </c>
      <c r="CM20" s="180">
        <v>18</v>
      </c>
      <c r="CN20" s="180">
        <v>1000000</v>
      </c>
      <c r="CS20" s="179" t="s">
        <v>91</v>
      </c>
      <c r="CT20" s="180">
        <v>9</v>
      </c>
      <c r="CU20" s="180">
        <v>9</v>
      </c>
      <c r="CV20" s="180">
        <v>5</v>
      </c>
      <c r="CW20" s="180">
        <v>8</v>
      </c>
      <c r="CX20" s="180">
        <v>10</v>
      </c>
      <c r="CY20" s="180">
        <v>5</v>
      </c>
      <c r="CZ20" s="180">
        <v>15</v>
      </c>
      <c r="DA20" s="180">
        <v>7</v>
      </c>
      <c r="DB20" s="180">
        <v>14</v>
      </c>
      <c r="DC20" s="180">
        <v>18</v>
      </c>
      <c r="DD20" s="180">
        <v>1000000</v>
      </c>
      <c r="DI20" s="179" t="s">
        <v>91</v>
      </c>
      <c r="DJ20" s="180">
        <v>9</v>
      </c>
      <c r="DK20" s="180">
        <v>9</v>
      </c>
      <c r="DL20" s="180">
        <v>5</v>
      </c>
      <c r="DM20" s="180">
        <v>8</v>
      </c>
      <c r="DN20" s="180">
        <v>10</v>
      </c>
      <c r="DO20" s="180">
        <v>5</v>
      </c>
      <c r="DP20" s="180">
        <v>15</v>
      </c>
      <c r="DQ20" s="180">
        <v>7</v>
      </c>
      <c r="DR20" s="180">
        <v>14</v>
      </c>
      <c r="DS20" s="180">
        <v>18</v>
      </c>
      <c r="DT20" s="180">
        <v>1000000</v>
      </c>
    </row>
    <row r="21" spans="1:124" ht="14.4" thickBot="1" x14ac:dyDescent="0.35">
      <c r="A21" s="179" t="s">
        <v>92</v>
      </c>
      <c r="B21" s="180">
        <v>1</v>
      </c>
      <c r="C21" s="180">
        <v>2</v>
      </c>
      <c r="D21" s="180">
        <v>2</v>
      </c>
      <c r="E21" s="180">
        <v>8</v>
      </c>
      <c r="F21" s="180">
        <v>13</v>
      </c>
      <c r="G21" s="180">
        <v>12</v>
      </c>
      <c r="H21" s="180">
        <v>22</v>
      </c>
      <c r="I21" s="180">
        <v>13</v>
      </c>
      <c r="J21" s="180">
        <v>19</v>
      </c>
      <c r="K21" s="180">
        <v>19</v>
      </c>
      <c r="L21" s="180">
        <v>1000000</v>
      </c>
      <c r="Q21" s="179" t="s">
        <v>92</v>
      </c>
      <c r="R21" s="180">
        <v>1</v>
      </c>
      <c r="S21" s="180">
        <v>2</v>
      </c>
      <c r="T21" s="180">
        <v>2</v>
      </c>
      <c r="U21" s="180">
        <v>7</v>
      </c>
      <c r="V21" s="180">
        <v>13</v>
      </c>
      <c r="W21" s="180">
        <v>12</v>
      </c>
      <c r="X21" s="180">
        <v>22</v>
      </c>
      <c r="Y21" s="180">
        <v>13</v>
      </c>
      <c r="Z21" s="180">
        <v>19</v>
      </c>
      <c r="AA21" s="180">
        <v>19</v>
      </c>
      <c r="AB21" s="180">
        <v>1000000</v>
      </c>
      <c r="AG21" s="179" t="s">
        <v>92</v>
      </c>
      <c r="AH21" s="180">
        <v>1</v>
      </c>
      <c r="AI21" s="180">
        <v>2</v>
      </c>
      <c r="AJ21" s="180">
        <v>2</v>
      </c>
      <c r="AK21" s="180">
        <v>7</v>
      </c>
      <c r="AL21" s="180">
        <v>13</v>
      </c>
      <c r="AM21" s="180">
        <v>12</v>
      </c>
      <c r="AN21" s="180">
        <v>22</v>
      </c>
      <c r="AO21" s="180">
        <v>13</v>
      </c>
      <c r="AP21" s="180">
        <v>19</v>
      </c>
      <c r="AQ21" s="180">
        <v>19</v>
      </c>
      <c r="AR21" s="180">
        <v>1000000</v>
      </c>
      <c r="AW21" s="179" t="s">
        <v>92</v>
      </c>
      <c r="AX21" s="180">
        <v>1</v>
      </c>
      <c r="AY21" s="180">
        <v>2</v>
      </c>
      <c r="AZ21" s="180">
        <v>2</v>
      </c>
      <c r="BA21" s="180">
        <v>7</v>
      </c>
      <c r="BB21" s="180">
        <v>13</v>
      </c>
      <c r="BC21" s="180">
        <v>12</v>
      </c>
      <c r="BD21" s="180">
        <v>22</v>
      </c>
      <c r="BE21" s="180">
        <v>13</v>
      </c>
      <c r="BF21" s="180">
        <v>19</v>
      </c>
      <c r="BG21" s="180">
        <v>19</v>
      </c>
      <c r="BH21" s="180">
        <v>1000000</v>
      </c>
      <c r="BM21" s="179" t="s">
        <v>92</v>
      </c>
      <c r="BN21" s="180">
        <v>1</v>
      </c>
      <c r="BO21" s="180">
        <v>2</v>
      </c>
      <c r="BP21" s="180">
        <v>2</v>
      </c>
      <c r="BQ21" s="180">
        <v>7</v>
      </c>
      <c r="BR21" s="180">
        <v>13</v>
      </c>
      <c r="BS21" s="180">
        <v>12</v>
      </c>
      <c r="BT21" s="180">
        <v>22</v>
      </c>
      <c r="BU21" s="180">
        <v>13</v>
      </c>
      <c r="BV21" s="180">
        <v>19</v>
      </c>
      <c r="BW21" s="180">
        <v>19</v>
      </c>
      <c r="BX21" s="180">
        <v>1000000</v>
      </c>
      <c r="CC21" s="179" t="s">
        <v>92</v>
      </c>
      <c r="CD21" s="180">
        <v>1</v>
      </c>
      <c r="CE21" s="180">
        <v>2</v>
      </c>
      <c r="CF21" s="180">
        <v>2</v>
      </c>
      <c r="CG21" s="180">
        <v>7</v>
      </c>
      <c r="CH21" s="180">
        <v>13</v>
      </c>
      <c r="CI21" s="180">
        <v>12</v>
      </c>
      <c r="CJ21" s="180">
        <v>22</v>
      </c>
      <c r="CK21" s="180">
        <v>13</v>
      </c>
      <c r="CL21" s="180">
        <v>19</v>
      </c>
      <c r="CM21" s="180">
        <v>19</v>
      </c>
      <c r="CN21" s="180">
        <v>1000000</v>
      </c>
      <c r="CS21" s="179" t="s">
        <v>92</v>
      </c>
      <c r="CT21" s="180">
        <v>1</v>
      </c>
      <c r="CU21" s="180">
        <v>2</v>
      </c>
      <c r="CV21" s="180">
        <v>2</v>
      </c>
      <c r="CW21" s="180">
        <v>7</v>
      </c>
      <c r="CX21" s="180">
        <v>13</v>
      </c>
      <c r="CY21" s="180">
        <v>12</v>
      </c>
      <c r="CZ21" s="180">
        <v>22</v>
      </c>
      <c r="DA21" s="180">
        <v>13</v>
      </c>
      <c r="DB21" s="180">
        <v>19</v>
      </c>
      <c r="DC21" s="180">
        <v>19</v>
      </c>
      <c r="DD21" s="180">
        <v>1000000</v>
      </c>
      <c r="DI21" s="179" t="s">
        <v>92</v>
      </c>
      <c r="DJ21" s="180">
        <v>1</v>
      </c>
      <c r="DK21" s="180">
        <v>2</v>
      </c>
      <c r="DL21" s="180">
        <v>2</v>
      </c>
      <c r="DM21" s="180">
        <v>7</v>
      </c>
      <c r="DN21" s="180">
        <v>13</v>
      </c>
      <c r="DO21" s="180">
        <v>12</v>
      </c>
      <c r="DP21" s="180">
        <v>22</v>
      </c>
      <c r="DQ21" s="180">
        <v>13</v>
      </c>
      <c r="DR21" s="180">
        <v>19</v>
      </c>
      <c r="DS21" s="180">
        <v>19</v>
      </c>
      <c r="DT21" s="180">
        <v>1000000</v>
      </c>
    </row>
    <row r="22" spans="1:124" ht="14.4" thickBot="1" x14ac:dyDescent="0.35">
      <c r="A22" s="179" t="s">
        <v>93</v>
      </c>
      <c r="B22" s="180">
        <v>5</v>
      </c>
      <c r="C22" s="180">
        <v>3</v>
      </c>
      <c r="D22" s="180">
        <v>1</v>
      </c>
      <c r="E22" s="180">
        <v>3</v>
      </c>
      <c r="F22" s="180">
        <v>6</v>
      </c>
      <c r="G22" s="180">
        <v>1</v>
      </c>
      <c r="H22" s="180">
        <v>9</v>
      </c>
      <c r="I22" s="180">
        <v>2</v>
      </c>
      <c r="J22" s="180">
        <v>15</v>
      </c>
      <c r="K22" s="180">
        <v>24</v>
      </c>
      <c r="L22" s="180">
        <v>1000000</v>
      </c>
      <c r="Q22" s="179" t="s">
        <v>93</v>
      </c>
      <c r="R22" s="180">
        <v>4</v>
      </c>
      <c r="S22" s="180">
        <v>3</v>
      </c>
      <c r="T22" s="180">
        <v>1</v>
      </c>
      <c r="U22" s="180">
        <v>3</v>
      </c>
      <c r="V22" s="180">
        <v>6</v>
      </c>
      <c r="W22" s="180">
        <v>1</v>
      </c>
      <c r="X22" s="180">
        <v>9</v>
      </c>
      <c r="Y22" s="180">
        <v>2</v>
      </c>
      <c r="Z22" s="180">
        <v>15</v>
      </c>
      <c r="AA22" s="180">
        <v>24</v>
      </c>
      <c r="AB22" s="180">
        <v>1000000</v>
      </c>
      <c r="AG22" s="179" t="s">
        <v>93</v>
      </c>
      <c r="AH22" s="180">
        <v>4</v>
      </c>
      <c r="AI22" s="180">
        <v>3</v>
      </c>
      <c r="AJ22" s="180">
        <v>1</v>
      </c>
      <c r="AK22" s="180">
        <v>3</v>
      </c>
      <c r="AL22" s="180">
        <v>6</v>
      </c>
      <c r="AM22" s="180">
        <v>1</v>
      </c>
      <c r="AN22" s="180">
        <v>9</v>
      </c>
      <c r="AO22" s="180">
        <v>2</v>
      </c>
      <c r="AP22" s="180">
        <v>15</v>
      </c>
      <c r="AQ22" s="180">
        <v>24</v>
      </c>
      <c r="AR22" s="180">
        <v>1000000</v>
      </c>
      <c r="AW22" s="179" t="s">
        <v>93</v>
      </c>
      <c r="AX22" s="180">
        <v>4</v>
      </c>
      <c r="AY22" s="180">
        <v>3</v>
      </c>
      <c r="AZ22" s="180">
        <v>1</v>
      </c>
      <c r="BA22" s="180">
        <v>3</v>
      </c>
      <c r="BB22" s="180">
        <v>6</v>
      </c>
      <c r="BC22" s="180">
        <v>1</v>
      </c>
      <c r="BD22" s="180">
        <v>9</v>
      </c>
      <c r="BE22" s="180">
        <v>2</v>
      </c>
      <c r="BF22" s="180">
        <v>15</v>
      </c>
      <c r="BG22" s="180">
        <v>24</v>
      </c>
      <c r="BH22" s="180">
        <v>1000000</v>
      </c>
      <c r="BM22" s="179" t="s">
        <v>93</v>
      </c>
      <c r="BN22" s="180">
        <v>4</v>
      </c>
      <c r="BO22" s="180">
        <v>3</v>
      </c>
      <c r="BP22" s="180">
        <v>1</v>
      </c>
      <c r="BQ22" s="180">
        <v>3</v>
      </c>
      <c r="BR22" s="180">
        <v>6</v>
      </c>
      <c r="BS22" s="180">
        <v>1</v>
      </c>
      <c r="BT22" s="180">
        <v>9</v>
      </c>
      <c r="BU22" s="180">
        <v>2</v>
      </c>
      <c r="BV22" s="180">
        <v>15</v>
      </c>
      <c r="BW22" s="180">
        <v>24</v>
      </c>
      <c r="BX22" s="180">
        <v>1000000</v>
      </c>
      <c r="CC22" s="179" t="s">
        <v>93</v>
      </c>
      <c r="CD22" s="180">
        <v>4</v>
      </c>
      <c r="CE22" s="180">
        <v>3</v>
      </c>
      <c r="CF22" s="180">
        <v>1</v>
      </c>
      <c r="CG22" s="180">
        <v>3</v>
      </c>
      <c r="CH22" s="180">
        <v>6</v>
      </c>
      <c r="CI22" s="180">
        <v>1</v>
      </c>
      <c r="CJ22" s="180">
        <v>9</v>
      </c>
      <c r="CK22" s="180">
        <v>2</v>
      </c>
      <c r="CL22" s="180">
        <v>15</v>
      </c>
      <c r="CM22" s="180">
        <v>24</v>
      </c>
      <c r="CN22" s="180">
        <v>1000000</v>
      </c>
      <c r="CS22" s="179" t="s">
        <v>93</v>
      </c>
      <c r="CT22" s="180">
        <v>4</v>
      </c>
      <c r="CU22" s="180">
        <v>3</v>
      </c>
      <c r="CV22" s="180">
        <v>1</v>
      </c>
      <c r="CW22" s="180">
        <v>3</v>
      </c>
      <c r="CX22" s="180">
        <v>6</v>
      </c>
      <c r="CY22" s="180">
        <v>1</v>
      </c>
      <c r="CZ22" s="180">
        <v>9</v>
      </c>
      <c r="DA22" s="180">
        <v>2</v>
      </c>
      <c r="DB22" s="180">
        <v>15</v>
      </c>
      <c r="DC22" s="180">
        <v>24</v>
      </c>
      <c r="DD22" s="180">
        <v>1000000</v>
      </c>
      <c r="DI22" s="179" t="s">
        <v>93</v>
      </c>
      <c r="DJ22" s="180">
        <v>4</v>
      </c>
      <c r="DK22" s="180">
        <v>3</v>
      </c>
      <c r="DL22" s="180">
        <v>1</v>
      </c>
      <c r="DM22" s="180">
        <v>3</v>
      </c>
      <c r="DN22" s="180">
        <v>6</v>
      </c>
      <c r="DO22" s="180">
        <v>1</v>
      </c>
      <c r="DP22" s="180">
        <v>9</v>
      </c>
      <c r="DQ22" s="180">
        <v>2</v>
      </c>
      <c r="DR22" s="180">
        <v>15</v>
      </c>
      <c r="DS22" s="180">
        <v>24</v>
      </c>
      <c r="DT22" s="180">
        <v>1000000</v>
      </c>
    </row>
    <row r="23" spans="1:124" ht="14.4" thickBot="1" x14ac:dyDescent="0.35">
      <c r="A23" s="179" t="s">
        <v>94</v>
      </c>
      <c r="B23" s="180">
        <v>12</v>
      </c>
      <c r="C23" s="180">
        <v>11</v>
      </c>
      <c r="D23" s="180">
        <v>4</v>
      </c>
      <c r="E23" s="180">
        <v>14</v>
      </c>
      <c r="F23" s="180">
        <v>9</v>
      </c>
      <c r="G23" s="180">
        <v>2</v>
      </c>
      <c r="H23" s="180">
        <v>18</v>
      </c>
      <c r="I23" s="180">
        <v>4</v>
      </c>
      <c r="J23" s="180">
        <v>17</v>
      </c>
      <c r="K23" s="180">
        <v>22</v>
      </c>
      <c r="L23" s="180">
        <v>1000000</v>
      </c>
      <c r="Q23" s="179" t="s">
        <v>94</v>
      </c>
      <c r="R23" s="180">
        <v>12</v>
      </c>
      <c r="S23" s="180">
        <v>11</v>
      </c>
      <c r="T23" s="180">
        <v>4</v>
      </c>
      <c r="U23" s="180">
        <v>14</v>
      </c>
      <c r="V23" s="180">
        <v>9</v>
      </c>
      <c r="W23" s="180">
        <v>2</v>
      </c>
      <c r="X23" s="180">
        <v>18</v>
      </c>
      <c r="Y23" s="180">
        <v>4</v>
      </c>
      <c r="Z23" s="180">
        <v>17</v>
      </c>
      <c r="AA23" s="180">
        <v>22</v>
      </c>
      <c r="AB23" s="180">
        <v>1000000</v>
      </c>
      <c r="AG23" s="179" t="s">
        <v>94</v>
      </c>
      <c r="AH23" s="180">
        <v>11</v>
      </c>
      <c r="AI23" s="180">
        <v>11</v>
      </c>
      <c r="AJ23" s="180">
        <v>4</v>
      </c>
      <c r="AK23" s="180">
        <v>13</v>
      </c>
      <c r="AL23" s="180">
        <v>9</v>
      </c>
      <c r="AM23" s="180">
        <v>2</v>
      </c>
      <c r="AN23" s="180">
        <v>18</v>
      </c>
      <c r="AO23" s="180">
        <v>4</v>
      </c>
      <c r="AP23" s="180">
        <v>17</v>
      </c>
      <c r="AQ23" s="180">
        <v>22</v>
      </c>
      <c r="AR23" s="180">
        <v>1000000</v>
      </c>
      <c r="AW23" s="179" t="s">
        <v>94</v>
      </c>
      <c r="AX23" s="180">
        <v>11</v>
      </c>
      <c r="AY23" s="180">
        <v>11</v>
      </c>
      <c r="AZ23" s="180">
        <v>4</v>
      </c>
      <c r="BA23" s="180">
        <v>13</v>
      </c>
      <c r="BB23" s="180">
        <v>9</v>
      </c>
      <c r="BC23" s="180">
        <v>2</v>
      </c>
      <c r="BD23" s="180">
        <v>18</v>
      </c>
      <c r="BE23" s="180">
        <v>4</v>
      </c>
      <c r="BF23" s="180">
        <v>17</v>
      </c>
      <c r="BG23" s="180">
        <v>22</v>
      </c>
      <c r="BH23" s="180">
        <v>1000000</v>
      </c>
      <c r="BM23" s="179" t="s">
        <v>94</v>
      </c>
      <c r="BN23" s="180">
        <v>11</v>
      </c>
      <c r="BO23" s="180">
        <v>11</v>
      </c>
      <c r="BP23" s="180">
        <v>4</v>
      </c>
      <c r="BQ23" s="180">
        <v>13</v>
      </c>
      <c r="BR23" s="180">
        <v>9</v>
      </c>
      <c r="BS23" s="180">
        <v>2</v>
      </c>
      <c r="BT23" s="180">
        <v>18</v>
      </c>
      <c r="BU23" s="180">
        <v>4</v>
      </c>
      <c r="BV23" s="180">
        <v>17</v>
      </c>
      <c r="BW23" s="180">
        <v>22</v>
      </c>
      <c r="BX23" s="180">
        <v>1000000</v>
      </c>
      <c r="CC23" s="179" t="s">
        <v>94</v>
      </c>
      <c r="CD23" s="180">
        <v>11</v>
      </c>
      <c r="CE23" s="180">
        <v>11</v>
      </c>
      <c r="CF23" s="180">
        <v>4</v>
      </c>
      <c r="CG23" s="180">
        <v>13</v>
      </c>
      <c r="CH23" s="180">
        <v>9</v>
      </c>
      <c r="CI23" s="180">
        <v>2</v>
      </c>
      <c r="CJ23" s="180">
        <v>18</v>
      </c>
      <c r="CK23" s="180">
        <v>4</v>
      </c>
      <c r="CL23" s="180">
        <v>17</v>
      </c>
      <c r="CM23" s="180">
        <v>22</v>
      </c>
      <c r="CN23" s="180">
        <v>1000000</v>
      </c>
      <c r="CS23" s="179" t="s">
        <v>94</v>
      </c>
      <c r="CT23" s="180">
        <v>11</v>
      </c>
      <c r="CU23" s="180">
        <v>11</v>
      </c>
      <c r="CV23" s="180">
        <v>4</v>
      </c>
      <c r="CW23" s="180">
        <v>13</v>
      </c>
      <c r="CX23" s="180">
        <v>9</v>
      </c>
      <c r="CY23" s="180">
        <v>2</v>
      </c>
      <c r="CZ23" s="180">
        <v>18</v>
      </c>
      <c r="DA23" s="180">
        <v>4</v>
      </c>
      <c r="DB23" s="180">
        <v>17</v>
      </c>
      <c r="DC23" s="180">
        <v>22</v>
      </c>
      <c r="DD23" s="180">
        <v>1000000</v>
      </c>
      <c r="DI23" s="179" t="s">
        <v>94</v>
      </c>
      <c r="DJ23" s="180">
        <v>11</v>
      </c>
      <c r="DK23" s="180">
        <v>11</v>
      </c>
      <c r="DL23" s="180">
        <v>4</v>
      </c>
      <c r="DM23" s="180">
        <v>13</v>
      </c>
      <c r="DN23" s="180">
        <v>9</v>
      </c>
      <c r="DO23" s="180">
        <v>2</v>
      </c>
      <c r="DP23" s="180">
        <v>18</v>
      </c>
      <c r="DQ23" s="180">
        <v>4</v>
      </c>
      <c r="DR23" s="180">
        <v>17</v>
      </c>
      <c r="DS23" s="180">
        <v>22</v>
      </c>
      <c r="DT23" s="180">
        <v>1000000</v>
      </c>
    </row>
    <row r="24" spans="1:124" ht="14.4" thickBot="1" x14ac:dyDescent="0.35">
      <c r="A24" s="179" t="s">
        <v>95</v>
      </c>
      <c r="B24" s="180">
        <v>22</v>
      </c>
      <c r="C24" s="180">
        <v>21</v>
      </c>
      <c r="D24" s="180">
        <v>21</v>
      </c>
      <c r="E24" s="180">
        <v>22</v>
      </c>
      <c r="F24" s="180">
        <v>8</v>
      </c>
      <c r="G24" s="180">
        <v>11</v>
      </c>
      <c r="H24" s="180">
        <v>17</v>
      </c>
      <c r="I24" s="180">
        <v>14</v>
      </c>
      <c r="J24" s="180">
        <v>16</v>
      </c>
      <c r="K24" s="180">
        <v>15</v>
      </c>
      <c r="L24" s="180">
        <v>1000000</v>
      </c>
      <c r="Q24" s="179" t="s">
        <v>95</v>
      </c>
      <c r="R24" s="180">
        <v>22</v>
      </c>
      <c r="S24" s="180">
        <v>21</v>
      </c>
      <c r="T24" s="180">
        <v>21</v>
      </c>
      <c r="U24" s="180">
        <v>22</v>
      </c>
      <c r="V24" s="180">
        <v>8</v>
      </c>
      <c r="W24" s="180">
        <v>11</v>
      </c>
      <c r="X24" s="180">
        <v>17</v>
      </c>
      <c r="Y24" s="180">
        <v>14</v>
      </c>
      <c r="Z24" s="180">
        <v>16</v>
      </c>
      <c r="AA24" s="180">
        <v>15</v>
      </c>
      <c r="AB24" s="180">
        <v>1000000</v>
      </c>
      <c r="AG24" s="179" t="s">
        <v>95</v>
      </c>
      <c r="AH24" s="180">
        <v>22</v>
      </c>
      <c r="AI24" s="180">
        <v>21</v>
      </c>
      <c r="AJ24" s="180">
        <v>20</v>
      </c>
      <c r="AK24" s="180">
        <v>22</v>
      </c>
      <c r="AL24" s="180">
        <v>8</v>
      </c>
      <c r="AM24" s="180">
        <v>11</v>
      </c>
      <c r="AN24" s="180">
        <v>17</v>
      </c>
      <c r="AO24" s="180">
        <v>14</v>
      </c>
      <c r="AP24" s="180">
        <v>16</v>
      </c>
      <c r="AQ24" s="180">
        <v>15</v>
      </c>
      <c r="AR24" s="180">
        <v>1000000</v>
      </c>
      <c r="AW24" s="179" t="s">
        <v>95</v>
      </c>
      <c r="AX24" s="180">
        <v>22</v>
      </c>
      <c r="AY24" s="180">
        <v>20</v>
      </c>
      <c r="AZ24" s="180">
        <v>20</v>
      </c>
      <c r="BA24" s="180">
        <v>22</v>
      </c>
      <c r="BB24" s="180">
        <v>8</v>
      </c>
      <c r="BC24" s="180">
        <v>11</v>
      </c>
      <c r="BD24" s="180">
        <v>17</v>
      </c>
      <c r="BE24" s="180">
        <v>14</v>
      </c>
      <c r="BF24" s="180">
        <v>16</v>
      </c>
      <c r="BG24" s="180">
        <v>15</v>
      </c>
      <c r="BH24" s="180">
        <v>1000000</v>
      </c>
      <c r="BM24" s="179" t="s">
        <v>95</v>
      </c>
      <c r="BN24" s="180">
        <v>21</v>
      </c>
      <c r="BO24" s="180">
        <v>20</v>
      </c>
      <c r="BP24" s="180">
        <v>20</v>
      </c>
      <c r="BQ24" s="180">
        <v>21</v>
      </c>
      <c r="BR24" s="180">
        <v>8</v>
      </c>
      <c r="BS24" s="180">
        <v>11</v>
      </c>
      <c r="BT24" s="180">
        <v>17</v>
      </c>
      <c r="BU24" s="180">
        <v>14</v>
      </c>
      <c r="BV24" s="180">
        <v>16</v>
      </c>
      <c r="BW24" s="180">
        <v>15</v>
      </c>
      <c r="BX24" s="180">
        <v>1000000</v>
      </c>
      <c r="CC24" s="179" t="s">
        <v>95</v>
      </c>
      <c r="CD24" s="180">
        <v>21</v>
      </c>
      <c r="CE24" s="180">
        <v>20</v>
      </c>
      <c r="CF24" s="180">
        <v>20</v>
      </c>
      <c r="CG24" s="180">
        <v>21</v>
      </c>
      <c r="CH24" s="180">
        <v>8</v>
      </c>
      <c r="CI24" s="180">
        <v>11</v>
      </c>
      <c r="CJ24" s="180">
        <v>17</v>
      </c>
      <c r="CK24" s="180">
        <v>14</v>
      </c>
      <c r="CL24" s="180">
        <v>16</v>
      </c>
      <c r="CM24" s="180">
        <v>15</v>
      </c>
      <c r="CN24" s="180">
        <v>1000000</v>
      </c>
      <c r="CS24" s="179" t="s">
        <v>95</v>
      </c>
      <c r="CT24" s="180">
        <v>21</v>
      </c>
      <c r="CU24" s="180">
        <v>20</v>
      </c>
      <c r="CV24" s="180">
        <v>20</v>
      </c>
      <c r="CW24" s="180">
        <v>21</v>
      </c>
      <c r="CX24" s="180">
        <v>8</v>
      </c>
      <c r="CY24" s="180">
        <v>11</v>
      </c>
      <c r="CZ24" s="180">
        <v>17</v>
      </c>
      <c r="DA24" s="180">
        <v>14</v>
      </c>
      <c r="DB24" s="180">
        <v>16</v>
      </c>
      <c r="DC24" s="180">
        <v>15</v>
      </c>
      <c r="DD24" s="180">
        <v>1000000</v>
      </c>
      <c r="DI24" s="179" t="s">
        <v>95</v>
      </c>
      <c r="DJ24" s="180">
        <v>21</v>
      </c>
      <c r="DK24" s="180">
        <v>20</v>
      </c>
      <c r="DL24" s="180">
        <v>20</v>
      </c>
      <c r="DM24" s="180">
        <v>21</v>
      </c>
      <c r="DN24" s="180">
        <v>8</v>
      </c>
      <c r="DO24" s="180">
        <v>11</v>
      </c>
      <c r="DP24" s="180">
        <v>17</v>
      </c>
      <c r="DQ24" s="180">
        <v>14</v>
      </c>
      <c r="DR24" s="180">
        <v>16</v>
      </c>
      <c r="DS24" s="180">
        <v>15</v>
      </c>
      <c r="DT24" s="180">
        <v>1000000</v>
      </c>
    </row>
    <row r="25" spans="1:124" ht="14.4" thickBot="1" x14ac:dyDescent="0.35">
      <c r="A25" s="179" t="s">
        <v>96</v>
      </c>
      <c r="B25" s="180">
        <v>3</v>
      </c>
      <c r="C25" s="180">
        <v>4</v>
      </c>
      <c r="D25" s="180">
        <v>9</v>
      </c>
      <c r="E25" s="180">
        <v>11</v>
      </c>
      <c r="F25" s="180">
        <v>12</v>
      </c>
      <c r="G25" s="180">
        <v>19</v>
      </c>
      <c r="H25" s="180">
        <v>23</v>
      </c>
      <c r="I25" s="180">
        <v>19</v>
      </c>
      <c r="J25" s="180">
        <v>21</v>
      </c>
      <c r="K25" s="180">
        <v>13</v>
      </c>
      <c r="L25" s="180">
        <v>1000000</v>
      </c>
      <c r="Q25" s="179" t="s">
        <v>96</v>
      </c>
      <c r="R25" s="180">
        <v>3</v>
      </c>
      <c r="S25" s="180">
        <v>4</v>
      </c>
      <c r="T25" s="180">
        <v>9</v>
      </c>
      <c r="U25" s="180">
        <v>10</v>
      </c>
      <c r="V25" s="180">
        <v>12</v>
      </c>
      <c r="W25" s="180">
        <v>19</v>
      </c>
      <c r="X25" s="180">
        <v>23</v>
      </c>
      <c r="Y25" s="180">
        <v>19</v>
      </c>
      <c r="Z25" s="180">
        <v>21</v>
      </c>
      <c r="AA25" s="180">
        <v>13</v>
      </c>
      <c r="AB25" s="180">
        <v>1000000</v>
      </c>
      <c r="AG25" s="179" t="s">
        <v>96</v>
      </c>
      <c r="AH25" s="180">
        <v>3</v>
      </c>
      <c r="AI25" s="180">
        <v>4</v>
      </c>
      <c r="AJ25" s="180">
        <v>9</v>
      </c>
      <c r="AK25" s="180">
        <v>10</v>
      </c>
      <c r="AL25" s="180">
        <v>12</v>
      </c>
      <c r="AM25" s="180">
        <v>19</v>
      </c>
      <c r="AN25" s="180">
        <v>23</v>
      </c>
      <c r="AO25" s="180">
        <v>19</v>
      </c>
      <c r="AP25" s="180">
        <v>21</v>
      </c>
      <c r="AQ25" s="180">
        <v>13</v>
      </c>
      <c r="AR25" s="180">
        <v>1000000</v>
      </c>
      <c r="AW25" s="179" t="s">
        <v>96</v>
      </c>
      <c r="AX25" s="180">
        <v>3</v>
      </c>
      <c r="AY25" s="180">
        <v>4</v>
      </c>
      <c r="AZ25" s="180">
        <v>9</v>
      </c>
      <c r="BA25" s="180">
        <v>10</v>
      </c>
      <c r="BB25" s="180">
        <v>12</v>
      </c>
      <c r="BC25" s="180">
        <v>19</v>
      </c>
      <c r="BD25" s="180">
        <v>23</v>
      </c>
      <c r="BE25" s="180">
        <v>19</v>
      </c>
      <c r="BF25" s="180">
        <v>21</v>
      </c>
      <c r="BG25" s="180">
        <v>13</v>
      </c>
      <c r="BH25" s="180">
        <v>1000000</v>
      </c>
      <c r="BM25" s="179" t="s">
        <v>96</v>
      </c>
      <c r="BN25" s="180">
        <v>3</v>
      </c>
      <c r="BO25" s="180">
        <v>4</v>
      </c>
      <c r="BP25" s="180">
        <v>9</v>
      </c>
      <c r="BQ25" s="180">
        <v>10</v>
      </c>
      <c r="BR25" s="180">
        <v>12</v>
      </c>
      <c r="BS25" s="180">
        <v>19</v>
      </c>
      <c r="BT25" s="180">
        <v>23</v>
      </c>
      <c r="BU25" s="180">
        <v>19</v>
      </c>
      <c r="BV25" s="180">
        <v>21</v>
      </c>
      <c r="BW25" s="180">
        <v>13</v>
      </c>
      <c r="BX25" s="180">
        <v>1000000</v>
      </c>
      <c r="CC25" s="179" t="s">
        <v>96</v>
      </c>
      <c r="CD25" s="180">
        <v>3</v>
      </c>
      <c r="CE25" s="180">
        <v>4</v>
      </c>
      <c r="CF25" s="180">
        <v>9</v>
      </c>
      <c r="CG25" s="180">
        <v>10</v>
      </c>
      <c r="CH25" s="180">
        <v>12</v>
      </c>
      <c r="CI25" s="180">
        <v>19</v>
      </c>
      <c r="CJ25" s="180">
        <v>23</v>
      </c>
      <c r="CK25" s="180">
        <v>19</v>
      </c>
      <c r="CL25" s="180">
        <v>21</v>
      </c>
      <c r="CM25" s="180">
        <v>13</v>
      </c>
      <c r="CN25" s="180">
        <v>1000000</v>
      </c>
      <c r="CS25" s="179" t="s">
        <v>96</v>
      </c>
      <c r="CT25" s="180">
        <v>3</v>
      </c>
      <c r="CU25" s="180">
        <v>4</v>
      </c>
      <c r="CV25" s="180">
        <v>9</v>
      </c>
      <c r="CW25" s="180">
        <v>10</v>
      </c>
      <c r="CX25" s="180">
        <v>12</v>
      </c>
      <c r="CY25" s="180">
        <v>19</v>
      </c>
      <c r="CZ25" s="180">
        <v>23</v>
      </c>
      <c r="DA25" s="180">
        <v>19</v>
      </c>
      <c r="DB25" s="180">
        <v>21</v>
      </c>
      <c r="DC25" s="180">
        <v>13</v>
      </c>
      <c r="DD25" s="180">
        <v>1000000</v>
      </c>
      <c r="DI25" s="179" t="s">
        <v>96</v>
      </c>
      <c r="DJ25" s="180">
        <v>3</v>
      </c>
      <c r="DK25" s="180">
        <v>4</v>
      </c>
      <c r="DL25" s="180">
        <v>9</v>
      </c>
      <c r="DM25" s="180">
        <v>10</v>
      </c>
      <c r="DN25" s="180">
        <v>12</v>
      </c>
      <c r="DO25" s="180">
        <v>19</v>
      </c>
      <c r="DP25" s="180">
        <v>23</v>
      </c>
      <c r="DQ25" s="180">
        <v>19</v>
      </c>
      <c r="DR25" s="180">
        <v>21</v>
      </c>
      <c r="DS25" s="180">
        <v>13</v>
      </c>
      <c r="DT25" s="180">
        <v>1000000</v>
      </c>
    </row>
    <row r="26" spans="1:124" ht="14.4" thickBot="1" x14ac:dyDescent="0.35">
      <c r="A26" s="179" t="s">
        <v>97</v>
      </c>
      <c r="B26" s="180">
        <v>2</v>
      </c>
      <c r="C26" s="180">
        <v>1</v>
      </c>
      <c r="D26" s="180">
        <v>3</v>
      </c>
      <c r="E26" s="180">
        <v>3</v>
      </c>
      <c r="F26" s="180">
        <v>4</v>
      </c>
      <c r="G26" s="180">
        <v>13</v>
      </c>
      <c r="H26" s="180">
        <v>11</v>
      </c>
      <c r="I26" s="180">
        <v>18</v>
      </c>
      <c r="J26" s="180">
        <v>18</v>
      </c>
      <c r="K26" s="180">
        <v>12</v>
      </c>
      <c r="L26" s="180">
        <v>1000000</v>
      </c>
      <c r="Q26" s="179" t="s">
        <v>97</v>
      </c>
      <c r="R26" s="180">
        <v>2</v>
      </c>
      <c r="S26" s="180">
        <v>1</v>
      </c>
      <c r="T26" s="180">
        <v>3</v>
      </c>
      <c r="U26" s="180">
        <v>3</v>
      </c>
      <c r="V26" s="180">
        <v>4</v>
      </c>
      <c r="W26" s="180">
        <v>13</v>
      </c>
      <c r="X26" s="180">
        <v>11</v>
      </c>
      <c r="Y26" s="180">
        <v>18</v>
      </c>
      <c r="Z26" s="180">
        <v>18</v>
      </c>
      <c r="AA26" s="180">
        <v>12</v>
      </c>
      <c r="AB26" s="180">
        <v>1000000</v>
      </c>
      <c r="AG26" s="179" t="s">
        <v>97</v>
      </c>
      <c r="AH26" s="180">
        <v>2</v>
      </c>
      <c r="AI26" s="180">
        <v>1</v>
      </c>
      <c r="AJ26" s="180">
        <v>3</v>
      </c>
      <c r="AK26" s="180">
        <v>3</v>
      </c>
      <c r="AL26" s="180">
        <v>4</v>
      </c>
      <c r="AM26" s="180">
        <v>13</v>
      </c>
      <c r="AN26" s="180">
        <v>11</v>
      </c>
      <c r="AO26" s="180">
        <v>18</v>
      </c>
      <c r="AP26" s="180">
        <v>18</v>
      </c>
      <c r="AQ26" s="180">
        <v>12</v>
      </c>
      <c r="AR26" s="180">
        <v>1000000</v>
      </c>
      <c r="AW26" s="179" t="s">
        <v>97</v>
      </c>
      <c r="AX26" s="180">
        <v>2</v>
      </c>
      <c r="AY26" s="180">
        <v>1</v>
      </c>
      <c r="AZ26" s="180">
        <v>3</v>
      </c>
      <c r="BA26" s="180">
        <v>3</v>
      </c>
      <c r="BB26" s="180">
        <v>4</v>
      </c>
      <c r="BC26" s="180">
        <v>13</v>
      </c>
      <c r="BD26" s="180">
        <v>11</v>
      </c>
      <c r="BE26" s="180">
        <v>18</v>
      </c>
      <c r="BF26" s="180">
        <v>18</v>
      </c>
      <c r="BG26" s="180">
        <v>12</v>
      </c>
      <c r="BH26" s="180">
        <v>1000000</v>
      </c>
      <c r="BM26" s="179" t="s">
        <v>97</v>
      </c>
      <c r="BN26" s="180">
        <v>2</v>
      </c>
      <c r="BO26" s="180">
        <v>1</v>
      </c>
      <c r="BP26" s="180">
        <v>3</v>
      </c>
      <c r="BQ26" s="180">
        <v>3</v>
      </c>
      <c r="BR26" s="180">
        <v>4</v>
      </c>
      <c r="BS26" s="180">
        <v>13</v>
      </c>
      <c r="BT26" s="180">
        <v>11</v>
      </c>
      <c r="BU26" s="180">
        <v>18</v>
      </c>
      <c r="BV26" s="180">
        <v>18</v>
      </c>
      <c r="BW26" s="180">
        <v>12</v>
      </c>
      <c r="BX26" s="180">
        <v>1000000</v>
      </c>
      <c r="CC26" s="179" t="s">
        <v>97</v>
      </c>
      <c r="CD26" s="180">
        <v>2</v>
      </c>
      <c r="CE26" s="180">
        <v>1</v>
      </c>
      <c r="CF26" s="180">
        <v>3</v>
      </c>
      <c r="CG26" s="180">
        <v>3</v>
      </c>
      <c r="CH26" s="180">
        <v>4</v>
      </c>
      <c r="CI26" s="180">
        <v>13</v>
      </c>
      <c r="CJ26" s="180">
        <v>11</v>
      </c>
      <c r="CK26" s="180">
        <v>18</v>
      </c>
      <c r="CL26" s="180">
        <v>18</v>
      </c>
      <c r="CM26" s="180">
        <v>12</v>
      </c>
      <c r="CN26" s="180">
        <v>1000000</v>
      </c>
      <c r="CS26" s="179" t="s">
        <v>97</v>
      </c>
      <c r="CT26" s="180">
        <v>2</v>
      </c>
      <c r="CU26" s="180">
        <v>1</v>
      </c>
      <c r="CV26" s="180">
        <v>3</v>
      </c>
      <c r="CW26" s="180">
        <v>3</v>
      </c>
      <c r="CX26" s="180">
        <v>4</v>
      </c>
      <c r="CY26" s="180">
        <v>13</v>
      </c>
      <c r="CZ26" s="180">
        <v>11</v>
      </c>
      <c r="DA26" s="180">
        <v>18</v>
      </c>
      <c r="DB26" s="180">
        <v>18</v>
      </c>
      <c r="DC26" s="180">
        <v>12</v>
      </c>
      <c r="DD26" s="180">
        <v>1000000</v>
      </c>
      <c r="DI26" s="179" t="s">
        <v>97</v>
      </c>
      <c r="DJ26" s="180">
        <v>2</v>
      </c>
      <c r="DK26" s="180">
        <v>1</v>
      </c>
      <c r="DL26" s="180">
        <v>3</v>
      </c>
      <c r="DM26" s="180">
        <v>3</v>
      </c>
      <c r="DN26" s="180">
        <v>4</v>
      </c>
      <c r="DO26" s="180">
        <v>13</v>
      </c>
      <c r="DP26" s="180">
        <v>11</v>
      </c>
      <c r="DQ26" s="180">
        <v>18</v>
      </c>
      <c r="DR26" s="180">
        <v>18</v>
      </c>
      <c r="DS26" s="180">
        <v>12</v>
      </c>
      <c r="DT26" s="180">
        <v>1000000</v>
      </c>
    </row>
    <row r="27" spans="1:124" ht="14.4" thickBot="1" x14ac:dyDescent="0.35">
      <c r="A27" s="179" t="s">
        <v>98</v>
      </c>
      <c r="B27" s="180">
        <v>16</v>
      </c>
      <c r="C27" s="180">
        <v>14</v>
      </c>
      <c r="D27" s="180">
        <v>13</v>
      </c>
      <c r="E27" s="180">
        <v>18</v>
      </c>
      <c r="F27" s="180">
        <v>5</v>
      </c>
      <c r="G27" s="180">
        <v>4</v>
      </c>
      <c r="H27" s="180">
        <v>19</v>
      </c>
      <c r="I27" s="180">
        <v>15</v>
      </c>
      <c r="J27" s="180">
        <v>23</v>
      </c>
      <c r="K27" s="180">
        <v>21</v>
      </c>
      <c r="L27" s="180">
        <v>1000000</v>
      </c>
      <c r="Q27" s="179" t="s">
        <v>98</v>
      </c>
      <c r="R27" s="180">
        <v>16</v>
      </c>
      <c r="S27" s="180">
        <v>13</v>
      </c>
      <c r="T27" s="180">
        <v>13</v>
      </c>
      <c r="U27" s="180">
        <v>18</v>
      </c>
      <c r="V27" s="180">
        <v>5</v>
      </c>
      <c r="W27" s="180">
        <v>4</v>
      </c>
      <c r="X27" s="180">
        <v>19</v>
      </c>
      <c r="Y27" s="180">
        <v>15</v>
      </c>
      <c r="Z27" s="180">
        <v>23</v>
      </c>
      <c r="AA27" s="180">
        <v>21</v>
      </c>
      <c r="AB27" s="180">
        <v>1000000</v>
      </c>
      <c r="AG27" s="179" t="s">
        <v>98</v>
      </c>
      <c r="AH27" s="180">
        <v>15</v>
      </c>
      <c r="AI27" s="180">
        <v>13</v>
      </c>
      <c r="AJ27" s="180">
        <v>13</v>
      </c>
      <c r="AK27" s="180">
        <v>17</v>
      </c>
      <c r="AL27" s="180">
        <v>5</v>
      </c>
      <c r="AM27" s="180">
        <v>4</v>
      </c>
      <c r="AN27" s="180">
        <v>19</v>
      </c>
      <c r="AO27" s="180">
        <v>15</v>
      </c>
      <c r="AP27" s="180">
        <v>23</v>
      </c>
      <c r="AQ27" s="180">
        <v>21</v>
      </c>
      <c r="AR27" s="180">
        <v>1000000</v>
      </c>
      <c r="AW27" s="179" t="s">
        <v>98</v>
      </c>
      <c r="AX27" s="180">
        <v>15</v>
      </c>
      <c r="AY27" s="180">
        <v>13</v>
      </c>
      <c r="AZ27" s="180">
        <v>13</v>
      </c>
      <c r="BA27" s="180">
        <v>17</v>
      </c>
      <c r="BB27" s="180">
        <v>5</v>
      </c>
      <c r="BC27" s="180">
        <v>4</v>
      </c>
      <c r="BD27" s="180">
        <v>19</v>
      </c>
      <c r="BE27" s="180">
        <v>15</v>
      </c>
      <c r="BF27" s="180">
        <v>23</v>
      </c>
      <c r="BG27" s="180">
        <v>21</v>
      </c>
      <c r="BH27" s="180">
        <v>1000000</v>
      </c>
      <c r="BM27" s="179" t="s">
        <v>98</v>
      </c>
      <c r="BN27" s="180">
        <v>15</v>
      </c>
      <c r="BO27" s="180">
        <v>13</v>
      </c>
      <c r="BP27" s="180">
        <v>13</v>
      </c>
      <c r="BQ27" s="180">
        <v>17</v>
      </c>
      <c r="BR27" s="180">
        <v>5</v>
      </c>
      <c r="BS27" s="180">
        <v>4</v>
      </c>
      <c r="BT27" s="180">
        <v>19</v>
      </c>
      <c r="BU27" s="180">
        <v>15</v>
      </c>
      <c r="BV27" s="180">
        <v>23</v>
      </c>
      <c r="BW27" s="180">
        <v>21</v>
      </c>
      <c r="BX27" s="180">
        <v>1000000</v>
      </c>
      <c r="CC27" s="179" t="s">
        <v>98</v>
      </c>
      <c r="CD27" s="180">
        <v>15</v>
      </c>
      <c r="CE27" s="180">
        <v>13</v>
      </c>
      <c r="CF27" s="180">
        <v>13</v>
      </c>
      <c r="CG27" s="180">
        <v>17</v>
      </c>
      <c r="CH27" s="180">
        <v>5</v>
      </c>
      <c r="CI27" s="180">
        <v>4</v>
      </c>
      <c r="CJ27" s="180">
        <v>19</v>
      </c>
      <c r="CK27" s="180">
        <v>15</v>
      </c>
      <c r="CL27" s="180">
        <v>23</v>
      </c>
      <c r="CM27" s="180">
        <v>21</v>
      </c>
      <c r="CN27" s="180">
        <v>1000000</v>
      </c>
      <c r="CS27" s="179" t="s">
        <v>98</v>
      </c>
      <c r="CT27" s="180">
        <v>15</v>
      </c>
      <c r="CU27" s="180">
        <v>13</v>
      </c>
      <c r="CV27" s="180">
        <v>13</v>
      </c>
      <c r="CW27" s="180">
        <v>17</v>
      </c>
      <c r="CX27" s="180">
        <v>5</v>
      </c>
      <c r="CY27" s="180">
        <v>4</v>
      </c>
      <c r="CZ27" s="180">
        <v>19</v>
      </c>
      <c r="DA27" s="180">
        <v>15</v>
      </c>
      <c r="DB27" s="180">
        <v>23</v>
      </c>
      <c r="DC27" s="180">
        <v>21</v>
      </c>
      <c r="DD27" s="180">
        <v>1000000</v>
      </c>
      <c r="DI27" s="179" t="s">
        <v>98</v>
      </c>
      <c r="DJ27" s="180">
        <v>15</v>
      </c>
      <c r="DK27" s="180">
        <v>13</v>
      </c>
      <c r="DL27" s="180">
        <v>13</v>
      </c>
      <c r="DM27" s="180">
        <v>17</v>
      </c>
      <c r="DN27" s="180">
        <v>5</v>
      </c>
      <c r="DO27" s="180">
        <v>4</v>
      </c>
      <c r="DP27" s="180">
        <v>19</v>
      </c>
      <c r="DQ27" s="180">
        <v>15</v>
      </c>
      <c r="DR27" s="180">
        <v>23</v>
      </c>
      <c r="DS27" s="180">
        <v>21</v>
      </c>
      <c r="DT27" s="180">
        <v>1000000</v>
      </c>
    </row>
    <row r="28" spans="1:124" ht="14.4" thickBot="1" x14ac:dyDescent="0.35">
      <c r="A28" s="179" t="s">
        <v>99</v>
      </c>
      <c r="B28" s="180">
        <v>13</v>
      </c>
      <c r="C28" s="180">
        <v>12</v>
      </c>
      <c r="D28" s="180">
        <v>8</v>
      </c>
      <c r="E28" s="180">
        <v>12</v>
      </c>
      <c r="F28" s="180">
        <v>11</v>
      </c>
      <c r="G28" s="180">
        <v>7</v>
      </c>
      <c r="H28" s="180">
        <v>12</v>
      </c>
      <c r="I28" s="180">
        <v>8</v>
      </c>
      <c r="J28" s="180">
        <v>12</v>
      </c>
      <c r="K28" s="180">
        <v>14</v>
      </c>
      <c r="L28" s="180">
        <v>1000000</v>
      </c>
      <c r="Q28" s="179" t="s">
        <v>99</v>
      </c>
      <c r="R28" s="180">
        <v>13</v>
      </c>
      <c r="S28" s="180">
        <v>12</v>
      </c>
      <c r="T28" s="180">
        <v>8</v>
      </c>
      <c r="U28" s="180">
        <v>12</v>
      </c>
      <c r="V28" s="180">
        <v>11</v>
      </c>
      <c r="W28" s="180">
        <v>7</v>
      </c>
      <c r="X28" s="180">
        <v>12</v>
      </c>
      <c r="Y28" s="180">
        <v>8</v>
      </c>
      <c r="Z28" s="180">
        <v>12</v>
      </c>
      <c r="AA28" s="180">
        <v>14</v>
      </c>
      <c r="AB28" s="180">
        <v>1000000</v>
      </c>
      <c r="AG28" s="179" t="s">
        <v>99</v>
      </c>
      <c r="AH28" s="180">
        <v>12</v>
      </c>
      <c r="AI28" s="180">
        <v>12</v>
      </c>
      <c r="AJ28" s="180">
        <v>8</v>
      </c>
      <c r="AK28" s="180">
        <v>11</v>
      </c>
      <c r="AL28" s="180">
        <v>11</v>
      </c>
      <c r="AM28" s="180">
        <v>7</v>
      </c>
      <c r="AN28" s="180">
        <v>12</v>
      </c>
      <c r="AO28" s="180">
        <v>8</v>
      </c>
      <c r="AP28" s="180">
        <v>12</v>
      </c>
      <c r="AQ28" s="180">
        <v>14</v>
      </c>
      <c r="AR28" s="180">
        <v>1000000</v>
      </c>
      <c r="AW28" s="179" t="s">
        <v>99</v>
      </c>
      <c r="AX28" s="180">
        <v>12</v>
      </c>
      <c r="AY28" s="180">
        <v>12</v>
      </c>
      <c r="AZ28" s="180">
        <v>8</v>
      </c>
      <c r="BA28" s="180">
        <v>11</v>
      </c>
      <c r="BB28" s="180">
        <v>11</v>
      </c>
      <c r="BC28" s="180">
        <v>7</v>
      </c>
      <c r="BD28" s="180">
        <v>12</v>
      </c>
      <c r="BE28" s="180">
        <v>8</v>
      </c>
      <c r="BF28" s="180">
        <v>12</v>
      </c>
      <c r="BG28" s="180">
        <v>14</v>
      </c>
      <c r="BH28" s="180">
        <v>1000000</v>
      </c>
      <c r="BM28" s="179" t="s">
        <v>99</v>
      </c>
      <c r="BN28" s="180">
        <v>12</v>
      </c>
      <c r="BO28" s="180">
        <v>12</v>
      </c>
      <c r="BP28" s="180">
        <v>8</v>
      </c>
      <c r="BQ28" s="180">
        <v>11</v>
      </c>
      <c r="BR28" s="180">
        <v>11</v>
      </c>
      <c r="BS28" s="180">
        <v>7</v>
      </c>
      <c r="BT28" s="180">
        <v>12</v>
      </c>
      <c r="BU28" s="180">
        <v>8</v>
      </c>
      <c r="BV28" s="180">
        <v>12</v>
      </c>
      <c r="BW28" s="180">
        <v>14</v>
      </c>
      <c r="BX28" s="180">
        <v>1000000</v>
      </c>
      <c r="CC28" s="179" t="s">
        <v>99</v>
      </c>
      <c r="CD28" s="180">
        <v>12</v>
      </c>
      <c r="CE28" s="180">
        <v>12</v>
      </c>
      <c r="CF28" s="180">
        <v>8</v>
      </c>
      <c r="CG28" s="180">
        <v>11</v>
      </c>
      <c r="CH28" s="180">
        <v>11</v>
      </c>
      <c r="CI28" s="180">
        <v>7</v>
      </c>
      <c r="CJ28" s="180">
        <v>12</v>
      </c>
      <c r="CK28" s="180">
        <v>8</v>
      </c>
      <c r="CL28" s="180">
        <v>12</v>
      </c>
      <c r="CM28" s="180">
        <v>14</v>
      </c>
      <c r="CN28" s="180">
        <v>1000000</v>
      </c>
      <c r="CS28" s="179" t="s">
        <v>99</v>
      </c>
      <c r="CT28" s="180">
        <v>12</v>
      </c>
      <c r="CU28" s="180">
        <v>12</v>
      </c>
      <c r="CV28" s="180">
        <v>8</v>
      </c>
      <c r="CW28" s="180">
        <v>11</v>
      </c>
      <c r="CX28" s="180">
        <v>11</v>
      </c>
      <c r="CY28" s="180">
        <v>7</v>
      </c>
      <c r="CZ28" s="180">
        <v>12</v>
      </c>
      <c r="DA28" s="180">
        <v>8</v>
      </c>
      <c r="DB28" s="180">
        <v>12</v>
      </c>
      <c r="DC28" s="180">
        <v>14</v>
      </c>
      <c r="DD28" s="180">
        <v>1000000</v>
      </c>
      <c r="DI28" s="179" t="s">
        <v>99</v>
      </c>
      <c r="DJ28" s="180">
        <v>12</v>
      </c>
      <c r="DK28" s="180">
        <v>12</v>
      </c>
      <c r="DL28" s="180">
        <v>8</v>
      </c>
      <c r="DM28" s="180">
        <v>11</v>
      </c>
      <c r="DN28" s="180">
        <v>11</v>
      </c>
      <c r="DO28" s="180">
        <v>7</v>
      </c>
      <c r="DP28" s="180">
        <v>12</v>
      </c>
      <c r="DQ28" s="180">
        <v>8</v>
      </c>
      <c r="DR28" s="180">
        <v>12</v>
      </c>
      <c r="DS28" s="180">
        <v>14</v>
      </c>
      <c r="DT28" s="180">
        <v>1000000</v>
      </c>
    </row>
    <row r="29" spans="1:124" ht="14.4" thickBot="1" x14ac:dyDescent="0.35">
      <c r="A29" s="179" t="s">
        <v>100</v>
      </c>
      <c r="B29" s="180">
        <v>15</v>
      </c>
      <c r="C29" s="180">
        <v>6</v>
      </c>
      <c r="D29" s="180">
        <v>12</v>
      </c>
      <c r="E29" s="180">
        <v>17</v>
      </c>
      <c r="F29" s="180">
        <v>2</v>
      </c>
      <c r="G29" s="180">
        <v>10</v>
      </c>
      <c r="H29" s="180">
        <v>21</v>
      </c>
      <c r="I29" s="180">
        <v>20</v>
      </c>
      <c r="J29" s="180">
        <v>24</v>
      </c>
      <c r="K29" s="180">
        <v>20</v>
      </c>
      <c r="L29" s="180">
        <v>1000000</v>
      </c>
      <c r="Q29" s="179" t="s">
        <v>100</v>
      </c>
      <c r="R29" s="180">
        <v>15</v>
      </c>
      <c r="S29" s="180">
        <v>6</v>
      </c>
      <c r="T29" s="180">
        <v>12</v>
      </c>
      <c r="U29" s="180">
        <v>17</v>
      </c>
      <c r="V29" s="180">
        <v>2</v>
      </c>
      <c r="W29" s="180">
        <v>10</v>
      </c>
      <c r="X29" s="180">
        <v>21</v>
      </c>
      <c r="Y29" s="180">
        <v>20</v>
      </c>
      <c r="Z29" s="180">
        <v>24</v>
      </c>
      <c r="AA29" s="180">
        <v>20</v>
      </c>
      <c r="AB29" s="180">
        <v>1000000</v>
      </c>
      <c r="AG29" s="179" t="s">
        <v>100</v>
      </c>
      <c r="AH29" s="180">
        <v>14</v>
      </c>
      <c r="AI29" s="180">
        <v>6</v>
      </c>
      <c r="AJ29" s="180">
        <v>12</v>
      </c>
      <c r="AK29" s="180">
        <v>16</v>
      </c>
      <c r="AL29" s="180">
        <v>2</v>
      </c>
      <c r="AM29" s="180">
        <v>10</v>
      </c>
      <c r="AN29" s="180">
        <v>21</v>
      </c>
      <c r="AO29" s="180">
        <v>20</v>
      </c>
      <c r="AP29" s="180">
        <v>24</v>
      </c>
      <c r="AQ29" s="180">
        <v>20</v>
      </c>
      <c r="AR29" s="180">
        <v>1000000</v>
      </c>
      <c r="AW29" s="179" t="s">
        <v>100</v>
      </c>
      <c r="AX29" s="180">
        <v>14</v>
      </c>
      <c r="AY29" s="180">
        <v>6</v>
      </c>
      <c r="AZ29" s="180">
        <v>12</v>
      </c>
      <c r="BA29" s="180">
        <v>16</v>
      </c>
      <c r="BB29" s="180">
        <v>2</v>
      </c>
      <c r="BC29" s="180">
        <v>10</v>
      </c>
      <c r="BD29" s="180">
        <v>21</v>
      </c>
      <c r="BE29" s="180">
        <v>20</v>
      </c>
      <c r="BF29" s="180">
        <v>24</v>
      </c>
      <c r="BG29" s="180">
        <v>20</v>
      </c>
      <c r="BH29" s="180">
        <v>1000000</v>
      </c>
      <c r="BM29" s="179" t="s">
        <v>100</v>
      </c>
      <c r="BN29" s="180">
        <v>14</v>
      </c>
      <c r="BO29" s="180">
        <v>6</v>
      </c>
      <c r="BP29" s="180">
        <v>12</v>
      </c>
      <c r="BQ29" s="180">
        <v>16</v>
      </c>
      <c r="BR29" s="180">
        <v>2</v>
      </c>
      <c r="BS29" s="180">
        <v>10</v>
      </c>
      <c r="BT29" s="180">
        <v>21</v>
      </c>
      <c r="BU29" s="180">
        <v>20</v>
      </c>
      <c r="BV29" s="180">
        <v>24</v>
      </c>
      <c r="BW29" s="180">
        <v>20</v>
      </c>
      <c r="BX29" s="180">
        <v>1000000</v>
      </c>
      <c r="CC29" s="179" t="s">
        <v>100</v>
      </c>
      <c r="CD29" s="180">
        <v>14</v>
      </c>
      <c r="CE29" s="180">
        <v>6</v>
      </c>
      <c r="CF29" s="180">
        <v>12</v>
      </c>
      <c r="CG29" s="180">
        <v>16</v>
      </c>
      <c r="CH29" s="180">
        <v>2</v>
      </c>
      <c r="CI29" s="180">
        <v>10</v>
      </c>
      <c r="CJ29" s="180">
        <v>21</v>
      </c>
      <c r="CK29" s="180">
        <v>20</v>
      </c>
      <c r="CL29" s="180">
        <v>24</v>
      </c>
      <c r="CM29" s="180">
        <v>20</v>
      </c>
      <c r="CN29" s="180">
        <v>1000000</v>
      </c>
      <c r="CS29" s="179" t="s">
        <v>100</v>
      </c>
      <c r="CT29" s="180">
        <v>14</v>
      </c>
      <c r="CU29" s="180">
        <v>6</v>
      </c>
      <c r="CV29" s="180">
        <v>12</v>
      </c>
      <c r="CW29" s="180">
        <v>16</v>
      </c>
      <c r="CX29" s="180">
        <v>2</v>
      </c>
      <c r="CY29" s="180">
        <v>10</v>
      </c>
      <c r="CZ29" s="180">
        <v>21</v>
      </c>
      <c r="DA29" s="180">
        <v>20</v>
      </c>
      <c r="DB29" s="180">
        <v>24</v>
      </c>
      <c r="DC29" s="180">
        <v>20</v>
      </c>
      <c r="DD29" s="180">
        <v>1000000</v>
      </c>
      <c r="DI29" s="179" t="s">
        <v>100</v>
      </c>
      <c r="DJ29" s="180">
        <v>14</v>
      </c>
      <c r="DK29" s="180">
        <v>6</v>
      </c>
      <c r="DL29" s="180">
        <v>12</v>
      </c>
      <c r="DM29" s="180">
        <v>16</v>
      </c>
      <c r="DN29" s="180">
        <v>2</v>
      </c>
      <c r="DO29" s="180">
        <v>10</v>
      </c>
      <c r="DP29" s="180">
        <v>21</v>
      </c>
      <c r="DQ29" s="180">
        <v>20</v>
      </c>
      <c r="DR29" s="180">
        <v>24</v>
      </c>
      <c r="DS29" s="180">
        <v>20</v>
      </c>
      <c r="DT29" s="180">
        <v>1000000</v>
      </c>
    </row>
    <row r="30" spans="1:124" ht="14.4" thickBot="1" x14ac:dyDescent="0.35">
      <c r="A30" s="179" t="s">
        <v>498</v>
      </c>
      <c r="B30" s="180">
        <v>14</v>
      </c>
      <c r="C30" s="180">
        <v>8</v>
      </c>
      <c r="D30" s="180">
        <v>11</v>
      </c>
      <c r="E30" s="180">
        <v>13</v>
      </c>
      <c r="F30" s="180">
        <v>3</v>
      </c>
      <c r="G30" s="180">
        <v>6</v>
      </c>
      <c r="H30" s="180">
        <v>14</v>
      </c>
      <c r="I30" s="180">
        <v>17</v>
      </c>
      <c r="J30" s="180">
        <v>20</v>
      </c>
      <c r="K30" s="180">
        <v>17</v>
      </c>
      <c r="L30" s="180">
        <v>1000000</v>
      </c>
      <c r="Q30" s="179" t="s">
        <v>498</v>
      </c>
      <c r="R30" s="180">
        <v>14</v>
      </c>
      <c r="S30" s="180">
        <v>8</v>
      </c>
      <c r="T30" s="180">
        <v>11</v>
      </c>
      <c r="U30" s="180">
        <v>13</v>
      </c>
      <c r="V30" s="180">
        <v>3</v>
      </c>
      <c r="W30" s="180">
        <v>6</v>
      </c>
      <c r="X30" s="180">
        <v>14</v>
      </c>
      <c r="Y30" s="180">
        <v>17</v>
      </c>
      <c r="Z30" s="180">
        <v>20</v>
      </c>
      <c r="AA30" s="180">
        <v>17</v>
      </c>
      <c r="AB30" s="180">
        <v>1000000</v>
      </c>
      <c r="AG30" s="179" t="s">
        <v>498</v>
      </c>
      <c r="AH30" s="180">
        <v>13</v>
      </c>
      <c r="AI30" s="180">
        <v>8</v>
      </c>
      <c r="AJ30" s="180">
        <v>11</v>
      </c>
      <c r="AK30" s="180">
        <v>12</v>
      </c>
      <c r="AL30" s="180">
        <v>3</v>
      </c>
      <c r="AM30" s="180">
        <v>6</v>
      </c>
      <c r="AN30" s="180">
        <v>14</v>
      </c>
      <c r="AO30" s="180">
        <v>17</v>
      </c>
      <c r="AP30" s="180">
        <v>20</v>
      </c>
      <c r="AQ30" s="180">
        <v>17</v>
      </c>
      <c r="AR30" s="180">
        <v>1000000</v>
      </c>
      <c r="AW30" s="179" t="s">
        <v>498</v>
      </c>
      <c r="AX30" s="180">
        <v>13</v>
      </c>
      <c r="AY30" s="180">
        <v>8</v>
      </c>
      <c r="AZ30" s="180">
        <v>11</v>
      </c>
      <c r="BA30" s="180">
        <v>12</v>
      </c>
      <c r="BB30" s="180">
        <v>3</v>
      </c>
      <c r="BC30" s="180">
        <v>6</v>
      </c>
      <c r="BD30" s="180">
        <v>14</v>
      </c>
      <c r="BE30" s="180">
        <v>17</v>
      </c>
      <c r="BF30" s="180">
        <v>20</v>
      </c>
      <c r="BG30" s="180">
        <v>17</v>
      </c>
      <c r="BH30" s="180">
        <v>1000000</v>
      </c>
      <c r="BM30" s="179" t="s">
        <v>498</v>
      </c>
      <c r="BN30" s="180">
        <v>13</v>
      </c>
      <c r="BO30" s="180">
        <v>8</v>
      </c>
      <c r="BP30" s="180">
        <v>11</v>
      </c>
      <c r="BQ30" s="180">
        <v>12</v>
      </c>
      <c r="BR30" s="180">
        <v>3</v>
      </c>
      <c r="BS30" s="180">
        <v>6</v>
      </c>
      <c r="BT30" s="180">
        <v>14</v>
      </c>
      <c r="BU30" s="180">
        <v>17</v>
      </c>
      <c r="BV30" s="180">
        <v>20</v>
      </c>
      <c r="BW30" s="180">
        <v>17</v>
      </c>
      <c r="BX30" s="180">
        <v>1000000</v>
      </c>
      <c r="CC30" s="179" t="s">
        <v>498</v>
      </c>
      <c r="CD30" s="180">
        <v>13</v>
      </c>
      <c r="CE30" s="180">
        <v>8</v>
      </c>
      <c r="CF30" s="180">
        <v>11</v>
      </c>
      <c r="CG30" s="180">
        <v>12</v>
      </c>
      <c r="CH30" s="180">
        <v>3</v>
      </c>
      <c r="CI30" s="180">
        <v>6</v>
      </c>
      <c r="CJ30" s="180">
        <v>14</v>
      </c>
      <c r="CK30" s="180">
        <v>17</v>
      </c>
      <c r="CL30" s="180">
        <v>20</v>
      </c>
      <c r="CM30" s="180">
        <v>17</v>
      </c>
      <c r="CN30" s="180">
        <v>1000000</v>
      </c>
      <c r="CS30" s="179" t="s">
        <v>498</v>
      </c>
      <c r="CT30" s="180">
        <v>13</v>
      </c>
      <c r="CU30" s="180">
        <v>8</v>
      </c>
      <c r="CV30" s="180">
        <v>11</v>
      </c>
      <c r="CW30" s="180">
        <v>12</v>
      </c>
      <c r="CX30" s="180">
        <v>3</v>
      </c>
      <c r="CY30" s="180">
        <v>6</v>
      </c>
      <c r="CZ30" s="180">
        <v>14</v>
      </c>
      <c r="DA30" s="180">
        <v>17</v>
      </c>
      <c r="DB30" s="180">
        <v>20</v>
      </c>
      <c r="DC30" s="180">
        <v>17</v>
      </c>
      <c r="DD30" s="180">
        <v>1000000</v>
      </c>
      <c r="DI30" s="179" t="s">
        <v>498</v>
      </c>
      <c r="DJ30" s="180">
        <v>13</v>
      </c>
      <c r="DK30" s="180">
        <v>8</v>
      </c>
      <c r="DL30" s="180">
        <v>11</v>
      </c>
      <c r="DM30" s="180">
        <v>12</v>
      </c>
      <c r="DN30" s="180">
        <v>3</v>
      </c>
      <c r="DO30" s="180">
        <v>6</v>
      </c>
      <c r="DP30" s="180">
        <v>14</v>
      </c>
      <c r="DQ30" s="180">
        <v>17</v>
      </c>
      <c r="DR30" s="180">
        <v>20</v>
      </c>
      <c r="DS30" s="180">
        <v>17</v>
      </c>
      <c r="DT30" s="180">
        <v>1000000</v>
      </c>
    </row>
    <row r="31" spans="1:124" ht="14.4" thickBot="1" x14ac:dyDescent="0.35">
      <c r="A31" s="179" t="s">
        <v>499</v>
      </c>
      <c r="B31" s="180">
        <v>19</v>
      </c>
      <c r="C31" s="180">
        <v>16</v>
      </c>
      <c r="D31" s="180">
        <v>18</v>
      </c>
      <c r="E31" s="180">
        <v>16</v>
      </c>
      <c r="F31" s="180">
        <v>1</v>
      </c>
      <c r="G31" s="180">
        <v>8</v>
      </c>
      <c r="H31" s="180">
        <v>1</v>
      </c>
      <c r="I31" s="180">
        <v>22</v>
      </c>
      <c r="J31" s="180">
        <v>10</v>
      </c>
      <c r="K31" s="180">
        <v>5</v>
      </c>
      <c r="L31" s="180">
        <v>1000000</v>
      </c>
      <c r="Q31" s="179" t="s">
        <v>499</v>
      </c>
      <c r="R31" s="180">
        <v>19</v>
      </c>
      <c r="S31" s="180">
        <v>16</v>
      </c>
      <c r="T31" s="180">
        <v>17</v>
      </c>
      <c r="U31" s="180">
        <v>16</v>
      </c>
      <c r="V31" s="180">
        <v>1</v>
      </c>
      <c r="W31" s="180">
        <v>8</v>
      </c>
      <c r="X31" s="180">
        <v>1</v>
      </c>
      <c r="Y31" s="180">
        <v>22</v>
      </c>
      <c r="Z31" s="180">
        <v>10</v>
      </c>
      <c r="AA31" s="180">
        <v>5</v>
      </c>
      <c r="AB31" s="180">
        <v>1000000</v>
      </c>
      <c r="AG31" s="179" t="s">
        <v>499</v>
      </c>
      <c r="AH31" s="180">
        <v>19</v>
      </c>
      <c r="AI31" s="180">
        <v>15</v>
      </c>
      <c r="AJ31" s="180">
        <v>17</v>
      </c>
      <c r="AK31" s="180">
        <v>15</v>
      </c>
      <c r="AL31" s="180">
        <v>1</v>
      </c>
      <c r="AM31" s="180">
        <v>8</v>
      </c>
      <c r="AN31" s="180">
        <v>1</v>
      </c>
      <c r="AO31" s="180">
        <v>22</v>
      </c>
      <c r="AP31" s="180">
        <v>10</v>
      </c>
      <c r="AQ31" s="180">
        <v>5</v>
      </c>
      <c r="AR31" s="180">
        <v>1000000</v>
      </c>
      <c r="AW31" s="179" t="s">
        <v>499</v>
      </c>
      <c r="AX31" s="180">
        <v>18</v>
      </c>
      <c r="AY31" s="180">
        <v>15</v>
      </c>
      <c r="AZ31" s="180">
        <v>17</v>
      </c>
      <c r="BA31" s="180">
        <v>15</v>
      </c>
      <c r="BB31" s="180">
        <v>1</v>
      </c>
      <c r="BC31" s="180">
        <v>8</v>
      </c>
      <c r="BD31" s="180">
        <v>1</v>
      </c>
      <c r="BE31" s="180">
        <v>22</v>
      </c>
      <c r="BF31" s="180">
        <v>10</v>
      </c>
      <c r="BG31" s="180">
        <v>5</v>
      </c>
      <c r="BH31" s="180">
        <v>1000000</v>
      </c>
      <c r="BM31" s="179" t="s">
        <v>499</v>
      </c>
      <c r="BN31" s="180">
        <v>18</v>
      </c>
      <c r="BO31" s="180">
        <v>15</v>
      </c>
      <c r="BP31" s="180">
        <v>17</v>
      </c>
      <c r="BQ31" s="180">
        <v>15</v>
      </c>
      <c r="BR31" s="180">
        <v>1</v>
      </c>
      <c r="BS31" s="180">
        <v>8</v>
      </c>
      <c r="BT31" s="180">
        <v>1</v>
      </c>
      <c r="BU31" s="180">
        <v>22</v>
      </c>
      <c r="BV31" s="180">
        <v>10</v>
      </c>
      <c r="BW31" s="180">
        <v>5</v>
      </c>
      <c r="BX31" s="180">
        <v>1000000</v>
      </c>
      <c r="CC31" s="179" t="s">
        <v>499</v>
      </c>
      <c r="CD31" s="180">
        <v>18</v>
      </c>
      <c r="CE31" s="180">
        <v>15</v>
      </c>
      <c r="CF31" s="180">
        <v>17</v>
      </c>
      <c r="CG31" s="180">
        <v>15</v>
      </c>
      <c r="CH31" s="180">
        <v>1</v>
      </c>
      <c r="CI31" s="180">
        <v>8</v>
      </c>
      <c r="CJ31" s="180">
        <v>1</v>
      </c>
      <c r="CK31" s="180">
        <v>22</v>
      </c>
      <c r="CL31" s="180">
        <v>10</v>
      </c>
      <c r="CM31" s="180">
        <v>5</v>
      </c>
      <c r="CN31" s="180">
        <v>1000000</v>
      </c>
      <c r="CS31" s="179" t="s">
        <v>499</v>
      </c>
      <c r="CT31" s="180">
        <v>18</v>
      </c>
      <c r="CU31" s="180">
        <v>15</v>
      </c>
      <c r="CV31" s="180">
        <v>17</v>
      </c>
      <c r="CW31" s="180">
        <v>15</v>
      </c>
      <c r="CX31" s="180">
        <v>1</v>
      </c>
      <c r="CY31" s="180">
        <v>8</v>
      </c>
      <c r="CZ31" s="180">
        <v>1</v>
      </c>
      <c r="DA31" s="180">
        <v>22</v>
      </c>
      <c r="DB31" s="180">
        <v>10</v>
      </c>
      <c r="DC31" s="180">
        <v>5</v>
      </c>
      <c r="DD31" s="180">
        <v>1000000</v>
      </c>
      <c r="DI31" s="179" t="s">
        <v>499</v>
      </c>
      <c r="DJ31" s="180">
        <v>18</v>
      </c>
      <c r="DK31" s="180">
        <v>15</v>
      </c>
      <c r="DL31" s="180">
        <v>17</v>
      </c>
      <c r="DM31" s="180">
        <v>15</v>
      </c>
      <c r="DN31" s="180">
        <v>1</v>
      </c>
      <c r="DO31" s="180">
        <v>8</v>
      </c>
      <c r="DP31" s="180">
        <v>1</v>
      </c>
      <c r="DQ31" s="180">
        <v>22</v>
      </c>
      <c r="DR31" s="180">
        <v>10</v>
      </c>
      <c r="DS31" s="180">
        <v>5</v>
      </c>
      <c r="DT31" s="180">
        <v>1000000</v>
      </c>
    </row>
    <row r="32" spans="1:124" ht="18.600000000000001" thickBot="1" x14ac:dyDescent="0.35">
      <c r="A32" s="29"/>
      <c r="Q32" s="29"/>
      <c r="AG32" s="29"/>
      <c r="AW32" s="29"/>
      <c r="BM32" s="29"/>
      <c r="CC32" s="29"/>
      <c r="CS32" s="29"/>
      <c r="DI32" s="29"/>
    </row>
    <row r="33" spans="1:123" ht="14.4" thickBot="1" x14ac:dyDescent="0.35">
      <c r="A33" s="179" t="s">
        <v>101</v>
      </c>
      <c r="B33" s="179" t="s">
        <v>64</v>
      </c>
      <c r="C33" s="179" t="s">
        <v>65</v>
      </c>
      <c r="D33" s="179" t="s">
        <v>66</v>
      </c>
      <c r="E33" s="179" t="s">
        <v>67</v>
      </c>
      <c r="F33" s="179" t="s">
        <v>68</v>
      </c>
      <c r="G33" s="179" t="s">
        <v>69</v>
      </c>
      <c r="H33" s="179" t="s">
        <v>70</v>
      </c>
      <c r="I33" s="179" t="s">
        <v>71</v>
      </c>
      <c r="J33" s="179" t="s">
        <v>72</v>
      </c>
      <c r="K33" s="179" t="s">
        <v>73</v>
      </c>
      <c r="Q33" s="179" t="s">
        <v>101</v>
      </c>
      <c r="R33" s="179" t="s">
        <v>64</v>
      </c>
      <c r="S33" s="179" t="s">
        <v>65</v>
      </c>
      <c r="T33" s="179" t="s">
        <v>66</v>
      </c>
      <c r="U33" s="179" t="s">
        <v>67</v>
      </c>
      <c r="V33" s="179" t="s">
        <v>68</v>
      </c>
      <c r="W33" s="179" t="s">
        <v>69</v>
      </c>
      <c r="X33" s="179" t="s">
        <v>70</v>
      </c>
      <c r="Y33" s="179" t="s">
        <v>71</v>
      </c>
      <c r="Z33" s="179" t="s">
        <v>72</v>
      </c>
      <c r="AA33" s="179" t="s">
        <v>73</v>
      </c>
      <c r="AG33" s="179" t="s">
        <v>101</v>
      </c>
      <c r="AH33" s="179" t="s">
        <v>64</v>
      </c>
      <c r="AI33" s="179" t="s">
        <v>65</v>
      </c>
      <c r="AJ33" s="179" t="s">
        <v>66</v>
      </c>
      <c r="AK33" s="179" t="s">
        <v>67</v>
      </c>
      <c r="AL33" s="179" t="s">
        <v>68</v>
      </c>
      <c r="AM33" s="179" t="s">
        <v>69</v>
      </c>
      <c r="AN33" s="179" t="s">
        <v>70</v>
      </c>
      <c r="AO33" s="179" t="s">
        <v>71</v>
      </c>
      <c r="AP33" s="179" t="s">
        <v>72</v>
      </c>
      <c r="AQ33" s="179" t="s">
        <v>73</v>
      </c>
      <c r="AW33" s="179" t="s">
        <v>101</v>
      </c>
      <c r="AX33" s="179" t="s">
        <v>64</v>
      </c>
      <c r="AY33" s="179" t="s">
        <v>65</v>
      </c>
      <c r="AZ33" s="179" t="s">
        <v>66</v>
      </c>
      <c r="BA33" s="179" t="s">
        <v>67</v>
      </c>
      <c r="BB33" s="179" t="s">
        <v>68</v>
      </c>
      <c r="BC33" s="179" t="s">
        <v>69</v>
      </c>
      <c r="BD33" s="179" t="s">
        <v>70</v>
      </c>
      <c r="BE33" s="179" t="s">
        <v>71</v>
      </c>
      <c r="BF33" s="179" t="s">
        <v>72</v>
      </c>
      <c r="BG33" s="179" t="s">
        <v>73</v>
      </c>
      <c r="BM33" s="179" t="s">
        <v>101</v>
      </c>
      <c r="BN33" s="179" t="s">
        <v>64</v>
      </c>
      <c r="BO33" s="179" t="s">
        <v>65</v>
      </c>
      <c r="BP33" s="179" t="s">
        <v>66</v>
      </c>
      <c r="BQ33" s="179" t="s">
        <v>67</v>
      </c>
      <c r="BR33" s="179" t="s">
        <v>68</v>
      </c>
      <c r="BS33" s="179" t="s">
        <v>69</v>
      </c>
      <c r="BT33" s="179" t="s">
        <v>70</v>
      </c>
      <c r="BU33" s="179" t="s">
        <v>71</v>
      </c>
      <c r="BV33" s="179" t="s">
        <v>72</v>
      </c>
      <c r="BW33" s="179" t="s">
        <v>73</v>
      </c>
      <c r="CC33" s="179" t="s">
        <v>101</v>
      </c>
      <c r="CD33" s="179" t="s">
        <v>64</v>
      </c>
      <c r="CE33" s="179" t="s">
        <v>65</v>
      </c>
      <c r="CF33" s="179" t="s">
        <v>66</v>
      </c>
      <c r="CG33" s="179" t="s">
        <v>67</v>
      </c>
      <c r="CH33" s="179" t="s">
        <v>68</v>
      </c>
      <c r="CI33" s="179" t="s">
        <v>69</v>
      </c>
      <c r="CJ33" s="179" t="s">
        <v>70</v>
      </c>
      <c r="CK33" s="179" t="s">
        <v>71</v>
      </c>
      <c r="CL33" s="179" t="s">
        <v>72</v>
      </c>
      <c r="CM33" s="179" t="s">
        <v>73</v>
      </c>
      <c r="CS33" s="179" t="s">
        <v>101</v>
      </c>
      <c r="CT33" s="179" t="s">
        <v>64</v>
      </c>
      <c r="CU33" s="179" t="s">
        <v>65</v>
      </c>
      <c r="CV33" s="179" t="s">
        <v>66</v>
      </c>
      <c r="CW33" s="179" t="s">
        <v>67</v>
      </c>
      <c r="CX33" s="179" t="s">
        <v>68</v>
      </c>
      <c r="CY33" s="179" t="s">
        <v>69</v>
      </c>
      <c r="CZ33" s="179" t="s">
        <v>70</v>
      </c>
      <c r="DA33" s="179" t="s">
        <v>71</v>
      </c>
      <c r="DB33" s="179" t="s">
        <v>72</v>
      </c>
      <c r="DC33" s="179" t="s">
        <v>73</v>
      </c>
      <c r="DI33" s="179" t="s">
        <v>101</v>
      </c>
      <c r="DJ33" s="179" t="s">
        <v>64</v>
      </c>
      <c r="DK33" s="179" t="s">
        <v>65</v>
      </c>
      <c r="DL33" s="179" t="s">
        <v>66</v>
      </c>
      <c r="DM33" s="179" t="s">
        <v>67</v>
      </c>
      <c r="DN33" s="179" t="s">
        <v>68</v>
      </c>
      <c r="DO33" s="179" t="s">
        <v>69</v>
      </c>
      <c r="DP33" s="179" t="s">
        <v>70</v>
      </c>
      <c r="DQ33" s="179" t="s">
        <v>71</v>
      </c>
      <c r="DR33" s="179" t="s">
        <v>72</v>
      </c>
      <c r="DS33" s="179" t="s">
        <v>73</v>
      </c>
    </row>
    <row r="34" spans="1:123" ht="14.4" thickBot="1" x14ac:dyDescent="0.35">
      <c r="A34" s="179" t="s">
        <v>102</v>
      </c>
      <c r="B34" s="180" t="s">
        <v>500</v>
      </c>
      <c r="C34" s="180" t="s">
        <v>501</v>
      </c>
      <c r="D34" s="180" t="s">
        <v>502</v>
      </c>
      <c r="E34" s="180" t="s">
        <v>503</v>
      </c>
      <c r="F34" s="180" t="s">
        <v>504</v>
      </c>
      <c r="G34" s="180" t="s">
        <v>503</v>
      </c>
      <c r="H34" s="180" t="s">
        <v>502</v>
      </c>
      <c r="I34" s="180" t="s">
        <v>505</v>
      </c>
      <c r="J34" s="180" t="s">
        <v>506</v>
      </c>
      <c r="K34" s="180" t="s">
        <v>507</v>
      </c>
      <c r="Q34" s="179" t="s">
        <v>102</v>
      </c>
      <c r="R34" s="180" t="s">
        <v>502</v>
      </c>
      <c r="S34" s="180" t="s">
        <v>873</v>
      </c>
      <c r="T34" s="180" t="s">
        <v>874</v>
      </c>
      <c r="U34" s="180" t="s">
        <v>502</v>
      </c>
      <c r="V34" s="180" t="s">
        <v>875</v>
      </c>
      <c r="W34" s="180" t="s">
        <v>876</v>
      </c>
      <c r="X34" s="180" t="s">
        <v>877</v>
      </c>
      <c r="Y34" s="180" t="s">
        <v>878</v>
      </c>
      <c r="Z34" s="180" t="s">
        <v>879</v>
      </c>
      <c r="AA34" s="180" t="s">
        <v>880</v>
      </c>
      <c r="AG34" s="179" t="s">
        <v>102</v>
      </c>
      <c r="AH34" s="180" t="s">
        <v>1020</v>
      </c>
      <c r="AI34" s="180" t="s">
        <v>1021</v>
      </c>
      <c r="AJ34" s="180" t="s">
        <v>1022</v>
      </c>
      <c r="AK34" s="180" t="s">
        <v>502</v>
      </c>
      <c r="AL34" s="180" t="s">
        <v>1023</v>
      </c>
      <c r="AM34" s="180" t="s">
        <v>1024</v>
      </c>
      <c r="AN34" s="180" t="s">
        <v>502</v>
      </c>
      <c r="AO34" s="180" t="s">
        <v>1025</v>
      </c>
      <c r="AP34" s="180" t="s">
        <v>1026</v>
      </c>
      <c r="AQ34" s="180" t="s">
        <v>1027</v>
      </c>
      <c r="AW34" s="179" t="s">
        <v>102</v>
      </c>
      <c r="AX34" s="180" t="s">
        <v>1149</v>
      </c>
      <c r="AY34" s="180" t="s">
        <v>1150</v>
      </c>
      <c r="AZ34" s="180" t="s">
        <v>1151</v>
      </c>
      <c r="BA34" s="180" t="s">
        <v>502</v>
      </c>
      <c r="BB34" s="180" t="s">
        <v>1152</v>
      </c>
      <c r="BC34" s="180" t="s">
        <v>1153</v>
      </c>
      <c r="BD34" s="180" t="s">
        <v>502</v>
      </c>
      <c r="BE34" s="180" t="s">
        <v>1154</v>
      </c>
      <c r="BF34" s="180" t="s">
        <v>1155</v>
      </c>
      <c r="BG34" s="180" t="s">
        <v>1156</v>
      </c>
      <c r="BM34" s="179" t="s">
        <v>102</v>
      </c>
      <c r="BN34" s="180" t="s">
        <v>1251</v>
      </c>
      <c r="BO34" s="180" t="s">
        <v>873</v>
      </c>
      <c r="BP34" s="180" t="s">
        <v>502</v>
      </c>
      <c r="BQ34" s="180" t="s">
        <v>502</v>
      </c>
      <c r="BR34" s="180" t="s">
        <v>1252</v>
      </c>
      <c r="BS34" s="180" t="s">
        <v>1253</v>
      </c>
      <c r="BT34" s="180" t="s">
        <v>502</v>
      </c>
      <c r="BU34" s="180" t="s">
        <v>1254</v>
      </c>
      <c r="BV34" s="180" t="s">
        <v>1255</v>
      </c>
      <c r="BW34" s="180" t="s">
        <v>1256</v>
      </c>
      <c r="CC34" s="179" t="s">
        <v>102</v>
      </c>
      <c r="CD34" s="180" t="s">
        <v>1313</v>
      </c>
      <c r="CE34" s="180" t="s">
        <v>1314</v>
      </c>
      <c r="CF34" s="180" t="s">
        <v>502</v>
      </c>
      <c r="CG34" s="180" t="s">
        <v>502</v>
      </c>
      <c r="CH34" s="180" t="s">
        <v>1315</v>
      </c>
      <c r="CI34" s="180" t="s">
        <v>1253</v>
      </c>
      <c r="CJ34" s="180" t="s">
        <v>502</v>
      </c>
      <c r="CK34" s="180" t="s">
        <v>1316</v>
      </c>
      <c r="CL34" s="180" t="s">
        <v>1317</v>
      </c>
      <c r="CM34" s="180" t="s">
        <v>1318</v>
      </c>
      <c r="CS34" s="179" t="s">
        <v>102</v>
      </c>
      <c r="CT34" s="180" t="s">
        <v>1313</v>
      </c>
      <c r="CU34" s="180" t="s">
        <v>1314</v>
      </c>
      <c r="CV34" s="180" t="s">
        <v>502</v>
      </c>
      <c r="CW34" s="180" t="s">
        <v>502</v>
      </c>
      <c r="CX34" s="180" t="s">
        <v>1315</v>
      </c>
      <c r="CY34" s="180" t="s">
        <v>1253</v>
      </c>
      <c r="CZ34" s="180" t="s">
        <v>502</v>
      </c>
      <c r="DA34" s="180" t="s">
        <v>1316</v>
      </c>
      <c r="DB34" s="180" t="s">
        <v>1317</v>
      </c>
      <c r="DC34" s="180" t="s">
        <v>1318</v>
      </c>
      <c r="DI34" s="179" t="s">
        <v>102</v>
      </c>
      <c r="DJ34" s="180" t="s">
        <v>1313</v>
      </c>
      <c r="DK34" s="180" t="s">
        <v>1314</v>
      </c>
      <c r="DL34" s="180" t="s">
        <v>502</v>
      </c>
      <c r="DM34" s="180" t="s">
        <v>502</v>
      </c>
      <c r="DN34" s="180" t="s">
        <v>1315</v>
      </c>
      <c r="DO34" s="180" t="s">
        <v>1253</v>
      </c>
      <c r="DP34" s="180" t="s">
        <v>502</v>
      </c>
      <c r="DQ34" s="180" t="s">
        <v>1316</v>
      </c>
      <c r="DR34" s="180" t="s">
        <v>1317</v>
      </c>
      <c r="DS34" s="180" t="s">
        <v>1318</v>
      </c>
    </row>
    <row r="35" spans="1:123" ht="14.4" thickBot="1" x14ac:dyDescent="0.35">
      <c r="A35" s="179" t="s">
        <v>104</v>
      </c>
      <c r="B35" s="180" t="s">
        <v>508</v>
      </c>
      <c r="C35" s="180" t="s">
        <v>509</v>
      </c>
      <c r="D35" s="180" t="s">
        <v>510</v>
      </c>
      <c r="E35" s="180" t="s">
        <v>510</v>
      </c>
      <c r="F35" s="180" t="s">
        <v>511</v>
      </c>
      <c r="G35" s="180" t="s">
        <v>512</v>
      </c>
      <c r="H35" s="180" t="s">
        <v>510</v>
      </c>
      <c r="I35" s="180" t="s">
        <v>513</v>
      </c>
      <c r="J35" s="180" t="s">
        <v>514</v>
      </c>
      <c r="K35" s="180" t="s">
        <v>515</v>
      </c>
      <c r="Q35" s="179" t="s">
        <v>104</v>
      </c>
      <c r="R35" s="180" t="s">
        <v>510</v>
      </c>
      <c r="S35" s="180" t="s">
        <v>881</v>
      </c>
      <c r="T35" s="180" t="s">
        <v>882</v>
      </c>
      <c r="U35" s="180" t="s">
        <v>510</v>
      </c>
      <c r="V35" s="180" t="s">
        <v>883</v>
      </c>
      <c r="W35" s="180" t="s">
        <v>884</v>
      </c>
      <c r="X35" s="180" t="s">
        <v>885</v>
      </c>
      <c r="Y35" s="180" t="s">
        <v>886</v>
      </c>
      <c r="Z35" s="180" t="s">
        <v>887</v>
      </c>
      <c r="AA35" s="180" t="s">
        <v>888</v>
      </c>
      <c r="AG35" s="179" t="s">
        <v>104</v>
      </c>
      <c r="AH35" s="180" t="s">
        <v>1028</v>
      </c>
      <c r="AI35" s="180" t="s">
        <v>1029</v>
      </c>
      <c r="AJ35" s="180" t="s">
        <v>1030</v>
      </c>
      <c r="AK35" s="180" t="s">
        <v>510</v>
      </c>
      <c r="AL35" s="180" t="s">
        <v>1031</v>
      </c>
      <c r="AM35" s="180" t="s">
        <v>1032</v>
      </c>
      <c r="AN35" s="180" t="s">
        <v>510</v>
      </c>
      <c r="AO35" s="180" t="s">
        <v>1033</v>
      </c>
      <c r="AP35" s="180" t="s">
        <v>1034</v>
      </c>
      <c r="AQ35" s="180" t="s">
        <v>1035</v>
      </c>
      <c r="AW35" s="179" t="s">
        <v>104</v>
      </c>
      <c r="AX35" s="180" t="s">
        <v>510</v>
      </c>
      <c r="AY35" s="180" t="s">
        <v>1157</v>
      </c>
      <c r="AZ35" s="180" t="s">
        <v>1158</v>
      </c>
      <c r="BA35" s="180" t="s">
        <v>510</v>
      </c>
      <c r="BB35" s="180" t="s">
        <v>1159</v>
      </c>
      <c r="BC35" s="180" t="s">
        <v>1160</v>
      </c>
      <c r="BD35" s="180" t="s">
        <v>510</v>
      </c>
      <c r="BE35" s="180" t="s">
        <v>1161</v>
      </c>
      <c r="BF35" s="180" t="s">
        <v>1162</v>
      </c>
      <c r="BG35" s="180" t="s">
        <v>1163</v>
      </c>
      <c r="BM35" s="179" t="s">
        <v>104</v>
      </c>
      <c r="BN35" s="180" t="s">
        <v>1257</v>
      </c>
      <c r="BO35" s="180" t="s">
        <v>881</v>
      </c>
      <c r="BP35" s="180" t="s">
        <v>510</v>
      </c>
      <c r="BQ35" s="180" t="s">
        <v>510</v>
      </c>
      <c r="BR35" s="180" t="s">
        <v>1258</v>
      </c>
      <c r="BS35" s="180" t="s">
        <v>887</v>
      </c>
      <c r="BT35" s="180" t="s">
        <v>510</v>
      </c>
      <c r="BU35" s="180" t="s">
        <v>878</v>
      </c>
      <c r="BV35" s="180" t="s">
        <v>1259</v>
      </c>
      <c r="BW35" s="180" t="s">
        <v>1260</v>
      </c>
      <c r="CC35" s="179" t="s">
        <v>104</v>
      </c>
      <c r="CD35" s="180" t="s">
        <v>1319</v>
      </c>
      <c r="CE35" s="180" t="s">
        <v>1320</v>
      </c>
      <c r="CF35" s="180" t="s">
        <v>510</v>
      </c>
      <c r="CG35" s="180" t="s">
        <v>510</v>
      </c>
      <c r="CH35" s="180" t="s">
        <v>1321</v>
      </c>
      <c r="CI35" s="180" t="s">
        <v>887</v>
      </c>
      <c r="CJ35" s="180" t="s">
        <v>510</v>
      </c>
      <c r="CK35" s="180" t="s">
        <v>1322</v>
      </c>
      <c r="CL35" s="180" t="s">
        <v>1323</v>
      </c>
      <c r="CM35" s="180" t="s">
        <v>1324</v>
      </c>
      <c r="CS35" s="179" t="s">
        <v>104</v>
      </c>
      <c r="CT35" s="180" t="s">
        <v>1319</v>
      </c>
      <c r="CU35" s="180" t="s">
        <v>1320</v>
      </c>
      <c r="CV35" s="180" t="s">
        <v>510</v>
      </c>
      <c r="CW35" s="180" t="s">
        <v>510</v>
      </c>
      <c r="CX35" s="180" t="s">
        <v>1321</v>
      </c>
      <c r="CY35" s="180" t="s">
        <v>887</v>
      </c>
      <c r="CZ35" s="180" t="s">
        <v>510</v>
      </c>
      <c r="DA35" s="180" t="s">
        <v>1322</v>
      </c>
      <c r="DB35" s="180" t="s">
        <v>1323</v>
      </c>
      <c r="DC35" s="180" t="s">
        <v>1324</v>
      </c>
      <c r="DI35" s="179" t="s">
        <v>104</v>
      </c>
      <c r="DJ35" s="180" t="s">
        <v>1319</v>
      </c>
      <c r="DK35" s="180" t="s">
        <v>1320</v>
      </c>
      <c r="DL35" s="180" t="s">
        <v>510</v>
      </c>
      <c r="DM35" s="180" t="s">
        <v>510</v>
      </c>
      <c r="DN35" s="180" t="s">
        <v>1321</v>
      </c>
      <c r="DO35" s="180" t="s">
        <v>887</v>
      </c>
      <c r="DP35" s="180" t="s">
        <v>510</v>
      </c>
      <c r="DQ35" s="180" t="s">
        <v>1322</v>
      </c>
      <c r="DR35" s="180" t="s">
        <v>1323</v>
      </c>
      <c r="DS35" s="180" t="s">
        <v>1324</v>
      </c>
    </row>
    <row r="36" spans="1:123" ht="14.4" thickBot="1" x14ac:dyDescent="0.35">
      <c r="A36" s="179" t="s">
        <v>105</v>
      </c>
      <c r="B36" s="180" t="s">
        <v>516</v>
      </c>
      <c r="C36" s="180" t="s">
        <v>517</v>
      </c>
      <c r="D36" s="180" t="s">
        <v>518</v>
      </c>
      <c r="E36" s="180" t="s">
        <v>518</v>
      </c>
      <c r="F36" s="180" t="s">
        <v>519</v>
      </c>
      <c r="G36" s="180" t="s">
        <v>520</v>
      </c>
      <c r="H36" s="180" t="s">
        <v>518</v>
      </c>
      <c r="I36" s="180" t="s">
        <v>521</v>
      </c>
      <c r="J36" s="180" t="s">
        <v>522</v>
      </c>
      <c r="K36" s="180" t="s">
        <v>523</v>
      </c>
      <c r="Q36" s="179" t="s">
        <v>105</v>
      </c>
      <c r="R36" s="180" t="s">
        <v>518</v>
      </c>
      <c r="S36" s="180" t="s">
        <v>889</v>
      </c>
      <c r="T36" s="180" t="s">
        <v>890</v>
      </c>
      <c r="U36" s="180" t="s">
        <v>518</v>
      </c>
      <c r="V36" s="180" t="s">
        <v>891</v>
      </c>
      <c r="W36" s="180" t="s">
        <v>892</v>
      </c>
      <c r="X36" s="180" t="s">
        <v>893</v>
      </c>
      <c r="Y36" s="180" t="s">
        <v>894</v>
      </c>
      <c r="Z36" s="180" t="s">
        <v>895</v>
      </c>
      <c r="AA36" s="180" t="s">
        <v>896</v>
      </c>
      <c r="AG36" s="179" t="s">
        <v>105</v>
      </c>
      <c r="AH36" s="180" t="s">
        <v>1036</v>
      </c>
      <c r="AI36" s="180" t="s">
        <v>1037</v>
      </c>
      <c r="AJ36" s="180" t="s">
        <v>1038</v>
      </c>
      <c r="AK36" s="180" t="s">
        <v>518</v>
      </c>
      <c r="AL36" s="180" t="s">
        <v>1039</v>
      </c>
      <c r="AM36" s="180" t="s">
        <v>1040</v>
      </c>
      <c r="AN36" s="180" t="s">
        <v>518</v>
      </c>
      <c r="AO36" s="180" t="s">
        <v>1041</v>
      </c>
      <c r="AP36" s="180" t="s">
        <v>1042</v>
      </c>
      <c r="AQ36" s="180" t="s">
        <v>1043</v>
      </c>
      <c r="AW36" s="179" t="s">
        <v>105</v>
      </c>
      <c r="AX36" s="180" t="s">
        <v>518</v>
      </c>
      <c r="AY36" s="180" t="s">
        <v>1164</v>
      </c>
      <c r="AZ36" s="180" t="s">
        <v>1165</v>
      </c>
      <c r="BA36" s="180" t="s">
        <v>518</v>
      </c>
      <c r="BB36" s="180" t="s">
        <v>1166</v>
      </c>
      <c r="BC36" s="180" t="s">
        <v>1167</v>
      </c>
      <c r="BD36" s="180" t="s">
        <v>518</v>
      </c>
      <c r="BE36" s="180" t="s">
        <v>1168</v>
      </c>
      <c r="BF36" s="180" t="s">
        <v>1169</v>
      </c>
      <c r="BG36" s="180" t="s">
        <v>1170</v>
      </c>
      <c r="BM36" s="179" t="s">
        <v>105</v>
      </c>
      <c r="BN36" s="180" t="s">
        <v>1261</v>
      </c>
      <c r="BO36" s="180" t="s">
        <v>889</v>
      </c>
      <c r="BP36" s="180" t="s">
        <v>518</v>
      </c>
      <c r="BQ36" s="180" t="s">
        <v>518</v>
      </c>
      <c r="BR36" s="180" t="s">
        <v>1262</v>
      </c>
      <c r="BS36" s="180" t="s">
        <v>895</v>
      </c>
      <c r="BT36" s="180" t="s">
        <v>518</v>
      </c>
      <c r="BU36" s="180" t="s">
        <v>886</v>
      </c>
      <c r="BV36" s="180" t="s">
        <v>1263</v>
      </c>
      <c r="BW36" s="180" t="s">
        <v>1264</v>
      </c>
      <c r="CC36" s="179" t="s">
        <v>105</v>
      </c>
      <c r="CD36" s="180" t="s">
        <v>1325</v>
      </c>
      <c r="CE36" s="180" t="s">
        <v>1326</v>
      </c>
      <c r="CF36" s="180" t="s">
        <v>518</v>
      </c>
      <c r="CG36" s="180" t="s">
        <v>518</v>
      </c>
      <c r="CH36" s="180" t="s">
        <v>1327</v>
      </c>
      <c r="CI36" s="180" t="s">
        <v>895</v>
      </c>
      <c r="CJ36" s="180" t="s">
        <v>518</v>
      </c>
      <c r="CK36" s="180" t="s">
        <v>1328</v>
      </c>
      <c r="CL36" s="180" t="s">
        <v>1329</v>
      </c>
      <c r="CM36" s="180" t="s">
        <v>1330</v>
      </c>
      <c r="CS36" s="179" t="s">
        <v>105</v>
      </c>
      <c r="CT36" s="180" t="s">
        <v>1325</v>
      </c>
      <c r="CU36" s="180" t="s">
        <v>1326</v>
      </c>
      <c r="CV36" s="180" t="s">
        <v>518</v>
      </c>
      <c r="CW36" s="180" t="s">
        <v>518</v>
      </c>
      <c r="CX36" s="180" t="s">
        <v>1327</v>
      </c>
      <c r="CY36" s="180" t="s">
        <v>895</v>
      </c>
      <c r="CZ36" s="180" t="s">
        <v>518</v>
      </c>
      <c r="DA36" s="180" t="s">
        <v>1328</v>
      </c>
      <c r="DB36" s="180" t="s">
        <v>1329</v>
      </c>
      <c r="DC36" s="180" t="s">
        <v>1330</v>
      </c>
      <c r="DI36" s="179" t="s">
        <v>105</v>
      </c>
      <c r="DJ36" s="180" t="s">
        <v>1325</v>
      </c>
      <c r="DK36" s="180" t="s">
        <v>1326</v>
      </c>
      <c r="DL36" s="180" t="s">
        <v>518</v>
      </c>
      <c r="DM36" s="180" t="s">
        <v>518</v>
      </c>
      <c r="DN36" s="180" t="s">
        <v>1327</v>
      </c>
      <c r="DO36" s="180" t="s">
        <v>895</v>
      </c>
      <c r="DP36" s="180" t="s">
        <v>518</v>
      </c>
      <c r="DQ36" s="180" t="s">
        <v>1328</v>
      </c>
      <c r="DR36" s="180" t="s">
        <v>1329</v>
      </c>
      <c r="DS36" s="180" t="s">
        <v>1330</v>
      </c>
    </row>
    <row r="37" spans="1:123" ht="14.4" thickBot="1" x14ac:dyDescent="0.35">
      <c r="A37" s="179" t="s">
        <v>106</v>
      </c>
      <c r="B37" s="180" t="s">
        <v>524</v>
      </c>
      <c r="C37" s="180" t="s">
        <v>525</v>
      </c>
      <c r="D37" s="180" t="s">
        <v>526</v>
      </c>
      <c r="E37" s="180" t="s">
        <v>526</v>
      </c>
      <c r="F37" s="180" t="s">
        <v>527</v>
      </c>
      <c r="G37" s="180" t="s">
        <v>528</v>
      </c>
      <c r="H37" s="180" t="s">
        <v>526</v>
      </c>
      <c r="I37" s="180" t="s">
        <v>529</v>
      </c>
      <c r="J37" s="180" t="s">
        <v>530</v>
      </c>
      <c r="K37" s="180" t="s">
        <v>531</v>
      </c>
      <c r="Q37" s="179" t="s">
        <v>106</v>
      </c>
      <c r="R37" s="180" t="s">
        <v>526</v>
      </c>
      <c r="S37" s="180" t="s">
        <v>897</v>
      </c>
      <c r="T37" s="180" t="s">
        <v>898</v>
      </c>
      <c r="U37" s="180" t="s">
        <v>526</v>
      </c>
      <c r="V37" s="180" t="s">
        <v>899</v>
      </c>
      <c r="W37" s="180" t="s">
        <v>900</v>
      </c>
      <c r="X37" s="180" t="s">
        <v>901</v>
      </c>
      <c r="Y37" s="180" t="s">
        <v>902</v>
      </c>
      <c r="Z37" s="180" t="s">
        <v>903</v>
      </c>
      <c r="AA37" s="180" t="s">
        <v>904</v>
      </c>
      <c r="AG37" s="179" t="s">
        <v>106</v>
      </c>
      <c r="AH37" s="180" t="s">
        <v>1044</v>
      </c>
      <c r="AI37" s="180" t="s">
        <v>1045</v>
      </c>
      <c r="AJ37" s="180" t="s">
        <v>1046</v>
      </c>
      <c r="AK37" s="180" t="s">
        <v>526</v>
      </c>
      <c r="AL37" s="180" t="s">
        <v>1047</v>
      </c>
      <c r="AM37" s="180" t="s">
        <v>1048</v>
      </c>
      <c r="AN37" s="180" t="s">
        <v>526</v>
      </c>
      <c r="AO37" s="180" t="s">
        <v>1049</v>
      </c>
      <c r="AP37" s="180" t="s">
        <v>1050</v>
      </c>
      <c r="AQ37" s="180" t="s">
        <v>1051</v>
      </c>
      <c r="AW37" s="179" t="s">
        <v>106</v>
      </c>
      <c r="AX37" s="180" t="s">
        <v>526</v>
      </c>
      <c r="AY37" s="180" t="s">
        <v>1171</v>
      </c>
      <c r="AZ37" s="180" t="s">
        <v>1172</v>
      </c>
      <c r="BA37" s="180" t="s">
        <v>526</v>
      </c>
      <c r="BB37" s="180" t="s">
        <v>1173</v>
      </c>
      <c r="BC37" s="180" t="s">
        <v>1174</v>
      </c>
      <c r="BD37" s="180" t="s">
        <v>526</v>
      </c>
      <c r="BE37" s="180" t="s">
        <v>1175</v>
      </c>
      <c r="BF37" s="180" t="s">
        <v>1176</v>
      </c>
      <c r="BG37" s="180" t="s">
        <v>1177</v>
      </c>
      <c r="BM37" s="179" t="s">
        <v>106</v>
      </c>
      <c r="BN37" s="180" t="s">
        <v>1265</v>
      </c>
      <c r="BO37" s="180" t="s">
        <v>897</v>
      </c>
      <c r="BP37" s="180" t="s">
        <v>526</v>
      </c>
      <c r="BQ37" s="180" t="s">
        <v>526</v>
      </c>
      <c r="BR37" s="180" t="s">
        <v>1266</v>
      </c>
      <c r="BS37" s="180" t="s">
        <v>903</v>
      </c>
      <c r="BT37" s="180" t="s">
        <v>526</v>
      </c>
      <c r="BU37" s="180" t="s">
        <v>894</v>
      </c>
      <c r="BV37" s="180" t="s">
        <v>1267</v>
      </c>
      <c r="BW37" s="180" t="s">
        <v>1268</v>
      </c>
      <c r="CC37" s="179" t="s">
        <v>106</v>
      </c>
      <c r="CD37" s="180" t="s">
        <v>1331</v>
      </c>
      <c r="CE37" s="180" t="s">
        <v>1332</v>
      </c>
      <c r="CF37" s="180" t="s">
        <v>526</v>
      </c>
      <c r="CG37" s="180" t="s">
        <v>526</v>
      </c>
      <c r="CH37" s="180" t="s">
        <v>1333</v>
      </c>
      <c r="CI37" s="180" t="s">
        <v>903</v>
      </c>
      <c r="CJ37" s="180" t="s">
        <v>526</v>
      </c>
      <c r="CK37" s="180" t="s">
        <v>1334</v>
      </c>
      <c r="CL37" s="180" t="s">
        <v>1335</v>
      </c>
      <c r="CM37" s="180" t="s">
        <v>1336</v>
      </c>
      <c r="CS37" s="179" t="s">
        <v>106</v>
      </c>
      <c r="CT37" s="180" t="s">
        <v>1331</v>
      </c>
      <c r="CU37" s="180" t="s">
        <v>1332</v>
      </c>
      <c r="CV37" s="180" t="s">
        <v>526</v>
      </c>
      <c r="CW37" s="180" t="s">
        <v>526</v>
      </c>
      <c r="CX37" s="180" t="s">
        <v>1333</v>
      </c>
      <c r="CY37" s="180" t="s">
        <v>903</v>
      </c>
      <c r="CZ37" s="180" t="s">
        <v>526</v>
      </c>
      <c r="DA37" s="180" t="s">
        <v>1334</v>
      </c>
      <c r="DB37" s="180" t="s">
        <v>1335</v>
      </c>
      <c r="DC37" s="180" t="s">
        <v>1336</v>
      </c>
      <c r="DI37" s="179" t="s">
        <v>106</v>
      </c>
      <c r="DJ37" s="180" t="s">
        <v>1331</v>
      </c>
      <c r="DK37" s="180" t="s">
        <v>1332</v>
      </c>
      <c r="DL37" s="180" t="s">
        <v>526</v>
      </c>
      <c r="DM37" s="180" t="s">
        <v>526</v>
      </c>
      <c r="DN37" s="180" t="s">
        <v>1333</v>
      </c>
      <c r="DO37" s="180" t="s">
        <v>903</v>
      </c>
      <c r="DP37" s="180" t="s">
        <v>526</v>
      </c>
      <c r="DQ37" s="180" t="s">
        <v>1334</v>
      </c>
      <c r="DR37" s="180" t="s">
        <v>1335</v>
      </c>
      <c r="DS37" s="180" t="s">
        <v>1336</v>
      </c>
    </row>
    <row r="38" spans="1:123" ht="14.4" thickBot="1" x14ac:dyDescent="0.35">
      <c r="A38" s="179" t="s">
        <v>107</v>
      </c>
      <c r="B38" s="180" t="s">
        <v>532</v>
      </c>
      <c r="C38" s="180" t="s">
        <v>533</v>
      </c>
      <c r="D38" s="180" t="s">
        <v>533</v>
      </c>
      <c r="E38" s="180" t="s">
        <v>533</v>
      </c>
      <c r="F38" s="180" t="s">
        <v>534</v>
      </c>
      <c r="G38" s="180" t="s">
        <v>533</v>
      </c>
      <c r="H38" s="180" t="s">
        <v>533</v>
      </c>
      <c r="I38" s="180" t="s">
        <v>535</v>
      </c>
      <c r="J38" s="180" t="s">
        <v>536</v>
      </c>
      <c r="K38" s="180" t="s">
        <v>537</v>
      </c>
      <c r="Q38" s="179" t="s">
        <v>107</v>
      </c>
      <c r="R38" s="180" t="s">
        <v>533</v>
      </c>
      <c r="S38" s="180" t="s">
        <v>905</v>
      </c>
      <c r="T38" s="180" t="s">
        <v>906</v>
      </c>
      <c r="U38" s="180" t="s">
        <v>533</v>
      </c>
      <c r="V38" s="180" t="s">
        <v>907</v>
      </c>
      <c r="W38" s="180" t="s">
        <v>908</v>
      </c>
      <c r="X38" s="180" t="s">
        <v>909</v>
      </c>
      <c r="Y38" s="180" t="s">
        <v>910</v>
      </c>
      <c r="Z38" s="180" t="s">
        <v>911</v>
      </c>
      <c r="AA38" s="180" t="s">
        <v>912</v>
      </c>
      <c r="AG38" s="179" t="s">
        <v>107</v>
      </c>
      <c r="AH38" s="180" t="s">
        <v>1052</v>
      </c>
      <c r="AI38" s="180" t="s">
        <v>1053</v>
      </c>
      <c r="AJ38" s="180" t="s">
        <v>1054</v>
      </c>
      <c r="AK38" s="180" t="s">
        <v>533</v>
      </c>
      <c r="AL38" s="180" t="s">
        <v>1055</v>
      </c>
      <c r="AM38" s="180" t="s">
        <v>533</v>
      </c>
      <c r="AN38" s="180" t="s">
        <v>533</v>
      </c>
      <c r="AO38" s="180" t="s">
        <v>1056</v>
      </c>
      <c r="AP38" s="180" t="s">
        <v>536</v>
      </c>
      <c r="AQ38" s="180" t="s">
        <v>1057</v>
      </c>
      <c r="AW38" s="179" t="s">
        <v>107</v>
      </c>
      <c r="AX38" s="180" t="s">
        <v>533</v>
      </c>
      <c r="AY38" s="180" t="s">
        <v>1178</v>
      </c>
      <c r="AZ38" s="180" t="s">
        <v>1179</v>
      </c>
      <c r="BA38" s="180" t="s">
        <v>533</v>
      </c>
      <c r="BB38" s="180" t="s">
        <v>1180</v>
      </c>
      <c r="BC38" s="180" t="s">
        <v>533</v>
      </c>
      <c r="BD38" s="180" t="s">
        <v>533</v>
      </c>
      <c r="BE38" s="180" t="s">
        <v>1181</v>
      </c>
      <c r="BF38" s="180" t="s">
        <v>536</v>
      </c>
      <c r="BG38" s="180" t="s">
        <v>1182</v>
      </c>
      <c r="BM38" s="179" t="s">
        <v>107</v>
      </c>
      <c r="BN38" s="180" t="s">
        <v>1269</v>
      </c>
      <c r="BO38" s="180" t="s">
        <v>905</v>
      </c>
      <c r="BP38" s="180" t="s">
        <v>533</v>
      </c>
      <c r="BQ38" s="180" t="s">
        <v>533</v>
      </c>
      <c r="BR38" s="180" t="s">
        <v>1270</v>
      </c>
      <c r="BS38" s="180" t="s">
        <v>1271</v>
      </c>
      <c r="BT38" s="180" t="s">
        <v>533</v>
      </c>
      <c r="BU38" s="180" t="s">
        <v>902</v>
      </c>
      <c r="BV38" s="180" t="s">
        <v>911</v>
      </c>
      <c r="BW38" s="180" t="s">
        <v>1272</v>
      </c>
      <c r="CC38" s="179" t="s">
        <v>107</v>
      </c>
      <c r="CD38" s="180" t="s">
        <v>1337</v>
      </c>
      <c r="CE38" s="180" t="s">
        <v>905</v>
      </c>
      <c r="CF38" s="180" t="s">
        <v>533</v>
      </c>
      <c r="CG38" s="180" t="s">
        <v>533</v>
      </c>
      <c r="CH38" s="180" t="s">
        <v>1338</v>
      </c>
      <c r="CI38" s="180" t="s">
        <v>1271</v>
      </c>
      <c r="CJ38" s="180" t="s">
        <v>533</v>
      </c>
      <c r="CK38" s="180" t="s">
        <v>1339</v>
      </c>
      <c r="CL38" s="180" t="s">
        <v>1340</v>
      </c>
      <c r="CM38" s="180" t="s">
        <v>1341</v>
      </c>
      <c r="CS38" s="179" t="s">
        <v>107</v>
      </c>
      <c r="CT38" s="180" t="s">
        <v>1337</v>
      </c>
      <c r="CU38" s="180" t="s">
        <v>905</v>
      </c>
      <c r="CV38" s="180" t="s">
        <v>533</v>
      </c>
      <c r="CW38" s="180" t="s">
        <v>533</v>
      </c>
      <c r="CX38" s="180" t="s">
        <v>1338</v>
      </c>
      <c r="CY38" s="180" t="s">
        <v>1271</v>
      </c>
      <c r="CZ38" s="180" t="s">
        <v>533</v>
      </c>
      <c r="DA38" s="180" t="s">
        <v>1339</v>
      </c>
      <c r="DB38" s="180" t="s">
        <v>1340</v>
      </c>
      <c r="DC38" s="180" t="s">
        <v>1341</v>
      </c>
      <c r="DI38" s="179" t="s">
        <v>107</v>
      </c>
      <c r="DJ38" s="180" t="s">
        <v>1337</v>
      </c>
      <c r="DK38" s="180" t="s">
        <v>905</v>
      </c>
      <c r="DL38" s="180" t="s">
        <v>533</v>
      </c>
      <c r="DM38" s="180" t="s">
        <v>533</v>
      </c>
      <c r="DN38" s="180" t="s">
        <v>1338</v>
      </c>
      <c r="DO38" s="180" t="s">
        <v>1271</v>
      </c>
      <c r="DP38" s="180" t="s">
        <v>533</v>
      </c>
      <c r="DQ38" s="180" t="s">
        <v>1339</v>
      </c>
      <c r="DR38" s="180" t="s">
        <v>1340</v>
      </c>
      <c r="DS38" s="180" t="s">
        <v>1341</v>
      </c>
    </row>
    <row r="39" spans="1:123" ht="14.4" thickBot="1" x14ac:dyDescent="0.35">
      <c r="A39" s="179" t="s">
        <v>108</v>
      </c>
      <c r="B39" s="180" t="s">
        <v>538</v>
      </c>
      <c r="C39" s="180" t="s">
        <v>539</v>
      </c>
      <c r="D39" s="180" t="s">
        <v>539</v>
      </c>
      <c r="E39" s="180" t="s">
        <v>539</v>
      </c>
      <c r="F39" s="180" t="s">
        <v>540</v>
      </c>
      <c r="G39" s="180" t="s">
        <v>539</v>
      </c>
      <c r="H39" s="180" t="s">
        <v>539</v>
      </c>
      <c r="I39" s="180" t="s">
        <v>541</v>
      </c>
      <c r="J39" s="180" t="s">
        <v>542</v>
      </c>
      <c r="K39" s="180" t="s">
        <v>543</v>
      </c>
      <c r="Q39" s="179" t="s">
        <v>108</v>
      </c>
      <c r="R39" s="180" t="s">
        <v>539</v>
      </c>
      <c r="S39" s="180" t="s">
        <v>913</v>
      </c>
      <c r="T39" s="180" t="s">
        <v>914</v>
      </c>
      <c r="U39" s="180" t="s">
        <v>539</v>
      </c>
      <c r="V39" s="180" t="s">
        <v>915</v>
      </c>
      <c r="W39" s="180" t="s">
        <v>916</v>
      </c>
      <c r="X39" s="180" t="s">
        <v>917</v>
      </c>
      <c r="Y39" s="180" t="s">
        <v>918</v>
      </c>
      <c r="Z39" s="180" t="s">
        <v>919</v>
      </c>
      <c r="AA39" s="180" t="s">
        <v>920</v>
      </c>
      <c r="AG39" s="179" t="s">
        <v>108</v>
      </c>
      <c r="AH39" s="180" t="s">
        <v>1058</v>
      </c>
      <c r="AI39" s="180" t="s">
        <v>1059</v>
      </c>
      <c r="AJ39" s="180" t="s">
        <v>1060</v>
      </c>
      <c r="AK39" s="180" t="s">
        <v>539</v>
      </c>
      <c r="AL39" s="180" t="s">
        <v>1061</v>
      </c>
      <c r="AM39" s="180" t="s">
        <v>539</v>
      </c>
      <c r="AN39" s="180" t="s">
        <v>539</v>
      </c>
      <c r="AO39" s="180" t="s">
        <v>1062</v>
      </c>
      <c r="AP39" s="180" t="s">
        <v>542</v>
      </c>
      <c r="AQ39" s="180" t="s">
        <v>1063</v>
      </c>
      <c r="AW39" s="179" t="s">
        <v>108</v>
      </c>
      <c r="AX39" s="180" t="s">
        <v>539</v>
      </c>
      <c r="AY39" s="180" t="s">
        <v>1183</v>
      </c>
      <c r="AZ39" s="180" t="s">
        <v>1184</v>
      </c>
      <c r="BA39" s="180" t="s">
        <v>539</v>
      </c>
      <c r="BB39" s="180" t="s">
        <v>1185</v>
      </c>
      <c r="BC39" s="180" t="s">
        <v>539</v>
      </c>
      <c r="BD39" s="180" t="s">
        <v>539</v>
      </c>
      <c r="BE39" s="180" t="s">
        <v>1186</v>
      </c>
      <c r="BF39" s="180" t="s">
        <v>542</v>
      </c>
      <c r="BG39" s="180" t="s">
        <v>1187</v>
      </c>
      <c r="BM39" s="179" t="s">
        <v>108</v>
      </c>
      <c r="BN39" s="180" t="s">
        <v>1273</v>
      </c>
      <c r="BO39" s="180" t="s">
        <v>913</v>
      </c>
      <c r="BP39" s="180" t="s">
        <v>539</v>
      </c>
      <c r="BQ39" s="180" t="s">
        <v>539</v>
      </c>
      <c r="BR39" s="180" t="s">
        <v>1274</v>
      </c>
      <c r="BS39" s="180" t="s">
        <v>919</v>
      </c>
      <c r="BT39" s="180" t="s">
        <v>539</v>
      </c>
      <c r="BU39" s="180" t="s">
        <v>910</v>
      </c>
      <c r="BV39" s="180" t="s">
        <v>542</v>
      </c>
      <c r="BW39" s="180" t="s">
        <v>1275</v>
      </c>
      <c r="CC39" s="179" t="s">
        <v>108</v>
      </c>
      <c r="CD39" s="180" t="s">
        <v>1342</v>
      </c>
      <c r="CE39" s="180" t="s">
        <v>913</v>
      </c>
      <c r="CF39" s="180" t="s">
        <v>539</v>
      </c>
      <c r="CG39" s="180" t="s">
        <v>539</v>
      </c>
      <c r="CH39" s="180" t="s">
        <v>1343</v>
      </c>
      <c r="CI39" s="180" t="s">
        <v>919</v>
      </c>
      <c r="CJ39" s="180" t="s">
        <v>539</v>
      </c>
      <c r="CK39" s="180" t="s">
        <v>1344</v>
      </c>
      <c r="CL39" s="180" t="s">
        <v>1345</v>
      </c>
      <c r="CM39" s="180" t="s">
        <v>1346</v>
      </c>
      <c r="CS39" s="179" t="s">
        <v>108</v>
      </c>
      <c r="CT39" s="180" t="s">
        <v>1342</v>
      </c>
      <c r="CU39" s="180" t="s">
        <v>913</v>
      </c>
      <c r="CV39" s="180" t="s">
        <v>539</v>
      </c>
      <c r="CW39" s="180" t="s">
        <v>539</v>
      </c>
      <c r="CX39" s="180" t="s">
        <v>1343</v>
      </c>
      <c r="CY39" s="180" t="s">
        <v>919</v>
      </c>
      <c r="CZ39" s="180" t="s">
        <v>539</v>
      </c>
      <c r="DA39" s="180" t="s">
        <v>1344</v>
      </c>
      <c r="DB39" s="180" t="s">
        <v>1345</v>
      </c>
      <c r="DC39" s="180" t="s">
        <v>1346</v>
      </c>
      <c r="DI39" s="179" t="s">
        <v>108</v>
      </c>
      <c r="DJ39" s="180" t="s">
        <v>1342</v>
      </c>
      <c r="DK39" s="180" t="s">
        <v>913</v>
      </c>
      <c r="DL39" s="180" t="s">
        <v>539</v>
      </c>
      <c r="DM39" s="180" t="s">
        <v>539</v>
      </c>
      <c r="DN39" s="180" t="s">
        <v>1343</v>
      </c>
      <c r="DO39" s="180" t="s">
        <v>919</v>
      </c>
      <c r="DP39" s="180" t="s">
        <v>539</v>
      </c>
      <c r="DQ39" s="180" t="s">
        <v>1344</v>
      </c>
      <c r="DR39" s="180" t="s">
        <v>1345</v>
      </c>
      <c r="DS39" s="180" t="s">
        <v>1346</v>
      </c>
    </row>
    <row r="40" spans="1:123" ht="14.4" thickBot="1" x14ac:dyDescent="0.35">
      <c r="A40" s="179" t="s">
        <v>109</v>
      </c>
      <c r="B40" s="180" t="s">
        <v>544</v>
      </c>
      <c r="C40" s="180" t="s">
        <v>545</v>
      </c>
      <c r="D40" s="180" t="s">
        <v>545</v>
      </c>
      <c r="E40" s="180" t="s">
        <v>545</v>
      </c>
      <c r="F40" s="180" t="s">
        <v>546</v>
      </c>
      <c r="G40" s="180" t="s">
        <v>545</v>
      </c>
      <c r="H40" s="180" t="s">
        <v>545</v>
      </c>
      <c r="I40" s="180" t="s">
        <v>547</v>
      </c>
      <c r="J40" s="180" t="s">
        <v>548</v>
      </c>
      <c r="K40" s="180" t="s">
        <v>549</v>
      </c>
      <c r="Q40" s="179" t="s">
        <v>109</v>
      </c>
      <c r="R40" s="180" t="s">
        <v>545</v>
      </c>
      <c r="S40" s="180" t="s">
        <v>921</v>
      </c>
      <c r="T40" s="180" t="s">
        <v>922</v>
      </c>
      <c r="U40" s="180" t="s">
        <v>545</v>
      </c>
      <c r="V40" s="180" t="s">
        <v>923</v>
      </c>
      <c r="W40" s="180" t="s">
        <v>924</v>
      </c>
      <c r="X40" s="180" t="s">
        <v>925</v>
      </c>
      <c r="Y40" s="180" t="s">
        <v>926</v>
      </c>
      <c r="Z40" s="180" t="s">
        <v>927</v>
      </c>
      <c r="AA40" s="180" t="s">
        <v>928</v>
      </c>
      <c r="AG40" s="179" t="s">
        <v>109</v>
      </c>
      <c r="AH40" s="180" t="s">
        <v>1064</v>
      </c>
      <c r="AI40" s="180" t="s">
        <v>1065</v>
      </c>
      <c r="AJ40" s="180" t="s">
        <v>1066</v>
      </c>
      <c r="AK40" s="180" t="s">
        <v>545</v>
      </c>
      <c r="AL40" s="180" t="s">
        <v>1067</v>
      </c>
      <c r="AM40" s="180" t="s">
        <v>545</v>
      </c>
      <c r="AN40" s="180" t="s">
        <v>545</v>
      </c>
      <c r="AO40" s="180" t="s">
        <v>1068</v>
      </c>
      <c r="AP40" s="180" t="s">
        <v>548</v>
      </c>
      <c r="AQ40" s="180" t="s">
        <v>1069</v>
      </c>
      <c r="AW40" s="179" t="s">
        <v>109</v>
      </c>
      <c r="AX40" s="180" t="s">
        <v>545</v>
      </c>
      <c r="AY40" s="180" t="s">
        <v>1188</v>
      </c>
      <c r="AZ40" s="180" t="s">
        <v>1189</v>
      </c>
      <c r="BA40" s="180" t="s">
        <v>545</v>
      </c>
      <c r="BB40" s="180" t="s">
        <v>1190</v>
      </c>
      <c r="BC40" s="180" t="s">
        <v>545</v>
      </c>
      <c r="BD40" s="180" t="s">
        <v>545</v>
      </c>
      <c r="BE40" s="180" t="s">
        <v>1191</v>
      </c>
      <c r="BF40" s="180" t="s">
        <v>548</v>
      </c>
      <c r="BG40" s="180" t="s">
        <v>1192</v>
      </c>
      <c r="BM40" s="179" t="s">
        <v>109</v>
      </c>
      <c r="BN40" s="180" t="s">
        <v>1276</v>
      </c>
      <c r="BO40" s="180" t="s">
        <v>921</v>
      </c>
      <c r="BP40" s="180" t="s">
        <v>545</v>
      </c>
      <c r="BQ40" s="180" t="s">
        <v>545</v>
      </c>
      <c r="BR40" s="180" t="s">
        <v>1277</v>
      </c>
      <c r="BS40" s="180" t="s">
        <v>927</v>
      </c>
      <c r="BT40" s="180" t="s">
        <v>545</v>
      </c>
      <c r="BU40" s="180" t="s">
        <v>918</v>
      </c>
      <c r="BV40" s="180" t="s">
        <v>548</v>
      </c>
      <c r="BW40" s="180" t="s">
        <v>1200</v>
      </c>
      <c r="CC40" s="179" t="s">
        <v>109</v>
      </c>
      <c r="CD40" s="180" t="s">
        <v>1347</v>
      </c>
      <c r="CE40" s="180" t="s">
        <v>921</v>
      </c>
      <c r="CF40" s="180" t="s">
        <v>545</v>
      </c>
      <c r="CG40" s="180" t="s">
        <v>545</v>
      </c>
      <c r="CH40" s="180" t="s">
        <v>1348</v>
      </c>
      <c r="CI40" s="180" t="s">
        <v>927</v>
      </c>
      <c r="CJ40" s="180" t="s">
        <v>545</v>
      </c>
      <c r="CK40" s="180" t="s">
        <v>1349</v>
      </c>
      <c r="CL40" s="180" t="s">
        <v>1350</v>
      </c>
      <c r="CM40" s="180" t="s">
        <v>1351</v>
      </c>
      <c r="CS40" s="179" t="s">
        <v>109</v>
      </c>
      <c r="CT40" s="180" t="s">
        <v>1347</v>
      </c>
      <c r="CU40" s="180" t="s">
        <v>921</v>
      </c>
      <c r="CV40" s="180" t="s">
        <v>545</v>
      </c>
      <c r="CW40" s="180" t="s">
        <v>545</v>
      </c>
      <c r="CX40" s="180" t="s">
        <v>1348</v>
      </c>
      <c r="CY40" s="180" t="s">
        <v>927</v>
      </c>
      <c r="CZ40" s="180" t="s">
        <v>545</v>
      </c>
      <c r="DA40" s="180" t="s">
        <v>1349</v>
      </c>
      <c r="DB40" s="180" t="s">
        <v>1350</v>
      </c>
      <c r="DC40" s="180" t="s">
        <v>1351</v>
      </c>
      <c r="DI40" s="179" t="s">
        <v>109</v>
      </c>
      <c r="DJ40" s="180" t="s">
        <v>1347</v>
      </c>
      <c r="DK40" s="180" t="s">
        <v>921</v>
      </c>
      <c r="DL40" s="180" t="s">
        <v>545</v>
      </c>
      <c r="DM40" s="180" t="s">
        <v>545</v>
      </c>
      <c r="DN40" s="180" t="s">
        <v>1348</v>
      </c>
      <c r="DO40" s="180" t="s">
        <v>927</v>
      </c>
      <c r="DP40" s="180" t="s">
        <v>545</v>
      </c>
      <c r="DQ40" s="180" t="s">
        <v>1349</v>
      </c>
      <c r="DR40" s="180" t="s">
        <v>1350</v>
      </c>
      <c r="DS40" s="180" t="s">
        <v>1351</v>
      </c>
    </row>
    <row r="41" spans="1:123" ht="14.4" thickBot="1" x14ac:dyDescent="0.35">
      <c r="A41" s="179" t="s">
        <v>110</v>
      </c>
      <c r="B41" s="180" t="s">
        <v>550</v>
      </c>
      <c r="C41" s="180" t="s">
        <v>551</v>
      </c>
      <c r="D41" s="180" t="s">
        <v>551</v>
      </c>
      <c r="E41" s="180" t="s">
        <v>551</v>
      </c>
      <c r="F41" s="180" t="s">
        <v>552</v>
      </c>
      <c r="G41" s="180" t="s">
        <v>551</v>
      </c>
      <c r="H41" s="180" t="s">
        <v>551</v>
      </c>
      <c r="I41" s="180" t="s">
        <v>553</v>
      </c>
      <c r="J41" s="180" t="s">
        <v>554</v>
      </c>
      <c r="K41" s="180" t="s">
        <v>555</v>
      </c>
      <c r="Q41" s="179" t="s">
        <v>110</v>
      </c>
      <c r="R41" s="180" t="s">
        <v>551</v>
      </c>
      <c r="S41" s="180" t="s">
        <v>929</v>
      </c>
      <c r="T41" s="180" t="s">
        <v>930</v>
      </c>
      <c r="U41" s="180" t="s">
        <v>551</v>
      </c>
      <c r="V41" s="180" t="s">
        <v>931</v>
      </c>
      <c r="W41" s="180" t="s">
        <v>932</v>
      </c>
      <c r="X41" s="180" t="s">
        <v>933</v>
      </c>
      <c r="Y41" s="180" t="s">
        <v>934</v>
      </c>
      <c r="Z41" s="180" t="s">
        <v>935</v>
      </c>
      <c r="AA41" s="180" t="s">
        <v>936</v>
      </c>
      <c r="AG41" s="179" t="s">
        <v>110</v>
      </c>
      <c r="AH41" s="180" t="s">
        <v>1070</v>
      </c>
      <c r="AI41" s="180" t="s">
        <v>551</v>
      </c>
      <c r="AJ41" s="180" t="s">
        <v>1071</v>
      </c>
      <c r="AK41" s="180" t="s">
        <v>551</v>
      </c>
      <c r="AL41" s="180" t="s">
        <v>1072</v>
      </c>
      <c r="AM41" s="180" t="s">
        <v>551</v>
      </c>
      <c r="AN41" s="180" t="s">
        <v>551</v>
      </c>
      <c r="AO41" s="180" t="s">
        <v>1073</v>
      </c>
      <c r="AP41" s="180" t="s">
        <v>554</v>
      </c>
      <c r="AQ41" s="180" t="s">
        <v>1074</v>
      </c>
      <c r="AW41" s="179" t="s">
        <v>110</v>
      </c>
      <c r="AX41" s="180" t="s">
        <v>551</v>
      </c>
      <c r="AY41" s="180" t="s">
        <v>551</v>
      </c>
      <c r="AZ41" s="180" t="s">
        <v>1193</v>
      </c>
      <c r="BA41" s="180" t="s">
        <v>551</v>
      </c>
      <c r="BB41" s="180" t="s">
        <v>1194</v>
      </c>
      <c r="BC41" s="180" t="s">
        <v>551</v>
      </c>
      <c r="BD41" s="180" t="s">
        <v>551</v>
      </c>
      <c r="BE41" s="180" t="s">
        <v>1195</v>
      </c>
      <c r="BF41" s="180" t="s">
        <v>554</v>
      </c>
      <c r="BG41" s="180" t="s">
        <v>1196</v>
      </c>
      <c r="BM41" s="179" t="s">
        <v>110</v>
      </c>
      <c r="BN41" s="180" t="s">
        <v>1278</v>
      </c>
      <c r="BO41" s="180" t="s">
        <v>929</v>
      </c>
      <c r="BP41" s="180" t="s">
        <v>551</v>
      </c>
      <c r="BQ41" s="180" t="s">
        <v>551</v>
      </c>
      <c r="BR41" s="180" t="s">
        <v>1279</v>
      </c>
      <c r="BS41" s="180" t="s">
        <v>935</v>
      </c>
      <c r="BT41" s="180" t="s">
        <v>551</v>
      </c>
      <c r="BU41" s="180" t="s">
        <v>926</v>
      </c>
      <c r="BV41" s="180" t="s">
        <v>554</v>
      </c>
      <c r="BW41" s="180" t="s">
        <v>1204</v>
      </c>
      <c r="CC41" s="179" t="s">
        <v>110</v>
      </c>
      <c r="CD41" s="180" t="s">
        <v>1352</v>
      </c>
      <c r="CE41" s="180" t="s">
        <v>929</v>
      </c>
      <c r="CF41" s="180" t="s">
        <v>551</v>
      </c>
      <c r="CG41" s="180" t="s">
        <v>551</v>
      </c>
      <c r="CH41" s="180" t="s">
        <v>1353</v>
      </c>
      <c r="CI41" s="180" t="s">
        <v>935</v>
      </c>
      <c r="CJ41" s="180" t="s">
        <v>551</v>
      </c>
      <c r="CK41" s="180" t="s">
        <v>1354</v>
      </c>
      <c r="CL41" s="180" t="s">
        <v>1355</v>
      </c>
      <c r="CM41" s="180" t="s">
        <v>1356</v>
      </c>
      <c r="CS41" s="179" t="s">
        <v>110</v>
      </c>
      <c r="CT41" s="180" t="s">
        <v>1352</v>
      </c>
      <c r="CU41" s="180" t="s">
        <v>929</v>
      </c>
      <c r="CV41" s="180" t="s">
        <v>551</v>
      </c>
      <c r="CW41" s="180" t="s">
        <v>551</v>
      </c>
      <c r="CX41" s="180" t="s">
        <v>1353</v>
      </c>
      <c r="CY41" s="180" t="s">
        <v>935</v>
      </c>
      <c r="CZ41" s="180" t="s">
        <v>551</v>
      </c>
      <c r="DA41" s="180" t="s">
        <v>1354</v>
      </c>
      <c r="DB41" s="180" t="s">
        <v>1355</v>
      </c>
      <c r="DC41" s="180" t="s">
        <v>1356</v>
      </c>
      <c r="DI41" s="179" t="s">
        <v>110</v>
      </c>
      <c r="DJ41" s="180" t="s">
        <v>1352</v>
      </c>
      <c r="DK41" s="180" t="s">
        <v>929</v>
      </c>
      <c r="DL41" s="180" t="s">
        <v>551</v>
      </c>
      <c r="DM41" s="180" t="s">
        <v>551</v>
      </c>
      <c r="DN41" s="180" t="s">
        <v>1353</v>
      </c>
      <c r="DO41" s="180" t="s">
        <v>935</v>
      </c>
      <c r="DP41" s="180" t="s">
        <v>551</v>
      </c>
      <c r="DQ41" s="180" t="s">
        <v>1354</v>
      </c>
      <c r="DR41" s="180" t="s">
        <v>1355</v>
      </c>
      <c r="DS41" s="180" t="s">
        <v>1356</v>
      </c>
    </row>
    <row r="42" spans="1:123" ht="14.4" thickBot="1" x14ac:dyDescent="0.35">
      <c r="A42" s="179" t="s">
        <v>111</v>
      </c>
      <c r="B42" s="180" t="s">
        <v>556</v>
      </c>
      <c r="C42" s="180" t="s">
        <v>557</v>
      </c>
      <c r="D42" s="180" t="s">
        <v>557</v>
      </c>
      <c r="E42" s="180" t="s">
        <v>557</v>
      </c>
      <c r="F42" s="180" t="s">
        <v>558</v>
      </c>
      <c r="G42" s="180" t="s">
        <v>557</v>
      </c>
      <c r="H42" s="180" t="s">
        <v>557</v>
      </c>
      <c r="I42" s="180" t="s">
        <v>559</v>
      </c>
      <c r="J42" s="180" t="s">
        <v>560</v>
      </c>
      <c r="K42" s="180" t="s">
        <v>561</v>
      </c>
      <c r="Q42" s="179" t="s">
        <v>111</v>
      </c>
      <c r="R42" s="180" t="s">
        <v>557</v>
      </c>
      <c r="S42" s="180" t="s">
        <v>557</v>
      </c>
      <c r="T42" s="180" t="s">
        <v>937</v>
      </c>
      <c r="U42" s="180" t="s">
        <v>557</v>
      </c>
      <c r="V42" s="180" t="s">
        <v>938</v>
      </c>
      <c r="W42" s="180" t="s">
        <v>939</v>
      </c>
      <c r="X42" s="180" t="s">
        <v>940</v>
      </c>
      <c r="Y42" s="180" t="s">
        <v>941</v>
      </c>
      <c r="Z42" s="180" t="s">
        <v>942</v>
      </c>
      <c r="AA42" s="180" t="s">
        <v>943</v>
      </c>
      <c r="AG42" s="179" t="s">
        <v>111</v>
      </c>
      <c r="AH42" s="180" t="s">
        <v>1075</v>
      </c>
      <c r="AI42" s="180" t="s">
        <v>557</v>
      </c>
      <c r="AJ42" s="180" t="s">
        <v>1076</v>
      </c>
      <c r="AK42" s="180" t="s">
        <v>557</v>
      </c>
      <c r="AL42" s="180" t="s">
        <v>1077</v>
      </c>
      <c r="AM42" s="180" t="s">
        <v>557</v>
      </c>
      <c r="AN42" s="180" t="s">
        <v>557</v>
      </c>
      <c r="AO42" s="180" t="s">
        <v>1078</v>
      </c>
      <c r="AP42" s="180" t="s">
        <v>560</v>
      </c>
      <c r="AQ42" s="180" t="s">
        <v>1079</v>
      </c>
      <c r="AW42" s="179" t="s">
        <v>111</v>
      </c>
      <c r="AX42" s="180" t="s">
        <v>557</v>
      </c>
      <c r="AY42" s="180" t="s">
        <v>557</v>
      </c>
      <c r="AZ42" s="180" t="s">
        <v>1197</v>
      </c>
      <c r="BA42" s="180" t="s">
        <v>557</v>
      </c>
      <c r="BB42" s="180" t="s">
        <v>1198</v>
      </c>
      <c r="BC42" s="180" t="s">
        <v>557</v>
      </c>
      <c r="BD42" s="180" t="s">
        <v>557</v>
      </c>
      <c r="BE42" s="180" t="s">
        <v>1199</v>
      </c>
      <c r="BF42" s="180" t="s">
        <v>560</v>
      </c>
      <c r="BG42" s="180" t="s">
        <v>1200</v>
      </c>
      <c r="BM42" s="179" t="s">
        <v>111</v>
      </c>
      <c r="BN42" s="180" t="s">
        <v>1280</v>
      </c>
      <c r="BO42" s="180" t="s">
        <v>557</v>
      </c>
      <c r="BP42" s="180" t="s">
        <v>557</v>
      </c>
      <c r="BQ42" s="180" t="s">
        <v>557</v>
      </c>
      <c r="BR42" s="180" t="s">
        <v>938</v>
      </c>
      <c r="BS42" s="180" t="s">
        <v>942</v>
      </c>
      <c r="BT42" s="180" t="s">
        <v>557</v>
      </c>
      <c r="BU42" s="180" t="s">
        <v>934</v>
      </c>
      <c r="BV42" s="180" t="s">
        <v>560</v>
      </c>
      <c r="BW42" s="180" t="s">
        <v>1208</v>
      </c>
      <c r="CC42" s="179" t="s">
        <v>111</v>
      </c>
      <c r="CD42" s="180" t="s">
        <v>1357</v>
      </c>
      <c r="CE42" s="180" t="s">
        <v>557</v>
      </c>
      <c r="CF42" s="180" t="s">
        <v>557</v>
      </c>
      <c r="CG42" s="180" t="s">
        <v>557</v>
      </c>
      <c r="CH42" s="180" t="s">
        <v>1358</v>
      </c>
      <c r="CI42" s="180" t="s">
        <v>942</v>
      </c>
      <c r="CJ42" s="180" t="s">
        <v>557</v>
      </c>
      <c r="CK42" s="180" t="s">
        <v>1359</v>
      </c>
      <c r="CL42" s="180" t="s">
        <v>1360</v>
      </c>
      <c r="CM42" s="180" t="s">
        <v>1361</v>
      </c>
      <c r="CS42" s="179" t="s">
        <v>111</v>
      </c>
      <c r="CT42" s="180" t="s">
        <v>1357</v>
      </c>
      <c r="CU42" s="180" t="s">
        <v>557</v>
      </c>
      <c r="CV42" s="180" t="s">
        <v>557</v>
      </c>
      <c r="CW42" s="180" t="s">
        <v>557</v>
      </c>
      <c r="CX42" s="180" t="s">
        <v>1358</v>
      </c>
      <c r="CY42" s="180" t="s">
        <v>942</v>
      </c>
      <c r="CZ42" s="180" t="s">
        <v>557</v>
      </c>
      <c r="DA42" s="180" t="s">
        <v>1359</v>
      </c>
      <c r="DB42" s="180" t="s">
        <v>1360</v>
      </c>
      <c r="DC42" s="180" t="s">
        <v>1361</v>
      </c>
      <c r="DI42" s="179" t="s">
        <v>111</v>
      </c>
      <c r="DJ42" s="180" t="s">
        <v>1357</v>
      </c>
      <c r="DK42" s="180" t="s">
        <v>557</v>
      </c>
      <c r="DL42" s="180" t="s">
        <v>557</v>
      </c>
      <c r="DM42" s="180" t="s">
        <v>557</v>
      </c>
      <c r="DN42" s="180" t="s">
        <v>1358</v>
      </c>
      <c r="DO42" s="180" t="s">
        <v>942</v>
      </c>
      <c r="DP42" s="180" t="s">
        <v>557</v>
      </c>
      <c r="DQ42" s="180" t="s">
        <v>1359</v>
      </c>
      <c r="DR42" s="180" t="s">
        <v>1360</v>
      </c>
      <c r="DS42" s="180" t="s">
        <v>1361</v>
      </c>
    </row>
    <row r="43" spans="1:123" ht="14.4" thickBot="1" x14ac:dyDescent="0.35">
      <c r="A43" s="179" t="s">
        <v>112</v>
      </c>
      <c r="B43" s="180" t="s">
        <v>562</v>
      </c>
      <c r="C43" s="180" t="s">
        <v>563</v>
      </c>
      <c r="D43" s="180" t="s">
        <v>563</v>
      </c>
      <c r="E43" s="180" t="s">
        <v>563</v>
      </c>
      <c r="F43" s="180" t="s">
        <v>564</v>
      </c>
      <c r="G43" s="180" t="s">
        <v>563</v>
      </c>
      <c r="H43" s="180" t="s">
        <v>563</v>
      </c>
      <c r="I43" s="180" t="s">
        <v>565</v>
      </c>
      <c r="J43" s="180" t="s">
        <v>566</v>
      </c>
      <c r="K43" s="180" t="s">
        <v>567</v>
      </c>
      <c r="Q43" s="179" t="s">
        <v>112</v>
      </c>
      <c r="R43" s="180" t="s">
        <v>563</v>
      </c>
      <c r="S43" s="180" t="s">
        <v>563</v>
      </c>
      <c r="T43" s="180" t="s">
        <v>944</v>
      </c>
      <c r="U43" s="180" t="s">
        <v>563</v>
      </c>
      <c r="V43" s="180" t="s">
        <v>945</v>
      </c>
      <c r="W43" s="180" t="s">
        <v>946</v>
      </c>
      <c r="X43" s="180" t="s">
        <v>947</v>
      </c>
      <c r="Y43" s="180" t="s">
        <v>948</v>
      </c>
      <c r="Z43" s="180" t="s">
        <v>949</v>
      </c>
      <c r="AA43" s="180" t="s">
        <v>950</v>
      </c>
      <c r="AG43" s="179" t="s">
        <v>112</v>
      </c>
      <c r="AH43" s="180" t="s">
        <v>1080</v>
      </c>
      <c r="AI43" s="180" t="s">
        <v>563</v>
      </c>
      <c r="AJ43" s="180" t="s">
        <v>1081</v>
      </c>
      <c r="AK43" s="180" t="s">
        <v>563</v>
      </c>
      <c r="AL43" s="180" t="s">
        <v>1082</v>
      </c>
      <c r="AM43" s="180" t="s">
        <v>563</v>
      </c>
      <c r="AN43" s="180" t="s">
        <v>563</v>
      </c>
      <c r="AO43" s="180" t="s">
        <v>1083</v>
      </c>
      <c r="AP43" s="180" t="s">
        <v>566</v>
      </c>
      <c r="AQ43" s="180" t="s">
        <v>1084</v>
      </c>
      <c r="AW43" s="179" t="s">
        <v>112</v>
      </c>
      <c r="AX43" s="180" t="s">
        <v>563</v>
      </c>
      <c r="AY43" s="180" t="s">
        <v>563</v>
      </c>
      <c r="AZ43" s="180" t="s">
        <v>1201</v>
      </c>
      <c r="BA43" s="180" t="s">
        <v>563</v>
      </c>
      <c r="BB43" s="180" t="s">
        <v>1202</v>
      </c>
      <c r="BC43" s="180" t="s">
        <v>563</v>
      </c>
      <c r="BD43" s="180" t="s">
        <v>563</v>
      </c>
      <c r="BE43" s="180" t="s">
        <v>1203</v>
      </c>
      <c r="BF43" s="180" t="s">
        <v>566</v>
      </c>
      <c r="BG43" s="180" t="s">
        <v>1204</v>
      </c>
      <c r="BM43" s="179" t="s">
        <v>112</v>
      </c>
      <c r="BN43" s="180" t="s">
        <v>1281</v>
      </c>
      <c r="BO43" s="180" t="s">
        <v>563</v>
      </c>
      <c r="BP43" s="180" t="s">
        <v>563</v>
      </c>
      <c r="BQ43" s="180" t="s">
        <v>563</v>
      </c>
      <c r="BR43" s="180" t="s">
        <v>945</v>
      </c>
      <c r="BS43" s="180" t="s">
        <v>949</v>
      </c>
      <c r="BT43" s="180" t="s">
        <v>563</v>
      </c>
      <c r="BU43" s="180" t="s">
        <v>941</v>
      </c>
      <c r="BV43" s="180" t="s">
        <v>566</v>
      </c>
      <c r="BW43" s="180" t="s">
        <v>1212</v>
      </c>
      <c r="CC43" s="179" t="s">
        <v>112</v>
      </c>
      <c r="CD43" s="180" t="s">
        <v>1362</v>
      </c>
      <c r="CE43" s="180" t="s">
        <v>563</v>
      </c>
      <c r="CF43" s="180" t="s">
        <v>563</v>
      </c>
      <c r="CG43" s="180" t="s">
        <v>563</v>
      </c>
      <c r="CH43" s="180" t="s">
        <v>1363</v>
      </c>
      <c r="CI43" s="180" t="s">
        <v>949</v>
      </c>
      <c r="CJ43" s="180" t="s">
        <v>563</v>
      </c>
      <c r="CK43" s="180" t="s">
        <v>1364</v>
      </c>
      <c r="CL43" s="180" t="s">
        <v>1365</v>
      </c>
      <c r="CM43" s="180" t="s">
        <v>1366</v>
      </c>
      <c r="CS43" s="179" t="s">
        <v>112</v>
      </c>
      <c r="CT43" s="180" t="s">
        <v>1362</v>
      </c>
      <c r="CU43" s="180" t="s">
        <v>563</v>
      </c>
      <c r="CV43" s="180" t="s">
        <v>563</v>
      </c>
      <c r="CW43" s="180" t="s">
        <v>563</v>
      </c>
      <c r="CX43" s="180" t="s">
        <v>1363</v>
      </c>
      <c r="CY43" s="180" t="s">
        <v>949</v>
      </c>
      <c r="CZ43" s="180" t="s">
        <v>563</v>
      </c>
      <c r="DA43" s="180" t="s">
        <v>1364</v>
      </c>
      <c r="DB43" s="180" t="s">
        <v>1365</v>
      </c>
      <c r="DC43" s="180" t="s">
        <v>1366</v>
      </c>
      <c r="DI43" s="179" t="s">
        <v>112</v>
      </c>
      <c r="DJ43" s="180" t="s">
        <v>1362</v>
      </c>
      <c r="DK43" s="180" t="s">
        <v>563</v>
      </c>
      <c r="DL43" s="180" t="s">
        <v>563</v>
      </c>
      <c r="DM43" s="180" t="s">
        <v>563</v>
      </c>
      <c r="DN43" s="180" t="s">
        <v>1363</v>
      </c>
      <c r="DO43" s="180" t="s">
        <v>949</v>
      </c>
      <c r="DP43" s="180" t="s">
        <v>563</v>
      </c>
      <c r="DQ43" s="180" t="s">
        <v>1364</v>
      </c>
      <c r="DR43" s="180" t="s">
        <v>1365</v>
      </c>
      <c r="DS43" s="180" t="s">
        <v>1366</v>
      </c>
    </row>
    <row r="44" spans="1:123" ht="14.4" thickBot="1" x14ac:dyDescent="0.35">
      <c r="A44" s="179" t="s">
        <v>113</v>
      </c>
      <c r="B44" s="180" t="s">
        <v>568</v>
      </c>
      <c r="C44" s="180" t="s">
        <v>569</v>
      </c>
      <c r="D44" s="180" t="s">
        <v>569</v>
      </c>
      <c r="E44" s="180" t="s">
        <v>569</v>
      </c>
      <c r="F44" s="180" t="s">
        <v>570</v>
      </c>
      <c r="G44" s="180" t="s">
        <v>569</v>
      </c>
      <c r="H44" s="180" t="s">
        <v>569</v>
      </c>
      <c r="I44" s="180" t="s">
        <v>571</v>
      </c>
      <c r="J44" s="180" t="s">
        <v>572</v>
      </c>
      <c r="K44" s="180" t="s">
        <v>573</v>
      </c>
      <c r="Q44" s="179" t="s">
        <v>113</v>
      </c>
      <c r="R44" s="180" t="s">
        <v>569</v>
      </c>
      <c r="S44" s="180" t="s">
        <v>569</v>
      </c>
      <c r="T44" s="180" t="s">
        <v>951</v>
      </c>
      <c r="U44" s="180" t="s">
        <v>569</v>
      </c>
      <c r="V44" s="180" t="s">
        <v>952</v>
      </c>
      <c r="W44" s="180" t="s">
        <v>953</v>
      </c>
      <c r="X44" s="180" t="s">
        <v>954</v>
      </c>
      <c r="Y44" s="180" t="s">
        <v>955</v>
      </c>
      <c r="Z44" s="180" t="s">
        <v>956</v>
      </c>
      <c r="AA44" s="180" t="s">
        <v>957</v>
      </c>
      <c r="AG44" s="179" t="s">
        <v>113</v>
      </c>
      <c r="AH44" s="180" t="s">
        <v>1085</v>
      </c>
      <c r="AI44" s="180" t="s">
        <v>569</v>
      </c>
      <c r="AJ44" s="180" t="s">
        <v>1086</v>
      </c>
      <c r="AK44" s="180" t="s">
        <v>569</v>
      </c>
      <c r="AL44" s="180" t="s">
        <v>1087</v>
      </c>
      <c r="AM44" s="180" t="s">
        <v>569</v>
      </c>
      <c r="AN44" s="180" t="s">
        <v>569</v>
      </c>
      <c r="AO44" s="180" t="s">
        <v>1088</v>
      </c>
      <c r="AP44" s="180" t="s">
        <v>572</v>
      </c>
      <c r="AQ44" s="180" t="s">
        <v>1089</v>
      </c>
      <c r="AW44" s="179" t="s">
        <v>113</v>
      </c>
      <c r="AX44" s="180" t="s">
        <v>569</v>
      </c>
      <c r="AY44" s="180" t="s">
        <v>569</v>
      </c>
      <c r="AZ44" s="180" t="s">
        <v>1205</v>
      </c>
      <c r="BA44" s="180" t="s">
        <v>569</v>
      </c>
      <c r="BB44" s="180" t="s">
        <v>1206</v>
      </c>
      <c r="BC44" s="180" t="s">
        <v>569</v>
      </c>
      <c r="BD44" s="180" t="s">
        <v>569</v>
      </c>
      <c r="BE44" s="180" t="s">
        <v>1207</v>
      </c>
      <c r="BF44" s="180" t="s">
        <v>572</v>
      </c>
      <c r="BG44" s="180" t="s">
        <v>1208</v>
      </c>
      <c r="BM44" s="179" t="s">
        <v>113</v>
      </c>
      <c r="BN44" s="180" t="s">
        <v>1282</v>
      </c>
      <c r="BO44" s="180" t="s">
        <v>569</v>
      </c>
      <c r="BP44" s="180" t="s">
        <v>569</v>
      </c>
      <c r="BQ44" s="180" t="s">
        <v>569</v>
      </c>
      <c r="BR44" s="180" t="s">
        <v>952</v>
      </c>
      <c r="BS44" s="180" t="s">
        <v>956</v>
      </c>
      <c r="BT44" s="180" t="s">
        <v>569</v>
      </c>
      <c r="BU44" s="180" t="s">
        <v>948</v>
      </c>
      <c r="BV44" s="180" t="s">
        <v>572</v>
      </c>
      <c r="BW44" s="180" t="s">
        <v>1216</v>
      </c>
      <c r="CC44" s="179" t="s">
        <v>113</v>
      </c>
      <c r="CD44" s="180" t="s">
        <v>1367</v>
      </c>
      <c r="CE44" s="180" t="s">
        <v>569</v>
      </c>
      <c r="CF44" s="180" t="s">
        <v>569</v>
      </c>
      <c r="CG44" s="180" t="s">
        <v>569</v>
      </c>
      <c r="CH44" s="180" t="s">
        <v>1368</v>
      </c>
      <c r="CI44" s="180" t="s">
        <v>956</v>
      </c>
      <c r="CJ44" s="180" t="s">
        <v>569</v>
      </c>
      <c r="CK44" s="180" t="s">
        <v>1369</v>
      </c>
      <c r="CL44" s="180" t="s">
        <v>1370</v>
      </c>
      <c r="CM44" s="180" t="s">
        <v>1371</v>
      </c>
      <c r="CS44" s="179" t="s">
        <v>113</v>
      </c>
      <c r="CT44" s="180" t="s">
        <v>1367</v>
      </c>
      <c r="CU44" s="180" t="s">
        <v>569</v>
      </c>
      <c r="CV44" s="180" t="s">
        <v>569</v>
      </c>
      <c r="CW44" s="180" t="s">
        <v>569</v>
      </c>
      <c r="CX44" s="180" t="s">
        <v>1368</v>
      </c>
      <c r="CY44" s="180" t="s">
        <v>956</v>
      </c>
      <c r="CZ44" s="180" t="s">
        <v>569</v>
      </c>
      <c r="DA44" s="180" t="s">
        <v>1369</v>
      </c>
      <c r="DB44" s="180" t="s">
        <v>1370</v>
      </c>
      <c r="DC44" s="180" t="s">
        <v>1371</v>
      </c>
      <c r="DI44" s="179" t="s">
        <v>113</v>
      </c>
      <c r="DJ44" s="180" t="s">
        <v>1367</v>
      </c>
      <c r="DK44" s="180" t="s">
        <v>569</v>
      </c>
      <c r="DL44" s="180" t="s">
        <v>569</v>
      </c>
      <c r="DM44" s="180" t="s">
        <v>569</v>
      </c>
      <c r="DN44" s="180" t="s">
        <v>1368</v>
      </c>
      <c r="DO44" s="180" t="s">
        <v>956</v>
      </c>
      <c r="DP44" s="180" t="s">
        <v>569</v>
      </c>
      <c r="DQ44" s="180" t="s">
        <v>1369</v>
      </c>
      <c r="DR44" s="180" t="s">
        <v>1370</v>
      </c>
      <c r="DS44" s="180" t="s">
        <v>1371</v>
      </c>
    </row>
    <row r="45" spans="1:123" ht="14.4" thickBot="1" x14ac:dyDescent="0.35">
      <c r="A45" s="179" t="s">
        <v>114</v>
      </c>
      <c r="B45" s="180" t="s">
        <v>574</v>
      </c>
      <c r="C45" s="180" t="s">
        <v>575</v>
      </c>
      <c r="D45" s="180" t="s">
        <v>575</v>
      </c>
      <c r="E45" s="180" t="s">
        <v>575</v>
      </c>
      <c r="F45" s="180" t="s">
        <v>576</v>
      </c>
      <c r="G45" s="180" t="s">
        <v>575</v>
      </c>
      <c r="H45" s="180" t="s">
        <v>575</v>
      </c>
      <c r="I45" s="180" t="s">
        <v>577</v>
      </c>
      <c r="J45" s="180" t="s">
        <v>578</v>
      </c>
      <c r="K45" s="180" t="s">
        <v>579</v>
      </c>
      <c r="Q45" s="179" t="s">
        <v>114</v>
      </c>
      <c r="R45" s="180" t="s">
        <v>575</v>
      </c>
      <c r="S45" s="180" t="s">
        <v>575</v>
      </c>
      <c r="T45" s="180" t="s">
        <v>958</v>
      </c>
      <c r="U45" s="180" t="s">
        <v>575</v>
      </c>
      <c r="V45" s="180" t="s">
        <v>959</v>
      </c>
      <c r="W45" s="180" t="s">
        <v>960</v>
      </c>
      <c r="X45" s="180" t="s">
        <v>961</v>
      </c>
      <c r="Y45" s="180" t="s">
        <v>962</v>
      </c>
      <c r="Z45" s="180" t="s">
        <v>963</v>
      </c>
      <c r="AA45" s="180" t="s">
        <v>964</v>
      </c>
      <c r="AG45" s="179" t="s">
        <v>114</v>
      </c>
      <c r="AH45" s="180" t="s">
        <v>1090</v>
      </c>
      <c r="AI45" s="180" t="s">
        <v>575</v>
      </c>
      <c r="AJ45" s="180" t="s">
        <v>1091</v>
      </c>
      <c r="AK45" s="180" t="s">
        <v>575</v>
      </c>
      <c r="AL45" s="180" t="s">
        <v>1092</v>
      </c>
      <c r="AM45" s="180" t="s">
        <v>575</v>
      </c>
      <c r="AN45" s="180" t="s">
        <v>575</v>
      </c>
      <c r="AO45" s="180" t="s">
        <v>1093</v>
      </c>
      <c r="AP45" s="180" t="s">
        <v>578</v>
      </c>
      <c r="AQ45" s="180" t="s">
        <v>1094</v>
      </c>
      <c r="AW45" s="179" t="s">
        <v>114</v>
      </c>
      <c r="AX45" s="180" t="s">
        <v>575</v>
      </c>
      <c r="AY45" s="180" t="s">
        <v>575</v>
      </c>
      <c r="AZ45" s="180" t="s">
        <v>1209</v>
      </c>
      <c r="BA45" s="180" t="s">
        <v>575</v>
      </c>
      <c r="BB45" s="180" t="s">
        <v>1210</v>
      </c>
      <c r="BC45" s="180" t="s">
        <v>575</v>
      </c>
      <c r="BD45" s="180" t="s">
        <v>575</v>
      </c>
      <c r="BE45" s="180" t="s">
        <v>1211</v>
      </c>
      <c r="BF45" s="180" t="s">
        <v>578</v>
      </c>
      <c r="BG45" s="180" t="s">
        <v>1212</v>
      </c>
      <c r="BM45" s="179" t="s">
        <v>114</v>
      </c>
      <c r="BN45" s="180" t="s">
        <v>1283</v>
      </c>
      <c r="BO45" s="180" t="s">
        <v>575</v>
      </c>
      <c r="BP45" s="180" t="s">
        <v>575</v>
      </c>
      <c r="BQ45" s="180" t="s">
        <v>575</v>
      </c>
      <c r="BR45" s="180" t="s">
        <v>959</v>
      </c>
      <c r="BS45" s="180" t="s">
        <v>963</v>
      </c>
      <c r="BT45" s="180" t="s">
        <v>575</v>
      </c>
      <c r="BU45" s="180" t="s">
        <v>955</v>
      </c>
      <c r="BV45" s="180" t="s">
        <v>578</v>
      </c>
      <c r="BW45" s="180" t="s">
        <v>1220</v>
      </c>
      <c r="CC45" s="179" t="s">
        <v>114</v>
      </c>
      <c r="CD45" s="180" t="s">
        <v>1372</v>
      </c>
      <c r="CE45" s="180" t="s">
        <v>575</v>
      </c>
      <c r="CF45" s="180" t="s">
        <v>575</v>
      </c>
      <c r="CG45" s="180" t="s">
        <v>575</v>
      </c>
      <c r="CH45" s="180" t="s">
        <v>1373</v>
      </c>
      <c r="CI45" s="180" t="s">
        <v>963</v>
      </c>
      <c r="CJ45" s="180" t="s">
        <v>575</v>
      </c>
      <c r="CK45" s="180" t="s">
        <v>1374</v>
      </c>
      <c r="CL45" s="180" t="s">
        <v>1375</v>
      </c>
      <c r="CM45" s="180" t="s">
        <v>1376</v>
      </c>
      <c r="CS45" s="179" t="s">
        <v>114</v>
      </c>
      <c r="CT45" s="180" t="s">
        <v>1372</v>
      </c>
      <c r="CU45" s="180" t="s">
        <v>575</v>
      </c>
      <c r="CV45" s="180" t="s">
        <v>575</v>
      </c>
      <c r="CW45" s="180" t="s">
        <v>575</v>
      </c>
      <c r="CX45" s="180" t="s">
        <v>1373</v>
      </c>
      <c r="CY45" s="180" t="s">
        <v>963</v>
      </c>
      <c r="CZ45" s="180" t="s">
        <v>575</v>
      </c>
      <c r="DA45" s="180" t="s">
        <v>1374</v>
      </c>
      <c r="DB45" s="180" t="s">
        <v>1375</v>
      </c>
      <c r="DC45" s="180" t="s">
        <v>1376</v>
      </c>
      <c r="DI45" s="179" t="s">
        <v>114</v>
      </c>
      <c r="DJ45" s="180" t="s">
        <v>1372</v>
      </c>
      <c r="DK45" s="180" t="s">
        <v>575</v>
      </c>
      <c r="DL45" s="180" t="s">
        <v>575</v>
      </c>
      <c r="DM45" s="180" t="s">
        <v>575</v>
      </c>
      <c r="DN45" s="180" t="s">
        <v>1373</v>
      </c>
      <c r="DO45" s="180" t="s">
        <v>963</v>
      </c>
      <c r="DP45" s="180" t="s">
        <v>575</v>
      </c>
      <c r="DQ45" s="180" t="s">
        <v>1374</v>
      </c>
      <c r="DR45" s="180" t="s">
        <v>1375</v>
      </c>
      <c r="DS45" s="180" t="s">
        <v>1376</v>
      </c>
    </row>
    <row r="46" spans="1:123" ht="14.4" thickBot="1" x14ac:dyDescent="0.35">
      <c r="A46" s="179" t="s">
        <v>115</v>
      </c>
      <c r="B46" s="180" t="s">
        <v>580</v>
      </c>
      <c r="C46" s="180" t="s">
        <v>581</v>
      </c>
      <c r="D46" s="180" t="s">
        <v>581</v>
      </c>
      <c r="E46" s="180" t="s">
        <v>581</v>
      </c>
      <c r="F46" s="180" t="s">
        <v>582</v>
      </c>
      <c r="G46" s="180" t="s">
        <v>581</v>
      </c>
      <c r="H46" s="180" t="s">
        <v>581</v>
      </c>
      <c r="I46" s="180" t="s">
        <v>583</v>
      </c>
      <c r="J46" s="180" t="s">
        <v>584</v>
      </c>
      <c r="K46" s="180" t="s">
        <v>585</v>
      </c>
      <c r="Q46" s="179" t="s">
        <v>115</v>
      </c>
      <c r="R46" s="180" t="s">
        <v>581</v>
      </c>
      <c r="S46" s="180" t="s">
        <v>581</v>
      </c>
      <c r="T46" s="180" t="s">
        <v>965</v>
      </c>
      <c r="U46" s="180" t="s">
        <v>581</v>
      </c>
      <c r="V46" s="180" t="s">
        <v>966</v>
      </c>
      <c r="W46" s="180" t="s">
        <v>581</v>
      </c>
      <c r="X46" s="180" t="s">
        <v>967</v>
      </c>
      <c r="Y46" s="180" t="s">
        <v>968</v>
      </c>
      <c r="Z46" s="180" t="s">
        <v>969</v>
      </c>
      <c r="AA46" s="180" t="s">
        <v>970</v>
      </c>
      <c r="AG46" s="179" t="s">
        <v>115</v>
      </c>
      <c r="AH46" s="180" t="s">
        <v>1095</v>
      </c>
      <c r="AI46" s="180" t="s">
        <v>581</v>
      </c>
      <c r="AJ46" s="180" t="s">
        <v>1096</v>
      </c>
      <c r="AK46" s="180" t="s">
        <v>581</v>
      </c>
      <c r="AL46" s="180" t="s">
        <v>1097</v>
      </c>
      <c r="AM46" s="180" t="s">
        <v>581</v>
      </c>
      <c r="AN46" s="180" t="s">
        <v>581</v>
      </c>
      <c r="AO46" s="180" t="s">
        <v>1098</v>
      </c>
      <c r="AP46" s="180" t="s">
        <v>584</v>
      </c>
      <c r="AQ46" s="180" t="s">
        <v>1099</v>
      </c>
      <c r="AW46" s="179" t="s">
        <v>115</v>
      </c>
      <c r="AX46" s="180" t="s">
        <v>581</v>
      </c>
      <c r="AY46" s="180" t="s">
        <v>581</v>
      </c>
      <c r="AZ46" s="180" t="s">
        <v>1213</v>
      </c>
      <c r="BA46" s="180" t="s">
        <v>581</v>
      </c>
      <c r="BB46" s="180" t="s">
        <v>1214</v>
      </c>
      <c r="BC46" s="180" t="s">
        <v>581</v>
      </c>
      <c r="BD46" s="180" t="s">
        <v>581</v>
      </c>
      <c r="BE46" s="180" t="s">
        <v>1215</v>
      </c>
      <c r="BF46" s="180" t="s">
        <v>584</v>
      </c>
      <c r="BG46" s="180" t="s">
        <v>1216</v>
      </c>
      <c r="BM46" s="179" t="s">
        <v>115</v>
      </c>
      <c r="BN46" s="180" t="s">
        <v>1284</v>
      </c>
      <c r="BO46" s="180" t="s">
        <v>581</v>
      </c>
      <c r="BP46" s="180" t="s">
        <v>581</v>
      </c>
      <c r="BQ46" s="180" t="s">
        <v>581</v>
      </c>
      <c r="BR46" s="180" t="s">
        <v>966</v>
      </c>
      <c r="BS46" s="180" t="s">
        <v>581</v>
      </c>
      <c r="BT46" s="180" t="s">
        <v>581</v>
      </c>
      <c r="BU46" s="180" t="s">
        <v>1285</v>
      </c>
      <c r="BV46" s="180" t="s">
        <v>584</v>
      </c>
      <c r="BW46" s="180" t="s">
        <v>1223</v>
      </c>
      <c r="CC46" s="179" t="s">
        <v>115</v>
      </c>
      <c r="CD46" s="180" t="s">
        <v>1377</v>
      </c>
      <c r="CE46" s="180" t="s">
        <v>581</v>
      </c>
      <c r="CF46" s="180" t="s">
        <v>581</v>
      </c>
      <c r="CG46" s="180" t="s">
        <v>581</v>
      </c>
      <c r="CH46" s="180" t="s">
        <v>1378</v>
      </c>
      <c r="CI46" s="180" t="s">
        <v>581</v>
      </c>
      <c r="CJ46" s="180" t="s">
        <v>581</v>
      </c>
      <c r="CK46" s="180" t="s">
        <v>1379</v>
      </c>
      <c r="CL46" s="180" t="s">
        <v>1380</v>
      </c>
      <c r="CM46" s="180" t="s">
        <v>1381</v>
      </c>
      <c r="CS46" s="179" t="s">
        <v>115</v>
      </c>
      <c r="CT46" s="180" t="s">
        <v>1377</v>
      </c>
      <c r="CU46" s="180" t="s">
        <v>581</v>
      </c>
      <c r="CV46" s="180" t="s">
        <v>581</v>
      </c>
      <c r="CW46" s="180" t="s">
        <v>581</v>
      </c>
      <c r="CX46" s="180" t="s">
        <v>1378</v>
      </c>
      <c r="CY46" s="180" t="s">
        <v>581</v>
      </c>
      <c r="CZ46" s="180" t="s">
        <v>581</v>
      </c>
      <c r="DA46" s="180" t="s">
        <v>1379</v>
      </c>
      <c r="DB46" s="180" t="s">
        <v>1380</v>
      </c>
      <c r="DC46" s="180" t="s">
        <v>1381</v>
      </c>
      <c r="DI46" s="179" t="s">
        <v>115</v>
      </c>
      <c r="DJ46" s="180" t="s">
        <v>1377</v>
      </c>
      <c r="DK46" s="180" t="s">
        <v>581</v>
      </c>
      <c r="DL46" s="180" t="s">
        <v>581</v>
      </c>
      <c r="DM46" s="180" t="s">
        <v>581</v>
      </c>
      <c r="DN46" s="180" t="s">
        <v>1378</v>
      </c>
      <c r="DO46" s="180" t="s">
        <v>581</v>
      </c>
      <c r="DP46" s="180" t="s">
        <v>581</v>
      </c>
      <c r="DQ46" s="180" t="s">
        <v>1379</v>
      </c>
      <c r="DR46" s="180" t="s">
        <v>1380</v>
      </c>
      <c r="DS46" s="180" t="s">
        <v>1381</v>
      </c>
    </row>
    <row r="47" spans="1:123" ht="14.4" thickBot="1" x14ac:dyDescent="0.35">
      <c r="A47" s="179" t="s">
        <v>116</v>
      </c>
      <c r="B47" s="180" t="s">
        <v>586</v>
      </c>
      <c r="C47" s="180" t="s">
        <v>587</v>
      </c>
      <c r="D47" s="180" t="s">
        <v>587</v>
      </c>
      <c r="E47" s="180" t="s">
        <v>587</v>
      </c>
      <c r="F47" s="180" t="s">
        <v>588</v>
      </c>
      <c r="G47" s="180" t="s">
        <v>587</v>
      </c>
      <c r="H47" s="180" t="s">
        <v>587</v>
      </c>
      <c r="I47" s="180" t="s">
        <v>589</v>
      </c>
      <c r="J47" s="180" t="s">
        <v>587</v>
      </c>
      <c r="K47" s="180" t="s">
        <v>590</v>
      </c>
      <c r="Q47" s="179" t="s">
        <v>116</v>
      </c>
      <c r="R47" s="180" t="s">
        <v>587</v>
      </c>
      <c r="S47" s="180" t="s">
        <v>587</v>
      </c>
      <c r="T47" s="180" t="s">
        <v>971</v>
      </c>
      <c r="U47" s="180" t="s">
        <v>587</v>
      </c>
      <c r="V47" s="180" t="s">
        <v>972</v>
      </c>
      <c r="W47" s="180" t="s">
        <v>587</v>
      </c>
      <c r="X47" s="180" t="s">
        <v>973</v>
      </c>
      <c r="Y47" s="180" t="s">
        <v>974</v>
      </c>
      <c r="Z47" s="180" t="s">
        <v>587</v>
      </c>
      <c r="AA47" s="180" t="s">
        <v>975</v>
      </c>
      <c r="AG47" s="179" t="s">
        <v>116</v>
      </c>
      <c r="AH47" s="180" t="s">
        <v>1100</v>
      </c>
      <c r="AI47" s="180" t="s">
        <v>587</v>
      </c>
      <c r="AJ47" s="180" t="s">
        <v>1101</v>
      </c>
      <c r="AK47" s="180" t="s">
        <v>587</v>
      </c>
      <c r="AL47" s="180" t="s">
        <v>1102</v>
      </c>
      <c r="AM47" s="180" t="s">
        <v>587</v>
      </c>
      <c r="AN47" s="180" t="s">
        <v>587</v>
      </c>
      <c r="AO47" s="180" t="s">
        <v>1103</v>
      </c>
      <c r="AP47" s="180" t="s">
        <v>587</v>
      </c>
      <c r="AQ47" s="180" t="s">
        <v>1104</v>
      </c>
      <c r="AW47" s="179" t="s">
        <v>116</v>
      </c>
      <c r="AX47" s="180" t="s">
        <v>587</v>
      </c>
      <c r="AY47" s="180" t="s">
        <v>587</v>
      </c>
      <c r="AZ47" s="180" t="s">
        <v>1217</v>
      </c>
      <c r="BA47" s="180" t="s">
        <v>587</v>
      </c>
      <c r="BB47" s="180" t="s">
        <v>1218</v>
      </c>
      <c r="BC47" s="180" t="s">
        <v>587</v>
      </c>
      <c r="BD47" s="180" t="s">
        <v>587</v>
      </c>
      <c r="BE47" s="180" t="s">
        <v>1219</v>
      </c>
      <c r="BF47" s="180" t="s">
        <v>587</v>
      </c>
      <c r="BG47" s="180" t="s">
        <v>1220</v>
      </c>
      <c r="BM47" s="179" t="s">
        <v>116</v>
      </c>
      <c r="BN47" s="180" t="s">
        <v>1286</v>
      </c>
      <c r="BO47" s="180" t="s">
        <v>587</v>
      </c>
      <c r="BP47" s="180" t="s">
        <v>587</v>
      </c>
      <c r="BQ47" s="180" t="s">
        <v>587</v>
      </c>
      <c r="BR47" s="180" t="s">
        <v>972</v>
      </c>
      <c r="BS47" s="180" t="s">
        <v>587</v>
      </c>
      <c r="BT47" s="180" t="s">
        <v>587</v>
      </c>
      <c r="BU47" s="180" t="s">
        <v>1287</v>
      </c>
      <c r="BV47" s="180" t="s">
        <v>587</v>
      </c>
      <c r="BW47" s="180" t="s">
        <v>1227</v>
      </c>
      <c r="CC47" s="179" t="s">
        <v>116</v>
      </c>
      <c r="CD47" s="180" t="s">
        <v>1382</v>
      </c>
      <c r="CE47" s="180" t="s">
        <v>587</v>
      </c>
      <c r="CF47" s="180" t="s">
        <v>587</v>
      </c>
      <c r="CG47" s="180" t="s">
        <v>587</v>
      </c>
      <c r="CH47" s="180" t="s">
        <v>1383</v>
      </c>
      <c r="CI47" s="180" t="s">
        <v>587</v>
      </c>
      <c r="CJ47" s="180" t="s">
        <v>587</v>
      </c>
      <c r="CK47" s="180" t="s">
        <v>1384</v>
      </c>
      <c r="CL47" s="180" t="s">
        <v>1385</v>
      </c>
      <c r="CM47" s="180" t="s">
        <v>1386</v>
      </c>
      <c r="CS47" s="179" t="s">
        <v>116</v>
      </c>
      <c r="CT47" s="180" t="s">
        <v>1382</v>
      </c>
      <c r="CU47" s="180" t="s">
        <v>587</v>
      </c>
      <c r="CV47" s="180" t="s">
        <v>587</v>
      </c>
      <c r="CW47" s="180" t="s">
        <v>587</v>
      </c>
      <c r="CX47" s="180" t="s">
        <v>1383</v>
      </c>
      <c r="CY47" s="180" t="s">
        <v>587</v>
      </c>
      <c r="CZ47" s="180" t="s">
        <v>587</v>
      </c>
      <c r="DA47" s="180" t="s">
        <v>1384</v>
      </c>
      <c r="DB47" s="180" t="s">
        <v>1385</v>
      </c>
      <c r="DC47" s="180" t="s">
        <v>1386</v>
      </c>
      <c r="DI47" s="179" t="s">
        <v>116</v>
      </c>
      <c r="DJ47" s="180" t="s">
        <v>1382</v>
      </c>
      <c r="DK47" s="180" t="s">
        <v>587</v>
      </c>
      <c r="DL47" s="180" t="s">
        <v>587</v>
      </c>
      <c r="DM47" s="180" t="s">
        <v>587</v>
      </c>
      <c r="DN47" s="180" t="s">
        <v>1383</v>
      </c>
      <c r="DO47" s="180" t="s">
        <v>587</v>
      </c>
      <c r="DP47" s="180" t="s">
        <v>587</v>
      </c>
      <c r="DQ47" s="180" t="s">
        <v>1384</v>
      </c>
      <c r="DR47" s="180" t="s">
        <v>1385</v>
      </c>
      <c r="DS47" s="180" t="s">
        <v>1386</v>
      </c>
    </row>
    <row r="48" spans="1:123" ht="14.4" thickBot="1" x14ac:dyDescent="0.35">
      <c r="A48" s="179" t="s">
        <v>117</v>
      </c>
      <c r="B48" s="180" t="s">
        <v>591</v>
      </c>
      <c r="C48" s="180" t="s">
        <v>592</v>
      </c>
      <c r="D48" s="180" t="s">
        <v>592</v>
      </c>
      <c r="E48" s="180" t="s">
        <v>592</v>
      </c>
      <c r="F48" s="180" t="s">
        <v>593</v>
      </c>
      <c r="G48" s="180" t="s">
        <v>592</v>
      </c>
      <c r="H48" s="180" t="s">
        <v>592</v>
      </c>
      <c r="I48" s="180" t="s">
        <v>594</v>
      </c>
      <c r="J48" s="180" t="s">
        <v>592</v>
      </c>
      <c r="K48" s="180" t="s">
        <v>595</v>
      </c>
      <c r="Q48" s="179" t="s">
        <v>117</v>
      </c>
      <c r="R48" s="180" t="s">
        <v>592</v>
      </c>
      <c r="S48" s="180" t="s">
        <v>592</v>
      </c>
      <c r="T48" s="180" t="s">
        <v>976</v>
      </c>
      <c r="U48" s="180" t="s">
        <v>592</v>
      </c>
      <c r="V48" s="180" t="s">
        <v>977</v>
      </c>
      <c r="W48" s="180" t="s">
        <v>592</v>
      </c>
      <c r="X48" s="180" t="s">
        <v>978</v>
      </c>
      <c r="Y48" s="180" t="s">
        <v>979</v>
      </c>
      <c r="Z48" s="180" t="s">
        <v>592</v>
      </c>
      <c r="AA48" s="180" t="s">
        <v>980</v>
      </c>
      <c r="AG48" s="179" t="s">
        <v>117</v>
      </c>
      <c r="AH48" s="180" t="s">
        <v>1105</v>
      </c>
      <c r="AI48" s="180" t="s">
        <v>592</v>
      </c>
      <c r="AJ48" s="180" t="s">
        <v>1106</v>
      </c>
      <c r="AK48" s="180" t="s">
        <v>592</v>
      </c>
      <c r="AL48" s="180" t="s">
        <v>1107</v>
      </c>
      <c r="AM48" s="180" t="s">
        <v>592</v>
      </c>
      <c r="AN48" s="180" t="s">
        <v>592</v>
      </c>
      <c r="AO48" s="180" t="s">
        <v>1108</v>
      </c>
      <c r="AP48" s="180" t="s">
        <v>592</v>
      </c>
      <c r="AQ48" s="180" t="s">
        <v>1109</v>
      </c>
      <c r="AW48" s="179" t="s">
        <v>117</v>
      </c>
      <c r="AX48" s="180" t="s">
        <v>592</v>
      </c>
      <c r="AY48" s="180" t="s">
        <v>592</v>
      </c>
      <c r="AZ48" s="180" t="s">
        <v>1221</v>
      </c>
      <c r="BA48" s="180" t="s">
        <v>592</v>
      </c>
      <c r="BB48" s="180" t="s">
        <v>1222</v>
      </c>
      <c r="BC48" s="180" t="s">
        <v>592</v>
      </c>
      <c r="BD48" s="180" t="s">
        <v>592</v>
      </c>
      <c r="BE48" s="180" t="s">
        <v>895</v>
      </c>
      <c r="BF48" s="180" t="s">
        <v>592</v>
      </c>
      <c r="BG48" s="180" t="s">
        <v>1223</v>
      </c>
      <c r="BM48" s="179" t="s">
        <v>117</v>
      </c>
      <c r="BN48" s="180" t="s">
        <v>1288</v>
      </c>
      <c r="BO48" s="180" t="s">
        <v>592</v>
      </c>
      <c r="BP48" s="180" t="s">
        <v>592</v>
      </c>
      <c r="BQ48" s="180" t="s">
        <v>592</v>
      </c>
      <c r="BR48" s="180" t="s">
        <v>977</v>
      </c>
      <c r="BS48" s="180" t="s">
        <v>592</v>
      </c>
      <c r="BT48" s="180" t="s">
        <v>592</v>
      </c>
      <c r="BU48" s="180" t="s">
        <v>1289</v>
      </c>
      <c r="BV48" s="180" t="s">
        <v>592</v>
      </c>
      <c r="BW48" s="180" t="s">
        <v>1231</v>
      </c>
      <c r="CC48" s="179" t="s">
        <v>117</v>
      </c>
      <c r="CD48" s="180" t="s">
        <v>1387</v>
      </c>
      <c r="CE48" s="180" t="s">
        <v>592</v>
      </c>
      <c r="CF48" s="180" t="s">
        <v>592</v>
      </c>
      <c r="CG48" s="180" t="s">
        <v>592</v>
      </c>
      <c r="CH48" s="180" t="s">
        <v>1388</v>
      </c>
      <c r="CI48" s="180" t="s">
        <v>592</v>
      </c>
      <c r="CJ48" s="180" t="s">
        <v>592</v>
      </c>
      <c r="CK48" s="180" t="s">
        <v>1389</v>
      </c>
      <c r="CL48" s="180" t="s">
        <v>1390</v>
      </c>
      <c r="CM48" s="180" t="s">
        <v>1391</v>
      </c>
      <c r="CS48" s="179" t="s">
        <v>117</v>
      </c>
      <c r="CT48" s="180" t="s">
        <v>1387</v>
      </c>
      <c r="CU48" s="180" t="s">
        <v>592</v>
      </c>
      <c r="CV48" s="180" t="s">
        <v>592</v>
      </c>
      <c r="CW48" s="180" t="s">
        <v>592</v>
      </c>
      <c r="CX48" s="180" t="s">
        <v>1388</v>
      </c>
      <c r="CY48" s="180" t="s">
        <v>592</v>
      </c>
      <c r="CZ48" s="180" t="s">
        <v>592</v>
      </c>
      <c r="DA48" s="180" t="s">
        <v>1389</v>
      </c>
      <c r="DB48" s="180" t="s">
        <v>1390</v>
      </c>
      <c r="DC48" s="180" t="s">
        <v>1391</v>
      </c>
      <c r="DI48" s="179" t="s">
        <v>117</v>
      </c>
      <c r="DJ48" s="180" t="s">
        <v>1387</v>
      </c>
      <c r="DK48" s="180" t="s">
        <v>592</v>
      </c>
      <c r="DL48" s="180" t="s">
        <v>592</v>
      </c>
      <c r="DM48" s="180" t="s">
        <v>592</v>
      </c>
      <c r="DN48" s="180" t="s">
        <v>1388</v>
      </c>
      <c r="DO48" s="180" t="s">
        <v>592</v>
      </c>
      <c r="DP48" s="180" t="s">
        <v>592</v>
      </c>
      <c r="DQ48" s="180" t="s">
        <v>1389</v>
      </c>
      <c r="DR48" s="180" t="s">
        <v>1390</v>
      </c>
      <c r="DS48" s="180" t="s">
        <v>1391</v>
      </c>
    </row>
    <row r="49" spans="1:123" ht="14.4" thickBot="1" x14ac:dyDescent="0.35">
      <c r="A49" s="179" t="s">
        <v>118</v>
      </c>
      <c r="B49" s="180" t="s">
        <v>596</v>
      </c>
      <c r="C49" s="180" t="s">
        <v>597</v>
      </c>
      <c r="D49" s="180" t="s">
        <v>597</v>
      </c>
      <c r="E49" s="180" t="s">
        <v>597</v>
      </c>
      <c r="F49" s="180" t="s">
        <v>598</v>
      </c>
      <c r="G49" s="180" t="s">
        <v>597</v>
      </c>
      <c r="H49" s="180" t="s">
        <v>597</v>
      </c>
      <c r="I49" s="180" t="s">
        <v>599</v>
      </c>
      <c r="J49" s="180" t="s">
        <v>597</v>
      </c>
      <c r="K49" s="180" t="s">
        <v>600</v>
      </c>
      <c r="Q49" s="179" t="s">
        <v>118</v>
      </c>
      <c r="R49" s="180" t="s">
        <v>597</v>
      </c>
      <c r="S49" s="180" t="s">
        <v>597</v>
      </c>
      <c r="T49" s="180" t="s">
        <v>981</v>
      </c>
      <c r="U49" s="180" t="s">
        <v>597</v>
      </c>
      <c r="V49" s="180" t="s">
        <v>982</v>
      </c>
      <c r="W49" s="180" t="s">
        <v>597</v>
      </c>
      <c r="X49" s="180" t="s">
        <v>983</v>
      </c>
      <c r="Y49" s="180" t="s">
        <v>984</v>
      </c>
      <c r="Z49" s="180" t="s">
        <v>597</v>
      </c>
      <c r="AA49" s="180" t="s">
        <v>985</v>
      </c>
      <c r="AG49" s="179" t="s">
        <v>118</v>
      </c>
      <c r="AH49" s="180" t="s">
        <v>1110</v>
      </c>
      <c r="AI49" s="180" t="s">
        <v>597</v>
      </c>
      <c r="AJ49" s="180" t="s">
        <v>1111</v>
      </c>
      <c r="AK49" s="180" t="s">
        <v>597</v>
      </c>
      <c r="AL49" s="180" t="s">
        <v>1112</v>
      </c>
      <c r="AM49" s="180" t="s">
        <v>597</v>
      </c>
      <c r="AN49" s="180" t="s">
        <v>597</v>
      </c>
      <c r="AO49" s="180" t="s">
        <v>1113</v>
      </c>
      <c r="AP49" s="180" t="s">
        <v>597</v>
      </c>
      <c r="AQ49" s="180" t="s">
        <v>1114</v>
      </c>
      <c r="AW49" s="179" t="s">
        <v>118</v>
      </c>
      <c r="AX49" s="180" t="s">
        <v>597</v>
      </c>
      <c r="AY49" s="180" t="s">
        <v>597</v>
      </c>
      <c r="AZ49" s="180" t="s">
        <v>1224</v>
      </c>
      <c r="BA49" s="180" t="s">
        <v>597</v>
      </c>
      <c r="BB49" s="180" t="s">
        <v>1225</v>
      </c>
      <c r="BC49" s="180" t="s">
        <v>597</v>
      </c>
      <c r="BD49" s="180" t="s">
        <v>597</v>
      </c>
      <c r="BE49" s="180" t="s">
        <v>1226</v>
      </c>
      <c r="BF49" s="180" t="s">
        <v>597</v>
      </c>
      <c r="BG49" s="180" t="s">
        <v>1227</v>
      </c>
      <c r="BM49" s="179" t="s">
        <v>118</v>
      </c>
      <c r="BN49" s="180" t="s">
        <v>1290</v>
      </c>
      <c r="BO49" s="180" t="s">
        <v>597</v>
      </c>
      <c r="BP49" s="180" t="s">
        <v>597</v>
      </c>
      <c r="BQ49" s="180" t="s">
        <v>597</v>
      </c>
      <c r="BR49" s="180" t="s">
        <v>982</v>
      </c>
      <c r="BS49" s="180" t="s">
        <v>597</v>
      </c>
      <c r="BT49" s="180" t="s">
        <v>597</v>
      </c>
      <c r="BU49" s="180" t="s">
        <v>1291</v>
      </c>
      <c r="BV49" s="180" t="s">
        <v>597</v>
      </c>
      <c r="BW49" s="180" t="s">
        <v>1235</v>
      </c>
      <c r="CC49" s="179" t="s">
        <v>118</v>
      </c>
      <c r="CD49" s="180" t="s">
        <v>1392</v>
      </c>
      <c r="CE49" s="180" t="s">
        <v>597</v>
      </c>
      <c r="CF49" s="180" t="s">
        <v>597</v>
      </c>
      <c r="CG49" s="180" t="s">
        <v>597</v>
      </c>
      <c r="CH49" s="180" t="s">
        <v>1393</v>
      </c>
      <c r="CI49" s="180" t="s">
        <v>597</v>
      </c>
      <c r="CJ49" s="180" t="s">
        <v>597</v>
      </c>
      <c r="CK49" s="180" t="s">
        <v>1394</v>
      </c>
      <c r="CL49" s="180" t="s">
        <v>1395</v>
      </c>
      <c r="CM49" s="180" t="s">
        <v>1396</v>
      </c>
      <c r="CS49" s="179" t="s">
        <v>118</v>
      </c>
      <c r="CT49" s="180" t="s">
        <v>1392</v>
      </c>
      <c r="CU49" s="180" t="s">
        <v>597</v>
      </c>
      <c r="CV49" s="180" t="s">
        <v>597</v>
      </c>
      <c r="CW49" s="180" t="s">
        <v>597</v>
      </c>
      <c r="CX49" s="180" t="s">
        <v>1393</v>
      </c>
      <c r="CY49" s="180" t="s">
        <v>597</v>
      </c>
      <c r="CZ49" s="180" t="s">
        <v>597</v>
      </c>
      <c r="DA49" s="180" t="s">
        <v>1394</v>
      </c>
      <c r="DB49" s="180" t="s">
        <v>1395</v>
      </c>
      <c r="DC49" s="180" t="s">
        <v>1396</v>
      </c>
      <c r="DI49" s="179" t="s">
        <v>118</v>
      </c>
      <c r="DJ49" s="180" t="s">
        <v>1392</v>
      </c>
      <c r="DK49" s="180" t="s">
        <v>597</v>
      </c>
      <c r="DL49" s="180" t="s">
        <v>597</v>
      </c>
      <c r="DM49" s="180" t="s">
        <v>597</v>
      </c>
      <c r="DN49" s="180" t="s">
        <v>1393</v>
      </c>
      <c r="DO49" s="180" t="s">
        <v>597</v>
      </c>
      <c r="DP49" s="180" t="s">
        <v>597</v>
      </c>
      <c r="DQ49" s="180" t="s">
        <v>1394</v>
      </c>
      <c r="DR49" s="180" t="s">
        <v>1395</v>
      </c>
      <c r="DS49" s="180" t="s">
        <v>1396</v>
      </c>
    </row>
    <row r="50" spans="1:123" ht="14.4" thickBot="1" x14ac:dyDescent="0.35">
      <c r="A50" s="179" t="s">
        <v>119</v>
      </c>
      <c r="B50" s="180" t="s">
        <v>601</v>
      </c>
      <c r="C50" s="180" t="s">
        <v>602</v>
      </c>
      <c r="D50" s="180" t="s">
        <v>602</v>
      </c>
      <c r="E50" s="180" t="s">
        <v>602</v>
      </c>
      <c r="F50" s="180" t="s">
        <v>603</v>
      </c>
      <c r="G50" s="180" t="s">
        <v>602</v>
      </c>
      <c r="H50" s="180" t="s">
        <v>602</v>
      </c>
      <c r="I50" s="180" t="s">
        <v>604</v>
      </c>
      <c r="J50" s="180" t="s">
        <v>602</v>
      </c>
      <c r="K50" s="180" t="s">
        <v>605</v>
      </c>
      <c r="Q50" s="179" t="s">
        <v>119</v>
      </c>
      <c r="R50" s="180" t="s">
        <v>602</v>
      </c>
      <c r="S50" s="180" t="s">
        <v>602</v>
      </c>
      <c r="T50" s="180" t="s">
        <v>986</v>
      </c>
      <c r="U50" s="180" t="s">
        <v>602</v>
      </c>
      <c r="V50" s="180" t="s">
        <v>987</v>
      </c>
      <c r="W50" s="180" t="s">
        <v>602</v>
      </c>
      <c r="X50" s="180" t="s">
        <v>988</v>
      </c>
      <c r="Y50" s="180" t="s">
        <v>989</v>
      </c>
      <c r="Z50" s="180" t="s">
        <v>602</v>
      </c>
      <c r="AA50" s="180" t="s">
        <v>990</v>
      </c>
      <c r="AG50" s="179" t="s">
        <v>119</v>
      </c>
      <c r="AH50" s="180" t="s">
        <v>1115</v>
      </c>
      <c r="AI50" s="180" t="s">
        <v>602</v>
      </c>
      <c r="AJ50" s="180" t="s">
        <v>1116</v>
      </c>
      <c r="AK50" s="180" t="s">
        <v>602</v>
      </c>
      <c r="AL50" s="180" t="s">
        <v>1117</v>
      </c>
      <c r="AM50" s="180" t="s">
        <v>602</v>
      </c>
      <c r="AN50" s="180" t="s">
        <v>602</v>
      </c>
      <c r="AO50" s="180" t="s">
        <v>1118</v>
      </c>
      <c r="AP50" s="180" t="s">
        <v>602</v>
      </c>
      <c r="AQ50" s="180" t="s">
        <v>1119</v>
      </c>
      <c r="AW50" s="179" t="s">
        <v>119</v>
      </c>
      <c r="AX50" s="180" t="s">
        <v>602</v>
      </c>
      <c r="AY50" s="180" t="s">
        <v>602</v>
      </c>
      <c r="AZ50" s="180" t="s">
        <v>1228</v>
      </c>
      <c r="BA50" s="180" t="s">
        <v>602</v>
      </c>
      <c r="BB50" s="180" t="s">
        <v>1229</v>
      </c>
      <c r="BC50" s="180" t="s">
        <v>602</v>
      </c>
      <c r="BD50" s="180" t="s">
        <v>602</v>
      </c>
      <c r="BE50" s="180" t="s">
        <v>1230</v>
      </c>
      <c r="BF50" s="180" t="s">
        <v>602</v>
      </c>
      <c r="BG50" s="180" t="s">
        <v>1231</v>
      </c>
      <c r="BM50" s="179" t="s">
        <v>119</v>
      </c>
      <c r="BN50" s="180" t="s">
        <v>1292</v>
      </c>
      <c r="BO50" s="180" t="s">
        <v>602</v>
      </c>
      <c r="BP50" s="180" t="s">
        <v>602</v>
      </c>
      <c r="BQ50" s="180" t="s">
        <v>602</v>
      </c>
      <c r="BR50" s="180" t="s">
        <v>987</v>
      </c>
      <c r="BS50" s="180" t="s">
        <v>602</v>
      </c>
      <c r="BT50" s="180" t="s">
        <v>602</v>
      </c>
      <c r="BU50" s="180" t="s">
        <v>1293</v>
      </c>
      <c r="BV50" s="180" t="s">
        <v>602</v>
      </c>
      <c r="BW50" s="180" t="s">
        <v>1238</v>
      </c>
      <c r="CC50" s="179" t="s">
        <v>119</v>
      </c>
      <c r="CD50" s="180" t="s">
        <v>1397</v>
      </c>
      <c r="CE50" s="180" t="s">
        <v>602</v>
      </c>
      <c r="CF50" s="180" t="s">
        <v>602</v>
      </c>
      <c r="CG50" s="180" t="s">
        <v>602</v>
      </c>
      <c r="CH50" s="180" t="s">
        <v>1398</v>
      </c>
      <c r="CI50" s="180" t="s">
        <v>602</v>
      </c>
      <c r="CJ50" s="180" t="s">
        <v>602</v>
      </c>
      <c r="CK50" s="180" t="s">
        <v>1399</v>
      </c>
      <c r="CL50" s="180" t="s">
        <v>1400</v>
      </c>
      <c r="CM50" s="180" t="s">
        <v>1401</v>
      </c>
      <c r="CS50" s="179" t="s">
        <v>119</v>
      </c>
      <c r="CT50" s="180" t="s">
        <v>1397</v>
      </c>
      <c r="CU50" s="180" t="s">
        <v>602</v>
      </c>
      <c r="CV50" s="180" t="s">
        <v>602</v>
      </c>
      <c r="CW50" s="180" t="s">
        <v>602</v>
      </c>
      <c r="CX50" s="180" t="s">
        <v>1398</v>
      </c>
      <c r="CY50" s="180" t="s">
        <v>602</v>
      </c>
      <c r="CZ50" s="180" t="s">
        <v>602</v>
      </c>
      <c r="DA50" s="180" t="s">
        <v>1399</v>
      </c>
      <c r="DB50" s="180" t="s">
        <v>1400</v>
      </c>
      <c r="DC50" s="180" t="s">
        <v>1401</v>
      </c>
      <c r="DI50" s="179" t="s">
        <v>119</v>
      </c>
      <c r="DJ50" s="180" t="s">
        <v>1397</v>
      </c>
      <c r="DK50" s="180" t="s">
        <v>602</v>
      </c>
      <c r="DL50" s="180" t="s">
        <v>602</v>
      </c>
      <c r="DM50" s="180" t="s">
        <v>602</v>
      </c>
      <c r="DN50" s="180" t="s">
        <v>1398</v>
      </c>
      <c r="DO50" s="180" t="s">
        <v>602</v>
      </c>
      <c r="DP50" s="180" t="s">
        <v>602</v>
      </c>
      <c r="DQ50" s="180" t="s">
        <v>1399</v>
      </c>
      <c r="DR50" s="180" t="s">
        <v>1400</v>
      </c>
      <c r="DS50" s="180" t="s">
        <v>1401</v>
      </c>
    </row>
    <row r="51" spans="1:123" ht="14.4" thickBot="1" x14ac:dyDescent="0.35">
      <c r="A51" s="179" t="s">
        <v>120</v>
      </c>
      <c r="B51" s="180" t="s">
        <v>606</v>
      </c>
      <c r="C51" s="180" t="s">
        <v>607</v>
      </c>
      <c r="D51" s="180" t="s">
        <v>607</v>
      </c>
      <c r="E51" s="180" t="s">
        <v>607</v>
      </c>
      <c r="F51" s="180" t="s">
        <v>608</v>
      </c>
      <c r="G51" s="180" t="s">
        <v>607</v>
      </c>
      <c r="H51" s="180" t="s">
        <v>607</v>
      </c>
      <c r="I51" s="180" t="s">
        <v>609</v>
      </c>
      <c r="J51" s="180" t="s">
        <v>607</v>
      </c>
      <c r="K51" s="180" t="s">
        <v>610</v>
      </c>
      <c r="Q51" s="179" t="s">
        <v>120</v>
      </c>
      <c r="R51" s="180" t="s">
        <v>607</v>
      </c>
      <c r="S51" s="180" t="s">
        <v>607</v>
      </c>
      <c r="T51" s="180" t="s">
        <v>991</v>
      </c>
      <c r="U51" s="180" t="s">
        <v>607</v>
      </c>
      <c r="V51" s="180" t="s">
        <v>992</v>
      </c>
      <c r="W51" s="180" t="s">
        <v>607</v>
      </c>
      <c r="X51" s="180" t="s">
        <v>993</v>
      </c>
      <c r="Y51" s="180" t="s">
        <v>994</v>
      </c>
      <c r="Z51" s="180" t="s">
        <v>607</v>
      </c>
      <c r="AA51" s="180" t="s">
        <v>995</v>
      </c>
      <c r="AG51" s="179" t="s">
        <v>120</v>
      </c>
      <c r="AH51" s="180" t="s">
        <v>1120</v>
      </c>
      <c r="AI51" s="180" t="s">
        <v>607</v>
      </c>
      <c r="AJ51" s="180" t="s">
        <v>1121</v>
      </c>
      <c r="AK51" s="180" t="s">
        <v>607</v>
      </c>
      <c r="AL51" s="180" t="s">
        <v>1122</v>
      </c>
      <c r="AM51" s="180" t="s">
        <v>607</v>
      </c>
      <c r="AN51" s="180" t="s">
        <v>607</v>
      </c>
      <c r="AO51" s="180" t="s">
        <v>1123</v>
      </c>
      <c r="AP51" s="180" t="s">
        <v>607</v>
      </c>
      <c r="AQ51" s="180" t="s">
        <v>1124</v>
      </c>
      <c r="AW51" s="179" t="s">
        <v>120</v>
      </c>
      <c r="AX51" s="180" t="s">
        <v>607</v>
      </c>
      <c r="AY51" s="180" t="s">
        <v>607</v>
      </c>
      <c r="AZ51" s="180" t="s">
        <v>1232</v>
      </c>
      <c r="BA51" s="180" t="s">
        <v>607</v>
      </c>
      <c r="BB51" s="180" t="s">
        <v>1233</v>
      </c>
      <c r="BC51" s="180" t="s">
        <v>607</v>
      </c>
      <c r="BD51" s="180" t="s">
        <v>607</v>
      </c>
      <c r="BE51" s="180" t="s">
        <v>1234</v>
      </c>
      <c r="BF51" s="180" t="s">
        <v>607</v>
      </c>
      <c r="BG51" s="180" t="s">
        <v>1235</v>
      </c>
      <c r="BM51" s="179" t="s">
        <v>120</v>
      </c>
      <c r="BN51" s="180" t="s">
        <v>1294</v>
      </c>
      <c r="BO51" s="180" t="s">
        <v>607</v>
      </c>
      <c r="BP51" s="180" t="s">
        <v>607</v>
      </c>
      <c r="BQ51" s="180" t="s">
        <v>607</v>
      </c>
      <c r="BR51" s="180" t="s">
        <v>992</v>
      </c>
      <c r="BS51" s="180" t="s">
        <v>607</v>
      </c>
      <c r="BT51" s="180" t="s">
        <v>607</v>
      </c>
      <c r="BU51" s="180" t="s">
        <v>1295</v>
      </c>
      <c r="BV51" s="180" t="s">
        <v>607</v>
      </c>
      <c r="BW51" s="180" t="s">
        <v>1241</v>
      </c>
      <c r="CC51" s="179" t="s">
        <v>120</v>
      </c>
      <c r="CD51" s="180" t="s">
        <v>1402</v>
      </c>
      <c r="CE51" s="180" t="s">
        <v>607</v>
      </c>
      <c r="CF51" s="180" t="s">
        <v>607</v>
      </c>
      <c r="CG51" s="180" t="s">
        <v>607</v>
      </c>
      <c r="CH51" s="180" t="s">
        <v>1403</v>
      </c>
      <c r="CI51" s="180" t="s">
        <v>607</v>
      </c>
      <c r="CJ51" s="180" t="s">
        <v>607</v>
      </c>
      <c r="CK51" s="180" t="s">
        <v>1404</v>
      </c>
      <c r="CL51" s="180" t="s">
        <v>1405</v>
      </c>
      <c r="CM51" s="180" t="s">
        <v>1406</v>
      </c>
      <c r="CS51" s="179" t="s">
        <v>120</v>
      </c>
      <c r="CT51" s="180" t="s">
        <v>1402</v>
      </c>
      <c r="CU51" s="180" t="s">
        <v>607</v>
      </c>
      <c r="CV51" s="180" t="s">
        <v>607</v>
      </c>
      <c r="CW51" s="180" t="s">
        <v>607</v>
      </c>
      <c r="CX51" s="180" t="s">
        <v>1403</v>
      </c>
      <c r="CY51" s="180" t="s">
        <v>607</v>
      </c>
      <c r="CZ51" s="180" t="s">
        <v>607</v>
      </c>
      <c r="DA51" s="180" t="s">
        <v>1404</v>
      </c>
      <c r="DB51" s="180" t="s">
        <v>1405</v>
      </c>
      <c r="DC51" s="180" t="s">
        <v>1406</v>
      </c>
      <c r="DI51" s="179" t="s">
        <v>120</v>
      </c>
      <c r="DJ51" s="180" t="s">
        <v>1402</v>
      </c>
      <c r="DK51" s="180" t="s">
        <v>607</v>
      </c>
      <c r="DL51" s="180" t="s">
        <v>607</v>
      </c>
      <c r="DM51" s="180" t="s">
        <v>607</v>
      </c>
      <c r="DN51" s="180" t="s">
        <v>1403</v>
      </c>
      <c r="DO51" s="180" t="s">
        <v>607</v>
      </c>
      <c r="DP51" s="180" t="s">
        <v>607</v>
      </c>
      <c r="DQ51" s="180" t="s">
        <v>1404</v>
      </c>
      <c r="DR51" s="180" t="s">
        <v>1405</v>
      </c>
      <c r="DS51" s="180" t="s">
        <v>1406</v>
      </c>
    </row>
    <row r="52" spans="1:123" ht="14.4" thickBot="1" x14ac:dyDescent="0.35">
      <c r="A52" s="179" t="s">
        <v>121</v>
      </c>
      <c r="B52" s="180" t="s">
        <v>611</v>
      </c>
      <c r="C52" s="180" t="s">
        <v>612</v>
      </c>
      <c r="D52" s="180" t="s">
        <v>612</v>
      </c>
      <c r="E52" s="180" t="s">
        <v>612</v>
      </c>
      <c r="F52" s="180" t="s">
        <v>613</v>
      </c>
      <c r="G52" s="180" t="s">
        <v>612</v>
      </c>
      <c r="H52" s="180" t="s">
        <v>612</v>
      </c>
      <c r="I52" s="180" t="s">
        <v>614</v>
      </c>
      <c r="J52" s="180" t="s">
        <v>612</v>
      </c>
      <c r="K52" s="180" t="s">
        <v>615</v>
      </c>
      <c r="Q52" s="179" t="s">
        <v>121</v>
      </c>
      <c r="R52" s="180" t="s">
        <v>612</v>
      </c>
      <c r="S52" s="180" t="s">
        <v>612</v>
      </c>
      <c r="T52" s="180" t="s">
        <v>996</v>
      </c>
      <c r="U52" s="180" t="s">
        <v>612</v>
      </c>
      <c r="V52" s="180" t="s">
        <v>997</v>
      </c>
      <c r="W52" s="180" t="s">
        <v>612</v>
      </c>
      <c r="X52" s="180" t="s">
        <v>998</v>
      </c>
      <c r="Y52" s="180" t="s">
        <v>999</v>
      </c>
      <c r="Z52" s="180" t="s">
        <v>612</v>
      </c>
      <c r="AA52" s="180" t="s">
        <v>1000</v>
      </c>
      <c r="AG52" s="179" t="s">
        <v>121</v>
      </c>
      <c r="AH52" s="180" t="s">
        <v>1125</v>
      </c>
      <c r="AI52" s="180" t="s">
        <v>612</v>
      </c>
      <c r="AJ52" s="180" t="s">
        <v>1126</v>
      </c>
      <c r="AK52" s="180" t="s">
        <v>612</v>
      </c>
      <c r="AL52" s="180" t="s">
        <v>1127</v>
      </c>
      <c r="AM52" s="180" t="s">
        <v>612</v>
      </c>
      <c r="AN52" s="180" t="s">
        <v>612</v>
      </c>
      <c r="AO52" s="180" t="s">
        <v>1128</v>
      </c>
      <c r="AP52" s="180" t="s">
        <v>612</v>
      </c>
      <c r="AQ52" s="180" t="s">
        <v>1129</v>
      </c>
      <c r="AW52" s="179" t="s">
        <v>121</v>
      </c>
      <c r="AX52" s="180" t="s">
        <v>612</v>
      </c>
      <c r="AY52" s="180" t="s">
        <v>612</v>
      </c>
      <c r="AZ52" s="180" t="s">
        <v>1236</v>
      </c>
      <c r="BA52" s="180" t="s">
        <v>612</v>
      </c>
      <c r="BB52" s="180" t="s">
        <v>612</v>
      </c>
      <c r="BC52" s="180" t="s">
        <v>612</v>
      </c>
      <c r="BD52" s="180" t="s">
        <v>612</v>
      </c>
      <c r="BE52" s="180" t="s">
        <v>1237</v>
      </c>
      <c r="BF52" s="180" t="s">
        <v>612</v>
      </c>
      <c r="BG52" s="180" t="s">
        <v>1238</v>
      </c>
      <c r="BM52" s="179" t="s">
        <v>121</v>
      </c>
      <c r="BN52" s="180" t="s">
        <v>1296</v>
      </c>
      <c r="BO52" s="180" t="s">
        <v>612</v>
      </c>
      <c r="BP52" s="180" t="s">
        <v>612</v>
      </c>
      <c r="BQ52" s="180" t="s">
        <v>612</v>
      </c>
      <c r="BR52" s="180" t="s">
        <v>1297</v>
      </c>
      <c r="BS52" s="180" t="s">
        <v>612</v>
      </c>
      <c r="BT52" s="180" t="s">
        <v>612</v>
      </c>
      <c r="BU52" s="180" t="s">
        <v>1298</v>
      </c>
      <c r="BV52" s="180" t="s">
        <v>612</v>
      </c>
      <c r="BW52" s="180" t="s">
        <v>1243</v>
      </c>
      <c r="CC52" s="179" t="s">
        <v>121</v>
      </c>
      <c r="CD52" s="180" t="s">
        <v>1407</v>
      </c>
      <c r="CE52" s="180" t="s">
        <v>612</v>
      </c>
      <c r="CF52" s="180" t="s">
        <v>612</v>
      </c>
      <c r="CG52" s="180" t="s">
        <v>612</v>
      </c>
      <c r="CH52" s="180" t="s">
        <v>612</v>
      </c>
      <c r="CI52" s="180" t="s">
        <v>612</v>
      </c>
      <c r="CJ52" s="180" t="s">
        <v>612</v>
      </c>
      <c r="CK52" s="180" t="s">
        <v>1408</v>
      </c>
      <c r="CL52" s="180" t="s">
        <v>1409</v>
      </c>
      <c r="CM52" s="180" t="s">
        <v>1410</v>
      </c>
      <c r="CS52" s="179" t="s">
        <v>121</v>
      </c>
      <c r="CT52" s="180" t="s">
        <v>1407</v>
      </c>
      <c r="CU52" s="180" t="s">
        <v>612</v>
      </c>
      <c r="CV52" s="180" t="s">
        <v>612</v>
      </c>
      <c r="CW52" s="180" t="s">
        <v>612</v>
      </c>
      <c r="CX52" s="180" t="s">
        <v>612</v>
      </c>
      <c r="CY52" s="180" t="s">
        <v>612</v>
      </c>
      <c r="CZ52" s="180" t="s">
        <v>612</v>
      </c>
      <c r="DA52" s="180" t="s">
        <v>1408</v>
      </c>
      <c r="DB52" s="180" t="s">
        <v>1409</v>
      </c>
      <c r="DC52" s="180" t="s">
        <v>1410</v>
      </c>
      <c r="DI52" s="179" t="s">
        <v>121</v>
      </c>
      <c r="DJ52" s="180" t="s">
        <v>1407</v>
      </c>
      <c r="DK52" s="180" t="s">
        <v>612</v>
      </c>
      <c r="DL52" s="180" t="s">
        <v>612</v>
      </c>
      <c r="DM52" s="180" t="s">
        <v>612</v>
      </c>
      <c r="DN52" s="180" t="s">
        <v>612</v>
      </c>
      <c r="DO52" s="180" t="s">
        <v>612</v>
      </c>
      <c r="DP52" s="180" t="s">
        <v>612</v>
      </c>
      <c r="DQ52" s="180" t="s">
        <v>1408</v>
      </c>
      <c r="DR52" s="180" t="s">
        <v>1409</v>
      </c>
      <c r="DS52" s="180" t="s">
        <v>1410</v>
      </c>
    </row>
    <row r="53" spans="1:123" ht="14.4" thickBot="1" x14ac:dyDescent="0.35">
      <c r="A53" s="179" t="s">
        <v>122</v>
      </c>
      <c r="B53" s="180" t="s">
        <v>616</v>
      </c>
      <c r="C53" s="180" t="s">
        <v>617</v>
      </c>
      <c r="D53" s="180" t="s">
        <v>617</v>
      </c>
      <c r="E53" s="180" t="s">
        <v>617</v>
      </c>
      <c r="F53" s="180" t="s">
        <v>618</v>
      </c>
      <c r="G53" s="180" t="s">
        <v>617</v>
      </c>
      <c r="H53" s="180" t="s">
        <v>617</v>
      </c>
      <c r="I53" s="180" t="s">
        <v>619</v>
      </c>
      <c r="J53" s="180" t="s">
        <v>617</v>
      </c>
      <c r="K53" s="180" t="s">
        <v>620</v>
      </c>
      <c r="Q53" s="179" t="s">
        <v>122</v>
      </c>
      <c r="R53" s="180" t="s">
        <v>617</v>
      </c>
      <c r="S53" s="180" t="s">
        <v>617</v>
      </c>
      <c r="T53" s="180" t="s">
        <v>1001</v>
      </c>
      <c r="U53" s="180" t="s">
        <v>617</v>
      </c>
      <c r="V53" s="180" t="s">
        <v>1002</v>
      </c>
      <c r="W53" s="180" t="s">
        <v>617</v>
      </c>
      <c r="X53" s="180" t="s">
        <v>1003</v>
      </c>
      <c r="Y53" s="180" t="s">
        <v>1004</v>
      </c>
      <c r="Z53" s="180" t="s">
        <v>617</v>
      </c>
      <c r="AA53" s="180" t="s">
        <v>1005</v>
      </c>
      <c r="AG53" s="179" t="s">
        <v>122</v>
      </c>
      <c r="AH53" s="180" t="s">
        <v>1130</v>
      </c>
      <c r="AI53" s="180" t="s">
        <v>617</v>
      </c>
      <c r="AJ53" s="180" t="s">
        <v>1131</v>
      </c>
      <c r="AK53" s="180" t="s">
        <v>617</v>
      </c>
      <c r="AL53" s="180" t="s">
        <v>1132</v>
      </c>
      <c r="AM53" s="180" t="s">
        <v>617</v>
      </c>
      <c r="AN53" s="180" t="s">
        <v>617</v>
      </c>
      <c r="AO53" s="180" t="s">
        <v>1133</v>
      </c>
      <c r="AP53" s="180" t="s">
        <v>617</v>
      </c>
      <c r="AQ53" s="180" t="s">
        <v>1134</v>
      </c>
      <c r="AW53" s="179" t="s">
        <v>122</v>
      </c>
      <c r="AX53" s="180" t="s">
        <v>617</v>
      </c>
      <c r="AY53" s="180" t="s">
        <v>617</v>
      </c>
      <c r="AZ53" s="180" t="s">
        <v>1239</v>
      </c>
      <c r="BA53" s="180" t="s">
        <v>617</v>
      </c>
      <c r="BB53" s="180" t="s">
        <v>617</v>
      </c>
      <c r="BC53" s="180" t="s">
        <v>617</v>
      </c>
      <c r="BD53" s="180" t="s">
        <v>617</v>
      </c>
      <c r="BE53" s="180" t="s">
        <v>1240</v>
      </c>
      <c r="BF53" s="180" t="s">
        <v>617</v>
      </c>
      <c r="BG53" s="180" t="s">
        <v>1241</v>
      </c>
      <c r="BM53" s="179" t="s">
        <v>122</v>
      </c>
      <c r="BN53" s="180" t="s">
        <v>1299</v>
      </c>
      <c r="BO53" s="180" t="s">
        <v>617</v>
      </c>
      <c r="BP53" s="180" t="s">
        <v>617</v>
      </c>
      <c r="BQ53" s="180" t="s">
        <v>617</v>
      </c>
      <c r="BR53" s="180" t="s">
        <v>1300</v>
      </c>
      <c r="BS53" s="180" t="s">
        <v>617</v>
      </c>
      <c r="BT53" s="180" t="s">
        <v>617</v>
      </c>
      <c r="BU53" s="180" t="s">
        <v>1301</v>
      </c>
      <c r="BV53" s="180" t="s">
        <v>617</v>
      </c>
      <c r="BW53" s="180" t="s">
        <v>1302</v>
      </c>
      <c r="CC53" s="179" t="s">
        <v>122</v>
      </c>
      <c r="CD53" s="180" t="s">
        <v>1411</v>
      </c>
      <c r="CE53" s="180" t="s">
        <v>617</v>
      </c>
      <c r="CF53" s="180" t="s">
        <v>617</v>
      </c>
      <c r="CG53" s="180" t="s">
        <v>617</v>
      </c>
      <c r="CH53" s="180" t="s">
        <v>617</v>
      </c>
      <c r="CI53" s="180" t="s">
        <v>617</v>
      </c>
      <c r="CJ53" s="180" t="s">
        <v>617</v>
      </c>
      <c r="CK53" s="180" t="s">
        <v>1412</v>
      </c>
      <c r="CL53" s="180" t="s">
        <v>1413</v>
      </c>
      <c r="CM53" s="180" t="s">
        <v>1414</v>
      </c>
      <c r="CS53" s="179" t="s">
        <v>122</v>
      </c>
      <c r="CT53" s="180" t="s">
        <v>1411</v>
      </c>
      <c r="CU53" s="180" t="s">
        <v>617</v>
      </c>
      <c r="CV53" s="180" t="s">
        <v>617</v>
      </c>
      <c r="CW53" s="180" t="s">
        <v>617</v>
      </c>
      <c r="CX53" s="180" t="s">
        <v>617</v>
      </c>
      <c r="CY53" s="180" t="s">
        <v>617</v>
      </c>
      <c r="CZ53" s="180" t="s">
        <v>617</v>
      </c>
      <c r="DA53" s="180" t="s">
        <v>1412</v>
      </c>
      <c r="DB53" s="180" t="s">
        <v>1413</v>
      </c>
      <c r="DC53" s="180" t="s">
        <v>1414</v>
      </c>
      <c r="DI53" s="179" t="s">
        <v>122</v>
      </c>
      <c r="DJ53" s="180" t="s">
        <v>1411</v>
      </c>
      <c r="DK53" s="180" t="s">
        <v>617</v>
      </c>
      <c r="DL53" s="180" t="s">
        <v>617</v>
      </c>
      <c r="DM53" s="180" t="s">
        <v>617</v>
      </c>
      <c r="DN53" s="180" t="s">
        <v>617</v>
      </c>
      <c r="DO53" s="180" t="s">
        <v>617</v>
      </c>
      <c r="DP53" s="180" t="s">
        <v>617</v>
      </c>
      <c r="DQ53" s="180" t="s">
        <v>1412</v>
      </c>
      <c r="DR53" s="180" t="s">
        <v>1413</v>
      </c>
      <c r="DS53" s="180" t="s">
        <v>1414</v>
      </c>
    </row>
    <row r="54" spans="1:123" ht="14.4" thickBot="1" x14ac:dyDescent="0.35">
      <c r="A54" s="179" t="s">
        <v>123</v>
      </c>
      <c r="B54" s="180" t="s">
        <v>621</v>
      </c>
      <c r="C54" s="180" t="s">
        <v>622</v>
      </c>
      <c r="D54" s="180" t="s">
        <v>622</v>
      </c>
      <c r="E54" s="180" t="s">
        <v>622</v>
      </c>
      <c r="F54" s="180" t="s">
        <v>623</v>
      </c>
      <c r="G54" s="180" t="s">
        <v>622</v>
      </c>
      <c r="H54" s="180" t="s">
        <v>622</v>
      </c>
      <c r="I54" s="180" t="s">
        <v>622</v>
      </c>
      <c r="J54" s="180" t="s">
        <v>622</v>
      </c>
      <c r="K54" s="180" t="s">
        <v>624</v>
      </c>
      <c r="Q54" s="179" t="s">
        <v>123</v>
      </c>
      <c r="R54" s="180" t="s">
        <v>622</v>
      </c>
      <c r="S54" s="180" t="s">
        <v>622</v>
      </c>
      <c r="T54" s="180" t="s">
        <v>1006</v>
      </c>
      <c r="U54" s="180" t="s">
        <v>622</v>
      </c>
      <c r="V54" s="180" t="s">
        <v>1007</v>
      </c>
      <c r="W54" s="180" t="s">
        <v>622</v>
      </c>
      <c r="X54" s="180" t="s">
        <v>1008</v>
      </c>
      <c r="Y54" s="180" t="s">
        <v>622</v>
      </c>
      <c r="Z54" s="180" t="s">
        <v>622</v>
      </c>
      <c r="AA54" s="180" t="s">
        <v>1009</v>
      </c>
      <c r="AG54" s="179" t="s">
        <v>123</v>
      </c>
      <c r="AH54" s="180" t="s">
        <v>1135</v>
      </c>
      <c r="AI54" s="180" t="s">
        <v>622</v>
      </c>
      <c r="AJ54" s="180" t="s">
        <v>1136</v>
      </c>
      <c r="AK54" s="180" t="s">
        <v>622</v>
      </c>
      <c r="AL54" s="180" t="s">
        <v>1137</v>
      </c>
      <c r="AM54" s="180" t="s">
        <v>622</v>
      </c>
      <c r="AN54" s="180" t="s">
        <v>622</v>
      </c>
      <c r="AO54" s="180" t="s">
        <v>622</v>
      </c>
      <c r="AP54" s="180" t="s">
        <v>622</v>
      </c>
      <c r="AQ54" s="180" t="s">
        <v>1138</v>
      </c>
      <c r="AW54" s="179" t="s">
        <v>123</v>
      </c>
      <c r="AX54" s="180" t="s">
        <v>622</v>
      </c>
      <c r="AY54" s="180" t="s">
        <v>622</v>
      </c>
      <c r="AZ54" s="180" t="s">
        <v>1242</v>
      </c>
      <c r="BA54" s="180" t="s">
        <v>622</v>
      </c>
      <c r="BB54" s="180" t="s">
        <v>622</v>
      </c>
      <c r="BC54" s="180" t="s">
        <v>622</v>
      </c>
      <c r="BD54" s="180" t="s">
        <v>622</v>
      </c>
      <c r="BE54" s="180" t="s">
        <v>622</v>
      </c>
      <c r="BF54" s="180" t="s">
        <v>622</v>
      </c>
      <c r="BG54" s="180" t="s">
        <v>1243</v>
      </c>
      <c r="BM54" s="179" t="s">
        <v>123</v>
      </c>
      <c r="BN54" s="180" t="s">
        <v>1303</v>
      </c>
      <c r="BO54" s="180" t="s">
        <v>622</v>
      </c>
      <c r="BP54" s="180" t="s">
        <v>622</v>
      </c>
      <c r="BQ54" s="180" t="s">
        <v>622</v>
      </c>
      <c r="BR54" s="180" t="s">
        <v>1304</v>
      </c>
      <c r="BS54" s="180" t="s">
        <v>622</v>
      </c>
      <c r="BT54" s="180" t="s">
        <v>622</v>
      </c>
      <c r="BU54" s="180" t="s">
        <v>622</v>
      </c>
      <c r="BV54" s="180" t="s">
        <v>622</v>
      </c>
      <c r="BW54" s="180" t="s">
        <v>1305</v>
      </c>
      <c r="CC54" s="179" t="s">
        <v>123</v>
      </c>
      <c r="CD54" s="180" t="s">
        <v>1415</v>
      </c>
      <c r="CE54" s="180" t="s">
        <v>622</v>
      </c>
      <c r="CF54" s="180" t="s">
        <v>622</v>
      </c>
      <c r="CG54" s="180" t="s">
        <v>622</v>
      </c>
      <c r="CH54" s="180" t="s">
        <v>622</v>
      </c>
      <c r="CI54" s="180" t="s">
        <v>622</v>
      </c>
      <c r="CJ54" s="180" t="s">
        <v>622</v>
      </c>
      <c r="CK54" s="180" t="s">
        <v>622</v>
      </c>
      <c r="CL54" s="180" t="s">
        <v>1416</v>
      </c>
      <c r="CM54" s="180" t="s">
        <v>1417</v>
      </c>
      <c r="CS54" s="179" t="s">
        <v>123</v>
      </c>
      <c r="CT54" s="180" t="s">
        <v>1415</v>
      </c>
      <c r="CU54" s="180" t="s">
        <v>622</v>
      </c>
      <c r="CV54" s="180" t="s">
        <v>622</v>
      </c>
      <c r="CW54" s="180" t="s">
        <v>622</v>
      </c>
      <c r="CX54" s="180" t="s">
        <v>622</v>
      </c>
      <c r="CY54" s="180" t="s">
        <v>622</v>
      </c>
      <c r="CZ54" s="180" t="s">
        <v>622</v>
      </c>
      <c r="DA54" s="180" t="s">
        <v>622</v>
      </c>
      <c r="DB54" s="180" t="s">
        <v>1416</v>
      </c>
      <c r="DC54" s="180" t="s">
        <v>1417</v>
      </c>
      <c r="DI54" s="179" t="s">
        <v>123</v>
      </c>
      <c r="DJ54" s="180" t="s">
        <v>1415</v>
      </c>
      <c r="DK54" s="180" t="s">
        <v>622</v>
      </c>
      <c r="DL54" s="180" t="s">
        <v>622</v>
      </c>
      <c r="DM54" s="180" t="s">
        <v>622</v>
      </c>
      <c r="DN54" s="180" t="s">
        <v>622</v>
      </c>
      <c r="DO54" s="180" t="s">
        <v>622</v>
      </c>
      <c r="DP54" s="180" t="s">
        <v>622</v>
      </c>
      <c r="DQ54" s="180" t="s">
        <v>622</v>
      </c>
      <c r="DR54" s="180" t="s">
        <v>1416</v>
      </c>
      <c r="DS54" s="180" t="s">
        <v>1417</v>
      </c>
    </row>
    <row r="55" spans="1:123" ht="14.4" thickBot="1" x14ac:dyDescent="0.35">
      <c r="A55" s="179" t="s">
        <v>124</v>
      </c>
      <c r="B55" s="180" t="s">
        <v>625</v>
      </c>
      <c r="C55" s="180" t="s">
        <v>626</v>
      </c>
      <c r="D55" s="180" t="s">
        <v>626</v>
      </c>
      <c r="E55" s="180" t="s">
        <v>626</v>
      </c>
      <c r="F55" s="180" t="s">
        <v>627</v>
      </c>
      <c r="G55" s="180" t="s">
        <v>626</v>
      </c>
      <c r="H55" s="180" t="s">
        <v>626</v>
      </c>
      <c r="I55" s="180" t="s">
        <v>626</v>
      </c>
      <c r="J55" s="180" t="s">
        <v>626</v>
      </c>
      <c r="K55" s="180" t="s">
        <v>628</v>
      </c>
      <c r="Q55" s="179" t="s">
        <v>124</v>
      </c>
      <c r="R55" s="180" t="s">
        <v>626</v>
      </c>
      <c r="S55" s="180" t="s">
        <v>626</v>
      </c>
      <c r="T55" s="180" t="s">
        <v>1010</v>
      </c>
      <c r="U55" s="180" t="s">
        <v>626</v>
      </c>
      <c r="V55" s="180" t="s">
        <v>1011</v>
      </c>
      <c r="W55" s="180" t="s">
        <v>626</v>
      </c>
      <c r="X55" s="180" t="s">
        <v>1012</v>
      </c>
      <c r="Y55" s="180" t="s">
        <v>626</v>
      </c>
      <c r="Z55" s="180" t="s">
        <v>626</v>
      </c>
      <c r="AA55" s="180" t="s">
        <v>1013</v>
      </c>
      <c r="AG55" s="179" t="s">
        <v>124</v>
      </c>
      <c r="AH55" s="180" t="s">
        <v>1139</v>
      </c>
      <c r="AI55" s="180" t="s">
        <v>626</v>
      </c>
      <c r="AJ55" s="180" t="s">
        <v>1140</v>
      </c>
      <c r="AK55" s="180" t="s">
        <v>626</v>
      </c>
      <c r="AL55" s="180" t="s">
        <v>1141</v>
      </c>
      <c r="AM55" s="180" t="s">
        <v>626</v>
      </c>
      <c r="AN55" s="180" t="s">
        <v>626</v>
      </c>
      <c r="AO55" s="180" t="s">
        <v>626</v>
      </c>
      <c r="AP55" s="180" t="s">
        <v>626</v>
      </c>
      <c r="AQ55" s="180" t="s">
        <v>1031</v>
      </c>
      <c r="AW55" s="179" t="s">
        <v>124</v>
      </c>
      <c r="AX55" s="180" t="s">
        <v>626</v>
      </c>
      <c r="AY55" s="180" t="s">
        <v>626</v>
      </c>
      <c r="AZ55" s="180" t="s">
        <v>1244</v>
      </c>
      <c r="BA55" s="180" t="s">
        <v>626</v>
      </c>
      <c r="BB55" s="180" t="s">
        <v>626</v>
      </c>
      <c r="BC55" s="180" t="s">
        <v>626</v>
      </c>
      <c r="BD55" s="180" t="s">
        <v>626</v>
      </c>
      <c r="BE55" s="180" t="s">
        <v>626</v>
      </c>
      <c r="BF55" s="180" t="s">
        <v>626</v>
      </c>
      <c r="BG55" s="180" t="s">
        <v>1245</v>
      </c>
      <c r="BM55" s="179" t="s">
        <v>124</v>
      </c>
      <c r="BN55" s="180" t="s">
        <v>1306</v>
      </c>
      <c r="BO55" s="180" t="s">
        <v>626</v>
      </c>
      <c r="BP55" s="180" t="s">
        <v>626</v>
      </c>
      <c r="BQ55" s="180" t="s">
        <v>626</v>
      </c>
      <c r="BR55" s="180" t="s">
        <v>1307</v>
      </c>
      <c r="BS55" s="180" t="s">
        <v>626</v>
      </c>
      <c r="BT55" s="180" t="s">
        <v>626</v>
      </c>
      <c r="BU55" s="180" t="s">
        <v>626</v>
      </c>
      <c r="BV55" s="180" t="s">
        <v>626</v>
      </c>
      <c r="BW55" s="180" t="s">
        <v>1308</v>
      </c>
      <c r="CC55" s="179" t="s">
        <v>124</v>
      </c>
      <c r="CD55" s="180" t="s">
        <v>1418</v>
      </c>
      <c r="CE55" s="180" t="s">
        <v>626</v>
      </c>
      <c r="CF55" s="180" t="s">
        <v>626</v>
      </c>
      <c r="CG55" s="180" t="s">
        <v>626</v>
      </c>
      <c r="CH55" s="180" t="s">
        <v>626</v>
      </c>
      <c r="CI55" s="180" t="s">
        <v>626</v>
      </c>
      <c r="CJ55" s="180" t="s">
        <v>626</v>
      </c>
      <c r="CK55" s="180" t="s">
        <v>626</v>
      </c>
      <c r="CL55" s="180" t="s">
        <v>1419</v>
      </c>
      <c r="CM55" s="180" t="s">
        <v>1420</v>
      </c>
      <c r="CS55" s="179" t="s">
        <v>124</v>
      </c>
      <c r="CT55" s="180" t="s">
        <v>1418</v>
      </c>
      <c r="CU55" s="180" t="s">
        <v>626</v>
      </c>
      <c r="CV55" s="180" t="s">
        <v>626</v>
      </c>
      <c r="CW55" s="180" t="s">
        <v>626</v>
      </c>
      <c r="CX55" s="180" t="s">
        <v>626</v>
      </c>
      <c r="CY55" s="180" t="s">
        <v>626</v>
      </c>
      <c r="CZ55" s="180" t="s">
        <v>626</v>
      </c>
      <c r="DA55" s="180" t="s">
        <v>626</v>
      </c>
      <c r="DB55" s="180" t="s">
        <v>1419</v>
      </c>
      <c r="DC55" s="180" t="s">
        <v>1420</v>
      </c>
      <c r="DI55" s="179" t="s">
        <v>124</v>
      </c>
      <c r="DJ55" s="180" t="s">
        <v>1418</v>
      </c>
      <c r="DK55" s="180" t="s">
        <v>626</v>
      </c>
      <c r="DL55" s="180" t="s">
        <v>626</v>
      </c>
      <c r="DM55" s="180" t="s">
        <v>626</v>
      </c>
      <c r="DN55" s="180" t="s">
        <v>626</v>
      </c>
      <c r="DO55" s="180" t="s">
        <v>626</v>
      </c>
      <c r="DP55" s="180" t="s">
        <v>626</v>
      </c>
      <c r="DQ55" s="180" t="s">
        <v>626</v>
      </c>
      <c r="DR55" s="180" t="s">
        <v>1419</v>
      </c>
      <c r="DS55" s="180" t="s">
        <v>1420</v>
      </c>
    </row>
    <row r="56" spans="1:123" ht="14.4" thickBot="1" x14ac:dyDescent="0.35">
      <c r="A56" s="179" t="s">
        <v>629</v>
      </c>
      <c r="B56" s="180" t="s">
        <v>630</v>
      </c>
      <c r="C56" s="180" t="s">
        <v>631</v>
      </c>
      <c r="D56" s="180" t="s">
        <v>631</v>
      </c>
      <c r="E56" s="180" t="s">
        <v>631</v>
      </c>
      <c r="F56" s="180" t="s">
        <v>632</v>
      </c>
      <c r="G56" s="180" t="s">
        <v>631</v>
      </c>
      <c r="H56" s="180" t="s">
        <v>631</v>
      </c>
      <c r="I56" s="180" t="s">
        <v>631</v>
      </c>
      <c r="J56" s="180" t="s">
        <v>631</v>
      </c>
      <c r="K56" s="180" t="s">
        <v>633</v>
      </c>
      <c r="Q56" s="179" t="s">
        <v>629</v>
      </c>
      <c r="R56" s="180" t="s">
        <v>631</v>
      </c>
      <c r="S56" s="180" t="s">
        <v>631</v>
      </c>
      <c r="T56" s="180" t="s">
        <v>1014</v>
      </c>
      <c r="U56" s="180" t="s">
        <v>631</v>
      </c>
      <c r="V56" s="180" t="s">
        <v>631</v>
      </c>
      <c r="W56" s="180" t="s">
        <v>631</v>
      </c>
      <c r="X56" s="180" t="s">
        <v>1015</v>
      </c>
      <c r="Y56" s="180" t="s">
        <v>631</v>
      </c>
      <c r="Z56" s="180" t="s">
        <v>631</v>
      </c>
      <c r="AA56" s="180" t="s">
        <v>1016</v>
      </c>
      <c r="AG56" s="179" t="s">
        <v>629</v>
      </c>
      <c r="AH56" s="180" t="s">
        <v>1142</v>
      </c>
      <c r="AI56" s="180" t="s">
        <v>631</v>
      </c>
      <c r="AJ56" s="180" t="s">
        <v>1143</v>
      </c>
      <c r="AK56" s="180" t="s">
        <v>631</v>
      </c>
      <c r="AL56" s="180" t="s">
        <v>631</v>
      </c>
      <c r="AM56" s="180" t="s">
        <v>631</v>
      </c>
      <c r="AN56" s="180" t="s">
        <v>631</v>
      </c>
      <c r="AO56" s="180" t="s">
        <v>631</v>
      </c>
      <c r="AP56" s="180" t="s">
        <v>631</v>
      </c>
      <c r="AQ56" s="180" t="s">
        <v>1144</v>
      </c>
      <c r="AW56" s="179" t="s">
        <v>629</v>
      </c>
      <c r="AX56" s="180" t="s">
        <v>631</v>
      </c>
      <c r="AY56" s="180" t="s">
        <v>631</v>
      </c>
      <c r="AZ56" s="180" t="s">
        <v>1246</v>
      </c>
      <c r="BA56" s="180" t="s">
        <v>631</v>
      </c>
      <c r="BB56" s="180" t="s">
        <v>631</v>
      </c>
      <c r="BC56" s="180" t="s">
        <v>631</v>
      </c>
      <c r="BD56" s="180" t="s">
        <v>631</v>
      </c>
      <c r="BE56" s="180" t="s">
        <v>631</v>
      </c>
      <c r="BF56" s="180" t="s">
        <v>631</v>
      </c>
      <c r="BG56" s="180" t="s">
        <v>1247</v>
      </c>
      <c r="BM56" s="179" t="s">
        <v>629</v>
      </c>
      <c r="BN56" s="180" t="s">
        <v>1309</v>
      </c>
      <c r="BO56" s="180" t="s">
        <v>631</v>
      </c>
      <c r="BP56" s="180" t="s">
        <v>631</v>
      </c>
      <c r="BQ56" s="180" t="s">
        <v>631</v>
      </c>
      <c r="BR56" s="180" t="s">
        <v>631</v>
      </c>
      <c r="BS56" s="180" t="s">
        <v>631</v>
      </c>
      <c r="BT56" s="180" t="s">
        <v>631</v>
      </c>
      <c r="BU56" s="180" t="s">
        <v>631</v>
      </c>
      <c r="BV56" s="180" t="s">
        <v>631</v>
      </c>
      <c r="BW56" s="180" t="s">
        <v>1310</v>
      </c>
      <c r="CC56" s="179" t="s">
        <v>629</v>
      </c>
      <c r="CD56" s="180" t="s">
        <v>1421</v>
      </c>
      <c r="CE56" s="180" t="s">
        <v>631</v>
      </c>
      <c r="CF56" s="180" t="s">
        <v>631</v>
      </c>
      <c r="CG56" s="180" t="s">
        <v>631</v>
      </c>
      <c r="CH56" s="180" t="s">
        <v>631</v>
      </c>
      <c r="CI56" s="180" t="s">
        <v>631</v>
      </c>
      <c r="CJ56" s="180" t="s">
        <v>631</v>
      </c>
      <c r="CK56" s="180" t="s">
        <v>631</v>
      </c>
      <c r="CL56" s="180" t="s">
        <v>1422</v>
      </c>
      <c r="CM56" s="180" t="s">
        <v>1423</v>
      </c>
      <c r="CS56" s="179" t="s">
        <v>629</v>
      </c>
      <c r="CT56" s="180" t="s">
        <v>1421</v>
      </c>
      <c r="CU56" s="180" t="s">
        <v>631</v>
      </c>
      <c r="CV56" s="180" t="s">
        <v>631</v>
      </c>
      <c r="CW56" s="180" t="s">
        <v>631</v>
      </c>
      <c r="CX56" s="180" t="s">
        <v>631</v>
      </c>
      <c r="CY56" s="180" t="s">
        <v>631</v>
      </c>
      <c r="CZ56" s="180" t="s">
        <v>631</v>
      </c>
      <c r="DA56" s="180" t="s">
        <v>631</v>
      </c>
      <c r="DB56" s="180" t="s">
        <v>1422</v>
      </c>
      <c r="DC56" s="180" t="s">
        <v>1423</v>
      </c>
      <c r="DI56" s="179" t="s">
        <v>629</v>
      </c>
      <c r="DJ56" s="180" t="s">
        <v>1421</v>
      </c>
      <c r="DK56" s="180" t="s">
        <v>631</v>
      </c>
      <c r="DL56" s="180" t="s">
        <v>631</v>
      </c>
      <c r="DM56" s="180" t="s">
        <v>631</v>
      </c>
      <c r="DN56" s="180" t="s">
        <v>631</v>
      </c>
      <c r="DO56" s="180" t="s">
        <v>631</v>
      </c>
      <c r="DP56" s="180" t="s">
        <v>631</v>
      </c>
      <c r="DQ56" s="180" t="s">
        <v>631</v>
      </c>
      <c r="DR56" s="180" t="s">
        <v>1422</v>
      </c>
      <c r="DS56" s="180" t="s">
        <v>1423</v>
      </c>
    </row>
    <row r="57" spans="1:123" ht="14.4" thickBot="1" x14ac:dyDescent="0.35">
      <c r="A57" s="179" t="s">
        <v>634</v>
      </c>
      <c r="B57" s="180" t="s">
        <v>635</v>
      </c>
      <c r="C57" s="180" t="s">
        <v>141</v>
      </c>
      <c r="D57" s="180" t="s">
        <v>141</v>
      </c>
      <c r="E57" s="180" t="s">
        <v>141</v>
      </c>
      <c r="F57" s="180" t="s">
        <v>636</v>
      </c>
      <c r="G57" s="180" t="s">
        <v>141</v>
      </c>
      <c r="H57" s="180" t="s">
        <v>141</v>
      </c>
      <c r="I57" s="180" t="s">
        <v>141</v>
      </c>
      <c r="J57" s="180" t="s">
        <v>141</v>
      </c>
      <c r="K57" s="180" t="s">
        <v>141</v>
      </c>
      <c r="Q57" s="179" t="s">
        <v>634</v>
      </c>
      <c r="R57" s="180" t="s">
        <v>141</v>
      </c>
      <c r="S57" s="180" t="s">
        <v>141</v>
      </c>
      <c r="T57" s="180" t="s">
        <v>1017</v>
      </c>
      <c r="U57" s="180" t="s">
        <v>141</v>
      </c>
      <c r="V57" s="180" t="s">
        <v>141</v>
      </c>
      <c r="W57" s="180" t="s">
        <v>141</v>
      </c>
      <c r="X57" s="180" t="s">
        <v>1018</v>
      </c>
      <c r="Y57" s="180" t="s">
        <v>141</v>
      </c>
      <c r="Z57" s="180" t="s">
        <v>141</v>
      </c>
      <c r="AA57" s="180" t="s">
        <v>141</v>
      </c>
      <c r="AG57" s="179" t="s">
        <v>634</v>
      </c>
      <c r="AH57" s="180" t="s">
        <v>1145</v>
      </c>
      <c r="AI57" s="180" t="s">
        <v>141</v>
      </c>
      <c r="AJ57" s="180" t="s">
        <v>1146</v>
      </c>
      <c r="AK57" s="180" t="s">
        <v>141</v>
      </c>
      <c r="AL57" s="180" t="s">
        <v>141</v>
      </c>
      <c r="AM57" s="180" t="s">
        <v>141</v>
      </c>
      <c r="AN57" s="180" t="s">
        <v>141</v>
      </c>
      <c r="AO57" s="180" t="s">
        <v>141</v>
      </c>
      <c r="AP57" s="180" t="s">
        <v>141</v>
      </c>
      <c r="AQ57" s="180" t="s">
        <v>141</v>
      </c>
      <c r="AW57" s="179" t="s">
        <v>634</v>
      </c>
      <c r="AX57" s="180" t="s">
        <v>141</v>
      </c>
      <c r="AY57" s="180" t="s">
        <v>141</v>
      </c>
      <c r="AZ57" s="180" t="s">
        <v>1248</v>
      </c>
      <c r="BA57" s="180" t="s">
        <v>141</v>
      </c>
      <c r="BB57" s="180" t="s">
        <v>141</v>
      </c>
      <c r="BC57" s="180" t="s">
        <v>141</v>
      </c>
      <c r="BD57" s="180" t="s">
        <v>141</v>
      </c>
      <c r="BE57" s="180" t="s">
        <v>141</v>
      </c>
      <c r="BF57" s="180" t="s">
        <v>141</v>
      </c>
      <c r="BG57" s="180" t="s">
        <v>141</v>
      </c>
      <c r="BM57" s="179" t="s">
        <v>634</v>
      </c>
      <c r="BN57" s="180" t="s">
        <v>1311</v>
      </c>
      <c r="BO57" s="180" t="s">
        <v>141</v>
      </c>
      <c r="BP57" s="180" t="s">
        <v>141</v>
      </c>
      <c r="BQ57" s="180" t="s">
        <v>141</v>
      </c>
      <c r="BR57" s="180" t="s">
        <v>141</v>
      </c>
      <c r="BS57" s="180" t="s">
        <v>141</v>
      </c>
      <c r="BT57" s="180" t="s">
        <v>141</v>
      </c>
      <c r="BU57" s="180" t="s">
        <v>141</v>
      </c>
      <c r="BV57" s="180" t="s">
        <v>141</v>
      </c>
      <c r="BW57" s="180" t="s">
        <v>141</v>
      </c>
      <c r="CC57" s="179" t="s">
        <v>634</v>
      </c>
      <c r="CD57" s="180" t="s">
        <v>864</v>
      </c>
      <c r="CE57" s="180" t="s">
        <v>141</v>
      </c>
      <c r="CF57" s="180" t="s">
        <v>141</v>
      </c>
      <c r="CG57" s="180" t="s">
        <v>141</v>
      </c>
      <c r="CH57" s="180" t="s">
        <v>141</v>
      </c>
      <c r="CI57" s="180" t="s">
        <v>141</v>
      </c>
      <c r="CJ57" s="180" t="s">
        <v>141</v>
      </c>
      <c r="CK57" s="180" t="s">
        <v>141</v>
      </c>
      <c r="CL57" s="180" t="s">
        <v>1424</v>
      </c>
      <c r="CM57" s="180" t="s">
        <v>141</v>
      </c>
      <c r="CS57" s="179" t="s">
        <v>634</v>
      </c>
      <c r="CT57" s="180" t="s">
        <v>864</v>
      </c>
      <c r="CU57" s="180" t="s">
        <v>141</v>
      </c>
      <c r="CV57" s="180" t="s">
        <v>141</v>
      </c>
      <c r="CW57" s="180" t="s">
        <v>141</v>
      </c>
      <c r="CX57" s="180" t="s">
        <v>141</v>
      </c>
      <c r="CY57" s="180" t="s">
        <v>141</v>
      </c>
      <c r="CZ57" s="180" t="s">
        <v>141</v>
      </c>
      <c r="DA57" s="180" t="s">
        <v>141</v>
      </c>
      <c r="DB57" s="180" t="s">
        <v>1424</v>
      </c>
      <c r="DC57" s="180" t="s">
        <v>141</v>
      </c>
      <c r="DI57" s="179" t="s">
        <v>634</v>
      </c>
      <c r="DJ57" s="180" t="s">
        <v>864</v>
      </c>
      <c r="DK57" s="180" t="s">
        <v>141</v>
      </c>
      <c r="DL57" s="180" t="s">
        <v>141</v>
      </c>
      <c r="DM57" s="180" t="s">
        <v>141</v>
      </c>
      <c r="DN57" s="180" t="s">
        <v>141</v>
      </c>
      <c r="DO57" s="180" t="s">
        <v>141</v>
      </c>
      <c r="DP57" s="180" t="s">
        <v>141</v>
      </c>
      <c r="DQ57" s="180" t="s">
        <v>141</v>
      </c>
      <c r="DR57" s="180" t="s">
        <v>1424</v>
      </c>
      <c r="DS57" s="180" t="s">
        <v>141</v>
      </c>
    </row>
    <row r="58" spans="1:123" ht="18.600000000000001" thickBot="1" x14ac:dyDescent="0.35">
      <c r="A58" s="29"/>
      <c r="Q58" s="29"/>
      <c r="AG58" s="29"/>
      <c r="AW58" s="29"/>
      <c r="BM58" s="29"/>
      <c r="CC58" s="29"/>
      <c r="CS58" s="29"/>
      <c r="DI58" s="29"/>
    </row>
    <row r="59" spans="1:123" ht="14.4" thickBot="1" x14ac:dyDescent="0.35">
      <c r="A59" s="179" t="s">
        <v>125</v>
      </c>
      <c r="B59" s="179" t="s">
        <v>64</v>
      </c>
      <c r="C59" s="179" t="s">
        <v>65</v>
      </c>
      <c r="D59" s="179" t="s">
        <v>66</v>
      </c>
      <c r="E59" s="179" t="s">
        <v>67</v>
      </c>
      <c r="F59" s="179" t="s">
        <v>68</v>
      </c>
      <c r="G59" s="179" t="s">
        <v>69</v>
      </c>
      <c r="H59" s="179" t="s">
        <v>70</v>
      </c>
      <c r="I59" s="179" t="s">
        <v>71</v>
      </c>
      <c r="J59" s="179" t="s">
        <v>72</v>
      </c>
      <c r="K59" s="179" t="s">
        <v>73</v>
      </c>
      <c r="Q59" s="179" t="s">
        <v>125</v>
      </c>
      <c r="R59" s="179" t="s">
        <v>64</v>
      </c>
      <c r="S59" s="179" t="s">
        <v>65</v>
      </c>
      <c r="T59" s="179" t="s">
        <v>66</v>
      </c>
      <c r="U59" s="179" t="s">
        <v>67</v>
      </c>
      <c r="V59" s="179" t="s">
        <v>68</v>
      </c>
      <c r="W59" s="179" t="s">
        <v>69</v>
      </c>
      <c r="X59" s="179" t="s">
        <v>70</v>
      </c>
      <c r="Y59" s="179" t="s">
        <v>71</v>
      </c>
      <c r="Z59" s="179" t="s">
        <v>72</v>
      </c>
      <c r="AA59" s="179" t="s">
        <v>73</v>
      </c>
      <c r="AG59" s="179" t="s">
        <v>125</v>
      </c>
      <c r="AH59" s="179" t="s">
        <v>64</v>
      </c>
      <c r="AI59" s="179" t="s">
        <v>65</v>
      </c>
      <c r="AJ59" s="179" t="s">
        <v>66</v>
      </c>
      <c r="AK59" s="179" t="s">
        <v>67</v>
      </c>
      <c r="AL59" s="179" t="s">
        <v>68</v>
      </c>
      <c r="AM59" s="179" t="s">
        <v>69</v>
      </c>
      <c r="AN59" s="179" t="s">
        <v>70</v>
      </c>
      <c r="AO59" s="179" t="s">
        <v>71</v>
      </c>
      <c r="AP59" s="179" t="s">
        <v>72</v>
      </c>
      <c r="AQ59" s="179" t="s">
        <v>73</v>
      </c>
      <c r="AW59" s="179" t="s">
        <v>125</v>
      </c>
      <c r="AX59" s="179" t="s">
        <v>64</v>
      </c>
      <c r="AY59" s="179" t="s">
        <v>65</v>
      </c>
      <c r="AZ59" s="179" t="s">
        <v>66</v>
      </c>
      <c r="BA59" s="179" t="s">
        <v>67</v>
      </c>
      <c r="BB59" s="179" t="s">
        <v>68</v>
      </c>
      <c r="BC59" s="179" t="s">
        <v>69</v>
      </c>
      <c r="BD59" s="179" t="s">
        <v>70</v>
      </c>
      <c r="BE59" s="179" t="s">
        <v>71</v>
      </c>
      <c r="BF59" s="179" t="s">
        <v>72</v>
      </c>
      <c r="BG59" s="179" t="s">
        <v>73</v>
      </c>
      <c r="BM59" s="179" t="s">
        <v>125</v>
      </c>
      <c r="BN59" s="179" t="s">
        <v>64</v>
      </c>
      <c r="BO59" s="179" t="s">
        <v>65</v>
      </c>
      <c r="BP59" s="179" t="s">
        <v>66</v>
      </c>
      <c r="BQ59" s="179" t="s">
        <v>67</v>
      </c>
      <c r="BR59" s="179" t="s">
        <v>68</v>
      </c>
      <c r="BS59" s="179" t="s">
        <v>69</v>
      </c>
      <c r="BT59" s="179" t="s">
        <v>70</v>
      </c>
      <c r="BU59" s="179" t="s">
        <v>71</v>
      </c>
      <c r="BV59" s="179" t="s">
        <v>72</v>
      </c>
      <c r="BW59" s="179" t="s">
        <v>73</v>
      </c>
      <c r="CC59" s="179" t="s">
        <v>125</v>
      </c>
      <c r="CD59" s="179" t="s">
        <v>64</v>
      </c>
      <c r="CE59" s="179" t="s">
        <v>65</v>
      </c>
      <c r="CF59" s="179" t="s">
        <v>66</v>
      </c>
      <c r="CG59" s="179" t="s">
        <v>67</v>
      </c>
      <c r="CH59" s="179" t="s">
        <v>68</v>
      </c>
      <c r="CI59" s="179" t="s">
        <v>69</v>
      </c>
      <c r="CJ59" s="179" t="s">
        <v>70</v>
      </c>
      <c r="CK59" s="179" t="s">
        <v>71</v>
      </c>
      <c r="CL59" s="179" t="s">
        <v>72</v>
      </c>
      <c r="CM59" s="179" t="s">
        <v>73</v>
      </c>
      <c r="CS59" s="179" t="s">
        <v>125</v>
      </c>
      <c r="CT59" s="179" t="s">
        <v>64</v>
      </c>
      <c r="CU59" s="179" t="s">
        <v>65</v>
      </c>
      <c r="CV59" s="179" t="s">
        <v>66</v>
      </c>
      <c r="CW59" s="179" t="s">
        <v>67</v>
      </c>
      <c r="CX59" s="179" t="s">
        <v>68</v>
      </c>
      <c r="CY59" s="179" t="s">
        <v>69</v>
      </c>
      <c r="CZ59" s="179" t="s">
        <v>70</v>
      </c>
      <c r="DA59" s="179" t="s">
        <v>71</v>
      </c>
      <c r="DB59" s="179" t="s">
        <v>72</v>
      </c>
      <c r="DC59" s="179" t="s">
        <v>73</v>
      </c>
      <c r="DI59" s="179" t="s">
        <v>125</v>
      </c>
      <c r="DJ59" s="179" t="s">
        <v>64</v>
      </c>
      <c r="DK59" s="179" t="s">
        <v>65</v>
      </c>
      <c r="DL59" s="179" t="s">
        <v>66</v>
      </c>
      <c r="DM59" s="179" t="s">
        <v>67</v>
      </c>
      <c r="DN59" s="179" t="s">
        <v>68</v>
      </c>
      <c r="DO59" s="179" t="s">
        <v>69</v>
      </c>
      <c r="DP59" s="179" t="s">
        <v>70</v>
      </c>
      <c r="DQ59" s="179" t="s">
        <v>71</v>
      </c>
      <c r="DR59" s="179" t="s">
        <v>72</v>
      </c>
      <c r="DS59" s="179" t="s">
        <v>73</v>
      </c>
    </row>
    <row r="60" spans="1:123" ht="14.4" thickBot="1" x14ac:dyDescent="0.35">
      <c r="A60" s="179" t="s">
        <v>102</v>
      </c>
      <c r="B60" s="180">
        <v>499881.6</v>
      </c>
      <c r="C60" s="180">
        <v>35.5</v>
      </c>
      <c r="D60" s="180">
        <v>23</v>
      </c>
      <c r="E60" s="180">
        <v>34.5</v>
      </c>
      <c r="F60" s="180">
        <v>499850.1</v>
      </c>
      <c r="G60" s="180">
        <v>34.5</v>
      </c>
      <c r="H60" s="180">
        <v>23</v>
      </c>
      <c r="I60" s="180">
        <v>152</v>
      </c>
      <c r="J60" s="180">
        <v>52.5</v>
      </c>
      <c r="K60" s="180">
        <v>356.5</v>
      </c>
      <c r="Q60" s="179" t="s">
        <v>102</v>
      </c>
      <c r="R60" s="180">
        <v>23</v>
      </c>
      <c r="S60" s="180">
        <v>40.5</v>
      </c>
      <c r="T60" s="180">
        <v>499871.1</v>
      </c>
      <c r="U60" s="180">
        <v>23</v>
      </c>
      <c r="V60" s="180">
        <v>107.5</v>
      </c>
      <c r="W60" s="180">
        <v>39.5</v>
      </c>
      <c r="X60" s="180">
        <v>499810.6</v>
      </c>
      <c r="Y60" s="180">
        <v>100</v>
      </c>
      <c r="Z60" s="180">
        <v>48.5</v>
      </c>
      <c r="AA60" s="180">
        <v>274</v>
      </c>
      <c r="AG60" s="179" t="s">
        <v>102</v>
      </c>
      <c r="AH60" s="180">
        <v>499724.1</v>
      </c>
      <c r="AI60" s="180">
        <v>36</v>
      </c>
      <c r="AJ60" s="180">
        <v>499876.1</v>
      </c>
      <c r="AK60" s="180">
        <v>23</v>
      </c>
      <c r="AL60" s="180">
        <v>146</v>
      </c>
      <c r="AM60" s="180">
        <v>35</v>
      </c>
      <c r="AN60" s="180">
        <v>23</v>
      </c>
      <c r="AO60" s="180">
        <v>147.5</v>
      </c>
      <c r="AP60" s="180">
        <v>50</v>
      </c>
      <c r="AQ60" s="180">
        <v>384</v>
      </c>
      <c r="AW60" s="179" t="s">
        <v>102</v>
      </c>
      <c r="AX60" s="180">
        <v>26.5</v>
      </c>
      <c r="AY60" s="180">
        <v>37</v>
      </c>
      <c r="AZ60" s="180">
        <v>999673.1</v>
      </c>
      <c r="BA60" s="180">
        <v>23</v>
      </c>
      <c r="BB60" s="180">
        <v>93</v>
      </c>
      <c r="BC60" s="180">
        <v>33.5</v>
      </c>
      <c r="BD60" s="180">
        <v>23</v>
      </c>
      <c r="BE60" s="180">
        <v>99.5</v>
      </c>
      <c r="BF60" s="180">
        <v>47.5</v>
      </c>
      <c r="BG60" s="180">
        <v>300.5</v>
      </c>
      <c r="BM60" s="179" t="s">
        <v>102</v>
      </c>
      <c r="BN60" s="180">
        <v>999660.8</v>
      </c>
      <c r="BO60" s="180">
        <v>40.5</v>
      </c>
      <c r="BP60" s="180">
        <v>23</v>
      </c>
      <c r="BQ60" s="180">
        <v>23</v>
      </c>
      <c r="BR60" s="180">
        <v>106.5</v>
      </c>
      <c r="BS60" s="180">
        <v>38</v>
      </c>
      <c r="BT60" s="180">
        <v>23</v>
      </c>
      <c r="BU60" s="180">
        <v>101</v>
      </c>
      <c r="BV60" s="180">
        <v>46.5</v>
      </c>
      <c r="BW60" s="180">
        <v>311.5</v>
      </c>
      <c r="CC60" s="179" t="s">
        <v>102</v>
      </c>
      <c r="CD60" s="180">
        <v>499889.6</v>
      </c>
      <c r="CE60" s="180">
        <v>28</v>
      </c>
      <c r="CF60" s="180">
        <v>23</v>
      </c>
      <c r="CG60" s="180">
        <v>23</v>
      </c>
      <c r="CH60" s="180">
        <v>143.5</v>
      </c>
      <c r="CI60" s="180">
        <v>38</v>
      </c>
      <c r="CJ60" s="180">
        <v>23</v>
      </c>
      <c r="CK60" s="180">
        <v>136.5</v>
      </c>
      <c r="CL60" s="180">
        <v>499774.6</v>
      </c>
      <c r="CM60" s="180">
        <v>383</v>
      </c>
      <c r="CS60" s="179" t="s">
        <v>102</v>
      </c>
      <c r="CT60" s="180">
        <v>499889.6</v>
      </c>
      <c r="CU60" s="180">
        <v>28</v>
      </c>
      <c r="CV60" s="180">
        <v>23</v>
      </c>
      <c r="CW60" s="180">
        <v>23</v>
      </c>
      <c r="CX60" s="180">
        <v>143.5</v>
      </c>
      <c r="CY60" s="180">
        <v>38</v>
      </c>
      <c r="CZ60" s="180">
        <v>23</v>
      </c>
      <c r="DA60" s="180">
        <v>136.5</v>
      </c>
      <c r="DB60" s="180">
        <v>499774.6</v>
      </c>
      <c r="DC60" s="180">
        <v>383</v>
      </c>
      <c r="DI60" s="179" t="s">
        <v>102</v>
      </c>
      <c r="DJ60" s="180">
        <v>499889.6</v>
      </c>
      <c r="DK60" s="180">
        <v>28</v>
      </c>
      <c r="DL60" s="180">
        <v>23</v>
      </c>
      <c r="DM60" s="180">
        <v>23</v>
      </c>
      <c r="DN60" s="180">
        <v>143.5</v>
      </c>
      <c r="DO60" s="180">
        <v>38</v>
      </c>
      <c r="DP60" s="180">
        <v>23</v>
      </c>
      <c r="DQ60" s="180">
        <v>136.5</v>
      </c>
      <c r="DR60" s="180">
        <v>499774.6</v>
      </c>
      <c r="DS60" s="180">
        <v>383</v>
      </c>
    </row>
    <row r="61" spans="1:123" ht="14.4" thickBot="1" x14ac:dyDescent="0.35">
      <c r="A61" s="179" t="s">
        <v>104</v>
      </c>
      <c r="B61" s="180">
        <v>499876.1</v>
      </c>
      <c r="C61" s="180">
        <v>34.5</v>
      </c>
      <c r="D61" s="180">
        <v>22</v>
      </c>
      <c r="E61" s="180">
        <v>22</v>
      </c>
      <c r="F61" s="180">
        <v>499849.1</v>
      </c>
      <c r="G61" s="180">
        <v>33.5</v>
      </c>
      <c r="H61" s="180">
        <v>22</v>
      </c>
      <c r="I61" s="180">
        <v>151</v>
      </c>
      <c r="J61" s="180">
        <v>44</v>
      </c>
      <c r="K61" s="180">
        <v>228</v>
      </c>
      <c r="Q61" s="179" t="s">
        <v>104</v>
      </c>
      <c r="R61" s="180">
        <v>22</v>
      </c>
      <c r="S61" s="180">
        <v>39.5</v>
      </c>
      <c r="T61" s="180">
        <v>499870.1</v>
      </c>
      <c r="U61" s="180">
        <v>22</v>
      </c>
      <c r="V61" s="180">
        <v>106.5</v>
      </c>
      <c r="W61" s="180">
        <v>38.5</v>
      </c>
      <c r="X61" s="180">
        <v>499809.6</v>
      </c>
      <c r="Y61" s="180">
        <v>99</v>
      </c>
      <c r="Z61" s="180">
        <v>37</v>
      </c>
      <c r="AA61" s="180">
        <v>189.5</v>
      </c>
      <c r="AG61" s="179" t="s">
        <v>104</v>
      </c>
      <c r="AH61" s="180">
        <v>499718.6</v>
      </c>
      <c r="AI61" s="180">
        <v>35</v>
      </c>
      <c r="AJ61" s="180">
        <v>499875.1</v>
      </c>
      <c r="AK61" s="180">
        <v>22</v>
      </c>
      <c r="AL61" s="180">
        <v>145</v>
      </c>
      <c r="AM61" s="180">
        <v>34</v>
      </c>
      <c r="AN61" s="180">
        <v>22</v>
      </c>
      <c r="AO61" s="180">
        <v>146.5</v>
      </c>
      <c r="AP61" s="180">
        <v>33</v>
      </c>
      <c r="AQ61" s="180">
        <v>234</v>
      </c>
      <c r="AW61" s="179" t="s">
        <v>104</v>
      </c>
      <c r="AX61" s="180">
        <v>22</v>
      </c>
      <c r="AY61" s="180">
        <v>36</v>
      </c>
      <c r="AZ61" s="180">
        <v>999672.1</v>
      </c>
      <c r="BA61" s="180">
        <v>22</v>
      </c>
      <c r="BB61" s="180">
        <v>92</v>
      </c>
      <c r="BC61" s="180">
        <v>32.5</v>
      </c>
      <c r="BD61" s="180">
        <v>22</v>
      </c>
      <c r="BE61" s="180">
        <v>98.5</v>
      </c>
      <c r="BF61" s="180">
        <v>31</v>
      </c>
      <c r="BG61" s="180">
        <v>185</v>
      </c>
      <c r="BM61" s="179" t="s">
        <v>104</v>
      </c>
      <c r="BN61" s="180">
        <v>999659.8</v>
      </c>
      <c r="BO61" s="180">
        <v>39.5</v>
      </c>
      <c r="BP61" s="180">
        <v>22</v>
      </c>
      <c r="BQ61" s="180">
        <v>22</v>
      </c>
      <c r="BR61" s="180">
        <v>105.5</v>
      </c>
      <c r="BS61" s="180">
        <v>37</v>
      </c>
      <c r="BT61" s="180">
        <v>22</v>
      </c>
      <c r="BU61" s="180">
        <v>100</v>
      </c>
      <c r="BV61" s="180">
        <v>35.5</v>
      </c>
      <c r="BW61" s="180">
        <v>186.5</v>
      </c>
      <c r="CC61" s="179" t="s">
        <v>104</v>
      </c>
      <c r="CD61" s="180">
        <v>499888.6</v>
      </c>
      <c r="CE61" s="180">
        <v>27</v>
      </c>
      <c r="CF61" s="180">
        <v>22</v>
      </c>
      <c r="CG61" s="180">
        <v>22</v>
      </c>
      <c r="CH61" s="180">
        <v>142.5</v>
      </c>
      <c r="CI61" s="180">
        <v>37</v>
      </c>
      <c r="CJ61" s="180">
        <v>22</v>
      </c>
      <c r="CK61" s="180">
        <v>135.5</v>
      </c>
      <c r="CL61" s="180">
        <v>499763.6</v>
      </c>
      <c r="CM61" s="180">
        <v>209.5</v>
      </c>
      <c r="CS61" s="179" t="s">
        <v>104</v>
      </c>
      <c r="CT61" s="180">
        <v>499888.6</v>
      </c>
      <c r="CU61" s="180">
        <v>27</v>
      </c>
      <c r="CV61" s="180">
        <v>22</v>
      </c>
      <c r="CW61" s="180">
        <v>22</v>
      </c>
      <c r="CX61" s="180">
        <v>142.5</v>
      </c>
      <c r="CY61" s="180">
        <v>37</v>
      </c>
      <c r="CZ61" s="180">
        <v>22</v>
      </c>
      <c r="DA61" s="180">
        <v>135.5</v>
      </c>
      <c r="DB61" s="180">
        <v>499763.6</v>
      </c>
      <c r="DC61" s="180">
        <v>209.5</v>
      </c>
      <c r="DI61" s="179" t="s">
        <v>104</v>
      </c>
      <c r="DJ61" s="180">
        <v>499888.6</v>
      </c>
      <c r="DK61" s="180">
        <v>27</v>
      </c>
      <c r="DL61" s="180">
        <v>22</v>
      </c>
      <c r="DM61" s="180">
        <v>22</v>
      </c>
      <c r="DN61" s="180">
        <v>142.5</v>
      </c>
      <c r="DO61" s="180">
        <v>37</v>
      </c>
      <c r="DP61" s="180">
        <v>22</v>
      </c>
      <c r="DQ61" s="180">
        <v>135.5</v>
      </c>
      <c r="DR61" s="180">
        <v>499763.6</v>
      </c>
      <c r="DS61" s="180">
        <v>209.5</v>
      </c>
    </row>
    <row r="62" spans="1:123" ht="14.4" thickBot="1" x14ac:dyDescent="0.35">
      <c r="A62" s="179" t="s">
        <v>105</v>
      </c>
      <c r="B62" s="180">
        <v>499875.1</v>
      </c>
      <c r="C62" s="180">
        <v>33.5</v>
      </c>
      <c r="D62" s="180">
        <v>21</v>
      </c>
      <c r="E62" s="180">
        <v>21</v>
      </c>
      <c r="F62" s="180">
        <v>499836.1</v>
      </c>
      <c r="G62" s="180">
        <v>32.5</v>
      </c>
      <c r="H62" s="180">
        <v>21</v>
      </c>
      <c r="I62" s="180">
        <v>150</v>
      </c>
      <c r="J62" s="180">
        <v>43</v>
      </c>
      <c r="K62" s="180">
        <v>227</v>
      </c>
      <c r="Q62" s="179" t="s">
        <v>105</v>
      </c>
      <c r="R62" s="180">
        <v>21</v>
      </c>
      <c r="S62" s="180">
        <v>38.5</v>
      </c>
      <c r="T62" s="180">
        <v>499869.1</v>
      </c>
      <c r="U62" s="180">
        <v>21</v>
      </c>
      <c r="V62" s="180">
        <v>105.5</v>
      </c>
      <c r="W62" s="180">
        <v>37.5</v>
      </c>
      <c r="X62" s="180">
        <v>499808.6</v>
      </c>
      <c r="Y62" s="180">
        <v>98</v>
      </c>
      <c r="Z62" s="180">
        <v>36</v>
      </c>
      <c r="AA62" s="180">
        <v>188.5</v>
      </c>
      <c r="AG62" s="179" t="s">
        <v>105</v>
      </c>
      <c r="AH62" s="180">
        <v>499717.6</v>
      </c>
      <c r="AI62" s="180">
        <v>34</v>
      </c>
      <c r="AJ62" s="180">
        <v>499874.1</v>
      </c>
      <c r="AK62" s="180">
        <v>21</v>
      </c>
      <c r="AL62" s="180">
        <v>143</v>
      </c>
      <c r="AM62" s="180">
        <v>33</v>
      </c>
      <c r="AN62" s="180">
        <v>21</v>
      </c>
      <c r="AO62" s="180">
        <v>145.5</v>
      </c>
      <c r="AP62" s="180">
        <v>32</v>
      </c>
      <c r="AQ62" s="180">
        <v>233</v>
      </c>
      <c r="AW62" s="179" t="s">
        <v>105</v>
      </c>
      <c r="AX62" s="180">
        <v>21</v>
      </c>
      <c r="AY62" s="180">
        <v>35</v>
      </c>
      <c r="AZ62" s="180">
        <v>999671.1</v>
      </c>
      <c r="BA62" s="180">
        <v>21</v>
      </c>
      <c r="BB62" s="180">
        <v>91</v>
      </c>
      <c r="BC62" s="180">
        <v>31.5</v>
      </c>
      <c r="BD62" s="180">
        <v>21</v>
      </c>
      <c r="BE62" s="180">
        <v>97.5</v>
      </c>
      <c r="BF62" s="180">
        <v>30</v>
      </c>
      <c r="BG62" s="180">
        <v>184</v>
      </c>
      <c r="BM62" s="179" t="s">
        <v>105</v>
      </c>
      <c r="BN62" s="180">
        <v>999658.8</v>
      </c>
      <c r="BO62" s="180">
        <v>38.5</v>
      </c>
      <c r="BP62" s="180">
        <v>21</v>
      </c>
      <c r="BQ62" s="180">
        <v>21</v>
      </c>
      <c r="BR62" s="180">
        <v>104.5</v>
      </c>
      <c r="BS62" s="180">
        <v>36</v>
      </c>
      <c r="BT62" s="180">
        <v>21</v>
      </c>
      <c r="BU62" s="180">
        <v>99</v>
      </c>
      <c r="BV62" s="180">
        <v>34.5</v>
      </c>
      <c r="BW62" s="180">
        <v>185.5</v>
      </c>
      <c r="CC62" s="179" t="s">
        <v>105</v>
      </c>
      <c r="CD62" s="180">
        <v>499887.6</v>
      </c>
      <c r="CE62" s="180">
        <v>26</v>
      </c>
      <c r="CF62" s="180">
        <v>21</v>
      </c>
      <c r="CG62" s="180">
        <v>21</v>
      </c>
      <c r="CH62" s="180">
        <v>141.5</v>
      </c>
      <c r="CI62" s="180">
        <v>36</v>
      </c>
      <c r="CJ62" s="180">
        <v>21</v>
      </c>
      <c r="CK62" s="180">
        <v>134.5</v>
      </c>
      <c r="CL62" s="180">
        <v>499762.6</v>
      </c>
      <c r="CM62" s="180">
        <v>208.5</v>
      </c>
      <c r="CS62" s="179" t="s">
        <v>105</v>
      </c>
      <c r="CT62" s="180">
        <v>499887.6</v>
      </c>
      <c r="CU62" s="180">
        <v>26</v>
      </c>
      <c r="CV62" s="180">
        <v>21</v>
      </c>
      <c r="CW62" s="180">
        <v>21</v>
      </c>
      <c r="CX62" s="180">
        <v>141.5</v>
      </c>
      <c r="CY62" s="180">
        <v>36</v>
      </c>
      <c r="CZ62" s="180">
        <v>21</v>
      </c>
      <c r="DA62" s="180">
        <v>134.5</v>
      </c>
      <c r="DB62" s="180">
        <v>499762.6</v>
      </c>
      <c r="DC62" s="180">
        <v>208.5</v>
      </c>
      <c r="DI62" s="179" t="s">
        <v>105</v>
      </c>
      <c r="DJ62" s="180">
        <v>499887.6</v>
      </c>
      <c r="DK62" s="180">
        <v>26</v>
      </c>
      <c r="DL62" s="180">
        <v>21</v>
      </c>
      <c r="DM62" s="180">
        <v>21</v>
      </c>
      <c r="DN62" s="180">
        <v>141.5</v>
      </c>
      <c r="DO62" s="180">
        <v>36</v>
      </c>
      <c r="DP62" s="180">
        <v>21</v>
      </c>
      <c r="DQ62" s="180">
        <v>134.5</v>
      </c>
      <c r="DR62" s="180">
        <v>499762.6</v>
      </c>
      <c r="DS62" s="180">
        <v>208.5</v>
      </c>
    </row>
    <row r="63" spans="1:123" ht="14.4" thickBot="1" x14ac:dyDescent="0.35">
      <c r="A63" s="179" t="s">
        <v>106</v>
      </c>
      <c r="B63" s="180">
        <v>499874.1</v>
      </c>
      <c r="C63" s="180">
        <v>32.5</v>
      </c>
      <c r="D63" s="180">
        <v>20</v>
      </c>
      <c r="E63" s="180">
        <v>20</v>
      </c>
      <c r="F63" s="180">
        <v>499835.1</v>
      </c>
      <c r="G63" s="180">
        <v>31.5</v>
      </c>
      <c r="H63" s="180">
        <v>20</v>
      </c>
      <c r="I63" s="180">
        <v>149</v>
      </c>
      <c r="J63" s="180">
        <v>34.5</v>
      </c>
      <c r="K63" s="180">
        <v>226</v>
      </c>
      <c r="Q63" s="179" t="s">
        <v>106</v>
      </c>
      <c r="R63" s="180">
        <v>20</v>
      </c>
      <c r="S63" s="180">
        <v>37.5</v>
      </c>
      <c r="T63" s="180">
        <v>499868.1</v>
      </c>
      <c r="U63" s="180">
        <v>20</v>
      </c>
      <c r="V63" s="180">
        <v>94.5</v>
      </c>
      <c r="W63" s="180">
        <v>36.5</v>
      </c>
      <c r="X63" s="180">
        <v>499807.6</v>
      </c>
      <c r="Y63" s="180">
        <v>97</v>
      </c>
      <c r="Z63" s="180">
        <v>35</v>
      </c>
      <c r="AA63" s="180">
        <v>187.5</v>
      </c>
      <c r="AG63" s="179" t="s">
        <v>106</v>
      </c>
      <c r="AH63" s="180">
        <v>499716.6</v>
      </c>
      <c r="AI63" s="180">
        <v>33</v>
      </c>
      <c r="AJ63" s="180">
        <v>499873.1</v>
      </c>
      <c r="AK63" s="180">
        <v>20</v>
      </c>
      <c r="AL63" s="180">
        <v>142</v>
      </c>
      <c r="AM63" s="180">
        <v>32</v>
      </c>
      <c r="AN63" s="180">
        <v>20</v>
      </c>
      <c r="AO63" s="180">
        <v>142</v>
      </c>
      <c r="AP63" s="180">
        <v>31</v>
      </c>
      <c r="AQ63" s="180">
        <v>232</v>
      </c>
      <c r="AW63" s="179" t="s">
        <v>106</v>
      </c>
      <c r="AX63" s="180">
        <v>20</v>
      </c>
      <c r="AY63" s="180">
        <v>34</v>
      </c>
      <c r="AZ63" s="180">
        <v>999670.1</v>
      </c>
      <c r="BA63" s="180">
        <v>20</v>
      </c>
      <c r="BB63" s="180">
        <v>90</v>
      </c>
      <c r="BC63" s="180">
        <v>30.5</v>
      </c>
      <c r="BD63" s="180">
        <v>20</v>
      </c>
      <c r="BE63" s="180">
        <v>92</v>
      </c>
      <c r="BF63" s="180">
        <v>29</v>
      </c>
      <c r="BG63" s="180">
        <v>183</v>
      </c>
      <c r="BM63" s="179" t="s">
        <v>106</v>
      </c>
      <c r="BN63" s="180">
        <v>999657.8</v>
      </c>
      <c r="BO63" s="180">
        <v>37.5</v>
      </c>
      <c r="BP63" s="180">
        <v>20</v>
      </c>
      <c r="BQ63" s="180">
        <v>20</v>
      </c>
      <c r="BR63" s="180">
        <v>93</v>
      </c>
      <c r="BS63" s="180">
        <v>35</v>
      </c>
      <c r="BT63" s="180">
        <v>20</v>
      </c>
      <c r="BU63" s="180">
        <v>98</v>
      </c>
      <c r="BV63" s="180">
        <v>33.5</v>
      </c>
      <c r="BW63" s="180">
        <v>184.5</v>
      </c>
      <c r="CC63" s="179" t="s">
        <v>106</v>
      </c>
      <c r="CD63" s="180">
        <v>499869.6</v>
      </c>
      <c r="CE63" s="180">
        <v>25</v>
      </c>
      <c r="CF63" s="180">
        <v>20</v>
      </c>
      <c r="CG63" s="180">
        <v>20</v>
      </c>
      <c r="CH63" s="180">
        <v>130</v>
      </c>
      <c r="CI63" s="180">
        <v>35</v>
      </c>
      <c r="CJ63" s="180">
        <v>20</v>
      </c>
      <c r="CK63" s="180">
        <v>133.5</v>
      </c>
      <c r="CL63" s="180">
        <v>499761.6</v>
      </c>
      <c r="CM63" s="180">
        <v>207.5</v>
      </c>
      <c r="CS63" s="179" t="s">
        <v>106</v>
      </c>
      <c r="CT63" s="180">
        <v>499869.6</v>
      </c>
      <c r="CU63" s="180">
        <v>25</v>
      </c>
      <c r="CV63" s="180">
        <v>20</v>
      </c>
      <c r="CW63" s="180">
        <v>20</v>
      </c>
      <c r="CX63" s="180">
        <v>130</v>
      </c>
      <c r="CY63" s="180">
        <v>35</v>
      </c>
      <c r="CZ63" s="180">
        <v>20</v>
      </c>
      <c r="DA63" s="180">
        <v>133.5</v>
      </c>
      <c r="DB63" s="180">
        <v>499761.6</v>
      </c>
      <c r="DC63" s="180">
        <v>207.5</v>
      </c>
      <c r="DI63" s="179" t="s">
        <v>106</v>
      </c>
      <c r="DJ63" s="180">
        <v>499869.6</v>
      </c>
      <c r="DK63" s="180">
        <v>25</v>
      </c>
      <c r="DL63" s="180">
        <v>20</v>
      </c>
      <c r="DM63" s="180">
        <v>20</v>
      </c>
      <c r="DN63" s="180">
        <v>130</v>
      </c>
      <c r="DO63" s="180">
        <v>35</v>
      </c>
      <c r="DP63" s="180">
        <v>20</v>
      </c>
      <c r="DQ63" s="180">
        <v>133.5</v>
      </c>
      <c r="DR63" s="180">
        <v>499761.6</v>
      </c>
      <c r="DS63" s="180">
        <v>207.5</v>
      </c>
    </row>
    <row r="64" spans="1:123" ht="14.4" thickBot="1" x14ac:dyDescent="0.35">
      <c r="A64" s="179" t="s">
        <v>107</v>
      </c>
      <c r="B64" s="180">
        <v>499873.1</v>
      </c>
      <c r="C64" s="180">
        <v>19</v>
      </c>
      <c r="D64" s="180">
        <v>19</v>
      </c>
      <c r="E64" s="180">
        <v>19</v>
      </c>
      <c r="F64" s="180">
        <v>499834.1</v>
      </c>
      <c r="G64" s="180">
        <v>19</v>
      </c>
      <c r="H64" s="180">
        <v>19</v>
      </c>
      <c r="I64" s="180">
        <v>148</v>
      </c>
      <c r="J64" s="180">
        <v>22.5</v>
      </c>
      <c r="K64" s="180">
        <v>225</v>
      </c>
      <c r="Q64" s="179" t="s">
        <v>107</v>
      </c>
      <c r="R64" s="180">
        <v>19</v>
      </c>
      <c r="S64" s="180">
        <v>24</v>
      </c>
      <c r="T64" s="180">
        <v>499867.1</v>
      </c>
      <c r="U64" s="180">
        <v>19</v>
      </c>
      <c r="V64" s="180">
        <v>93.5</v>
      </c>
      <c r="W64" s="180">
        <v>24.5</v>
      </c>
      <c r="X64" s="180">
        <v>499806.6</v>
      </c>
      <c r="Y64" s="180">
        <v>96</v>
      </c>
      <c r="Z64" s="180">
        <v>27</v>
      </c>
      <c r="AA64" s="180">
        <v>179</v>
      </c>
      <c r="AG64" s="179" t="s">
        <v>107</v>
      </c>
      <c r="AH64" s="180">
        <v>499715.6</v>
      </c>
      <c r="AI64" s="180">
        <v>19.5</v>
      </c>
      <c r="AJ64" s="180">
        <v>499872.1</v>
      </c>
      <c r="AK64" s="180">
        <v>19</v>
      </c>
      <c r="AL64" s="180">
        <v>141</v>
      </c>
      <c r="AM64" s="180">
        <v>19</v>
      </c>
      <c r="AN64" s="180">
        <v>19</v>
      </c>
      <c r="AO64" s="180">
        <v>141</v>
      </c>
      <c r="AP64" s="180">
        <v>22.5</v>
      </c>
      <c r="AQ64" s="180">
        <v>231</v>
      </c>
      <c r="AW64" s="179" t="s">
        <v>107</v>
      </c>
      <c r="AX64" s="180">
        <v>19</v>
      </c>
      <c r="AY64" s="180">
        <v>20.5</v>
      </c>
      <c r="AZ64" s="180">
        <v>999669.1</v>
      </c>
      <c r="BA64" s="180">
        <v>19</v>
      </c>
      <c r="BB64" s="180">
        <v>89</v>
      </c>
      <c r="BC64" s="180">
        <v>19</v>
      </c>
      <c r="BD64" s="180">
        <v>19</v>
      </c>
      <c r="BE64" s="180">
        <v>91</v>
      </c>
      <c r="BF64" s="180">
        <v>22.5</v>
      </c>
      <c r="BG64" s="180">
        <v>182</v>
      </c>
      <c r="BM64" s="179" t="s">
        <v>107</v>
      </c>
      <c r="BN64" s="180">
        <v>999656.8</v>
      </c>
      <c r="BO64" s="180">
        <v>24</v>
      </c>
      <c r="BP64" s="180">
        <v>19</v>
      </c>
      <c r="BQ64" s="180">
        <v>19</v>
      </c>
      <c r="BR64" s="180">
        <v>92</v>
      </c>
      <c r="BS64" s="180">
        <v>23.5</v>
      </c>
      <c r="BT64" s="180">
        <v>19</v>
      </c>
      <c r="BU64" s="180">
        <v>97</v>
      </c>
      <c r="BV64" s="180">
        <v>27</v>
      </c>
      <c r="BW64" s="180">
        <v>176.5</v>
      </c>
      <c r="CC64" s="179" t="s">
        <v>107</v>
      </c>
      <c r="CD64" s="180">
        <v>499868.6</v>
      </c>
      <c r="CE64" s="180">
        <v>24</v>
      </c>
      <c r="CF64" s="180">
        <v>19</v>
      </c>
      <c r="CG64" s="180">
        <v>19</v>
      </c>
      <c r="CH64" s="180">
        <v>129</v>
      </c>
      <c r="CI64" s="180">
        <v>23.5</v>
      </c>
      <c r="CJ64" s="180">
        <v>19</v>
      </c>
      <c r="CK64" s="180">
        <v>132.5</v>
      </c>
      <c r="CL64" s="180">
        <v>499755.1</v>
      </c>
      <c r="CM64" s="180">
        <v>199.5</v>
      </c>
      <c r="CS64" s="179" t="s">
        <v>107</v>
      </c>
      <c r="CT64" s="180">
        <v>499868.6</v>
      </c>
      <c r="CU64" s="180">
        <v>24</v>
      </c>
      <c r="CV64" s="180">
        <v>19</v>
      </c>
      <c r="CW64" s="180">
        <v>19</v>
      </c>
      <c r="CX64" s="180">
        <v>129</v>
      </c>
      <c r="CY64" s="180">
        <v>23.5</v>
      </c>
      <c r="CZ64" s="180">
        <v>19</v>
      </c>
      <c r="DA64" s="180">
        <v>132.5</v>
      </c>
      <c r="DB64" s="180">
        <v>499755.1</v>
      </c>
      <c r="DC64" s="180">
        <v>199.5</v>
      </c>
      <c r="DI64" s="179" t="s">
        <v>107</v>
      </c>
      <c r="DJ64" s="180">
        <v>499868.6</v>
      </c>
      <c r="DK64" s="180">
        <v>24</v>
      </c>
      <c r="DL64" s="180">
        <v>19</v>
      </c>
      <c r="DM64" s="180">
        <v>19</v>
      </c>
      <c r="DN64" s="180">
        <v>129</v>
      </c>
      <c r="DO64" s="180">
        <v>23.5</v>
      </c>
      <c r="DP64" s="180">
        <v>19</v>
      </c>
      <c r="DQ64" s="180">
        <v>132.5</v>
      </c>
      <c r="DR64" s="180">
        <v>499755.1</v>
      </c>
      <c r="DS64" s="180">
        <v>199.5</v>
      </c>
    </row>
    <row r="65" spans="1:123" ht="14.4" thickBot="1" x14ac:dyDescent="0.35">
      <c r="A65" s="179" t="s">
        <v>108</v>
      </c>
      <c r="B65" s="180">
        <v>499872.1</v>
      </c>
      <c r="C65" s="180">
        <v>18</v>
      </c>
      <c r="D65" s="180">
        <v>18</v>
      </c>
      <c r="E65" s="180">
        <v>18</v>
      </c>
      <c r="F65" s="180">
        <v>499833.1</v>
      </c>
      <c r="G65" s="180">
        <v>18</v>
      </c>
      <c r="H65" s="180">
        <v>18</v>
      </c>
      <c r="I65" s="180">
        <v>147</v>
      </c>
      <c r="J65" s="180">
        <v>21.5</v>
      </c>
      <c r="K65" s="180">
        <v>224</v>
      </c>
      <c r="Q65" s="179" t="s">
        <v>108</v>
      </c>
      <c r="R65" s="180">
        <v>18</v>
      </c>
      <c r="S65" s="180">
        <v>23</v>
      </c>
      <c r="T65" s="180">
        <v>499866.1</v>
      </c>
      <c r="U65" s="180">
        <v>18</v>
      </c>
      <c r="V65" s="180">
        <v>92.5</v>
      </c>
      <c r="W65" s="180">
        <v>23.5</v>
      </c>
      <c r="X65" s="180">
        <v>499805.6</v>
      </c>
      <c r="Y65" s="180">
        <v>95</v>
      </c>
      <c r="Z65" s="180">
        <v>22.5</v>
      </c>
      <c r="AA65" s="180">
        <v>178</v>
      </c>
      <c r="AG65" s="179" t="s">
        <v>108</v>
      </c>
      <c r="AH65" s="180">
        <v>499714.6</v>
      </c>
      <c r="AI65" s="180">
        <v>18.5</v>
      </c>
      <c r="AJ65" s="180">
        <v>499871.1</v>
      </c>
      <c r="AK65" s="180">
        <v>18</v>
      </c>
      <c r="AL65" s="180">
        <v>140</v>
      </c>
      <c r="AM65" s="180">
        <v>18</v>
      </c>
      <c r="AN65" s="180">
        <v>18</v>
      </c>
      <c r="AO65" s="180">
        <v>140</v>
      </c>
      <c r="AP65" s="180">
        <v>21.5</v>
      </c>
      <c r="AQ65" s="180">
        <v>230</v>
      </c>
      <c r="AW65" s="179" t="s">
        <v>108</v>
      </c>
      <c r="AX65" s="180">
        <v>18</v>
      </c>
      <c r="AY65" s="180">
        <v>19.5</v>
      </c>
      <c r="AZ65" s="180">
        <v>999668.1</v>
      </c>
      <c r="BA65" s="180">
        <v>18</v>
      </c>
      <c r="BB65" s="180">
        <v>88</v>
      </c>
      <c r="BC65" s="180">
        <v>18</v>
      </c>
      <c r="BD65" s="180">
        <v>18</v>
      </c>
      <c r="BE65" s="180">
        <v>90</v>
      </c>
      <c r="BF65" s="180">
        <v>21.5</v>
      </c>
      <c r="BG65" s="180">
        <v>181</v>
      </c>
      <c r="BM65" s="179" t="s">
        <v>108</v>
      </c>
      <c r="BN65" s="180">
        <v>999655.8</v>
      </c>
      <c r="BO65" s="180">
        <v>23</v>
      </c>
      <c r="BP65" s="180">
        <v>18</v>
      </c>
      <c r="BQ65" s="180">
        <v>18</v>
      </c>
      <c r="BR65" s="180">
        <v>91</v>
      </c>
      <c r="BS65" s="180">
        <v>22.5</v>
      </c>
      <c r="BT65" s="180">
        <v>18</v>
      </c>
      <c r="BU65" s="180">
        <v>96</v>
      </c>
      <c r="BV65" s="180">
        <v>21.5</v>
      </c>
      <c r="BW65" s="180">
        <v>175.5</v>
      </c>
      <c r="CC65" s="179" t="s">
        <v>108</v>
      </c>
      <c r="CD65" s="180">
        <v>499867.6</v>
      </c>
      <c r="CE65" s="180">
        <v>23</v>
      </c>
      <c r="CF65" s="180">
        <v>18</v>
      </c>
      <c r="CG65" s="180">
        <v>18</v>
      </c>
      <c r="CH65" s="180">
        <v>128</v>
      </c>
      <c r="CI65" s="180">
        <v>22.5</v>
      </c>
      <c r="CJ65" s="180">
        <v>18</v>
      </c>
      <c r="CK65" s="180">
        <v>131.5</v>
      </c>
      <c r="CL65" s="180">
        <v>499749.6</v>
      </c>
      <c r="CM65" s="180">
        <v>198.5</v>
      </c>
      <c r="CS65" s="179" t="s">
        <v>108</v>
      </c>
      <c r="CT65" s="180">
        <v>499867.6</v>
      </c>
      <c r="CU65" s="180">
        <v>23</v>
      </c>
      <c r="CV65" s="180">
        <v>18</v>
      </c>
      <c r="CW65" s="180">
        <v>18</v>
      </c>
      <c r="CX65" s="180">
        <v>128</v>
      </c>
      <c r="CY65" s="180">
        <v>22.5</v>
      </c>
      <c r="CZ65" s="180">
        <v>18</v>
      </c>
      <c r="DA65" s="180">
        <v>131.5</v>
      </c>
      <c r="DB65" s="180">
        <v>499749.6</v>
      </c>
      <c r="DC65" s="180">
        <v>198.5</v>
      </c>
      <c r="DI65" s="179" t="s">
        <v>108</v>
      </c>
      <c r="DJ65" s="180">
        <v>499867.6</v>
      </c>
      <c r="DK65" s="180">
        <v>23</v>
      </c>
      <c r="DL65" s="180">
        <v>18</v>
      </c>
      <c r="DM65" s="180">
        <v>18</v>
      </c>
      <c r="DN65" s="180">
        <v>128</v>
      </c>
      <c r="DO65" s="180">
        <v>22.5</v>
      </c>
      <c r="DP65" s="180">
        <v>18</v>
      </c>
      <c r="DQ65" s="180">
        <v>131.5</v>
      </c>
      <c r="DR65" s="180">
        <v>499749.6</v>
      </c>
      <c r="DS65" s="180">
        <v>198.5</v>
      </c>
    </row>
    <row r="66" spans="1:123" ht="14.4" thickBot="1" x14ac:dyDescent="0.35">
      <c r="A66" s="179" t="s">
        <v>109</v>
      </c>
      <c r="B66" s="180">
        <v>499871.1</v>
      </c>
      <c r="C66" s="180">
        <v>17</v>
      </c>
      <c r="D66" s="180">
        <v>17</v>
      </c>
      <c r="E66" s="180">
        <v>17</v>
      </c>
      <c r="F66" s="180">
        <v>499832.1</v>
      </c>
      <c r="G66" s="180">
        <v>17</v>
      </c>
      <c r="H66" s="180">
        <v>17</v>
      </c>
      <c r="I66" s="180">
        <v>146</v>
      </c>
      <c r="J66" s="180">
        <v>20.5</v>
      </c>
      <c r="K66" s="180">
        <v>205.5</v>
      </c>
      <c r="Q66" s="179" t="s">
        <v>109</v>
      </c>
      <c r="R66" s="180">
        <v>17</v>
      </c>
      <c r="S66" s="180">
        <v>22</v>
      </c>
      <c r="T66" s="180">
        <v>499865.1</v>
      </c>
      <c r="U66" s="180">
        <v>17</v>
      </c>
      <c r="V66" s="180">
        <v>91.5</v>
      </c>
      <c r="W66" s="180">
        <v>22.5</v>
      </c>
      <c r="X66" s="180">
        <v>499804.6</v>
      </c>
      <c r="Y66" s="180">
        <v>94</v>
      </c>
      <c r="Z66" s="180">
        <v>21.5</v>
      </c>
      <c r="AA66" s="180">
        <v>159.5</v>
      </c>
      <c r="AG66" s="179" t="s">
        <v>109</v>
      </c>
      <c r="AH66" s="180">
        <v>499713.6</v>
      </c>
      <c r="AI66" s="180">
        <v>17.5</v>
      </c>
      <c r="AJ66" s="180">
        <v>499870.1</v>
      </c>
      <c r="AK66" s="180">
        <v>17</v>
      </c>
      <c r="AL66" s="180">
        <v>139</v>
      </c>
      <c r="AM66" s="180">
        <v>17</v>
      </c>
      <c r="AN66" s="180">
        <v>17</v>
      </c>
      <c r="AO66" s="180">
        <v>139</v>
      </c>
      <c r="AP66" s="180">
        <v>20.5</v>
      </c>
      <c r="AQ66" s="180">
        <v>201</v>
      </c>
      <c r="AW66" s="179" t="s">
        <v>109</v>
      </c>
      <c r="AX66" s="180">
        <v>17</v>
      </c>
      <c r="AY66" s="180">
        <v>18.5</v>
      </c>
      <c r="AZ66" s="180">
        <v>999667.1</v>
      </c>
      <c r="BA66" s="180">
        <v>17</v>
      </c>
      <c r="BB66" s="180">
        <v>87</v>
      </c>
      <c r="BC66" s="180">
        <v>17</v>
      </c>
      <c r="BD66" s="180">
        <v>17</v>
      </c>
      <c r="BE66" s="180">
        <v>89</v>
      </c>
      <c r="BF66" s="180">
        <v>20.5</v>
      </c>
      <c r="BG66" s="180">
        <v>157.5</v>
      </c>
      <c r="BM66" s="179" t="s">
        <v>109</v>
      </c>
      <c r="BN66" s="180">
        <v>999654.8</v>
      </c>
      <c r="BO66" s="180">
        <v>22</v>
      </c>
      <c r="BP66" s="180">
        <v>17</v>
      </c>
      <c r="BQ66" s="180">
        <v>17</v>
      </c>
      <c r="BR66" s="180">
        <v>90</v>
      </c>
      <c r="BS66" s="180">
        <v>21.5</v>
      </c>
      <c r="BT66" s="180">
        <v>17</v>
      </c>
      <c r="BU66" s="180">
        <v>95</v>
      </c>
      <c r="BV66" s="180">
        <v>20.5</v>
      </c>
      <c r="BW66" s="180">
        <v>155.5</v>
      </c>
      <c r="CC66" s="179" t="s">
        <v>109</v>
      </c>
      <c r="CD66" s="180">
        <v>499866.6</v>
      </c>
      <c r="CE66" s="180">
        <v>22</v>
      </c>
      <c r="CF66" s="180">
        <v>17</v>
      </c>
      <c r="CG66" s="180">
        <v>17</v>
      </c>
      <c r="CH66" s="180">
        <v>127</v>
      </c>
      <c r="CI66" s="180">
        <v>21.5</v>
      </c>
      <c r="CJ66" s="180">
        <v>17</v>
      </c>
      <c r="CK66" s="180">
        <v>130.5</v>
      </c>
      <c r="CL66" s="180">
        <v>499748.6</v>
      </c>
      <c r="CM66" s="180">
        <v>188.5</v>
      </c>
      <c r="CS66" s="179" t="s">
        <v>109</v>
      </c>
      <c r="CT66" s="180">
        <v>499866.6</v>
      </c>
      <c r="CU66" s="180">
        <v>22</v>
      </c>
      <c r="CV66" s="180">
        <v>17</v>
      </c>
      <c r="CW66" s="180">
        <v>17</v>
      </c>
      <c r="CX66" s="180">
        <v>127</v>
      </c>
      <c r="CY66" s="180">
        <v>21.5</v>
      </c>
      <c r="CZ66" s="180">
        <v>17</v>
      </c>
      <c r="DA66" s="180">
        <v>130.5</v>
      </c>
      <c r="DB66" s="180">
        <v>499748.6</v>
      </c>
      <c r="DC66" s="180">
        <v>188.5</v>
      </c>
      <c r="DI66" s="179" t="s">
        <v>109</v>
      </c>
      <c r="DJ66" s="180">
        <v>499866.6</v>
      </c>
      <c r="DK66" s="180">
        <v>22</v>
      </c>
      <c r="DL66" s="180">
        <v>17</v>
      </c>
      <c r="DM66" s="180">
        <v>17</v>
      </c>
      <c r="DN66" s="180">
        <v>127</v>
      </c>
      <c r="DO66" s="180">
        <v>21.5</v>
      </c>
      <c r="DP66" s="180">
        <v>17</v>
      </c>
      <c r="DQ66" s="180">
        <v>130.5</v>
      </c>
      <c r="DR66" s="180">
        <v>499748.6</v>
      </c>
      <c r="DS66" s="180">
        <v>188.5</v>
      </c>
    </row>
    <row r="67" spans="1:123" ht="14.4" thickBot="1" x14ac:dyDescent="0.35">
      <c r="A67" s="179" t="s">
        <v>110</v>
      </c>
      <c r="B67" s="180">
        <v>499870.1</v>
      </c>
      <c r="C67" s="180">
        <v>16</v>
      </c>
      <c r="D67" s="180">
        <v>16</v>
      </c>
      <c r="E67" s="180">
        <v>16</v>
      </c>
      <c r="F67" s="180">
        <v>499831.1</v>
      </c>
      <c r="G67" s="180">
        <v>16</v>
      </c>
      <c r="H67" s="180">
        <v>16</v>
      </c>
      <c r="I67" s="180">
        <v>145</v>
      </c>
      <c r="J67" s="180">
        <v>19.5</v>
      </c>
      <c r="K67" s="180">
        <v>204.5</v>
      </c>
      <c r="Q67" s="179" t="s">
        <v>110</v>
      </c>
      <c r="R67" s="180">
        <v>16</v>
      </c>
      <c r="S67" s="180">
        <v>21</v>
      </c>
      <c r="T67" s="180">
        <v>499864.1</v>
      </c>
      <c r="U67" s="180">
        <v>16</v>
      </c>
      <c r="V67" s="180">
        <v>90.5</v>
      </c>
      <c r="W67" s="180">
        <v>21.5</v>
      </c>
      <c r="X67" s="180">
        <v>499803.6</v>
      </c>
      <c r="Y67" s="180">
        <v>93</v>
      </c>
      <c r="Z67" s="180">
        <v>20.5</v>
      </c>
      <c r="AA67" s="180">
        <v>158.5</v>
      </c>
      <c r="AG67" s="179" t="s">
        <v>110</v>
      </c>
      <c r="AH67" s="180">
        <v>499712.6</v>
      </c>
      <c r="AI67" s="180">
        <v>16</v>
      </c>
      <c r="AJ67" s="180">
        <v>499869.1</v>
      </c>
      <c r="AK67" s="180">
        <v>16</v>
      </c>
      <c r="AL67" s="180">
        <v>138</v>
      </c>
      <c r="AM67" s="180">
        <v>16</v>
      </c>
      <c r="AN67" s="180">
        <v>16</v>
      </c>
      <c r="AO67" s="180">
        <v>138</v>
      </c>
      <c r="AP67" s="180">
        <v>19.5</v>
      </c>
      <c r="AQ67" s="180">
        <v>200</v>
      </c>
      <c r="AW67" s="179" t="s">
        <v>110</v>
      </c>
      <c r="AX67" s="180">
        <v>16</v>
      </c>
      <c r="AY67" s="180">
        <v>16</v>
      </c>
      <c r="AZ67" s="180">
        <v>999666.1</v>
      </c>
      <c r="BA67" s="180">
        <v>16</v>
      </c>
      <c r="BB67" s="180">
        <v>86</v>
      </c>
      <c r="BC67" s="180">
        <v>16</v>
      </c>
      <c r="BD67" s="180">
        <v>16</v>
      </c>
      <c r="BE67" s="180">
        <v>88</v>
      </c>
      <c r="BF67" s="180">
        <v>19.5</v>
      </c>
      <c r="BG67" s="180">
        <v>156.5</v>
      </c>
      <c r="BM67" s="179" t="s">
        <v>110</v>
      </c>
      <c r="BN67" s="180">
        <v>999653.8</v>
      </c>
      <c r="BO67" s="180">
        <v>21</v>
      </c>
      <c r="BP67" s="180">
        <v>16</v>
      </c>
      <c r="BQ67" s="180">
        <v>16</v>
      </c>
      <c r="BR67" s="180">
        <v>89</v>
      </c>
      <c r="BS67" s="180">
        <v>20.5</v>
      </c>
      <c r="BT67" s="180">
        <v>16</v>
      </c>
      <c r="BU67" s="180">
        <v>94</v>
      </c>
      <c r="BV67" s="180">
        <v>19.5</v>
      </c>
      <c r="BW67" s="180">
        <v>154.5</v>
      </c>
      <c r="CC67" s="179" t="s">
        <v>110</v>
      </c>
      <c r="CD67" s="180">
        <v>499865.59999999998</v>
      </c>
      <c r="CE67" s="180">
        <v>21</v>
      </c>
      <c r="CF67" s="180">
        <v>16</v>
      </c>
      <c r="CG67" s="180">
        <v>16</v>
      </c>
      <c r="CH67" s="180">
        <v>126</v>
      </c>
      <c r="CI67" s="180">
        <v>20.5</v>
      </c>
      <c r="CJ67" s="180">
        <v>16</v>
      </c>
      <c r="CK67" s="180">
        <v>129.5</v>
      </c>
      <c r="CL67" s="180">
        <v>499747.6</v>
      </c>
      <c r="CM67" s="180">
        <v>187.5</v>
      </c>
      <c r="CS67" s="179" t="s">
        <v>110</v>
      </c>
      <c r="CT67" s="180">
        <v>499865.59999999998</v>
      </c>
      <c r="CU67" s="180">
        <v>21</v>
      </c>
      <c r="CV67" s="180">
        <v>16</v>
      </c>
      <c r="CW67" s="180">
        <v>16</v>
      </c>
      <c r="CX67" s="180">
        <v>126</v>
      </c>
      <c r="CY67" s="180">
        <v>20.5</v>
      </c>
      <c r="CZ67" s="180">
        <v>16</v>
      </c>
      <c r="DA67" s="180">
        <v>129.5</v>
      </c>
      <c r="DB67" s="180">
        <v>499747.6</v>
      </c>
      <c r="DC67" s="180">
        <v>187.5</v>
      </c>
      <c r="DI67" s="179" t="s">
        <v>110</v>
      </c>
      <c r="DJ67" s="180">
        <v>499865.59999999998</v>
      </c>
      <c r="DK67" s="180">
        <v>21</v>
      </c>
      <c r="DL67" s="180">
        <v>16</v>
      </c>
      <c r="DM67" s="180">
        <v>16</v>
      </c>
      <c r="DN67" s="180">
        <v>126</v>
      </c>
      <c r="DO67" s="180">
        <v>20.5</v>
      </c>
      <c r="DP67" s="180">
        <v>16</v>
      </c>
      <c r="DQ67" s="180">
        <v>129.5</v>
      </c>
      <c r="DR67" s="180">
        <v>499747.6</v>
      </c>
      <c r="DS67" s="180">
        <v>187.5</v>
      </c>
    </row>
    <row r="68" spans="1:123" ht="14.4" thickBot="1" x14ac:dyDescent="0.35">
      <c r="A68" s="179" t="s">
        <v>111</v>
      </c>
      <c r="B68" s="180">
        <v>499869.1</v>
      </c>
      <c r="C68" s="180">
        <v>15</v>
      </c>
      <c r="D68" s="180">
        <v>15</v>
      </c>
      <c r="E68" s="180">
        <v>15</v>
      </c>
      <c r="F68" s="180">
        <v>499785.1</v>
      </c>
      <c r="G68" s="180">
        <v>15</v>
      </c>
      <c r="H68" s="180">
        <v>15</v>
      </c>
      <c r="I68" s="180">
        <v>144</v>
      </c>
      <c r="J68" s="180">
        <v>18.5</v>
      </c>
      <c r="K68" s="180">
        <v>203.5</v>
      </c>
      <c r="Q68" s="179" t="s">
        <v>111</v>
      </c>
      <c r="R68" s="180">
        <v>15</v>
      </c>
      <c r="S68" s="180">
        <v>15</v>
      </c>
      <c r="T68" s="180">
        <v>499863.1</v>
      </c>
      <c r="U68" s="180">
        <v>15</v>
      </c>
      <c r="V68" s="180">
        <v>57.5</v>
      </c>
      <c r="W68" s="180">
        <v>20.5</v>
      </c>
      <c r="X68" s="180">
        <v>499802.6</v>
      </c>
      <c r="Y68" s="180">
        <v>92</v>
      </c>
      <c r="Z68" s="180">
        <v>19.5</v>
      </c>
      <c r="AA68" s="180">
        <v>157.5</v>
      </c>
      <c r="AG68" s="179" t="s">
        <v>111</v>
      </c>
      <c r="AH68" s="180">
        <v>499711.6</v>
      </c>
      <c r="AI68" s="180">
        <v>15</v>
      </c>
      <c r="AJ68" s="180">
        <v>499868.1</v>
      </c>
      <c r="AK68" s="180">
        <v>15</v>
      </c>
      <c r="AL68" s="180">
        <v>96.5</v>
      </c>
      <c r="AM68" s="180">
        <v>15</v>
      </c>
      <c r="AN68" s="180">
        <v>15</v>
      </c>
      <c r="AO68" s="180">
        <v>137</v>
      </c>
      <c r="AP68" s="180">
        <v>18.5</v>
      </c>
      <c r="AQ68" s="180">
        <v>199</v>
      </c>
      <c r="AW68" s="179" t="s">
        <v>111</v>
      </c>
      <c r="AX68" s="180">
        <v>15</v>
      </c>
      <c r="AY68" s="180">
        <v>15</v>
      </c>
      <c r="AZ68" s="180">
        <v>999665.1</v>
      </c>
      <c r="BA68" s="180">
        <v>15</v>
      </c>
      <c r="BB68" s="180">
        <v>54.5</v>
      </c>
      <c r="BC68" s="180">
        <v>15</v>
      </c>
      <c r="BD68" s="180">
        <v>15</v>
      </c>
      <c r="BE68" s="180">
        <v>87</v>
      </c>
      <c r="BF68" s="180">
        <v>18.5</v>
      </c>
      <c r="BG68" s="180">
        <v>155.5</v>
      </c>
      <c r="BM68" s="179" t="s">
        <v>111</v>
      </c>
      <c r="BN68" s="180">
        <v>999652.8</v>
      </c>
      <c r="BO68" s="180">
        <v>15</v>
      </c>
      <c r="BP68" s="180">
        <v>15</v>
      </c>
      <c r="BQ68" s="180">
        <v>15</v>
      </c>
      <c r="BR68" s="180">
        <v>57.5</v>
      </c>
      <c r="BS68" s="180">
        <v>19.5</v>
      </c>
      <c r="BT68" s="180">
        <v>15</v>
      </c>
      <c r="BU68" s="180">
        <v>93</v>
      </c>
      <c r="BV68" s="180">
        <v>18.5</v>
      </c>
      <c r="BW68" s="180">
        <v>153.5</v>
      </c>
      <c r="CC68" s="179" t="s">
        <v>111</v>
      </c>
      <c r="CD68" s="180">
        <v>499864.6</v>
      </c>
      <c r="CE68" s="180">
        <v>15</v>
      </c>
      <c r="CF68" s="180">
        <v>15</v>
      </c>
      <c r="CG68" s="180">
        <v>15</v>
      </c>
      <c r="CH68" s="180">
        <v>81</v>
      </c>
      <c r="CI68" s="180">
        <v>19.5</v>
      </c>
      <c r="CJ68" s="180">
        <v>15</v>
      </c>
      <c r="CK68" s="180">
        <v>128.5</v>
      </c>
      <c r="CL68" s="180">
        <v>499746.6</v>
      </c>
      <c r="CM68" s="180">
        <v>186.5</v>
      </c>
      <c r="CS68" s="179" t="s">
        <v>111</v>
      </c>
      <c r="CT68" s="180">
        <v>499864.6</v>
      </c>
      <c r="CU68" s="180">
        <v>15</v>
      </c>
      <c r="CV68" s="180">
        <v>15</v>
      </c>
      <c r="CW68" s="180">
        <v>15</v>
      </c>
      <c r="CX68" s="180">
        <v>81</v>
      </c>
      <c r="CY68" s="180">
        <v>19.5</v>
      </c>
      <c r="CZ68" s="180">
        <v>15</v>
      </c>
      <c r="DA68" s="180">
        <v>128.5</v>
      </c>
      <c r="DB68" s="180">
        <v>499746.6</v>
      </c>
      <c r="DC68" s="180">
        <v>186.5</v>
      </c>
      <c r="DI68" s="179" t="s">
        <v>111</v>
      </c>
      <c r="DJ68" s="180">
        <v>499864.6</v>
      </c>
      <c r="DK68" s="180">
        <v>15</v>
      </c>
      <c r="DL68" s="180">
        <v>15</v>
      </c>
      <c r="DM68" s="180">
        <v>15</v>
      </c>
      <c r="DN68" s="180">
        <v>81</v>
      </c>
      <c r="DO68" s="180">
        <v>19.5</v>
      </c>
      <c r="DP68" s="180">
        <v>15</v>
      </c>
      <c r="DQ68" s="180">
        <v>128.5</v>
      </c>
      <c r="DR68" s="180">
        <v>499746.6</v>
      </c>
      <c r="DS68" s="180">
        <v>186.5</v>
      </c>
    </row>
    <row r="69" spans="1:123" ht="14.4" thickBot="1" x14ac:dyDescent="0.35">
      <c r="A69" s="179" t="s">
        <v>112</v>
      </c>
      <c r="B69" s="180">
        <v>499868.1</v>
      </c>
      <c r="C69" s="180">
        <v>14</v>
      </c>
      <c r="D69" s="180">
        <v>14</v>
      </c>
      <c r="E69" s="180">
        <v>14</v>
      </c>
      <c r="F69" s="180">
        <v>499784.1</v>
      </c>
      <c r="G69" s="180">
        <v>14</v>
      </c>
      <c r="H69" s="180">
        <v>14</v>
      </c>
      <c r="I69" s="180">
        <v>143</v>
      </c>
      <c r="J69" s="180">
        <v>17.5</v>
      </c>
      <c r="K69" s="180">
        <v>179.5</v>
      </c>
      <c r="Q69" s="179" t="s">
        <v>112</v>
      </c>
      <c r="R69" s="180">
        <v>14</v>
      </c>
      <c r="S69" s="180">
        <v>14</v>
      </c>
      <c r="T69" s="180">
        <v>499862.1</v>
      </c>
      <c r="U69" s="180">
        <v>14</v>
      </c>
      <c r="V69" s="180">
        <v>56.5</v>
      </c>
      <c r="W69" s="180">
        <v>19.5</v>
      </c>
      <c r="X69" s="180">
        <v>499801.59999999998</v>
      </c>
      <c r="Y69" s="180">
        <v>91</v>
      </c>
      <c r="Z69" s="180">
        <v>18.5</v>
      </c>
      <c r="AA69" s="180">
        <v>156.5</v>
      </c>
      <c r="AG69" s="179" t="s">
        <v>112</v>
      </c>
      <c r="AH69" s="180">
        <v>499710.6</v>
      </c>
      <c r="AI69" s="180">
        <v>14</v>
      </c>
      <c r="AJ69" s="180">
        <v>499867.1</v>
      </c>
      <c r="AK69" s="180">
        <v>14</v>
      </c>
      <c r="AL69" s="180">
        <v>95.5</v>
      </c>
      <c r="AM69" s="180">
        <v>14</v>
      </c>
      <c r="AN69" s="180">
        <v>14</v>
      </c>
      <c r="AO69" s="180">
        <v>136</v>
      </c>
      <c r="AP69" s="180">
        <v>17.5</v>
      </c>
      <c r="AQ69" s="180">
        <v>175</v>
      </c>
      <c r="AW69" s="179" t="s">
        <v>112</v>
      </c>
      <c r="AX69" s="180">
        <v>14</v>
      </c>
      <c r="AY69" s="180">
        <v>14</v>
      </c>
      <c r="AZ69" s="180">
        <v>999664.1</v>
      </c>
      <c r="BA69" s="180">
        <v>14</v>
      </c>
      <c r="BB69" s="180">
        <v>53.5</v>
      </c>
      <c r="BC69" s="180">
        <v>14</v>
      </c>
      <c r="BD69" s="180">
        <v>14</v>
      </c>
      <c r="BE69" s="180">
        <v>86</v>
      </c>
      <c r="BF69" s="180">
        <v>17.5</v>
      </c>
      <c r="BG69" s="180">
        <v>154.5</v>
      </c>
      <c r="BM69" s="179" t="s">
        <v>112</v>
      </c>
      <c r="BN69" s="180">
        <v>999651.8</v>
      </c>
      <c r="BO69" s="180">
        <v>14</v>
      </c>
      <c r="BP69" s="180">
        <v>14</v>
      </c>
      <c r="BQ69" s="180">
        <v>14</v>
      </c>
      <c r="BR69" s="180">
        <v>56.5</v>
      </c>
      <c r="BS69" s="180">
        <v>18.5</v>
      </c>
      <c r="BT69" s="180">
        <v>14</v>
      </c>
      <c r="BU69" s="180">
        <v>92</v>
      </c>
      <c r="BV69" s="180">
        <v>17.5</v>
      </c>
      <c r="BW69" s="180">
        <v>152.5</v>
      </c>
      <c r="CC69" s="179" t="s">
        <v>112</v>
      </c>
      <c r="CD69" s="180">
        <v>499863.6</v>
      </c>
      <c r="CE69" s="180">
        <v>14</v>
      </c>
      <c r="CF69" s="180">
        <v>14</v>
      </c>
      <c r="CG69" s="180">
        <v>14</v>
      </c>
      <c r="CH69" s="180">
        <v>80</v>
      </c>
      <c r="CI69" s="180">
        <v>18.5</v>
      </c>
      <c r="CJ69" s="180">
        <v>14</v>
      </c>
      <c r="CK69" s="180">
        <v>127.5</v>
      </c>
      <c r="CL69" s="180">
        <v>499745.6</v>
      </c>
      <c r="CM69" s="180">
        <v>167</v>
      </c>
      <c r="CS69" s="179" t="s">
        <v>112</v>
      </c>
      <c r="CT69" s="180">
        <v>499863.6</v>
      </c>
      <c r="CU69" s="180">
        <v>14</v>
      </c>
      <c r="CV69" s="180">
        <v>14</v>
      </c>
      <c r="CW69" s="180">
        <v>14</v>
      </c>
      <c r="CX69" s="180">
        <v>80</v>
      </c>
      <c r="CY69" s="180">
        <v>18.5</v>
      </c>
      <c r="CZ69" s="180">
        <v>14</v>
      </c>
      <c r="DA69" s="180">
        <v>127.5</v>
      </c>
      <c r="DB69" s="180">
        <v>499745.6</v>
      </c>
      <c r="DC69" s="180">
        <v>167</v>
      </c>
      <c r="DI69" s="179" t="s">
        <v>112</v>
      </c>
      <c r="DJ69" s="180">
        <v>499863.6</v>
      </c>
      <c r="DK69" s="180">
        <v>14</v>
      </c>
      <c r="DL69" s="180">
        <v>14</v>
      </c>
      <c r="DM69" s="180">
        <v>14</v>
      </c>
      <c r="DN69" s="180">
        <v>80</v>
      </c>
      <c r="DO69" s="180">
        <v>18.5</v>
      </c>
      <c r="DP69" s="180">
        <v>14</v>
      </c>
      <c r="DQ69" s="180">
        <v>127.5</v>
      </c>
      <c r="DR69" s="180">
        <v>499745.6</v>
      </c>
      <c r="DS69" s="180">
        <v>167</v>
      </c>
    </row>
    <row r="70" spans="1:123" ht="14.4" thickBot="1" x14ac:dyDescent="0.35">
      <c r="A70" s="179" t="s">
        <v>113</v>
      </c>
      <c r="B70" s="180">
        <v>499867.1</v>
      </c>
      <c r="C70" s="180">
        <v>13</v>
      </c>
      <c r="D70" s="180">
        <v>13</v>
      </c>
      <c r="E70" s="180">
        <v>13</v>
      </c>
      <c r="F70" s="180">
        <v>499783.1</v>
      </c>
      <c r="G70" s="180">
        <v>13</v>
      </c>
      <c r="H70" s="180">
        <v>13</v>
      </c>
      <c r="I70" s="180">
        <v>142</v>
      </c>
      <c r="J70" s="180">
        <v>16.5</v>
      </c>
      <c r="K70" s="180">
        <v>178.5</v>
      </c>
      <c r="Q70" s="179" t="s">
        <v>113</v>
      </c>
      <c r="R70" s="180">
        <v>13</v>
      </c>
      <c r="S70" s="180">
        <v>13</v>
      </c>
      <c r="T70" s="180">
        <v>499861.1</v>
      </c>
      <c r="U70" s="180">
        <v>13</v>
      </c>
      <c r="V70" s="180">
        <v>55.5</v>
      </c>
      <c r="W70" s="180">
        <v>18.5</v>
      </c>
      <c r="X70" s="180">
        <v>499800.6</v>
      </c>
      <c r="Y70" s="180">
        <v>90</v>
      </c>
      <c r="Z70" s="180">
        <v>17.5</v>
      </c>
      <c r="AA70" s="180">
        <v>155.5</v>
      </c>
      <c r="AG70" s="179" t="s">
        <v>113</v>
      </c>
      <c r="AH70" s="180">
        <v>499709.6</v>
      </c>
      <c r="AI70" s="180">
        <v>13</v>
      </c>
      <c r="AJ70" s="180">
        <v>499866.1</v>
      </c>
      <c r="AK70" s="180">
        <v>13</v>
      </c>
      <c r="AL70" s="180">
        <v>94.5</v>
      </c>
      <c r="AM70" s="180">
        <v>13</v>
      </c>
      <c r="AN70" s="180">
        <v>13</v>
      </c>
      <c r="AO70" s="180">
        <v>135</v>
      </c>
      <c r="AP70" s="180">
        <v>16.5</v>
      </c>
      <c r="AQ70" s="180">
        <v>174</v>
      </c>
      <c r="AW70" s="179" t="s">
        <v>113</v>
      </c>
      <c r="AX70" s="180">
        <v>13</v>
      </c>
      <c r="AY70" s="180">
        <v>13</v>
      </c>
      <c r="AZ70" s="180">
        <v>999663.1</v>
      </c>
      <c r="BA70" s="180">
        <v>13</v>
      </c>
      <c r="BB70" s="180">
        <v>52.5</v>
      </c>
      <c r="BC70" s="180">
        <v>13</v>
      </c>
      <c r="BD70" s="180">
        <v>13</v>
      </c>
      <c r="BE70" s="180">
        <v>85</v>
      </c>
      <c r="BF70" s="180">
        <v>16.5</v>
      </c>
      <c r="BG70" s="180">
        <v>153.5</v>
      </c>
      <c r="BM70" s="179" t="s">
        <v>113</v>
      </c>
      <c r="BN70" s="180">
        <v>999650.8</v>
      </c>
      <c r="BO70" s="180">
        <v>13</v>
      </c>
      <c r="BP70" s="180">
        <v>13</v>
      </c>
      <c r="BQ70" s="180">
        <v>13</v>
      </c>
      <c r="BR70" s="180">
        <v>55.5</v>
      </c>
      <c r="BS70" s="180">
        <v>17.5</v>
      </c>
      <c r="BT70" s="180">
        <v>13</v>
      </c>
      <c r="BU70" s="180">
        <v>91</v>
      </c>
      <c r="BV70" s="180">
        <v>16.5</v>
      </c>
      <c r="BW70" s="180">
        <v>151.5</v>
      </c>
      <c r="CC70" s="179" t="s">
        <v>113</v>
      </c>
      <c r="CD70" s="180">
        <v>499862.6</v>
      </c>
      <c r="CE70" s="180">
        <v>13</v>
      </c>
      <c r="CF70" s="180">
        <v>13</v>
      </c>
      <c r="CG70" s="180">
        <v>13</v>
      </c>
      <c r="CH70" s="180">
        <v>79</v>
      </c>
      <c r="CI70" s="180">
        <v>17.5</v>
      </c>
      <c r="CJ70" s="180">
        <v>13</v>
      </c>
      <c r="CK70" s="180">
        <v>126.5</v>
      </c>
      <c r="CL70" s="180">
        <v>499744.6</v>
      </c>
      <c r="CM70" s="180">
        <v>161.5</v>
      </c>
      <c r="CS70" s="179" t="s">
        <v>113</v>
      </c>
      <c r="CT70" s="180">
        <v>499862.6</v>
      </c>
      <c r="CU70" s="180">
        <v>13</v>
      </c>
      <c r="CV70" s="180">
        <v>13</v>
      </c>
      <c r="CW70" s="180">
        <v>13</v>
      </c>
      <c r="CX70" s="180">
        <v>79</v>
      </c>
      <c r="CY70" s="180">
        <v>17.5</v>
      </c>
      <c r="CZ70" s="180">
        <v>13</v>
      </c>
      <c r="DA70" s="180">
        <v>126.5</v>
      </c>
      <c r="DB70" s="180">
        <v>499744.6</v>
      </c>
      <c r="DC70" s="180">
        <v>161.5</v>
      </c>
      <c r="DI70" s="179" t="s">
        <v>113</v>
      </c>
      <c r="DJ70" s="180">
        <v>499862.6</v>
      </c>
      <c r="DK70" s="180">
        <v>13</v>
      </c>
      <c r="DL70" s="180">
        <v>13</v>
      </c>
      <c r="DM70" s="180">
        <v>13</v>
      </c>
      <c r="DN70" s="180">
        <v>79</v>
      </c>
      <c r="DO70" s="180">
        <v>17.5</v>
      </c>
      <c r="DP70" s="180">
        <v>13</v>
      </c>
      <c r="DQ70" s="180">
        <v>126.5</v>
      </c>
      <c r="DR70" s="180">
        <v>499744.6</v>
      </c>
      <c r="DS70" s="180">
        <v>161.5</v>
      </c>
    </row>
    <row r="71" spans="1:123" ht="14.4" thickBot="1" x14ac:dyDescent="0.35">
      <c r="A71" s="179" t="s">
        <v>114</v>
      </c>
      <c r="B71" s="180">
        <v>499866.1</v>
      </c>
      <c r="C71" s="180">
        <v>12</v>
      </c>
      <c r="D71" s="180">
        <v>12</v>
      </c>
      <c r="E71" s="180">
        <v>12</v>
      </c>
      <c r="F71" s="180">
        <v>499782.1</v>
      </c>
      <c r="G71" s="180">
        <v>12</v>
      </c>
      <c r="H71" s="180">
        <v>12</v>
      </c>
      <c r="I71" s="180">
        <v>141</v>
      </c>
      <c r="J71" s="180">
        <v>15.5</v>
      </c>
      <c r="K71" s="180">
        <v>177.5</v>
      </c>
      <c r="Q71" s="179" t="s">
        <v>114</v>
      </c>
      <c r="R71" s="180">
        <v>12</v>
      </c>
      <c r="S71" s="180">
        <v>12</v>
      </c>
      <c r="T71" s="180">
        <v>499860.1</v>
      </c>
      <c r="U71" s="180">
        <v>12</v>
      </c>
      <c r="V71" s="180">
        <v>54.5</v>
      </c>
      <c r="W71" s="180">
        <v>17.5</v>
      </c>
      <c r="X71" s="180">
        <v>499799.6</v>
      </c>
      <c r="Y71" s="180">
        <v>89</v>
      </c>
      <c r="Z71" s="180">
        <v>16.5</v>
      </c>
      <c r="AA71" s="180">
        <v>154.5</v>
      </c>
      <c r="AG71" s="179" t="s">
        <v>114</v>
      </c>
      <c r="AH71" s="180">
        <v>499708.6</v>
      </c>
      <c r="AI71" s="180">
        <v>12</v>
      </c>
      <c r="AJ71" s="180">
        <v>499865.1</v>
      </c>
      <c r="AK71" s="180">
        <v>12</v>
      </c>
      <c r="AL71" s="180">
        <v>93.5</v>
      </c>
      <c r="AM71" s="180">
        <v>12</v>
      </c>
      <c r="AN71" s="180">
        <v>12</v>
      </c>
      <c r="AO71" s="180">
        <v>134</v>
      </c>
      <c r="AP71" s="180">
        <v>15.5</v>
      </c>
      <c r="AQ71" s="180">
        <v>173</v>
      </c>
      <c r="AW71" s="179" t="s">
        <v>114</v>
      </c>
      <c r="AX71" s="180">
        <v>12</v>
      </c>
      <c r="AY71" s="180">
        <v>12</v>
      </c>
      <c r="AZ71" s="180">
        <v>999662.1</v>
      </c>
      <c r="BA71" s="180">
        <v>12</v>
      </c>
      <c r="BB71" s="180">
        <v>51.5</v>
      </c>
      <c r="BC71" s="180">
        <v>12</v>
      </c>
      <c r="BD71" s="180">
        <v>12</v>
      </c>
      <c r="BE71" s="180">
        <v>84</v>
      </c>
      <c r="BF71" s="180">
        <v>15.5</v>
      </c>
      <c r="BG71" s="180">
        <v>152.5</v>
      </c>
      <c r="BM71" s="179" t="s">
        <v>114</v>
      </c>
      <c r="BN71" s="180">
        <v>999649.8</v>
      </c>
      <c r="BO71" s="180">
        <v>12</v>
      </c>
      <c r="BP71" s="180">
        <v>12</v>
      </c>
      <c r="BQ71" s="180">
        <v>12</v>
      </c>
      <c r="BR71" s="180">
        <v>54.5</v>
      </c>
      <c r="BS71" s="180">
        <v>16.5</v>
      </c>
      <c r="BT71" s="180">
        <v>12</v>
      </c>
      <c r="BU71" s="180">
        <v>90</v>
      </c>
      <c r="BV71" s="180">
        <v>15.5</v>
      </c>
      <c r="BW71" s="180">
        <v>150.5</v>
      </c>
      <c r="CC71" s="179" t="s">
        <v>114</v>
      </c>
      <c r="CD71" s="180">
        <v>499861.6</v>
      </c>
      <c r="CE71" s="180">
        <v>12</v>
      </c>
      <c r="CF71" s="180">
        <v>12</v>
      </c>
      <c r="CG71" s="180">
        <v>12</v>
      </c>
      <c r="CH71" s="180">
        <v>78</v>
      </c>
      <c r="CI71" s="180">
        <v>16.5</v>
      </c>
      <c r="CJ71" s="180">
        <v>12</v>
      </c>
      <c r="CK71" s="180">
        <v>125.5</v>
      </c>
      <c r="CL71" s="180">
        <v>499743.6</v>
      </c>
      <c r="CM71" s="180">
        <v>160.5</v>
      </c>
      <c r="CS71" s="179" t="s">
        <v>114</v>
      </c>
      <c r="CT71" s="180">
        <v>499861.6</v>
      </c>
      <c r="CU71" s="180">
        <v>12</v>
      </c>
      <c r="CV71" s="180">
        <v>12</v>
      </c>
      <c r="CW71" s="180">
        <v>12</v>
      </c>
      <c r="CX71" s="180">
        <v>78</v>
      </c>
      <c r="CY71" s="180">
        <v>16.5</v>
      </c>
      <c r="CZ71" s="180">
        <v>12</v>
      </c>
      <c r="DA71" s="180">
        <v>125.5</v>
      </c>
      <c r="DB71" s="180">
        <v>499743.6</v>
      </c>
      <c r="DC71" s="180">
        <v>160.5</v>
      </c>
      <c r="DI71" s="179" t="s">
        <v>114</v>
      </c>
      <c r="DJ71" s="180">
        <v>499861.6</v>
      </c>
      <c r="DK71" s="180">
        <v>12</v>
      </c>
      <c r="DL71" s="180">
        <v>12</v>
      </c>
      <c r="DM71" s="180">
        <v>12</v>
      </c>
      <c r="DN71" s="180">
        <v>78</v>
      </c>
      <c r="DO71" s="180">
        <v>16.5</v>
      </c>
      <c r="DP71" s="180">
        <v>12</v>
      </c>
      <c r="DQ71" s="180">
        <v>125.5</v>
      </c>
      <c r="DR71" s="180">
        <v>499743.6</v>
      </c>
      <c r="DS71" s="180">
        <v>160.5</v>
      </c>
    </row>
    <row r="72" spans="1:123" ht="14.4" thickBot="1" x14ac:dyDescent="0.35">
      <c r="A72" s="179" t="s">
        <v>115</v>
      </c>
      <c r="B72" s="180">
        <v>499865.1</v>
      </c>
      <c r="C72" s="180">
        <v>11</v>
      </c>
      <c r="D72" s="180">
        <v>11</v>
      </c>
      <c r="E72" s="180">
        <v>11</v>
      </c>
      <c r="F72" s="180">
        <v>499781.1</v>
      </c>
      <c r="G72" s="180">
        <v>11</v>
      </c>
      <c r="H72" s="180">
        <v>11</v>
      </c>
      <c r="I72" s="180">
        <v>83</v>
      </c>
      <c r="J72" s="180">
        <v>14.5</v>
      </c>
      <c r="K72" s="180">
        <v>176.5</v>
      </c>
      <c r="Q72" s="179" t="s">
        <v>115</v>
      </c>
      <c r="R72" s="180">
        <v>11</v>
      </c>
      <c r="S72" s="180">
        <v>11</v>
      </c>
      <c r="T72" s="180">
        <v>499859.1</v>
      </c>
      <c r="U72" s="180">
        <v>11</v>
      </c>
      <c r="V72" s="180">
        <v>53.5</v>
      </c>
      <c r="W72" s="180">
        <v>11</v>
      </c>
      <c r="X72" s="180">
        <v>499798.6</v>
      </c>
      <c r="Y72" s="180">
        <v>52</v>
      </c>
      <c r="Z72" s="180">
        <v>15.5</v>
      </c>
      <c r="AA72" s="180">
        <v>153.5</v>
      </c>
      <c r="AG72" s="179" t="s">
        <v>115</v>
      </c>
      <c r="AH72" s="180">
        <v>499707.6</v>
      </c>
      <c r="AI72" s="180">
        <v>11</v>
      </c>
      <c r="AJ72" s="180">
        <v>499864.1</v>
      </c>
      <c r="AK72" s="180">
        <v>11</v>
      </c>
      <c r="AL72" s="180">
        <v>92.5</v>
      </c>
      <c r="AM72" s="180">
        <v>11</v>
      </c>
      <c r="AN72" s="180">
        <v>11</v>
      </c>
      <c r="AO72" s="180">
        <v>76</v>
      </c>
      <c r="AP72" s="180">
        <v>14.5</v>
      </c>
      <c r="AQ72" s="180">
        <v>172</v>
      </c>
      <c r="AW72" s="179" t="s">
        <v>115</v>
      </c>
      <c r="AX72" s="180">
        <v>11</v>
      </c>
      <c r="AY72" s="180">
        <v>11</v>
      </c>
      <c r="AZ72" s="180">
        <v>999661.1</v>
      </c>
      <c r="BA72" s="180">
        <v>11</v>
      </c>
      <c r="BB72" s="180">
        <v>50.5</v>
      </c>
      <c r="BC72" s="180">
        <v>11</v>
      </c>
      <c r="BD72" s="180">
        <v>11</v>
      </c>
      <c r="BE72" s="180">
        <v>48</v>
      </c>
      <c r="BF72" s="180">
        <v>14.5</v>
      </c>
      <c r="BG72" s="180">
        <v>151.5</v>
      </c>
      <c r="BM72" s="179" t="s">
        <v>115</v>
      </c>
      <c r="BN72" s="180">
        <v>999648.8</v>
      </c>
      <c r="BO72" s="180">
        <v>11</v>
      </c>
      <c r="BP72" s="180">
        <v>11</v>
      </c>
      <c r="BQ72" s="180">
        <v>11</v>
      </c>
      <c r="BR72" s="180">
        <v>53.5</v>
      </c>
      <c r="BS72" s="180">
        <v>11</v>
      </c>
      <c r="BT72" s="180">
        <v>11</v>
      </c>
      <c r="BU72" s="180">
        <v>54</v>
      </c>
      <c r="BV72" s="180">
        <v>14.5</v>
      </c>
      <c r="BW72" s="180">
        <v>149.5</v>
      </c>
      <c r="CC72" s="179" t="s">
        <v>115</v>
      </c>
      <c r="CD72" s="180">
        <v>499860.6</v>
      </c>
      <c r="CE72" s="180">
        <v>11</v>
      </c>
      <c r="CF72" s="180">
        <v>11</v>
      </c>
      <c r="CG72" s="180">
        <v>11</v>
      </c>
      <c r="CH72" s="180">
        <v>77</v>
      </c>
      <c r="CI72" s="180">
        <v>11</v>
      </c>
      <c r="CJ72" s="180">
        <v>11</v>
      </c>
      <c r="CK72" s="180">
        <v>67</v>
      </c>
      <c r="CL72" s="180">
        <v>499742.6</v>
      </c>
      <c r="CM72" s="180">
        <v>159.5</v>
      </c>
      <c r="CS72" s="179" t="s">
        <v>115</v>
      </c>
      <c r="CT72" s="180">
        <v>499860.6</v>
      </c>
      <c r="CU72" s="180">
        <v>11</v>
      </c>
      <c r="CV72" s="180">
        <v>11</v>
      </c>
      <c r="CW72" s="180">
        <v>11</v>
      </c>
      <c r="CX72" s="180">
        <v>77</v>
      </c>
      <c r="CY72" s="180">
        <v>11</v>
      </c>
      <c r="CZ72" s="180">
        <v>11</v>
      </c>
      <c r="DA72" s="180">
        <v>67</v>
      </c>
      <c r="DB72" s="180">
        <v>499742.6</v>
      </c>
      <c r="DC72" s="180">
        <v>159.5</v>
      </c>
      <c r="DI72" s="179" t="s">
        <v>115</v>
      </c>
      <c r="DJ72" s="180">
        <v>499860.6</v>
      </c>
      <c r="DK72" s="180">
        <v>11</v>
      </c>
      <c r="DL72" s="180">
        <v>11</v>
      </c>
      <c r="DM72" s="180">
        <v>11</v>
      </c>
      <c r="DN72" s="180">
        <v>77</v>
      </c>
      <c r="DO72" s="180">
        <v>11</v>
      </c>
      <c r="DP72" s="180">
        <v>11</v>
      </c>
      <c r="DQ72" s="180">
        <v>67</v>
      </c>
      <c r="DR72" s="180">
        <v>499742.6</v>
      </c>
      <c r="DS72" s="180">
        <v>159.5</v>
      </c>
    </row>
    <row r="73" spans="1:123" ht="14.4" thickBot="1" x14ac:dyDescent="0.35">
      <c r="A73" s="179" t="s">
        <v>116</v>
      </c>
      <c r="B73" s="180">
        <v>499864.1</v>
      </c>
      <c r="C73" s="180">
        <v>10</v>
      </c>
      <c r="D73" s="180">
        <v>10</v>
      </c>
      <c r="E73" s="180">
        <v>10</v>
      </c>
      <c r="F73" s="180">
        <v>499780.1</v>
      </c>
      <c r="G73" s="180">
        <v>10</v>
      </c>
      <c r="H73" s="180">
        <v>10</v>
      </c>
      <c r="I73" s="180">
        <v>82</v>
      </c>
      <c r="J73" s="180">
        <v>10</v>
      </c>
      <c r="K73" s="180">
        <v>168</v>
      </c>
      <c r="Q73" s="179" t="s">
        <v>116</v>
      </c>
      <c r="R73" s="180">
        <v>10</v>
      </c>
      <c r="S73" s="180">
        <v>10</v>
      </c>
      <c r="T73" s="180">
        <v>499858.1</v>
      </c>
      <c r="U73" s="180">
        <v>10</v>
      </c>
      <c r="V73" s="180">
        <v>52.5</v>
      </c>
      <c r="W73" s="180">
        <v>10</v>
      </c>
      <c r="X73" s="180">
        <v>499797.6</v>
      </c>
      <c r="Y73" s="180">
        <v>51</v>
      </c>
      <c r="Z73" s="180">
        <v>10</v>
      </c>
      <c r="AA73" s="180">
        <v>152.5</v>
      </c>
      <c r="AG73" s="179" t="s">
        <v>116</v>
      </c>
      <c r="AH73" s="180">
        <v>499706.6</v>
      </c>
      <c r="AI73" s="180">
        <v>10</v>
      </c>
      <c r="AJ73" s="180">
        <v>499863.1</v>
      </c>
      <c r="AK73" s="180">
        <v>10</v>
      </c>
      <c r="AL73" s="180">
        <v>91.5</v>
      </c>
      <c r="AM73" s="180">
        <v>10</v>
      </c>
      <c r="AN73" s="180">
        <v>10</v>
      </c>
      <c r="AO73" s="180">
        <v>75</v>
      </c>
      <c r="AP73" s="180">
        <v>10</v>
      </c>
      <c r="AQ73" s="180">
        <v>170</v>
      </c>
      <c r="AW73" s="179" t="s">
        <v>116</v>
      </c>
      <c r="AX73" s="180">
        <v>10</v>
      </c>
      <c r="AY73" s="180">
        <v>10</v>
      </c>
      <c r="AZ73" s="180">
        <v>999660.1</v>
      </c>
      <c r="BA73" s="180">
        <v>10</v>
      </c>
      <c r="BB73" s="180">
        <v>49.5</v>
      </c>
      <c r="BC73" s="180">
        <v>10</v>
      </c>
      <c r="BD73" s="180">
        <v>10</v>
      </c>
      <c r="BE73" s="180">
        <v>47</v>
      </c>
      <c r="BF73" s="180">
        <v>10</v>
      </c>
      <c r="BG73" s="180">
        <v>150.5</v>
      </c>
      <c r="BM73" s="179" t="s">
        <v>116</v>
      </c>
      <c r="BN73" s="180">
        <v>999647.8</v>
      </c>
      <c r="BO73" s="180">
        <v>10</v>
      </c>
      <c r="BP73" s="180">
        <v>10</v>
      </c>
      <c r="BQ73" s="180">
        <v>10</v>
      </c>
      <c r="BR73" s="180">
        <v>52.5</v>
      </c>
      <c r="BS73" s="180">
        <v>10</v>
      </c>
      <c r="BT73" s="180">
        <v>10</v>
      </c>
      <c r="BU73" s="180">
        <v>53</v>
      </c>
      <c r="BV73" s="180">
        <v>10</v>
      </c>
      <c r="BW73" s="180">
        <v>148.5</v>
      </c>
      <c r="CC73" s="179" t="s">
        <v>116</v>
      </c>
      <c r="CD73" s="180">
        <v>499859.6</v>
      </c>
      <c r="CE73" s="180">
        <v>10</v>
      </c>
      <c r="CF73" s="180">
        <v>10</v>
      </c>
      <c r="CG73" s="180">
        <v>10</v>
      </c>
      <c r="CH73" s="180">
        <v>76</v>
      </c>
      <c r="CI73" s="180">
        <v>10</v>
      </c>
      <c r="CJ73" s="180">
        <v>10</v>
      </c>
      <c r="CK73" s="180">
        <v>66</v>
      </c>
      <c r="CL73" s="180">
        <v>499738.1</v>
      </c>
      <c r="CM73" s="180">
        <v>158.5</v>
      </c>
      <c r="CS73" s="179" t="s">
        <v>116</v>
      </c>
      <c r="CT73" s="180">
        <v>499859.6</v>
      </c>
      <c r="CU73" s="180">
        <v>10</v>
      </c>
      <c r="CV73" s="180">
        <v>10</v>
      </c>
      <c r="CW73" s="180">
        <v>10</v>
      </c>
      <c r="CX73" s="180">
        <v>76</v>
      </c>
      <c r="CY73" s="180">
        <v>10</v>
      </c>
      <c r="CZ73" s="180">
        <v>10</v>
      </c>
      <c r="DA73" s="180">
        <v>66</v>
      </c>
      <c r="DB73" s="180">
        <v>499738.1</v>
      </c>
      <c r="DC73" s="180">
        <v>158.5</v>
      </c>
      <c r="DI73" s="179" t="s">
        <v>116</v>
      </c>
      <c r="DJ73" s="180">
        <v>499859.6</v>
      </c>
      <c r="DK73" s="180">
        <v>10</v>
      </c>
      <c r="DL73" s="180">
        <v>10</v>
      </c>
      <c r="DM73" s="180">
        <v>10</v>
      </c>
      <c r="DN73" s="180">
        <v>76</v>
      </c>
      <c r="DO73" s="180">
        <v>10</v>
      </c>
      <c r="DP73" s="180">
        <v>10</v>
      </c>
      <c r="DQ73" s="180">
        <v>66</v>
      </c>
      <c r="DR73" s="180">
        <v>499738.1</v>
      </c>
      <c r="DS73" s="180">
        <v>158.5</v>
      </c>
    </row>
    <row r="74" spans="1:123" ht="14.4" thickBot="1" x14ac:dyDescent="0.35">
      <c r="A74" s="179" t="s">
        <v>117</v>
      </c>
      <c r="B74" s="180">
        <v>499863.1</v>
      </c>
      <c r="C74" s="180">
        <v>9</v>
      </c>
      <c r="D74" s="180">
        <v>9</v>
      </c>
      <c r="E74" s="180">
        <v>9</v>
      </c>
      <c r="F74" s="180">
        <v>499779.1</v>
      </c>
      <c r="G74" s="180">
        <v>9</v>
      </c>
      <c r="H74" s="180">
        <v>9</v>
      </c>
      <c r="I74" s="180">
        <v>78.5</v>
      </c>
      <c r="J74" s="180">
        <v>9</v>
      </c>
      <c r="K74" s="180">
        <v>167</v>
      </c>
      <c r="Q74" s="179" t="s">
        <v>117</v>
      </c>
      <c r="R74" s="180">
        <v>9</v>
      </c>
      <c r="S74" s="180">
        <v>9</v>
      </c>
      <c r="T74" s="180">
        <v>499857.1</v>
      </c>
      <c r="U74" s="180">
        <v>9</v>
      </c>
      <c r="V74" s="180">
        <v>51.5</v>
      </c>
      <c r="W74" s="180">
        <v>9</v>
      </c>
      <c r="X74" s="180">
        <v>499796.6</v>
      </c>
      <c r="Y74" s="180">
        <v>40</v>
      </c>
      <c r="Z74" s="180">
        <v>9</v>
      </c>
      <c r="AA74" s="180">
        <v>151.5</v>
      </c>
      <c r="AG74" s="179" t="s">
        <v>117</v>
      </c>
      <c r="AH74" s="180">
        <v>499705.59999999998</v>
      </c>
      <c r="AI74" s="180">
        <v>9</v>
      </c>
      <c r="AJ74" s="180">
        <v>499862.1</v>
      </c>
      <c r="AK74" s="180">
        <v>9</v>
      </c>
      <c r="AL74" s="180">
        <v>90.5</v>
      </c>
      <c r="AM74" s="180">
        <v>9</v>
      </c>
      <c r="AN74" s="180">
        <v>9</v>
      </c>
      <c r="AO74" s="180">
        <v>74</v>
      </c>
      <c r="AP74" s="180">
        <v>9</v>
      </c>
      <c r="AQ74" s="180">
        <v>169</v>
      </c>
      <c r="AW74" s="179" t="s">
        <v>117</v>
      </c>
      <c r="AX74" s="180">
        <v>9</v>
      </c>
      <c r="AY74" s="180">
        <v>9</v>
      </c>
      <c r="AZ74" s="180">
        <v>999659.1</v>
      </c>
      <c r="BA74" s="180">
        <v>9</v>
      </c>
      <c r="BB74" s="180">
        <v>48.5</v>
      </c>
      <c r="BC74" s="180">
        <v>9</v>
      </c>
      <c r="BD74" s="180">
        <v>9</v>
      </c>
      <c r="BE74" s="180">
        <v>36</v>
      </c>
      <c r="BF74" s="180">
        <v>9</v>
      </c>
      <c r="BG74" s="180">
        <v>149.5</v>
      </c>
      <c r="BM74" s="179" t="s">
        <v>117</v>
      </c>
      <c r="BN74" s="180">
        <v>999646.8</v>
      </c>
      <c r="BO74" s="180">
        <v>9</v>
      </c>
      <c r="BP74" s="180">
        <v>9</v>
      </c>
      <c r="BQ74" s="180">
        <v>9</v>
      </c>
      <c r="BR74" s="180">
        <v>51.5</v>
      </c>
      <c r="BS74" s="180">
        <v>9</v>
      </c>
      <c r="BT74" s="180">
        <v>9</v>
      </c>
      <c r="BU74" s="180">
        <v>43</v>
      </c>
      <c r="BV74" s="180">
        <v>9</v>
      </c>
      <c r="BW74" s="180">
        <v>147.5</v>
      </c>
      <c r="CC74" s="179" t="s">
        <v>117</v>
      </c>
      <c r="CD74" s="180">
        <v>499858.6</v>
      </c>
      <c r="CE74" s="180">
        <v>9</v>
      </c>
      <c r="CF74" s="180">
        <v>9</v>
      </c>
      <c r="CG74" s="180">
        <v>9</v>
      </c>
      <c r="CH74" s="180">
        <v>75</v>
      </c>
      <c r="CI74" s="180">
        <v>9</v>
      </c>
      <c r="CJ74" s="180">
        <v>9</v>
      </c>
      <c r="CK74" s="180">
        <v>65</v>
      </c>
      <c r="CL74" s="180">
        <v>499737.1</v>
      </c>
      <c r="CM74" s="180">
        <v>157.5</v>
      </c>
      <c r="CS74" s="179" t="s">
        <v>117</v>
      </c>
      <c r="CT74" s="180">
        <v>499858.6</v>
      </c>
      <c r="CU74" s="180">
        <v>9</v>
      </c>
      <c r="CV74" s="180">
        <v>9</v>
      </c>
      <c r="CW74" s="180">
        <v>9</v>
      </c>
      <c r="CX74" s="180">
        <v>75</v>
      </c>
      <c r="CY74" s="180">
        <v>9</v>
      </c>
      <c r="CZ74" s="180">
        <v>9</v>
      </c>
      <c r="DA74" s="180">
        <v>65</v>
      </c>
      <c r="DB74" s="180">
        <v>499737.1</v>
      </c>
      <c r="DC74" s="180">
        <v>157.5</v>
      </c>
      <c r="DI74" s="179" t="s">
        <v>117</v>
      </c>
      <c r="DJ74" s="180">
        <v>499858.6</v>
      </c>
      <c r="DK74" s="180">
        <v>9</v>
      </c>
      <c r="DL74" s="180">
        <v>9</v>
      </c>
      <c r="DM74" s="180">
        <v>9</v>
      </c>
      <c r="DN74" s="180">
        <v>75</v>
      </c>
      <c r="DO74" s="180">
        <v>9</v>
      </c>
      <c r="DP74" s="180">
        <v>9</v>
      </c>
      <c r="DQ74" s="180">
        <v>65</v>
      </c>
      <c r="DR74" s="180">
        <v>499737.1</v>
      </c>
      <c r="DS74" s="180">
        <v>157.5</v>
      </c>
    </row>
    <row r="75" spans="1:123" ht="14.4" thickBot="1" x14ac:dyDescent="0.35">
      <c r="A75" s="179" t="s">
        <v>118</v>
      </c>
      <c r="B75" s="180">
        <v>499862.1</v>
      </c>
      <c r="C75" s="180">
        <v>8</v>
      </c>
      <c r="D75" s="180">
        <v>8</v>
      </c>
      <c r="E75" s="180">
        <v>8</v>
      </c>
      <c r="F75" s="180">
        <v>499778.1</v>
      </c>
      <c r="G75" s="180">
        <v>8</v>
      </c>
      <c r="H75" s="180">
        <v>8</v>
      </c>
      <c r="I75" s="180">
        <v>77</v>
      </c>
      <c r="J75" s="180">
        <v>8</v>
      </c>
      <c r="K75" s="180">
        <v>159</v>
      </c>
      <c r="Q75" s="179" t="s">
        <v>118</v>
      </c>
      <c r="R75" s="180">
        <v>8</v>
      </c>
      <c r="S75" s="180">
        <v>8</v>
      </c>
      <c r="T75" s="180">
        <v>499856.1</v>
      </c>
      <c r="U75" s="180">
        <v>8</v>
      </c>
      <c r="V75" s="180">
        <v>50.5</v>
      </c>
      <c r="W75" s="180">
        <v>8</v>
      </c>
      <c r="X75" s="180">
        <v>499795.6</v>
      </c>
      <c r="Y75" s="180">
        <v>39</v>
      </c>
      <c r="Z75" s="180">
        <v>8</v>
      </c>
      <c r="AA75" s="180">
        <v>150.5</v>
      </c>
      <c r="AG75" s="179" t="s">
        <v>118</v>
      </c>
      <c r="AH75" s="180">
        <v>499704.6</v>
      </c>
      <c r="AI75" s="180">
        <v>8</v>
      </c>
      <c r="AJ75" s="180">
        <v>499861.1</v>
      </c>
      <c r="AK75" s="180">
        <v>8</v>
      </c>
      <c r="AL75" s="180">
        <v>89.5</v>
      </c>
      <c r="AM75" s="180">
        <v>8</v>
      </c>
      <c r="AN75" s="180">
        <v>8</v>
      </c>
      <c r="AO75" s="180">
        <v>73</v>
      </c>
      <c r="AP75" s="180">
        <v>8</v>
      </c>
      <c r="AQ75" s="180">
        <v>157.5</v>
      </c>
      <c r="AW75" s="179" t="s">
        <v>118</v>
      </c>
      <c r="AX75" s="180">
        <v>8</v>
      </c>
      <c r="AY75" s="180">
        <v>8</v>
      </c>
      <c r="AZ75" s="180">
        <v>999658.1</v>
      </c>
      <c r="BA75" s="180">
        <v>8</v>
      </c>
      <c r="BB75" s="180">
        <v>47.5</v>
      </c>
      <c r="BC75" s="180">
        <v>8</v>
      </c>
      <c r="BD75" s="180">
        <v>8</v>
      </c>
      <c r="BE75" s="180">
        <v>34</v>
      </c>
      <c r="BF75" s="180">
        <v>8</v>
      </c>
      <c r="BG75" s="180">
        <v>148.5</v>
      </c>
      <c r="BM75" s="179" t="s">
        <v>118</v>
      </c>
      <c r="BN75" s="180">
        <v>999645.8</v>
      </c>
      <c r="BO75" s="180">
        <v>8</v>
      </c>
      <c r="BP75" s="180">
        <v>8</v>
      </c>
      <c r="BQ75" s="180">
        <v>8</v>
      </c>
      <c r="BR75" s="180">
        <v>50.5</v>
      </c>
      <c r="BS75" s="180">
        <v>8</v>
      </c>
      <c r="BT75" s="180">
        <v>8</v>
      </c>
      <c r="BU75" s="180">
        <v>42</v>
      </c>
      <c r="BV75" s="180">
        <v>8</v>
      </c>
      <c r="BW75" s="180">
        <v>146.5</v>
      </c>
      <c r="CC75" s="179" t="s">
        <v>118</v>
      </c>
      <c r="CD75" s="180">
        <v>499857.6</v>
      </c>
      <c r="CE75" s="180">
        <v>8</v>
      </c>
      <c r="CF75" s="180">
        <v>8</v>
      </c>
      <c r="CG75" s="180">
        <v>8</v>
      </c>
      <c r="CH75" s="180">
        <v>74</v>
      </c>
      <c r="CI75" s="180">
        <v>8</v>
      </c>
      <c r="CJ75" s="180">
        <v>8</v>
      </c>
      <c r="CK75" s="180">
        <v>64</v>
      </c>
      <c r="CL75" s="180">
        <v>499736.1</v>
      </c>
      <c r="CM75" s="180">
        <v>147.5</v>
      </c>
      <c r="CS75" s="179" t="s">
        <v>118</v>
      </c>
      <c r="CT75" s="180">
        <v>499857.6</v>
      </c>
      <c r="CU75" s="180">
        <v>8</v>
      </c>
      <c r="CV75" s="180">
        <v>8</v>
      </c>
      <c r="CW75" s="180">
        <v>8</v>
      </c>
      <c r="CX75" s="180">
        <v>74</v>
      </c>
      <c r="CY75" s="180">
        <v>8</v>
      </c>
      <c r="CZ75" s="180">
        <v>8</v>
      </c>
      <c r="DA75" s="180">
        <v>64</v>
      </c>
      <c r="DB75" s="180">
        <v>499736.1</v>
      </c>
      <c r="DC75" s="180">
        <v>147.5</v>
      </c>
      <c r="DI75" s="179" t="s">
        <v>118</v>
      </c>
      <c r="DJ75" s="180">
        <v>499857.6</v>
      </c>
      <c r="DK75" s="180">
        <v>8</v>
      </c>
      <c r="DL75" s="180">
        <v>8</v>
      </c>
      <c r="DM75" s="180">
        <v>8</v>
      </c>
      <c r="DN75" s="180">
        <v>74</v>
      </c>
      <c r="DO75" s="180">
        <v>8</v>
      </c>
      <c r="DP75" s="180">
        <v>8</v>
      </c>
      <c r="DQ75" s="180">
        <v>64</v>
      </c>
      <c r="DR75" s="180">
        <v>499736.1</v>
      </c>
      <c r="DS75" s="180">
        <v>147.5</v>
      </c>
    </row>
    <row r="76" spans="1:123" ht="14.4" thickBot="1" x14ac:dyDescent="0.35">
      <c r="A76" s="179" t="s">
        <v>119</v>
      </c>
      <c r="B76" s="180">
        <v>499861.1</v>
      </c>
      <c r="C76" s="180">
        <v>7</v>
      </c>
      <c r="D76" s="180">
        <v>7</v>
      </c>
      <c r="E76" s="180">
        <v>7</v>
      </c>
      <c r="F76" s="180">
        <v>499763.1</v>
      </c>
      <c r="G76" s="180">
        <v>7</v>
      </c>
      <c r="H76" s="180">
        <v>7</v>
      </c>
      <c r="I76" s="180">
        <v>75</v>
      </c>
      <c r="J76" s="180">
        <v>7</v>
      </c>
      <c r="K76" s="180">
        <v>158</v>
      </c>
      <c r="Q76" s="179" t="s">
        <v>119</v>
      </c>
      <c r="R76" s="180">
        <v>7</v>
      </c>
      <c r="S76" s="180">
        <v>7</v>
      </c>
      <c r="T76" s="180">
        <v>499855.1</v>
      </c>
      <c r="U76" s="180">
        <v>7</v>
      </c>
      <c r="V76" s="180">
        <v>40.5</v>
      </c>
      <c r="W76" s="180">
        <v>7</v>
      </c>
      <c r="X76" s="180">
        <v>499794.6</v>
      </c>
      <c r="Y76" s="180">
        <v>22</v>
      </c>
      <c r="Z76" s="180">
        <v>7</v>
      </c>
      <c r="AA76" s="180">
        <v>149.5</v>
      </c>
      <c r="AG76" s="179" t="s">
        <v>119</v>
      </c>
      <c r="AH76" s="180">
        <v>499703.6</v>
      </c>
      <c r="AI76" s="180">
        <v>7</v>
      </c>
      <c r="AJ76" s="180">
        <v>499860.1</v>
      </c>
      <c r="AK76" s="180">
        <v>7</v>
      </c>
      <c r="AL76" s="180">
        <v>75</v>
      </c>
      <c r="AM76" s="180">
        <v>7</v>
      </c>
      <c r="AN76" s="180">
        <v>7</v>
      </c>
      <c r="AO76" s="180">
        <v>72</v>
      </c>
      <c r="AP76" s="180">
        <v>7</v>
      </c>
      <c r="AQ76" s="180">
        <v>156.5</v>
      </c>
      <c r="AW76" s="179" t="s">
        <v>119</v>
      </c>
      <c r="AX76" s="180">
        <v>7</v>
      </c>
      <c r="AY76" s="180">
        <v>7</v>
      </c>
      <c r="AZ76" s="180">
        <v>999657.1</v>
      </c>
      <c r="BA76" s="180">
        <v>7</v>
      </c>
      <c r="BB76" s="180">
        <v>33</v>
      </c>
      <c r="BC76" s="180">
        <v>7</v>
      </c>
      <c r="BD76" s="180">
        <v>7</v>
      </c>
      <c r="BE76" s="180">
        <v>32.5</v>
      </c>
      <c r="BF76" s="180">
        <v>7</v>
      </c>
      <c r="BG76" s="180">
        <v>147.5</v>
      </c>
      <c r="BM76" s="179" t="s">
        <v>119</v>
      </c>
      <c r="BN76" s="180">
        <v>999644.8</v>
      </c>
      <c r="BO76" s="180">
        <v>7</v>
      </c>
      <c r="BP76" s="180">
        <v>7</v>
      </c>
      <c r="BQ76" s="180">
        <v>7</v>
      </c>
      <c r="BR76" s="180">
        <v>40.5</v>
      </c>
      <c r="BS76" s="180">
        <v>7</v>
      </c>
      <c r="BT76" s="180">
        <v>7</v>
      </c>
      <c r="BU76" s="180">
        <v>24</v>
      </c>
      <c r="BV76" s="180">
        <v>7</v>
      </c>
      <c r="BW76" s="180">
        <v>145.5</v>
      </c>
      <c r="CC76" s="179" t="s">
        <v>119</v>
      </c>
      <c r="CD76" s="180">
        <v>499856.6</v>
      </c>
      <c r="CE76" s="180">
        <v>7</v>
      </c>
      <c r="CF76" s="180">
        <v>7</v>
      </c>
      <c r="CG76" s="180">
        <v>7</v>
      </c>
      <c r="CH76" s="180">
        <v>64</v>
      </c>
      <c r="CI76" s="180">
        <v>7</v>
      </c>
      <c r="CJ76" s="180">
        <v>7</v>
      </c>
      <c r="CK76" s="180">
        <v>46</v>
      </c>
      <c r="CL76" s="180">
        <v>499735.1</v>
      </c>
      <c r="CM76" s="180">
        <v>146.5</v>
      </c>
      <c r="CS76" s="179" t="s">
        <v>119</v>
      </c>
      <c r="CT76" s="180">
        <v>499856.6</v>
      </c>
      <c r="CU76" s="180">
        <v>7</v>
      </c>
      <c r="CV76" s="180">
        <v>7</v>
      </c>
      <c r="CW76" s="180">
        <v>7</v>
      </c>
      <c r="CX76" s="180">
        <v>64</v>
      </c>
      <c r="CY76" s="180">
        <v>7</v>
      </c>
      <c r="CZ76" s="180">
        <v>7</v>
      </c>
      <c r="DA76" s="180">
        <v>46</v>
      </c>
      <c r="DB76" s="180">
        <v>499735.1</v>
      </c>
      <c r="DC76" s="180">
        <v>146.5</v>
      </c>
      <c r="DI76" s="179" t="s">
        <v>119</v>
      </c>
      <c r="DJ76" s="180">
        <v>499856.6</v>
      </c>
      <c r="DK76" s="180">
        <v>7</v>
      </c>
      <c r="DL76" s="180">
        <v>7</v>
      </c>
      <c r="DM76" s="180">
        <v>7</v>
      </c>
      <c r="DN76" s="180">
        <v>64</v>
      </c>
      <c r="DO76" s="180">
        <v>7</v>
      </c>
      <c r="DP76" s="180">
        <v>7</v>
      </c>
      <c r="DQ76" s="180">
        <v>46</v>
      </c>
      <c r="DR76" s="180">
        <v>499735.1</v>
      </c>
      <c r="DS76" s="180">
        <v>146.5</v>
      </c>
    </row>
    <row r="77" spans="1:123" ht="14.4" thickBot="1" x14ac:dyDescent="0.35">
      <c r="A77" s="179" t="s">
        <v>120</v>
      </c>
      <c r="B77" s="180">
        <v>499860.1</v>
      </c>
      <c r="C77" s="180">
        <v>6</v>
      </c>
      <c r="D77" s="180">
        <v>6</v>
      </c>
      <c r="E77" s="180">
        <v>6</v>
      </c>
      <c r="F77" s="180">
        <v>499762.1</v>
      </c>
      <c r="G77" s="180">
        <v>6</v>
      </c>
      <c r="H77" s="180">
        <v>6</v>
      </c>
      <c r="I77" s="180">
        <v>55</v>
      </c>
      <c r="J77" s="180">
        <v>6</v>
      </c>
      <c r="K77" s="180">
        <v>157</v>
      </c>
      <c r="Q77" s="179" t="s">
        <v>120</v>
      </c>
      <c r="R77" s="180">
        <v>6</v>
      </c>
      <c r="S77" s="180">
        <v>6</v>
      </c>
      <c r="T77" s="180">
        <v>499854.1</v>
      </c>
      <c r="U77" s="180">
        <v>6</v>
      </c>
      <c r="V77" s="180">
        <v>39.5</v>
      </c>
      <c r="W77" s="180">
        <v>6</v>
      </c>
      <c r="X77" s="180">
        <v>499793.6</v>
      </c>
      <c r="Y77" s="180">
        <v>17.5</v>
      </c>
      <c r="Z77" s="180">
        <v>6</v>
      </c>
      <c r="AA77" s="180">
        <v>148.5</v>
      </c>
      <c r="AG77" s="179" t="s">
        <v>120</v>
      </c>
      <c r="AH77" s="180">
        <v>499702.6</v>
      </c>
      <c r="AI77" s="180">
        <v>6</v>
      </c>
      <c r="AJ77" s="180">
        <v>499859.1</v>
      </c>
      <c r="AK77" s="180">
        <v>6</v>
      </c>
      <c r="AL77" s="180">
        <v>74</v>
      </c>
      <c r="AM77" s="180">
        <v>6</v>
      </c>
      <c r="AN77" s="180">
        <v>6</v>
      </c>
      <c r="AO77" s="180">
        <v>52.5</v>
      </c>
      <c r="AP77" s="180">
        <v>6</v>
      </c>
      <c r="AQ77" s="180">
        <v>155.5</v>
      </c>
      <c r="AW77" s="179" t="s">
        <v>120</v>
      </c>
      <c r="AX77" s="180">
        <v>6</v>
      </c>
      <c r="AY77" s="180">
        <v>6</v>
      </c>
      <c r="AZ77" s="180">
        <v>999656.1</v>
      </c>
      <c r="BA77" s="180">
        <v>6</v>
      </c>
      <c r="BB77" s="180">
        <v>32</v>
      </c>
      <c r="BC77" s="180">
        <v>6</v>
      </c>
      <c r="BD77" s="180">
        <v>6</v>
      </c>
      <c r="BE77" s="180">
        <v>12</v>
      </c>
      <c r="BF77" s="180">
        <v>6</v>
      </c>
      <c r="BG77" s="180">
        <v>146.5</v>
      </c>
      <c r="BM77" s="179" t="s">
        <v>120</v>
      </c>
      <c r="BN77" s="180">
        <v>999643.8</v>
      </c>
      <c r="BO77" s="180">
        <v>6</v>
      </c>
      <c r="BP77" s="180">
        <v>6</v>
      </c>
      <c r="BQ77" s="180">
        <v>6</v>
      </c>
      <c r="BR77" s="180">
        <v>39.5</v>
      </c>
      <c r="BS77" s="180">
        <v>6</v>
      </c>
      <c r="BT77" s="180">
        <v>6</v>
      </c>
      <c r="BU77" s="180">
        <v>20</v>
      </c>
      <c r="BV77" s="180">
        <v>6</v>
      </c>
      <c r="BW77" s="180">
        <v>144.5</v>
      </c>
      <c r="CC77" s="179" t="s">
        <v>120</v>
      </c>
      <c r="CD77" s="180">
        <v>499855.6</v>
      </c>
      <c r="CE77" s="180">
        <v>6</v>
      </c>
      <c r="CF77" s="180">
        <v>6</v>
      </c>
      <c r="CG77" s="180">
        <v>6</v>
      </c>
      <c r="CH77" s="180">
        <v>63</v>
      </c>
      <c r="CI77" s="180">
        <v>6</v>
      </c>
      <c r="CJ77" s="180">
        <v>6</v>
      </c>
      <c r="CK77" s="180">
        <v>42</v>
      </c>
      <c r="CL77" s="180">
        <v>499734.1</v>
      </c>
      <c r="CM77" s="180">
        <v>145.5</v>
      </c>
      <c r="CS77" s="179" t="s">
        <v>120</v>
      </c>
      <c r="CT77" s="180">
        <v>499855.6</v>
      </c>
      <c r="CU77" s="180">
        <v>6</v>
      </c>
      <c r="CV77" s="180">
        <v>6</v>
      </c>
      <c r="CW77" s="180">
        <v>6</v>
      </c>
      <c r="CX77" s="180">
        <v>63</v>
      </c>
      <c r="CY77" s="180">
        <v>6</v>
      </c>
      <c r="CZ77" s="180">
        <v>6</v>
      </c>
      <c r="DA77" s="180">
        <v>42</v>
      </c>
      <c r="DB77" s="180">
        <v>499734.1</v>
      </c>
      <c r="DC77" s="180">
        <v>145.5</v>
      </c>
      <c r="DI77" s="179" t="s">
        <v>120</v>
      </c>
      <c r="DJ77" s="180">
        <v>499855.6</v>
      </c>
      <c r="DK77" s="180">
        <v>6</v>
      </c>
      <c r="DL77" s="180">
        <v>6</v>
      </c>
      <c r="DM77" s="180">
        <v>6</v>
      </c>
      <c r="DN77" s="180">
        <v>63</v>
      </c>
      <c r="DO77" s="180">
        <v>6</v>
      </c>
      <c r="DP77" s="180">
        <v>6</v>
      </c>
      <c r="DQ77" s="180">
        <v>42</v>
      </c>
      <c r="DR77" s="180">
        <v>499734.1</v>
      </c>
      <c r="DS77" s="180">
        <v>145.5</v>
      </c>
    </row>
    <row r="78" spans="1:123" ht="14.4" thickBot="1" x14ac:dyDescent="0.35">
      <c r="A78" s="179" t="s">
        <v>121</v>
      </c>
      <c r="B78" s="180">
        <v>499859.1</v>
      </c>
      <c r="C78" s="180">
        <v>5</v>
      </c>
      <c r="D78" s="180">
        <v>5</v>
      </c>
      <c r="E78" s="180">
        <v>5</v>
      </c>
      <c r="F78" s="180">
        <v>499698.1</v>
      </c>
      <c r="G78" s="180">
        <v>5</v>
      </c>
      <c r="H78" s="180">
        <v>5</v>
      </c>
      <c r="I78" s="180">
        <v>54</v>
      </c>
      <c r="J78" s="180">
        <v>5</v>
      </c>
      <c r="K78" s="180">
        <v>156</v>
      </c>
      <c r="Q78" s="179" t="s">
        <v>121</v>
      </c>
      <c r="R78" s="180">
        <v>5</v>
      </c>
      <c r="S78" s="180">
        <v>5</v>
      </c>
      <c r="T78" s="180">
        <v>499853.1</v>
      </c>
      <c r="U78" s="180">
        <v>5</v>
      </c>
      <c r="V78" s="180">
        <v>13</v>
      </c>
      <c r="W78" s="180">
        <v>5</v>
      </c>
      <c r="X78" s="180">
        <v>499792.6</v>
      </c>
      <c r="Y78" s="180">
        <v>16.5</v>
      </c>
      <c r="Z78" s="180">
        <v>5</v>
      </c>
      <c r="AA78" s="180">
        <v>147.5</v>
      </c>
      <c r="AG78" s="179" t="s">
        <v>121</v>
      </c>
      <c r="AH78" s="180">
        <v>499701.6</v>
      </c>
      <c r="AI78" s="180">
        <v>5</v>
      </c>
      <c r="AJ78" s="180">
        <v>499858.1</v>
      </c>
      <c r="AK78" s="180">
        <v>5</v>
      </c>
      <c r="AL78" s="180">
        <v>12</v>
      </c>
      <c r="AM78" s="180">
        <v>5</v>
      </c>
      <c r="AN78" s="180">
        <v>5</v>
      </c>
      <c r="AO78" s="180">
        <v>51.5</v>
      </c>
      <c r="AP78" s="180">
        <v>5</v>
      </c>
      <c r="AQ78" s="180">
        <v>154.5</v>
      </c>
      <c r="AW78" s="179" t="s">
        <v>121</v>
      </c>
      <c r="AX78" s="180">
        <v>5</v>
      </c>
      <c r="AY78" s="180">
        <v>5</v>
      </c>
      <c r="AZ78" s="180">
        <v>999655.1</v>
      </c>
      <c r="BA78" s="180">
        <v>5</v>
      </c>
      <c r="BB78" s="180">
        <v>5</v>
      </c>
      <c r="BC78" s="180">
        <v>5</v>
      </c>
      <c r="BD78" s="180">
        <v>5</v>
      </c>
      <c r="BE78" s="180">
        <v>11</v>
      </c>
      <c r="BF78" s="180">
        <v>5</v>
      </c>
      <c r="BG78" s="180">
        <v>145.5</v>
      </c>
      <c r="BM78" s="179" t="s">
        <v>121</v>
      </c>
      <c r="BN78" s="180">
        <v>999642.8</v>
      </c>
      <c r="BO78" s="180">
        <v>5</v>
      </c>
      <c r="BP78" s="180">
        <v>5</v>
      </c>
      <c r="BQ78" s="180">
        <v>5</v>
      </c>
      <c r="BR78" s="180">
        <v>13.5</v>
      </c>
      <c r="BS78" s="180">
        <v>5</v>
      </c>
      <c r="BT78" s="180">
        <v>5</v>
      </c>
      <c r="BU78" s="180">
        <v>19</v>
      </c>
      <c r="BV78" s="180">
        <v>5</v>
      </c>
      <c r="BW78" s="180">
        <v>143.5</v>
      </c>
      <c r="CC78" s="179" t="s">
        <v>121</v>
      </c>
      <c r="CD78" s="180">
        <v>499854.6</v>
      </c>
      <c r="CE78" s="180">
        <v>5</v>
      </c>
      <c r="CF78" s="180">
        <v>5</v>
      </c>
      <c r="CG78" s="180">
        <v>5</v>
      </c>
      <c r="CH78" s="180">
        <v>5</v>
      </c>
      <c r="CI78" s="180">
        <v>5</v>
      </c>
      <c r="CJ78" s="180">
        <v>5</v>
      </c>
      <c r="CK78" s="180">
        <v>41</v>
      </c>
      <c r="CL78" s="180">
        <v>499733.1</v>
      </c>
      <c r="CM78" s="180">
        <v>144.5</v>
      </c>
      <c r="CS78" s="179" t="s">
        <v>121</v>
      </c>
      <c r="CT78" s="180">
        <v>499854.6</v>
      </c>
      <c r="CU78" s="180">
        <v>5</v>
      </c>
      <c r="CV78" s="180">
        <v>5</v>
      </c>
      <c r="CW78" s="180">
        <v>5</v>
      </c>
      <c r="CX78" s="180">
        <v>5</v>
      </c>
      <c r="CY78" s="180">
        <v>5</v>
      </c>
      <c r="CZ78" s="180">
        <v>5</v>
      </c>
      <c r="DA78" s="180">
        <v>41</v>
      </c>
      <c r="DB78" s="180">
        <v>499733.1</v>
      </c>
      <c r="DC78" s="180">
        <v>144.5</v>
      </c>
      <c r="DI78" s="179" t="s">
        <v>121</v>
      </c>
      <c r="DJ78" s="180">
        <v>499854.6</v>
      </c>
      <c r="DK78" s="180">
        <v>5</v>
      </c>
      <c r="DL78" s="180">
        <v>5</v>
      </c>
      <c r="DM78" s="180">
        <v>5</v>
      </c>
      <c r="DN78" s="180">
        <v>5</v>
      </c>
      <c r="DO78" s="180">
        <v>5</v>
      </c>
      <c r="DP78" s="180">
        <v>5</v>
      </c>
      <c r="DQ78" s="180">
        <v>41</v>
      </c>
      <c r="DR78" s="180">
        <v>499733.1</v>
      </c>
      <c r="DS78" s="180">
        <v>144.5</v>
      </c>
    </row>
    <row r="79" spans="1:123" ht="14.4" thickBot="1" x14ac:dyDescent="0.35">
      <c r="A79" s="179" t="s">
        <v>122</v>
      </c>
      <c r="B79" s="180">
        <v>499858.1</v>
      </c>
      <c r="C79" s="180">
        <v>4</v>
      </c>
      <c r="D79" s="180">
        <v>4</v>
      </c>
      <c r="E79" s="180">
        <v>4</v>
      </c>
      <c r="F79" s="180">
        <v>499697.1</v>
      </c>
      <c r="G79" s="180">
        <v>4</v>
      </c>
      <c r="H79" s="180">
        <v>4</v>
      </c>
      <c r="I79" s="180">
        <v>53</v>
      </c>
      <c r="J79" s="180">
        <v>4</v>
      </c>
      <c r="K79" s="180">
        <v>155</v>
      </c>
      <c r="Q79" s="179" t="s">
        <v>122</v>
      </c>
      <c r="R79" s="180">
        <v>4</v>
      </c>
      <c r="S79" s="180">
        <v>4</v>
      </c>
      <c r="T79" s="180">
        <v>499852.1</v>
      </c>
      <c r="U79" s="180">
        <v>4</v>
      </c>
      <c r="V79" s="180">
        <v>12</v>
      </c>
      <c r="W79" s="180">
        <v>4</v>
      </c>
      <c r="X79" s="180">
        <v>499791.6</v>
      </c>
      <c r="Y79" s="180">
        <v>15.5</v>
      </c>
      <c r="Z79" s="180">
        <v>4</v>
      </c>
      <c r="AA79" s="180">
        <v>146.5</v>
      </c>
      <c r="AG79" s="179" t="s">
        <v>122</v>
      </c>
      <c r="AH79" s="180">
        <v>499700.6</v>
      </c>
      <c r="AI79" s="180">
        <v>4</v>
      </c>
      <c r="AJ79" s="180">
        <v>499857.1</v>
      </c>
      <c r="AK79" s="180">
        <v>4</v>
      </c>
      <c r="AL79" s="180">
        <v>11</v>
      </c>
      <c r="AM79" s="180">
        <v>4</v>
      </c>
      <c r="AN79" s="180">
        <v>4</v>
      </c>
      <c r="AO79" s="180">
        <v>50.5</v>
      </c>
      <c r="AP79" s="180">
        <v>4</v>
      </c>
      <c r="AQ79" s="180">
        <v>153.5</v>
      </c>
      <c r="AW79" s="179" t="s">
        <v>122</v>
      </c>
      <c r="AX79" s="180">
        <v>4</v>
      </c>
      <c r="AY79" s="180">
        <v>4</v>
      </c>
      <c r="AZ79" s="180">
        <v>999654.1</v>
      </c>
      <c r="BA79" s="180">
        <v>4</v>
      </c>
      <c r="BB79" s="180">
        <v>4</v>
      </c>
      <c r="BC79" s="180">
        <v>4</v>
      </c>
      <c r="BD79" s="180">
        <v>4</v>
      </c>
      <c r="BE79" s="180">
        <v>10</v>
      </c>
      <c r="BF79" s="180">
        <v>4</v>
      </c>
      <c r="BG79" s="180">
        <v>144.5</v>
      </c>
      <c r="BM79" s="179" t="s">
        <v>122</v>
      </c>
      <c r="BN79" s="180">
        <v>999641.8</v>
      </c>
      <c r="BO79" s="180">
        <v>4</v>
      </c>
      <c r="BP79" s="180">
        <v>4</v>
      </c>
      <c r="BQ79" s="180">
        <v>4</v>
      </c>
      <c r="BR79" s="180">
        <v>12.5</v>
      </c>
      <c r="BS79" s="180">
        <v>4</v>
      </c>
      <c r="BT79" s="180">
        <v>4</v>
      </c>
      <c r="BU79" s="180">
        <v>18</v>
      </c>
      <c r="BV79" s="180">
        <v>4</v>
      </c>
      <c r="BW79" s="180">
        <v>142.5</v>
      </c>
      <c r="CC79" s="179" t="s">
        <v>122</v>
      </c>
      <c r="CD79" s="180">
        <v>499853.6</v>
      </c>
      <c r="CE79" s="180">
        <v>4</v>
      </c>
      <c r="CF79" s="180">
        <v>4</v>
      </c>
      <c r="CG79" s="180">
        <v>4</v>
      </c>
      <c r="CH79" s="180">
        <v>4</v>
      </c>
      <c r="CI79" s="180">
        <v>4</v>
      </c>
      <c r="CJ79" s="180">
        <v>4</v>
      </c>
      <c r="CK79" s="180">
        <v>40</v>
      </c>
      <c r="CL79" s="180">
        <v>499732.1</v>
      </c>
      <c r="CM79" s="180">
        <v>143.5</v>
      </c>
      <c r="CS79" s="179" t="s">
        <v>122</v>
      </c>
      <c r="CT79" s="180">
        <v>499853.6</v>
      </c>
      <c r="CU79" s="180">
        <v>4</v>
      </c>
      <c r="CV79" s="180">
        <v>4</v>
      </c>
      <c r="CW79" s="180">
        <v>4</v>
      </c>
      <c r="CX79" s="180">
        <v>4</v>
      </c>
      <c r="CY79" s="180">
        <v>4</v>
      </c>
      <c r="CZ79" s="180">
        <v>4</v>
      </c>
      <c r="DA79" s="180">
        <v>40</v>
      </c>
      <c r="DB79" s="180">
        <v>499732.1</v>
      </c>
      <c r="DC79" s="180">
        <v>143.5</v>
      </c>
      <c r="DI79" s="179" t="s">
        <v>122</v>
      </c>
      <c r="DJ79" s="180">
        <v>499853.6</v>
      </c>
      <c r="DK79" s="180">
        <v>4</v>
      </c>
      <c r="DL79" s="180">
        <v>4</v>
      </c>
      <c r="DM79" s="180">
        <v>4</v>
      </c>
      <c r="DN79" s="180">
        <v>4</v>
      </c>
      <c r="DO79" s="180">
        <v>4</v>
      </c>
      <c r="DP79" s="180">
        <v>4</v>
      </c>
      <c r="DQ79" s="180">
        <v>40</v>
      </c>
      <c r="DR79" s="180">
        <v>499732.1</v>
      </c>
      <c r="DS79" s="180">
        <v>143.5</v>
      </c>
    </row>
    <row r="80" spans="1:123" ht="14.4" thickBot="1" x14ac:dyDescent="0.35">
      <c r="A80" s="179" t="s">
        <v>123</v>
      </c>
      <c r="B80" s="180">
        <v>499857.1</v>
      </c>
      <c r="C80" s="180">
        <v>3</v>
      </c>
      <c r="D80" s="180">
        <v>3</v>
      </c>
      <c r="E80" s="180">
        <v>3</v>
      </c>
      <c r="F80" s="180">
        <v>499696.1</v>
      </c>
      <c r="G80" s="180">
        <v>3</v>
      </c>
      <c r="H80" s="180">
        <v>3</v>
      </c>
      <c r="I80" s="180">
        <v>3</v>
      </c>
      <c r="J80" s="180">
        <v>3</v>
      </c>
      <c r="K80" s="180">
        <v>154</v>
      </c>
      <c r="Q80" s="179" t="s">
        <v>123</v>
      </c>
      <c r="R80" s="180">
        <v>3</v>
      </c>
      <c r="S80" s="180">
        <v>3</v>
      </c>
      <c r="T80" s="180">
        <v>499851.1</v>
      </c>
      <c r="U80" s="180">
        <v>3</v>
      </c>
      <c r="V80" s="180">
        <v>11</v>
      </c>
      <c r="W80" s="180">
        <v>3</v>
      </c>
      <c r="X80" s="180">
        <v>499790.6</v>
      </c>
      <c r="Y80" s="180">
        <v>3</v>
      </c>
      <c r="Z80" s="180">
        <v>3</v>
      </c>
      <c r="AA80" s="180">
        <v>145.5</v>
      </c>
      <c r="AG80" s="179" t="s">
        <v>123</v>
      </c>
      <c r="AH80" s="180">
        <v>499699.6</v>
      </c>
      <c r="AI80" s="180">
        <v>3</v>
      </c>
      <c r="AJ80" s="180">
        <v>499856.1</v>
      </c>
      <c r="AK80" s="180">
        <v>3</v>
      </c>
      <c r="AL80" s="180">
        <v>10</v>
      </c>
      <c r="AM80" s="180">
        <v>3</v>
      </c>
      <c r="AN80" s="180">
        <v>3</v>
      </c>
      <c r="AO80" s="180">
        <v>3</v>
      </c>
      <c r="AP80" s="180">
        <v>3</v>
      </c>
      <c r="AQ80" s="180">
        <v>152.5</v>
      </c>
      <c r="AW80" s="179" t="s">
        <v>123</v>
      </c>
      <c r="AX80" s="180">
        <v>3</v>
      </c>
      <c r="AY80" s="180">
        <v>3</v>
      </c>
      <c r="AZ80" s="180">
        <v>999653.1</v>
      </c>
      <c r="BA80" s="180">
        <v>3</v>
      </c>
      <c r="BB80" s="180">
        <v>3</v>
      </c>
      <c r="BC80" s="180">
        <v>3</v>
      </c>
      <c r="BD80" s="180">
        <v>3</v>
      </c>
      <c r="BE80" s="180">
        <v>3</v>
      </c>
      <c r="BF80" s="180">
        <v>3</v>
      </c>
      <c r="BG80" s="180">
        <v>143.5</v>
      </c>
      <c r="BM80" s="179" t="s">
        <v>123</v>
      </c>
      <c r="BN80" s="180">
        <v>999640.8</v>
      </c>
      <c r="BO80" s="180">
        <v>3</v>
      </c>
      <c r="BP80" s="180">
        <v>3</v>
      </c>
      <c r="BQ80" s="180">
        <v>3</v>
      </c>
      <c r="BR80" s="180">
        <v>11.5</v>
      </c>
      <c r="BS80" s="180">
        <v>3</v>
      </c>
      <c r="BT80" s="180">
        <v>3</v>
      </c>
      <c r="BU80" s="180">
        <v>3</v>
      </c>
      <c r="BV80" s="180">
        <v>3</v>
      </c>
      <c r="BW80" s="180">
        <v>141.5</v>
      </c>
      <c r="CC80" s="179" t="s">
        <v>123</v>
      </c>
      <c r="CD80" s="180">
        <v>499852.6</v>
      </c>
      <c r="CE80" s="180">
        <v>3</v>
      </c>
      <c r="CF80" s="180">
        <v>3</v>
      </c>
      <c r="CG80" s="180">
        <v>3</v>
      </c>
      <c r="CH80" s="180">
        <v>3</v>
      </c>
      <c r="CI80" s="180">
        <v>3</v>
      </c>
      <c r="CJ80" s="180">
        <v>3</v>
      </c>
      <c r="CK80" s="180">
        <v>3</v>
      </c>
      <c r="CL80" s="180">
        <v>499731.1</v>
      </c>
      <c r="CM80" s="180">
        <v>142.5</v>
      </c>
      <c r="CS80" s="179" t="s">
        <v>123</v>
      </c>
      <c r="CT80" s="180">
        <v>499852.6</v>
      </c>
      <c r="CU80" s="180">
        <v>3</v>
      </c>
      <c r="CV80" s="180">
        <v>3</v>
      </c>
      <c r="CW80" s="180">
        <v>3</v>
      </c>
      <c r="CX80" s="180">
        <v>3</v>
      </c>
      <c r="CY80" s="180">
        <v>3</v>
      </c>
      <c r="CZ80" s="180">
        <v>3</v>
      </c>
      <c r="DA80" s="180">
        <v>3</v>
      </c>
      <c r="DB80" s="180">
        <v>499731.1</v>
      </c>
      <c r="DC80" s="180">
        <v>142.5</v>
      </c>
      <c r="DI80" s="179" t="s">
        <v>123</v>
      </c>
      <c r="DJ80" s="180">
        <v>499852.6</v>
      </c>
      <c r="DK80" s="180">
        <v>3</v>
      </c>
      <c r="DL80" s="180">
        <v>3</v>
      </c>
      <c r="DM80" s="180">
        <v>3</v>
      </c>
      <c r="DN80" s="180">
        <v>3</v>
      </c>
      <c r="DO80" s="180">
        <v>3</v>
      </c>
      <c r="DP80" s="180">
        <v>3</v>
      </c>
      <c r="DQ80" s="180">
        <v>3</v>
      </c>
      <c r="DR80" s="180">
        <v>499731.1</v>
      </c>
      <c r="DS80" s="180">
        <v>142.5</v>
      </c>
    </row>
    <row r="81" spans="1:127" ht="14.4" thickBot="1" x14ac:dyDescent="0.35">
      <c r="A81" s="179" t="s">
        <v>124</v>
      </c>
      <c r="B81" s="180">
        <v>499856.1</v>
      </c>
      <c r="C81" s="180">
        <v>2</v>
      </c>
      <c r="D81" s="180">
        <v>2</v>
      </c>
      <c r="E81" s="180">
        <v>2</v>
      </c>
      <c r="F81" s="180">
        <v>499695.1</v>
      </c>
      <c r="G81" s="180">
        <v>2</v>
      </c>
      <c r="H81" s="180">
        <v>2</v>
      </c>
      <c r="I81" s="180">
        <v>2</v>
      </c>
      <c r="J81" s="180">
        <v>2</v>
      </c>
      <c r="K81" s="180">
        <v>147</v>
      </c>
      <c r="Q81" s="179" t="s">
        <v>124</v>
      </c>
      <c r="R81" s="180">
        <v>2</v>
      </c>
      <c r="S81" s="180">
        <v>2</v>
      </c>
      <c r="T81" s="180">
        <v>499850.1</v>
      </c>
      <c r="U81" s="180">
        <v>2</v>
      </c>
      <c r="V81" s="180">
        <v>10</v>
      </c>
      <c r="W81" s="180">
        <v>2</v>
      </c>
      <c r="X81" s="180">
        <v>499789.6</v>
      </c>
      <c r="Y81" s="180">
        <v>2</v>
      </c>
      <c r="Z81" s="180">
        <v>2</v>
      </c>
      <c r="AA81" s="180">
        <v>140</v>
      </c>
      <c r="AG81" s="179" t="s">
        <v>124</v>
      </c>
      <c r="AH81" s="180">
        <v>499698.6</v>
      </c>
      <c r="AI81" s="180">
        <v>2</v>
      </c>
      <c r="AJ81" s="180">
        <v>499855.1</v>
      </c>
      <c r="AK81" s="180">
        <v>2</v>
      </c>
      <c r="AL81" s="180">
        <v>9</v>
      </c>
      <c r="AM81" s="180">
        <v>2</v>
      </c>
      <c r="AN81" s="180">
        <v>2</v>
      </c>
      <c r="AO81" s="180">
        <v>2</v>
      </c>
      <c r="AP81" s="180">
        <v>2</v>
      </c>
      <c r="AQ81" s="180">
        <v>145</v>
      </c>
      <c r="AW81" s="179" t="s">
        <v>124</v>
      </c>
      <c r="AX81" s="180">
        <v>2</v>
      </c>
      <c r="AY81" s="180">
        <v>2</v>
      </c>
      <c r="AZ81" s="180">
        <v>999652.1</v>
      </c>
      <c r="BA81" s="180">
        <v>2</v>
      </c>
      <c r="BB81" s="180">
        <v>2</v>
      </c>
      <c r="BC81" s="180">
        <v>2</v>
      </c>
      <c r="BD81" s="180">
        <v>2</v>
      </c>
      <c r="BE81" s="180">
        <v>2</v>
      </c>
      <c r="BF81" s="180">
        <v>2</v>
      </c>
      <c r="BG81" s="180">
        <v>137.5</v>
      </c>
      <c r="BM81" s="179" t="s">
        <v>124</v>
      </c>
      <c r="BN81" s="180">
        <v>999639.8</v>
      </c>
      <c r="BO81" s="180">
        <v>2</v>
      </c>
      <c r="BP81" s="180">
        <v>2</v>
      </c>
      <c r="BQ81" s="180">
        <v>2</v>
      </c>
      <c r="BR81" s="180">
        <v>10.5</v>
      </c>
      <c r="BS81" s="180">
        <v>2</v>
      </c>
      <c r="BT81" s="180">
        <v>2</v>
      </c>
      <c r="BU81" s="180">
        <v>2</v>
      </c>
      <c r="BV81" s="180">
        <v>2</v>
      </c>
      <c r="BW81" s="180">
        <v>135.5</v>
      </c>
      <c r="CC81" s="179" t="s">
        <v>124</v>
      </c>
      <c r="CD81" s="180">
        <v>499851.6</v>
      </c>
      <c r="CE81" s="180">
        <v>2</v>
      </c>
      <c r="CF81" s="180">
        <v>2</v>
      </c>
      <c r="CG81" s="180">
        <v>2</v>
      </c>
      <c r="CH81" s="180">
        <v>2</v>
      </c>
      <c r="CI81" s="180">
        <v>2</v>
      </c>
      <c r="CJ81" s="180">
        <v>2</v>
      </c>
      <c r="CK81" s="180">
        <v>2</v>
      </c>
      <c r="CL81" s="180">
        <v>499730.1</v>
      </c>
      <c r="CM81" s="180">
        <v>136.5</v>
      </c>
      <c r="CS81" s="179" t="s">
        <v>124</v>
      </c>
      <c r="CT81" s="180">
        <v>499851.6</v>
      </c>
      <c r="CU81" s="180">
        <v>2</v>
      </c>
      <c r="CV81" s="180">
        <v>2</v>
      </c>
      <c r="CW81" s="180">
        <v>2</v>
      </c>
      <c r="CX81" s="180">
        <v>2</v>
      </c>
      <c r="CY81" s="180">
        <v>2</v>
      </c>
      <c r="CZ81" s="180">
        <v>2</v>
      </c>
      <c r="DA81" s="180">
        <v>2</v>
      </c>
      <c r="DB81" s="180">
        <v>499730.1</v>
      </c>
      <c r="DC81" s="180">
        <v>136.5</v>
      </c>
      <c r="DI81" s="179" t="s">
        <v>124</v>
      </c>
      <c r="DJ81" s="180">
        <v>499851.6</v>
      </c>
      <c r="DK81" s="180">
        <v>2</v>
      </c>
      <c r="DL81" s="180">
        <v>2</v>
      </c>
      <c r="DM81" s="180">
        <v>2</v>
      </c>
      <c r="DN81" s="180">
        <v>2</v>
      </c>
      <c r="DO81" s="180">
        <v>2</v>
      </c>
      <c r="DP81" s="180">
        <v>2</v>
      </c>
      <c r="DQ81" s="180">
        <v>2</v>
      </c>
      <c r="DR81" s="180">
        <v>499730.1</v>
      </c>
      <c r="DS81" s="180">
        <v>136.5</v>
      </c>
    </row>
    <row r="82" spans="1:127" ht="14.4" thickBot="1" x14ac:dyDescent="0.35">
      <c r="A82" s="179" t="s">
        <v>629</v>
      </c>
      <c r="B82" s="180">
        <v>499855.1</v>
      </c>
      <c r="C82" s="180">
        <v>1</v>
      </c>
      <c r="D82" s="180">
        <v>1</v>
      </c>
      <c r="E82" s="180">
        <v>1</v>
      </c>
      <c r="F82" s="180">
        <v>499686.1</v>
      </c>
      <c r="G82" s="180">
        <v>1</v>
      </c>
      <c r="H82" s="180">
        <v>1</v>
      </c>
      <c r="I82" s="180">
        <v>1</v>
      </c>
      <c r="J82" s="180">
        <v>1</v>
      </c>
      <c r="K82" s="180">
        <v>146</v>
      </c>
      <c r="Q82" s="179" t="s">
        <v>629</v>
      </c>
      <c r="R82" s="180">
        <v>1</v>
      </c>
      <c r="S82" s="180">
        <v>1</v>
      </c>
      <c r="T82" s="180">
        <v>499849.1</v>
      </c>
      <c r="U82" s="180">
        <v>1</v>
      </c>
      <c r="V82" s="180">
        <v>1</v>
      </c>
      <c r="W82" s="180">
        <v>1</v>
      </c>
      <c r="X82" s="180">
        <v>499788.6</v>
      </c>
      <c r="Y82" s="180">
        <v>1</v>
      </c>
      <c r="Z82" s="180">
        <v>1</v>
      </c>
      <c r="AA82" s="180">
        <v>139</v>
      </c>
      <c r="AG82" s="179" t="s">
        <v>629</v>
      </c>
      <c r="AH82" s="180">
        <v>499697.6</v>
      </c>
      <c r="AI82" s="180">
        <v>1</v>
      </c>
      <c r="AJ82" s="180">
        <v>499854.1</v>
      </c>
      <c r="AK82" s="180">
        <v>1</v>
      </c>
      <c r="AL82" s="180">
        <v>1</v>
      </c>
      <c r="AM82" s="180">
        <v>1</v>
      </c>
      <c r="AN82" s="180">
        <v>1</v>
      </c>
      <c r="AO82" s="180">
        <v>1</v>
      </c>
      <c r="AP82" s="180">
        <v>1</v>
      </c>
      <c r="AQ82" s="180">
        <v>144</v>
      </c>
      <c r="AW82" s="179" t="s">
        <v>629</v>
      </c>
      <c r="AX82" s="180">
        <v>1</v>
      </c>
      <c r="AY82" s="180">
        <v>1</v>
      </c>
      <c r="AZ82" s="180">
        <v>999651.1</v>
      </c>
      <c r="BA82" s="180">
        <v>1</v>
      </c>
      <c r="BB82" s="180">
        <v>1</v>
      </c>
      <c r="BC82" s="180">
        <v>1</v>
      </c>
      <c r="BD82" s="180">
        <v>1</v>
      </c>
      <c r="BE82" s="180">
        <v>1</v>
      </c>
      <c r="BF82" s="180">
        <v>1</v>
      </c>
      <c r="BG82" s="180">
        <v>136.5</v>
      </c>
      <c r="BM82" s="179" t="s">
        <v>629</v>
      </c>
      <c r="BN82" s="180">
        <v>999638.8</v>
      </c>
      <c r="BO82" s="180">
        <v>1</v>
      </c>
      <c r="BP82" s="180">
        <v>1</v>
      </c>
      <c r="BQ82" s="180">
        <v>1</v>
      </c>
      <c r="BR82" s="180">
        <v>1</v>
      </c>
      <c r="BS82" s="180">
        <v>1</v>
      </c>
      <c r="BT82" s="180">
        <v>1</v>
      </c>
      <c r="BU82" s="180">
        <v>1</v>
      </c>
      <c r="BV82" s="180">
        <v>1</v>
      </c>
      <c r="BW82" s="180">
        <v>134.5</v>
      </c>
      <c r="CC82" s="179" t="s">
        <v>629</v>
      </c>
      <c r="CD82" s="180">
        <v>499850.6</v>
      </c>
      <c r="CE82" s="180">
        <v>1</v>
      </c>
      <c r="CF82" s="180">
        <v>1</v>
      </c>
      <c r="CG82" s="180">
        <v>1</v>
      </c>
      <c r="CH82" s="180">
        <v>1</v>
      </c>
      <c r="CI82" s="180">
        <v>1</v>
      </c>
      <c r="CJ82" s="180">
        <v>1</v>
      </c>
      <c r="CK82" s="180">
        <v>1</v>
      </c>
      <c r="CL82" s="180">
        <v>499729.1</v>
      </c>
      <c r="CM82" s="180">
        <v>135.5</v>
      </c>
      <c r="CS82" s="179" t="s">
        <v>629</v>
      </c>
      <c r="CT82" s="180">
        <v>499850.6</v>
      </c>
      <c r="CU82" s="180">
        <v>1</v>
      </c>
      <c r="CV82" s="180">
        <v>1</v>
      </c>
      <c r="CW82" s="180">
        <v>1</v>
      </c>
      <c r="CX82" s="180">
        <v>1</v>
      </c>
      <c r="CY82" s="180">
        <v>1</v>
      </c>
      <c r="CZ82" s="180">
        <v>1</v>
      </c>
      <c r="DA82" s="180">
        <v>1</v>
      </c>
      <c r="DB82" s="180">
        <v>499729.1</v>
      </c>
      <c r="DC82" s="180">
        <v>135.5</v>
      </c>
      <c r="DI82" s="179" t="s">
        <v>629</v>
      </c>
      <c r="DJ82" s="180">
        <v>499850.6</v>
      </c>
      <c r="DK82" s="180">
        <v>1</v>
      </c>
      <c r="DL82" s="180">
        <v>1</v>
      </c>
      <c r="DM82" s="180">
        <v>1</v>
      </c>
      <c r="DN82" s="180">
        <v>1</v>
      </c>
      <c r="DO82" s="180">
        <v>1</v>
      </c>
      <c r="DP82" s="180">
        <v>1</v>
      </c>
      <c r="DQ82" s="180">
        <v>1</v>
      </c>
      <c r="DR82" s="180">
        <v>499729.1</v>
      </c>
      <c r="DS82" s="180">
        <v>135.5</v>
      </c>
    </row>
    <row r="83" spans="1:127" ht="14.4" thickBot="1" x14ac:dyDescent="0.35">
      <c r="A83" s="179" t="s">
        <v>634</v>
      </c>
      <c r="B83" s="180">
        <v>499854.1</v>
      </c>
      <c r="C83" s="180">
        <v>0</v>
      </c>
      <c r="D83" s="180">
        <v>0</v>
      </c>
      <c r="E83" s="180">
        <v>0</v>
      </c>
      <c r="F83" s="180">
        <v>499685.1</v>
      </c>
      <c r="G83" s="180">
        <v>0</v>
      </c>
      <c r="H83" s="180">
        <v>0</v>
      </c>
      <c r="I83" s="180">
        <v>0</v>
      </c>
      <c r="J83" s="180">
        <v>0</v>
      </c>
      <c r="K83" s="180">
        <v>0</v>
      </c>
      <c r="Q83" s="179" t="s">
        <v>634</v>
      </c>
      <c r="R83" s="180">
        <v>0</v>
      </c>
      <c r="S83" s="180">
        <v>0</v>
      </c>
      <c r="T83" s="180">
        <v>499848.1</v>
      </c>
      <c r="U83" s="180">
        <v>0</v>
      </c>
      <c r="V83" s="180">
        <v>0</v>
      </c>
      <c r="W83" s="180">
        <v>0</v>
      </c>
      <c r="X83" s="180">
        <v>499787.6</v>
      </c>
      <c r="Y83" s="180">
        <v>0</v>
      </c>
      <c r="Z83" s="180">
        <v>0</v>
      </c>
      <c r="AA83" s="180">
        <v>0</v>
      </c>
      <c r="AG83" s="179" t="s">
        <v>634</v>
      </c>
      <c r="AH83" s="180">
        <v>499696.6</v>
      </c>
      <c r="AI83" s="180">
        <v>0</v>
      </c>
      <c r="AJ83" s="180">
        <v>499853.1</v>
      </c>
      <c r="AK83" s="180">
        <v>0</v>
      </c>
      <c r="AL83" s="180">
        <v>0</v>
      </c>
      <c r="AM83" s="180">
        <v>0</v>
      </c>
      <c r="AN83" s="180">
        <v>0</v>
      </c>
      <c r="AO83" s="180">
        <v>0</v>
      </c>
      <c r="AP83" s="180">
        <v>0</v>
      </c>
      <c r="AQ83" s="180">
        <v>0</v>
      </c>
      <c r="AW83" s="179" t="s">
        <v>634</v>
      </c>
      <c r="AX83" s="180">
        <v>0</v>
      </c>
      <c r="AY83" s="180">
        <v>0</v>
      </c>
      <c r="AZ83" s="180">
        <v>999650.1</v>
      </c>
      <c r="BA83" s="180">
        <v>0</v>
      </c>
      <c r="BB83" s="180">
        <v>0</v>
      </c>
      <c r="BC83" s="180">
        <v>0</v>
      </c>
      <c r="BD83" s="180">
        <v>0</v>
      </c>
      <c r="BE83" s="180">
        <v>0</v>
      </c>
      <c r="BF83" s="180">
        <v>0</v>
      </c>
      <c r="BG83" s="180">
        <v>0</v>
      </c>
      <c r="BM83" s="179" t="s">
        <v>634</v>
      </c>
      <c r="BN83" s="180">
        <v>999637.8</v>
      </c>
      <c r="BO83" s="180">
        <v>0</v>
      </c>
      <c r="BP83" s="180">
        <v>0</v>
      </c>
      <c r="BQ83" s="180">
        <v>0</v>
      </c>
      <c r="BR83" s="180">
        <v>0</v>
      </c>
      <c r="BS83" s="180">
        <v>0</v>
      </c>
      <c r="BT83" s="180">
        <v>0</v>
      </c>
      <c r="BU83" s="180">
        <v>0</v>
      </c>
      <c r="BV83" s="180">
        <v>0</v>
      </c>
      <c r="BW83" s="180">
        <v>0</v>
      </c>
      <c r="CC83" s="179" t="s">
        <v>634</v>
      </c>
      <c r="CD83" s="180">
        <v>499849.6</v>
      </c>
      <c r="CE83" s="180">
        <v>0</v>
      </c>
      <c r="CF83" s="180">
        <v>0</v>
      </c>
      <c r="CG83" s="180">
        <v>0</v>
      </c>
      <c r="CH83" s="180">
        <v>0</v>
      </c>
      <c r="CI83" s="180">
        <v>0</v>
      </c>
      <c r="CJ83" s="180">
        <v>0</v>
      </c>
      <c r="CK83" s="180">
        <v>0</v>
      </c>
      <c r="CL83" s="180">
        <v>499728.1</v>
      </c>
      <c r="CM83" s="180">
        <v>0</v>
      </c>
      <c r="CS83" s="179" t="s">
        <v>634</v>
      </c>
      <c r="CT83" s="180">
        <v>499849.6</v>
      </c>
      <c r="CU83" s="180">
        <v>0</v>
      </c>
      <c r="CV83" s="180">
        <v>0</v>
      </c>
      <c r="CW83" s="180">
        <v>0</v>
      </c>
      <c r="CX83" s="180">
        <v>0</v>
      </c>
      <c r="CY83" s="180">
        <v>0</v>
      </c>
      <c r="CZ83" s="180">
        <v>0</v>
      </c>
      <c r="DA83" s="180">
        <v>0</v>
      </c>
      <c r="DB83" s="180">
        <v>499728.1</v>
      </c>
      <c r="DC83" s="180">
        <v>0</v>
      </c>
      <c r="DI83" s="179" t="s">
        <v>634</v>
      </c>
      <c r="DJ83" s="180">
        <v>499849.6</v>
      </c>
      <c r="DK83" s="180">
        <v>0</v>
      </c>
      <c r="DL83" s="180">
        <v>0</v>
      </c>
      <c r="DM83" s="180">
        <v>0</v>
      </c>
      <c r="DN83" s="180">
        <v>0</v>
      </c>
      <c r="DO83" s="180">
        <v>0</v>
      </c>
      <c r="DP83" s="180">
        <v>0</v>
      </c>
      <c r="DQ83" s="180">
        <v>0</v>
      </c>
      <c r="DR83" s="180">
        <v>499728.1</v>
      </c>
      <c r="DS83" s="180">
        <v>0</v>
      </c>
      <c r="DV83" s="195"/>
    </row>
    <row r="84" spans="1:127" ht="18.600000000000001" thickBot="1" x14ac:dyDescent="0.35">
      <c r="A84" s="29"/>
      <c r="N84" s="192">
        <f>'konklúzió 2'!B4</f>
        <v>7717.5999999999995</v>
      </c>
      <c r="Q84" s="29"/>
      <c r="AD84" s="192">
        <f>'konklúzió 3'!B4</f>
        <v>7139</v>
      </c>
      <c r="AG84" s="29"/>
      <c r="AT84" s="192">
        <f>'konklúzió 3b'!B4</f>
        <v>6000</v>
      </c>
      <c r="AW84" s="29"/>
      <c r="BJ84" s="192">
        <f>'konklúzió 3c'!B4</f>
        <v>5000</v>
      </c>
      <c r="BM84" s="29"/>
      <c r="BZ84" s="192">
        <f>'konklúzió 3d'!B4</f>
        <v>4000</v>
      </c>
      <c r="CC84" s="29"/>
      <c r="CP84" s="192">
        <f>'konklúzió 3e'!B4</f>
        <v>3000</v>
      </c>
      <c r="CS84" s="29"/>
      <c r="DF84" s="192">
        <f>'konklúzió 3f'!B4</f>
        <v>2000</v>
      </c>
      <c r="DI84" s="29"/>
      <c r="DV84" s="192">
        <f>'konklúzió 3g'!B4</f>
        <v>1000</v>
      </c>
    </row>
    <row r="85" spans="1:127" ht="14.4" thickBot="1" x14ac:dyDescent="0.35">
      <c r="A85" s="179" t="s">
        <v>637</v>
      </c>
      <c r="B85" s="179" t="s">
        <v>64</v>
      </c>
      <c r="C85" s="179" t="s">
        <v>65</v>
      </c>
      <c r="D85" s="179" t="s">
        <v>66</v>
      </c>
      <c r="E85" s="179" t="s">
        <v>67</v>
      </c>
      <c r="F85" s="179" t="s">
        <v>68</v>
      </c>
      <c r="G85" s="179" t="s">
        <v>69</v>
      </c>
      <c r="H85" s="179" t="s">
        <v>70</v>
      </c>
      <c r="I85" s="179" t="s">
        <v>71</v>
      </c>
      <c r="J85" s="179" t="s">
        <v>72</v>
      </c>
      <c r="K85" s="179" t="s">
        <v>73</v>
      </c>
      <c r="L85" s="179" t="s">
        <v>127</v>
      </c>
      <c r="M85" s="179" t="s">
        <v>128</v>
      </c>
      <c r="N85" s="193" t="s">
        <v>129</v>
      </c>
      <c r="O85" s="179" t="s">
        <v>130</v>
      </c>
      <c r="Q85" s="179" t="s">
        <v>637</v>
      </c>
      <c r="R85" s="179" t="s">
        <v>64</v>
      </c>
      <c r="S85" s="179" t="s">
        <v>65</v>
      </c>
      <c r="T85" s="179" t="s">
        <v>66</v>
      </c>
      <c r="U85" s="179" t="s">
        <v>67</v>
      </c>
      <c r="V85" s="179" t="s">
        <v>68</v>
      </c>
      <c r="W85" s="179" t="s">
        <v>69</v>
      </c>
      <c r="X85" s="179" t="s">
        <v>70</v>
      </c>
      <c r="Y85" s="179" t="s">
        <v>71</v>
      </c>
      <c r="Z85" s="179" t="s">
        <v>72</v>
      </c>
      <c r="AA85" s="179" t="s">
        <v>73</v>
      </c>
      <c r="AB85" s="179" t="s">
        <v>127</v>
      </c>
      <c r="AC85" s="179" t="s">
        <v>128</v>
      </c>
      <c r="AD85" s="193" t="s">
        <v>129</v>
      </c>
      <c r="AE85" s="179" t="s">
        <v>130</v>
      </c>
      <c r="AG85" s="179" t="s">
        <v>637</v>
      </c>
      <c r="AH85" s="179" t="s">
        <v>64</v>
      </c>
      <c r="AI85" s="179" t="s">
        <v>65</v>
      </c>
      <c r="AJ85" s="179" t="s">
        <v>66</v>
      </c>
      <c r="AK85" s="179" t="s">
        <v>67</v>
      </c>
      <c r="AL85" s="179" t="s">
        <v>68</v>
      </c>
      <c r="AM85" s="179" t="s">
        <v>69</v>
      </c>
      <c r="AN85" s="179" t="s">
        <v>70</v>
      </c>
      <c r="AO85" s="179" t="s">
        <v>71</v>
      </c>
      <c r="AP85" s="179" t="s">
        <v>72</v>
      </c>
      <c r="AQ85" s="179" t="s">
        <v>73</v>
      </c>
      <c r="AR85" s="179" t="s">
        <v>127</v>
      </c>
      <c r="AS85" s="179" t="s">
        <v>128</v>
      </c>
      <c r="AT85" s="193" t="s">
        <v>129</v>
      </c>
      <c r="AU85" s="179" t="s">
        <v>130</v>
      </c>
      <c r="AW85" s="179" t="s">
        <v>637</v>
      </c>
      <c r="AX85" s="179" t="s">
        <v>64</v>
      </c>
      <c r="AY85" s="179" t="s">
        <v>65</v>
      </c>
      <c r="AZ85" s="179" t="s">
        <v>66</v>
      </c>
      <c r="BA85" s="179" t="s">
        <v>67</v>
      </c>
      <c r="BB85" s="179" t="s">
        <v>68</v>
      </c>
      <c r="BC85" s="179" t="s">
        <v>69</v>
      </c>
      <c r="BD85" s="179" t="s">
        <v>70</v>
      </c>
      <c r="BE85" s="179" t="s">
        <v>71</v>
      </c>
      <c r="BF85" s="179" t="s">
        <v>72</v>
      </c>
      <c r="BG85" s="179" t="s">
        <v>73</v>
      </c>
      <c r="BH85" s="179" t="s">
        <v>127</v>
      </c>
      <c r="BI85" s="179" t="s">
        <v>128</v>
      </c>
      <c r="BJ85" s="193" t="s">
        <v>129</v>
      </c>
      <c r="BK85" s="179" t="s">
        <v>130</v>
      </c>
      <c r="BM85" s="179" t="s">
        <v>637</v>
      </c>
      <c r="BN85" s="179" t="s">
        <v>64</v>
      </c>
      <c r="BO85" s="179" t="s">
        <v>65</v>
      </c>
      <c r="BP85" s="179" t="s">
        <v>66</v>
      </c>
      <c r="BQ85" s="179" t="s">
        <v>67</v>
      </c>
      <c r="BR85" s="179" t="s">
        <v>68</v>
      </c>
      <c r="BS85" s="179" t="s">
        <v>69</v>
      </c>
      <c r="BT85" s="179" t="s">
        <v>70</v>
      </c>
      <c r="BU85" s="179" t="s">
        <v>71</v>
      </c>
      <c r="BV85" s="179" t="s">
        <v>72</v>
      </c>
      <c r="BW85" s="179" t="s">
        <v>73</v>
      </c>
      <c r="BX85" s="179" t="s">
        <v>127</v>
      </c>
      <c r="BY85" s="179" t="s">
        <v>128</v>
      </c>
      <c r="BZ85" s="193" t="s">
        <v>129</v>
      </c>
      <c r="CA85" s="179" t="s">
        <v>130</v>
      </c>
      <c r="CC85" s="179" t="s">
        <v>637</v>
      </c>
      <c r="CD85" s="179" t="s">
        <v>64</v>
      </c>
      <c r="CE85" s="179" t="s">
        <v>65</v>
      </c>
      <c r="CF85" s="179" t="s">
        <v>66</v>
      </c>
      <c r="CG85" s="179" t="s">
        <v>67</v>
      </c>
      <c r="CH85" s="179" t="s">
        <v>68</v>
      </c>
      <c r="CI85" s="179" t="s">
        <v>69</v>
      </c>
      <c r="CJ85" s="179" t="s">
        <v>70</v>
      </c>
      <c r="CK85" s="179" t="s">
        <v>71</v>
      </c>
      <c r="CL85" s="179" t="s">
        <v>72</v>
      </c>
      <c r="CM85" s="179" t="s">
        <v>73</v>
      </c>
      <c r="CN85" s="179" t="s">
        <v>127</v>
      </c>
      <c r="CO85" s="179" t="s">
        <v>128</v>
      </c>
      <c r="CP85" s="193" t="s">
        <v>129</v>
      </c>
      <c r="CQ85" s="179" t="s">
        <v>130</v>
      </c>
      <c r="CS85" s="179" t="s">
        <v>637</v>
      </c>
      <c r="CT85" s="179" t="s">
        <v>64</v>
      </c>
      <c r="CU85" s="179" t="s">
        <v>65</v>
      </c>
      <c r="CV85" s="179" t="s">
        <v>66</v>
      </c>
      <c r="CW85" s="179" t="s">
        <v>67</v>
      </c>
      <c r="CX85" s="179" t="s">
        <v>68</v>
      </c>
      <c r="CY85" s="179" t="s">
        <v>69</v>
      </c>
      <c r="CZ85" s="179" t="s">
        <v>70</v>
      </c>
      <c r="DA85" s="179" t="s">
        <v>71</v>
      </c>
      <c r="DB85" s="179" t="s">
        <v>72</v>
      </c>
      <c r="DC85" s="179" t="s">
        <v>73</v>
      </c>
      <c r="DD85" s="179" t="s">
        <v>127</v>
      </c>
      <c r="DE85" s="179" t="s">
        <v>128</v>
      </c>
      <c r="DF85" s="193" t="s">
        <v>129</v>
      </c>
      <c r="DG85" s="179" t="s">
        <v>130</v>
      </c>
      <c r="DI85" s="179" t="s">
        <v>637</v>
      </c>
      <c r="DJ85" s="179" t="s">
        <v>64</v>
      </c>
      <c r="DK85" s="179" t="s">
        <v>65</v>
      </c>
      <c r="DL85" s="179" t="s">
        <v>66</v>
      </c>
      <c r="DM85" s="179" t="s">
        <v>67</v>
      </c>
      <c r="DN85" s="179" t="s">
        <v>68</v>
      </c>
      <c r="DO85" s="179" t="s">
        <v>69</v>
      </c>
      <c r="DP85" s="179" t="s">
        <v>70</v>
      </c>
      <c r="DQ85" s="179" t="s">
        <v>71</v>
      </c>
      <c r="DR85" s="179" t="s">
        <v>72</v>
      </c>
      <c r="DS85" s="179" t="s">
        <v>73</v>
      </c>
      <c r="DT85" s="179" t="s">
        <v>127</v>
      </c>
      <c r="DU85" s="179" t="s">
        <v>128</v>
      </c>
      <c r="DV85" s="193" t="s">
        <v>129</v>
      </c>
      <c r="DW85" s="179" t="s">
        <v>130</v>
      </c>
    </row>
    <row r="86" spans="1:127" ht="14.4" thickBot="1" x14ac:dyDescent="0.35">
      <c r="A86" s="179" t="s">
        <v>79</v>
      </c>
      <c r="B86" s="180">
        <v>499874.1</v>
      </c>
      <c r="C86" s="180">
        <v>11</v>
      </c>
      <c r="D86" s="180">
        <v>8</v>
      </c>
      <c r="E86" s="180">
        <v>18</v>
      </c>
      <c r="F86" s="180">
        <v>499697.1</v>
      </c>
      <c r="G86" s="180">
        <v>0</v>
      </c>
      <c r="H86" s="180">
        <v>8</v>
      </c>
      <c r="I86" s="180">
        <v>0</v>
      </c>
      <c r="J86" s="180">
        <v>20.5</v>
      </c>
      <c r="K86" s="180">
        <v>356.5</v>
      </c>
      <c r="L86" s="180">
        <v>999993.2</v>
      </c>
      <c r="M86" s="180">
        <v>1000000</v>
      </c>
      <c r="N86" s="194">
        <v>6.8</v>
      </c>
      <c r="O86" s="180">
        <v>0</v>
      </c>
      <c r="Q86" s="179" t="s">
        <v>79</v>
      </c>
      <c r="R86" s="180">
        <v>14</v>
      </c>
      <c r="S86" s="180">
        <v>10</v>
      </c>
      <c r="T86" s="180">
        <v>499853.1</v>
      </c>
      <c r="U86" s="180">
        <v>13</v>
      </c>
      <c r="V86" s="180">
        <v>12</v>
      </c>
      <c r="W86" s="180">
        <v>0</v>
      </c>
      <c r="X86" s="180">
        <v>499795.6</v>
      </c>
      <c r="Y86" s="180">
        <v>0</v>
      </c>
      <c r="Z86" s="180">
        <v>21.5</v>
      </c>
      <c r="AA86" s="180">
        <v>274</v>
      </c>
      <c r="AB86" s="180">
        <v>999993.1</v>
      </c>
      <c r="AC86" s="180">
        <v>1000000</v>
      </c>
      <c r="AD86" s="194">
        <v>6.9</v>
      </c>
      <c r="AE86" s="180">
        <v>0</v>
      </c>
      <c r="AG86" s="179" t="s">
        <v>79</v>
      </c>
      <c r="AH86" s="180">
        <v>499704.6</v>
      </c>
      <c r="AI86" s="180">
        <v>5</v>
      </c>
      <c r="AJ86" s="180">
        <v>499854.1</v>
      </c>
      <c r="AK86" s="180">
        <v>6</v>
      </c>
      <c r="AL86" s="180">
        <v>11</v>
      </c>
      <c r="AM86" s="180">
        <v>0</v>
      </c>
      <c r="AN86" s="180">
        <v>8</v>
      </c>
      <c r="AO86" s="180">
        <v>0</v>
      </c>
      <c r="AP86" s="180">
        <v>20.5</v>
      </c>
      <c r="AQ86" s="180">
        <v>384</v>
      </c>
      <c r="AR86" s="180">
        <v>999993.1</v>
      </c>
      <c r="AS86" s="180">
        <v>1000000</v>
      </c>
      <c r="AT86" s="194">
        <v>6.9</v>
      </c>
      <c r="AU86" s="180">
        <v>0</v>
      </c>
      <c r="AW86" s="179" t="s">
        <v>79</v>
      </c>
      <c r="AX86" s="180">
        <v>4</v>
      </c>
      <c r="AY86" s="180">
        <v>2</v>
      </c>
      <c r="AZ86" s="180">
        <v>999651.1</v>
      </c>
      <c r="BA86" s="180">
        <v>3</v>
      </c>
      <c r="BB86" s="180">
        <v>4</v>
      </c>
      <c r="BC86" s="180">
        <v>0</v>
      </c>
      <c r="BD86" s="180">
        <v>8</v>
      </c>
      <c r="BE86" s="180">
        <v>0</v>
      </c>
      <c r="BF86" s="180">
        <v>20.5</v>
      </c>
      <c r="BG86" s="180">
        <v>300.5</v>
      </c>
      <c r="BH86" s="180">
        <v>999993.1</v>
      </c>
      <c r="BI86" s="180">
        <v>1000000</v>
      </c>
      <c r="BJ86" s="194">
        <v>6.9</v>
      </c>
      <c r="BK86" s="180">
        <v>0</v>
      </c>
      <c r="BM86" s="179" t="s">
        <v>79</v>
      </c>
      <c r="BN86" s="180">
        <v>999638.8</v>
      </c>
      <c r="BO86" s="180">
        <v>1</v>
      </c>
      <c r="BP86" s="180">
        <v>0</v>
      </c>
      <c r="BQ86" s="180">
        <v>1</v>
      </c>
      <c r="BR86" s="180">
        <v>12.5</v>
      </c>
      <c r="BS86" s="180">
        <v>0</v>
      </c>
      <c r="BT86" s="180">
        <v>8</v>
      </c>
      <c r="BU86" s="180">
        <v>0</v>
      </c>
      <c r="BV86" s="180">
        <v>20.5</v>
      </c>
      <c r="BW86" s="180">
        <v>311.5</v>
      </c>
      <c r="BX86" s="180">
        <v>999993.3</v>
      </c>
      <c r="BY86" s="180">
        <v>1000000</v>
      </c>
      <c r="BZ86" s="194">
        <v>6.7</v>
      </c>
      <c r="CA86" s="180">
        <v>0</v>
      </c>
      <c r="CC86" s="179" t="s">
        <v>79</v>
      </c>
      <c r="CD86" s="180">
        <v>499849.6</v>
      </c>
      <c r="CE86" s="180">
        <v>0</v>
      </c>
      <c r="CF86" s="180">
        <v>0</v>
      </c>
      <c r="CG86" s="180">
        <v>0</v>
      </c>
      <c r="CH86" s="180">
        <v>4</v>
      </c>
      <c r="CI86" s="180">
        <v>0</v>
      </c>
      <c r="CJ86" s="180">
        <v>8</v>
      </c>
      <c r="CK86" s="180">
        <v>0</v>
      </c>
      <c r="CL86" s="180">
        <v>499748.6</v>
      </c>
      <c r="CM86" s="180">
        <v>383</v>
      </c>
      <c r="CN86" s="180">
        <v>999993.3</v>
      </c>
      <c r="CO86" s="180">
        <v>1000000</v>
      </c>
      <c r="CP86" s="194">
        <v>6.7</v>
      </c>
      <c r="CQ86" s="180">
        <v>0</v>
      </c>
      <c r="CS86" s="179" t="s">
        <v>79</v>
      </c>
      <c r="CT86" s="180">
        <v>499849.6</v>
      </c>
      <c r="CU86" s="180">
        <v>0</v>
      </c>
      <c r="CV86" s="180">
        <v>0</v>
      </c>
      <c r="CW86" s="180">
        <v>0</v>
      </c>
      <c r="CX86" s="180">
        <v>4</v>
      </c>
      <c r="CY86" s="180">
        <v>0</v>
      </c>
      <c r="CZ86" s="180">
        <v>8</v>
      </c>
      <c r="DA86" s="180">
        <v>0</v>
      </c>
      <c r="DB86" s="180">
        <v>499748.6</v>
      </c>
      <c r="DC86" s="180">
        <v>383</v>
      </c>
      <c r="DD86" s="180">
        <v>999993.3</v>
      </c>
      <c r="DE86" s="180">
        <v>1000000</v>
      </c>
      <c r="DF86" s="194">
        <v>6.7</v>
      </c>
      <c r="DG86" s="180">
        <v>0</v>
      </c>
      <c r="DI86" s="179" t="s">
        <v>79</v>
      </c>
      <c r="DJ86" s="180">
        <v>499849.6</v>
      </c>
      <c r="DK86" s="180">
        <v>0</v>
      </c>
      <c r="DL86" s="180">
        <v>0</v>
      </c>
      <c r="DM86" s="180">
        <v>0</v>
      </c>
      <c r="DN86" s="180">
        <v>4</v>
      </c>
      <c r="DO86" s="180">
        <v>0</v>
      </c>
      <c r="DP86" s="180">
        <v>8</v>
      </c>
      <c r="DQ86" s="180">
        <v>0</v>
      </c>
      <c r="DR86" s="180">
        <v>499748.6</v>
      </c>
      <c r="DS86" s="180">
        <v>383</v>
      </c>
      <c r="DT86" s="180">
        <v>999993.3</v>
      </c>
      <c r="DU86" s="180">
        <v>1000000</v>
      </c>
      <c r="DV86" s="180">
        <v>6.7</v>
      </c>
      <c r="DW86" s="180">
        <v>0</v>
      </c>
    </row>
    <row r="87" spans="1:127" ht="14.4" thickBot="1" x14ac:dyDescent="0.35">
      <c r="A87" s="179" t="s">
        <v>80</v>
      </c>
      <c r="B87" s="180">
        <v>499854.1</v>
      </c>
      <c r="C87" s="180">
        <v>0</v>
      </c>
      <c r="D87" s="180">
        <v>0</v>
      </c>
      <c r="E87" s="180">
        <v>0</v>
      </c>
      <c r="F87" s="180">
        <v>499685.1</v>
      </c>
      <c r="G87" s="180">
        <v>1</v>
      </c>
      <c r="H87" s="180">
        <v>18</v>
      </c>
      <c r="I87" s="180">
        <v>141</v>
      </c>
      <c r="J87" s="180">
        <v>43</v>
      </c>
      <c r="K87" s="180">
        <v>226</v>
      </c>
      <c r="L87" s="180">
        <v>999968.2</v>
      </c>
      <c r="M87" s="180">
        <v>1000000</v>
      </c>
      <c r="N87" s="180">
        <v>31.8</v>
      </c>
      <c r="O87" s="180">
        <v>0</v>
      </c>
      <c r="Q87" s="179" t="s">
        <v>80</v>
      </c>
      <c r="R87" s="180">
        <v>0</v>
      </c>
      <c r="S87" s="180">
        <v>0</v>
      </c>
      <c r="T87" s="180">
        <v>499848.1</v>
      </c>
      <c r="U87" s="180">
        <v>0</v>
      </c>
      <c r="V87" s="180">
        <v>0</v>
      </c>
      <c r="W87" s="180">
        <v>1</v>
      </c>
      <c r="X87" s="180">
        <v>499805.6</v>
      </c>
      <c r="Y87" s="180">
        <v>89</v>
      </c>
      <c r="Z87" s="180">
        <v>36</v>
      </c>
      <c r="AA87" s="180">
        <v>187.5</v>
      </c>
      <c r="AB87" s="180">
        <v>999967.1</v>
      </c>
      <c r="AC87" s="180">
        <v>1000000</v>
      </c>
      <c r="AD87" s="180">
        <v>32.9</v>
      </c>
      <c r="AE87" s="180">
        <v>0</v>
      </c>
      <c r="AG87" s="179" t="s">
        <v>80</v>
      </c>
      <c r="AH87" s="180">
        <v>499696.6</v>
      </c>
      <c r="AI87" s="180">
        <v>0</v>
      </c>
      <c r="AJ87" s="180">
        <v>499853.1</v>
      </c>
      <c r="AK87" s="180">
        <v>0</v>
      </c>
      <c r="AL87" s="180">
        <v>0</v>
      </c>
      <c r="AM87" s="180">
        <v>1</v>
      </c>
      <c r="AN87" s="180">
        <v>18</v>
      </c>
      <c r="AO87" s="180">
        <v>134</v>
      </c>
      <c r="AP87" s="180">
        <v>32</v>
      </c>
      <c r="AQ87" s="180">
        <v>232</v>
      </c>
      <c r="AR87" s="180">
        <v>999966.6</v>
      </c>
      <c r="AS87" s="180">
        <v>1000000</v>
      </c>
      <c r="AT87" s="180">
        <v>33.4</v>
      </c>
      <c r="AU87" s="180">
        <v>0</v>
      </c>
      <c r="AW87" s="179" t="s">
        <v>80</v>
      </c>
      <c r="AX87" s="180">
        <v>0</v>
      </c>
      <c r="AY87" s="180">
        <v>0</v>
      </c>
      <c r="AZ87" s="180">
        <v>999650.1</v>
      </c>
      <c r="BA87" s="180">
        <v>0</v>
      </c>
      <c r="BB87" s="180">
        <v>0</v>
      </c>
      <c r="BC87" s="180">
        <v>1</v>
      </c>
      <c r="BD87" s="180">
        <v>18</v>
      </c>
      <c r="BE87" s="180">
        <v>84</v>
      </c>
      <c r="BF87" s="180">
        <v>30</v>
      </c>
      <c r="BG87" s="180">
        <v>183</v>
      </c>
      <c r="BH87" s="180">
        <v>999966.1</v>
      </c>
      <c r="BI87" s="180">
        <v>1000000</v>
      </c>
      <c r="BJ87" s="180">
        <v>33.9</v>
      </c>
      <c r="BK87" s="180">
        <v>0</v>
      </c>
      <c r="BM87" s="179" t="s">
        <v>80</v>
      </c>
      <c r="BN87" s="180">
        <v>999637.8</v>
      </c>
      <c r="BO87" s="180">
        <v>0</v>
      </c>
      <c r="BP87" s="180">
        <v>1</v>
      </c>
      <c r="BQ87" s="180">
        <v>0</v>
      </c>
      <c r="BR87" s="180">
        <v>0</v>
      </c>
      <c r="BS87" s="180">
        <v>1</v>
      </c>
      <c r="BT87" s="180">
        <v>18</v>
      </c>
      <c r="BU87" s="180">
        <v>90</v>
      </c>
      <c r="BV87" s="180">
        <v>34.5</v>
      </c>
      <c r="BW87" s="180">
        <v>184.5</v>
      </c>
      <c r="BX87" s="180">
        <v>999966.8</v>
      </c>
      <c r="BY87" s="180">
        <v>1000000</v>
      </c>
      <c r="BZ87" s="180">
        <v>33.200000000000003</v>
      </c>
      <c r="CA87" s="180">
        <v>0</v>
      </c>
      <c r="CC87" s="179" t="s">
        <v>80</v>
      </c>
      <c r="CD87" s="180">
        <v>499850.6</v>
      </c>
      <c r="CE87" s="180">
        <v>1</v>
      </c>
      <c r="CF87" s="180">
        <v>1</v>
      </c>
      <c r="CG87" s="180">
        <v>1</v>
      </c>
      <c r="CH87" s="180">
        <v>0</v>
      </c>
      <c r="CI87" s="180">
        <v>1</v>
      </c>
      <c r="CJ87" s="180">
        <v>18</v>
      </c>
      <c r="CK87" s="180">
        <v>125.5</v>
      </c>
      <c r="CL87" s="180">
        <v>499762.6</v>
      </c>
      <c r="CM87" s="180">
        <v>207.5</v>
      </c>
      <c r="CN87" s="180">
        <v>999968.3</v>
      </c>
      <c r="CO87" s="180">
        <v>1000000</v>
      </c>
      <c r="CP87" s="180">
        <v>31.7</v>
      </c>
      <c r="CQ87" s="180">
        <v>0</v>
      </c>
      <c r="CS87" s="179" t="s">
        <v>80</v>
      </c>
      <c r="CT87" s="180">
        <v>499850.6</v>
      </c>
      <c r="CU87" s="180">
        <v>1</v>
      </c>
      <c r="CV87" s="180">
        <v>1</v>
      </c>
      <c r="CW87" s="180">
        <v>1</v>
      </c>
      <c r="CX87" s="180">
        <v>0</v>
      </c>
      <c r="CY87" s="180">
        <v>1</v>
      </c>
      <c r="CZ87" s="180">
        <v>18</v>
      </c>
      <c r="DA87" s="180">
        <v>125.5</v>
      </c>
      <c r="DB87" s="180">
        <v>499762.6</v>
      </c>
      <c r="DC87" s="180">
        <v>207.5</v>
      </c>
      <c r="DD87" s="180">
        <v>999968.3</v>
      </c>
      <c r="DE87" s="180">
        <v>1000000</v>
      </c>
      <c r="DF87" s="180">
        <v>31.7</v>
      </c>
      <c r="DG87" s="180">
        <v>0</v>
      </c>
      <c r="DI87" s="179" t="s">
        <v>80</v>
      </c>
      <c r="DJ87" s="180">
        <v>499850.6</v>
      </c>
      <c r="DK87" s="180">
        <v>1</v>
      </c>
      <c r="DL87" s="180">
        <v>1</v>
      </c>
      <c r="DM87" s="180">
        <v>1</v>
      </c>
      <c r="DN87" s="180">
        <v>0</v>
      </c>
      <c r="DO87" s="180">
        <v>1</v>
      </c>
      <c r="DP87" s="180">
        <v>18</v>
      </c>
      <c r="DQ87" s="180">
        <v>125.5</v>
      </c>
      <c r="DR87" s="180">
        <v>499762.6</v>
      </c>
      <c r="DS87" s="180">
        <v>207.5</v>
      </c>
      <c r="DT87" s="180">
        <v>999968.3</v>
      </c>
      <c r="DU87" s="180">
        <v>1000000</v>
      </c>
      <c r="DV87" s="180">
        <v>31.7</v>
      </c>
      <c r="DW87" s="180">
        <v>0</v>
      </c>
    </row>
    <row r="88" spans="1:127" ht="14.4" thickBot="1" x14ac:dyDescent="0.35">
      <c r="A88" s="179" t="s">
        <v>81</v>
      </c>
      <c r="B88" s="180">
        <v>499855.1</v>
      </c>
      <c r="C88" s="180">
        <v>1</v>
      </c>
      <c r="D88" s="180">
        <v>4</v>
      </c>
      <c r="E88" s="180">
        <v>3</v>
      </c>
      <c r="F88" s="180">
        <v>499686.1</v>
      </c>
      <c r="G88" s="180">
        <v>15</v>
      </c>
      <c r="H88" s="180">
        <v>20</v>
      </c>
      <c r="I88" s="180">
        <v>152</v>
      </c>
      <c r="J88" s="180">
        <v>52.5</v>
      </c>
      <c r="K88" s="180">
        <v>204.5</v>
      </c>
      <c r="L88" s="180">
        <v>999993.2</v>
      </c>
      <c r="M88" s="180">
        <v>1000000</v>
      </c>
      <c r="N88" s="180">
        <v>6.8</v>
      </c>
      <c r="O88" s="180">
        <v>0</v>
      </c>
      <c r="Q88" s="179" t="s">
        <v>81</v>
      </c>
      <c r="R88" s="180">
        <v>1</v>
      </c>
      <c r="S88" s="180">
        <v>1</v>
      </c>
      <c r="T88" s="180">
        <v>499852.1</v>
      </c>
      <c r="U88" s="180">
        <v>3</v>
      </c>
      <c r="V88" s="180">
        <v>1</v>
      </c>
      <c r="W88" s="180">
        <v>20.5</v>
      </c>
      <c r="X88" s="180">
        <v>499807.6</v>
      </c>
      <c r="Y88" s="180">
        <v>100</v>
      </c>
      <c r="Z88" s="180">
        <v>48.5</v>
      </c>
      <c r="AA88" s="180">
        <v>158.5</v>
      </c>
      <c r="AB88" s="180">
        <v>999993.1</v>
      </c>
      <c r="AC88" s="180">
        <v>1000000</v>
      </c>
      <c r="AD88" s="180">
        <v>6.9</v>
      </c>
      <c r="AE88" s="180">
        <v>0</v>
      </c>
      <c r="AG88" s="179" t="s">
        <v>81</v>
      </c>
      <c r="AH88" s="180">
        <v>499697.6</v>
      </c>
      <c r="AI88" s="180">
        <v>1</v>
      </c>
      <c r="AJ88" s="180">
        <v>499858.1</v>
      </c>
      <c r="AK88" s="180">
        <v>3</v>
      </c>
      <c r="AL88" s="180">
        <v>1</v>
      </c>
      <c r="AM88" s="180">
        <v>15</v>
      </c>
      <c r="AN88" s="180">
        <v>20</v>
      </c>
      <c r="AO88" s="180">
        <v>147.5</v>
      </c>
      <c r="AP88" s="180">
        <v>50</v>
      </c>
      <c r="AQ88" s="180">
        <v>200</v>
      </c>
      <c r="AR88" s="180">
        <v>999993.1</v>
      </c>
      <c r="AS88" s="180">
        <v>1000000</v>
      </c>
      <c r="AT88" s="180">
        <v>6.9</v>
      </c>
      <c r="AU88" s="180">
        <v>0</v>
      </c>
      <c r="AW88" s="179" t="s">
        <v>81</v>
      </c>
      <c r="AX88" s="180">
        <v>1</v>
      </c>
      <c r="AY88" s="180">
        <v>1</v>
      </c>
      <c r="AZ88" s="180">
        <v>999655.1</v>
      </c>
      <c r="BA88" s="180">
        <v>4</v>
      </c>
      <c r="BB88" s="180">
        <v>1</v>
      </c>
      <c r="BC88" s="180">
        <v>15</v>
      </c>
      <c r="BD88" s="180">
        <v>20</v>
      </c>
      <c r="BE88" s="180">
        <v>99.5</v>
      </c>
      <c r="BF88" s="180">
        <v>47.5</v>
      </c>
      <c r="BG88" s="180">
        <v>156.5</v>
      </c>
      <c r="BH88" s="180">
        <v>1000000.6</v>
      </c>
      <c r="BI88" s="180">
        <v>1000000</v>
      </c>
      <c r="BJ88" s="180">
        <v>-0.6</v>
      </c>
      <c r="BK88" s="180">
        <v>0</v>
      </c>
      <c r="BM88" s="179" t="s">
        <v>81</v>
      </c>
      <c r="BN88" s="180">
        <v>999639.8</v>
      </c>
      <c r="BO88" s="180">
        <v>2</v>
      </c>
      <c r="BP88" s="180">
        <v>5</v>
      </c>
      <c r="BQ88" s="180">
        <v>4</v>
      </c>
      <c r="BR88" s="180">
        <v>1</v>
      </c>
      <c r="BS88" s="180">
        <v>19.5</v>
      </c>
      <c r="BT88" s="180">
        <v>20</v>
      </c>
      <c r="BU88" s="180">
        <v>101</v>
      </c>
      <c r="BV88" s="180">
        <v>46.5</v>
      </c>
      <c r="BW88" s="180">
        <v>154.5</v>
      </c>
      <c r="BX88" s="180">
        <v>999993.3</v>
      </c>
      <c r="BY88" s="180">
        <v>1000000</v>
      </c>
      <c r="BZ88" s="180">
        <v>6.7</v>
      </c>
      <c r="CA88" s="180">
        <v>0</v>
      </c>
      <c r="CC88" s="179" t="s">
        <v>81</v>
      </c>
      <c r="CD88" s="180">
        <v>499851.6</v>
      </c>
      <c r="CE88" s="180">
        <v>2</v>
      </c>
      <c r="CF88" s="180">
        <v>5</v>
      </c>
      <c r="CG88" s="180">
        <v>4</v>
      </c>
      <c r="CH88" s="180">
        <v>1</v>
      </c>
      <c r="CI88" s="180">
        <v>19.5</v>
      </c>
      <c r="CJ88" s="180">
        <v>20</v>
      </c>
      <c r="CK88" s="180">
        <v>136.5</v>
      </c>
      <c r="CL88" s="180">
        <v>499774.6</v>
      </c>
      <c r="CM88" s="180">
        <v>187.5</v>
      </c>
      <c r="CN88" s="180">
        <v>1000001.8</v>
      </c>
      <c r="CO88" s="180">
        <v>1000000</v>
      </c>
      <c r="CP88" s="180">
        <v>-1.8</v>
      </c>
      <c r="CQ88" s="180">
        <v>0</v>
      </c>
      <c r="CS88" s="179" t="s">
        <v>81</v>
      </c>
      <c r="CT88" s="180">
        <v>499851.6</v>
      </c>
      <c r="CU88" s="180">
        <v>2</v>
      </c>
      <c r="CV88" s="180">
        <v>5</v>
      </c>
      <c r="CW88" s="180">
        <v>4</v>
      </c>
      <c r="CX88" s="180">
        <v>1</v>
      </c>
      <c r="CY88" s="180">
        <v>19.5</v>
      </c>
      <c r="CZ88" s="180">
        <v>20</v>
      </c>
      <c r="DA88" s="180">
        <v>136.5</v>
      </c>
      <c r="DB88" s="180">
        <v>499774.6</v>
      </c>
      <c r="DC88" s="180">
        <v>187.5</v>
      </c>
      <c r="DD88" s="180">
        <v>1000001.8</v>
      </c>
      <c r="DE88" s="180">
        <v>1000000</v>
      </c>
      <c r="DF88" s="180">
        <v>-1.8</v>
      </c>
      <c r="DG88" s="180">
        <v>0</v>
      </c>
      <c r="DI88" s="179" t="s">
        <v>81</v>
      </c>
      <c r="DJ88" s="180">
        <v>499851.6</v>
      </c>
      <c r="DK88" s="180">
        <v>2</v>
      </c>
      <c r="DL88" s="180">
        <v>5</v>
      </c>
      <c r="DM88" s="180">
        <v>4</v>
      </c>
      <c r="DN88" s="180">
        <v>1</v>
      </c>
      <c r="DO88" s="180">
        <v>19.5</v>
      </c>
      <c r="DP88" s="180">
        <v>20</v>
      </c>
      <c r="DQ88" s="180">
        <v>136.5</v>
      </c>
      <c r="DR88" s="180">
        <v>499774.6</v>
      </c>
      <c r="DS88" s="180">
        <v>187.5</v>
      </c>
      <c r="DT88" s="180">
        <v>1000001.8</v>
      </c>
      <c r="DU88" s="180">
        <v>1000000</v>
      </c>
      <c r="DV88" s="180">
        <v>-1.8</v>
      </c>
      <c r="DW88" s="180">
        <v>0</v>
      </c>
    </row>
    <row r="89" spans="1:127" ht="14.4" thickBot="1" x14ac:dyDescent="0.35">
      <c r="A89" s="179" t="s">
        <v>82</v>
      </c>
      <c r="B89" s="180">
        <v>499869.1</v>
      </c>
      <c r="C89" s="180">
        <v>9</v>
      </c>
      <c r="D89" s="180">
        <v>14</v>
      </c>
      <c r="E89" s="180">
        <v>17</v>
      </c>
      <c r="F89" s="180">
        <v>499696.1</v>
      </c>
      <c r="G89" s="180">
        <v>9</v>
      </c>
      <c r="H89" s="180">
        <v>16</v>
      </c>
      <c r="I89" s="180">
        <v>150</v>
      </c>
      <c r="J89" s="180">
        <v>34.5</v>
      </c>
      <c r="K89" s="180">
        <v>178.5</v>
      </c>
      <c r="L89" s="180">
        <v>999993.2</v>
      </c>
      <c r="M89" s="180">
        <v>1000000</v>
      </c>
      <c r="N89" s="180">
        <v>6.8</v>
      </c>
      <c r="O89" s="180">
        <v>0</v>
      </c>
      <c r="Q89" s="179" t="s">
        <v>82</v>
      </c>
      <c r="R89" s="180">
        <v>16</v>
      </c>
      <c r="S89" s="180">
        <v>9</v>
      </c>
      <c r="T89" s="180">
        <v>499862.1</v>
      </c>
      <c r="U89" s="180">
        <v>18</v>
      </c>
      <c r="V89" s="180">
        <v>11</v>
      </c>
      <c r="W89" s="180">
        <v>9</v>
      </c>
      <c r="X89" s="180">
        <v>499803.6</v>
      </c>
      <c r="Y89" s="180">
        <v>98</v>
      </c>
      <c r="Z89" s="180">
        <v>35</v>
      </c>
      <c r="AA89" s="180">
        <v>155.5</v>
      </c>
      <c r="AB89" s="180">
        <v>1000017.1</v>
      </c>
      <c r="AC89" s="180">
        <v>1000000</v>
      </c>
      <c r="AD89" s="180">
        <v>-17.100000000000001</v>
      </c>
      <c r="AE89" s="180">
        <v>0</v>
      </c>
      <c r="AG89" s="179" t="s">
        <v>82</v>
      </c>
      <c r="AH89" s="180">
        <v>499712.6</v>
      </c>
      <c r="AI89" s="180">
        <v>10</v>
      </c>
      <c r="AJ89" s="180">
        <v>499867.1</v>
      </c>
      <c r="AK89" s="180">
        <v>18</v>
      </c>
      <c r="AL89" s="180">
        <v>10</v>
      </c>
      <c r="AM89" s="180">
        <v>9</v>
      </c>
      <c r="AN89" s="180">
        <v>16</v>
      </c>
      <c r="AO89" s="180">
        <v>145.5</v>
      </c>
      <c r="AP89" s="180">
        <v>31</v>
      </c>
      <c r="AQ89" s="180">
        <v>174</v>
      </c>
      <c r="AR89" s="180">
        <v>999993.1</v>
      </c>
      <c r="AS89" s="180">
        <v>1000000</v>
      </c>
      <c r="AT89" s="180">
        <v>6.9</v>
      </c>
      <c r="AU89" s="180">
        <v>0</v>
      </c>
      <c r="AW89" s="179" t="s">
        <v>82</v>
      </c>
      <c r="AX89" s="180">
        <v>16</v>
      </c>
      <c r="AY89" s="180">
        <v>10</v>
      </c>
      <c r="AZ89" s="180">
        <v>999664.1</v>
      </c>
      <c r="BA89" s="180">
        <v>18</v>
      </c>
      <c r="BB89" s="180">
        <v>3</v>
      </c>
      <c r="BC89" s="180">
        <v>9</v>
      </c>
      <c r="BD89" s="180">
        <v>16</v>
      </c>
      <c r="BE89" s="180">
        <v>97.5</v>
      </c>
      <c r="BF89" s="180">
        <v>29</v>
      </c>
      <c r="BG89" s="180">
        <v>153.5</v>
      </c>
      <c r="BH89" s="180">
        <v>1000016.1</v>
      </c>
      <c r="BI89" s="180">
        <v>1000000</v>
      </c>
      <c r="BJ89" s="180">
        <v>-16.100000000000001</v>
      </c>
      <c r="BK89" s="180">
        <v>0</v>
      </c>
      <c r="BM89" s="179" t="s">
        <v>82</v>
      </c>
      <c r="BN89" s="180">
        <v>999653.8</v>
      </c>
      <c r="BO89" s="180">
        <v>10</v>
      </c>
      <c r="BP89" s="180">
        <v>14</v>
      </c>
      <c r="BQ89" s="180">
        <v>18</v>
      </c>
      <c r="BR89" s="180">
        <v>11.5</v>
      </c>
      <c r="BS89" s="180">
        <v>9</v>
      </c>
      <c r="BT89" s="180">
        <v>16</v>
      </c>
      <c r="BU89" s="180">
        <v>99</v>
      </c>
      <c r="BV89" s="180">
        <v>33.5</v>
      </c>
      <c r="BW89" s="180">
        <v>151.5</v>
      </c>
      <c r="BX89" s="180">
        <v>1000016.2</v>
      </c>
      <c r="BY89" s="180">
        <v>1000000</v>
      </c>
      <c r="BZ89" s="180">
        <v>-16.2</v>
      </c>
      <c r="CA89" s="180">
        <v>0</v>
      </c>
      <c r="CC89" s="179" t="s">
        <v>82</v>
      </c>
      <c r="CD89" s="180">
        <v>499865.59999999998</v>
      </c>
      <c r="CE89" s="180">
        <v>10</v>
      </c>
      <c r="CF89" s="180">
        <v>14</v>
      </c>
      <c r="CG89" s="180">
        <v>18</v>
      </c>
      <c r="CH89" s="180">
        <v>3</v>
      </c>
      <c r="CI89" s="180">
        <v>9</v>
      </c>
      <c r="CJ89" s="180">
        <v>16</v>
      </c>
      <c r="CK89" s="180">
        <v>134.5</v>
      </c>
      <c r="CL89" s="180">
        <v>499761.6</v>
      </c>
      <c r="CM89" s="180">
        <v>161.5</v>
      </c>
      <c r="CN89" s="180">
        <v>999993.3</v>
      </c>
      <c r="CO89" s="180">
        <v>1000000</v>
      </c>
      <c r="CP89" s="180">
        <v>6.7</v>
      </c>
      <c r="CQ89" s="180">
        <v>0</v>
      </c>
      <c r="CS89" s="179" t="s">
        <v>82</v>
      </c>
      <c r="CT89" s="180">
        <v>499865.59999999998</v>
      </c>
      <c r="CU89" s="180">
        <v>10</v>
      </c>
      <c r="CV89" s="180">
        <v>14</v>
      </c>
      <c r="CW89" s="180">
        <v>18</v>
      </c>
      <c r="CX89" s="180">
        <v>3</v>
      </c>
      <c r="CY89" s="180">
        <v>9</v>
      </c>
      <c r="CZ89" s="180">
        <v>16</v>
      </c>
      <c r="DA89" s="180">
        <v>134.5</v>
      </c>
      <c r="DB89" s="180">
        <v>499761.6</v>
      </c>
      <c r="DC89" s="180">
        <v>161.5</v>
      </c>
      <c r="DD89" s="180">
        <v>999993.3</v>
      </c>
      <c r="DE89" s="180">
        <v>1000000</v>
      </c>
      <c r="DF89" s="180">
        <v>6.7</v>
      </c>
      <c r="DG89" s="180">
        <v>0</v>
      </c>
      <c r="DI89" s="179" t="s">
        <v>82</v>
      </c>
      <c r="DJ89" s="180">
        <v>499865.59999999998</v>
      </c>
      <c r="DK89" s="180">
        <v>10</v>
      </c>
      <c r="DL89" s="180">
        <v>14</v>
      </c>
      <c r="DM89" s="180">
        <v>18</v>
      </c>
      <c r="DN89" s="180">
        <v>3</v>
      </c>
      <c r="DO89" s="180">
        <v>9</v>
      </c>
      <c r="DP89" s="180">
        <v>16</v>
      </c>
      <c r="DQ89" s="180">
        <v>134.5</v>
      </c>
      <c r="DR89" s="180">
        <v>499761.6</v>
      </c>
      <c r="DS89" s="180">
        <v>161.5</v>
      </c>
      <c r="DT89" s="180">
        <v>999993.3</v>
      </c>
      <c r="DU89" s="180">
        <v>1000000</v>
      </c>
      <c r="DV89" s="180">
        <v>6.7</v>
      </c>
      <c r="DW89" s="180">
        <v>0</v>
      </c>
    </row>
    <row r="90" spans="1:127" ht="14.4" thickBot="1" x14ac:dyDescent="0.35">
      <c r="A90" s="179" t="s">
        <v>83</v>
      </c>
      <c r="B90" s="180">
        <v>499867.1</v>
      </c>
      <c r="C90" s="180">
        <v>7</v>
      </c>
      <c r="D90" s="180">
        <v>9</v>
      </c>
      <c r="E90" s="180">
        <v>9</v>
      </c>
      <c r="F90" s="180">
        <v>499695.1</v>
      </c>
      <c r="G90" s="180">
        <v>3</v>
      </c>
      <c r="H90" s="180">
        <v>4</v>
      </c>
      <c r="I90" s="180">
        <v>142</v>
      </c>
      <c r="J90" s="180">
        <v>19.5</v>
      </c>
      <c r="K90" s="180">
        <v>203.5</v>
      </c>
      <c r="L90" s="180">
        <v>999959.2</v>
      </c>
      <c r="M90" s="180">
        <v>1000000</v>
      </c>
      <c r="N90" s="180">
        <v>40.799999999999997</v>
      </c>
      <c r="O90" s="180">
        <v>0</v>
      </c>
      <c r="Q90" s="179" t="s">
        <v>83</v>
      </c>
      <c r="R90" s="180">
        <v>13</v>
      </c>
      <c r="S90" s="180">
        <v>7</v>
      </c>
      <c r="T90" s="180">
        <v>499857.1</v>
      </c>
      <c r="U90" s="180">
        <v>9</v>
      </c>
      <c r="V90" s="180">
        <v>10</v>
      </c>
      <c r="W90" s="180">
        <v>3</v>
      </c>
      <c r="X90" s="180">
        <v>499791.6</v>
      </c>
      <c r="Y90" s="180">
        <v>90</v>
      </c>
      <c r="Z90" s="180">
        <v>20.5</v>
      </c>
      <c r="AA90" s="180">
        <v>157.5</v>
      </c>
      <c r="AB90" s="180">
        <v>999958.6</v>
      </c>
      <c r="AC90" s="180">
        <v>1000000</v>
      </c>
      <c r="AD90" s="180">
        <v>41.4</v>
      </c>
      <c r="AE90" s="180">
        <v>0</v>
      </c>
      <c r="AG90" s="179" t="s">
        <v>83</v>
      </c>
      <c r="AH90" s="180">
        <v>499710.6</v>
      </c>
      <c r="AI90" s="180">
        <v>8</v>
      </c>
      <c r="AJ90" s="180">
        <v>499862.1</v>
      </c>
      <c r="AK90" s="180">
        <v>10</v>
      </c>
      <c r="AL90" s="180">
        <v>9</v>
      </c>
      <c r="AM90" s="180">
        <v>3</v>
      </c>
      <c r="AN90" s="180">
        <v>4</v>
      </c>
      <c r="AO90" s="180">
        <v>135</v>
      </c>
      <c r="AP90" s="180">
        <v>19.5</v>
      </c>
      <c r="AQ90" s="180">
        <v>199</v>
      </c>
      <c r="AR90" s="180">
        <v>999960.1</v>
      </c>
      <c r="AS90" s="180">
        <v>1000000</v>
      </c>
      <c r="AT90" s="180">
        <v>39.9</v>
      </c>
      <c r="AU90" s="180">
        <v>0</v>
      </c>
      <c r="AW90" s="179" t="s">
        <v>83</v>
      </c>
      <c r="AX90" s="180">
        <v>14</v>
      </c>
      <c r="AY90" s="180">
        <v>8</v>
      </c>
      <c r="AZ90" s="180">
        <v>999659.1</v>
      </c>
      <c r="BA90" s="180">
        <v>10</v>
      </c>
      <c r="BB90" s="180">
        <v>2</v>
      </c>
      <c r="BC90" s="180">
        <v>3</v>
      </c>
      <c r="BD90" s="180">
        <v>4</v>
      </c>
      <c r="BE90" s="180">
        <v>85</v>
      </c>
      <c r="BF90" s="180">
        <v>19.5</v>
      </c>
      <c r="BG90" s="180">
        <v>155.5</v>
      </c>
      <c r="BH90" s="180">
        <v>999960.1</v>
      </c>
      <c r="BI90" s="180">
        <v>1000000</v>
      </c>
      <c r="BJ90" s="180">
        <v>39.9</v>
      </c>
      <c r="BK90" s="180">
        <v>0</v>
      </c>
      <c r="BM90" s="179" t="s">
        <v>83</v>
      </c>
      <c r="BN90" s="180">
        <v>999651.8</v>
      </c>
      <c r="BO90" s="180">
        <v>8</v>
      </c>
      <c r="BP90" s="180">
        <v>9</v>
      </c>
      <c r="BQ90" s="180">
        <v>10</v>
      </c>
      <c r="BR90" s="180">
        <v>10.5</v>
      </c>
      <c r="BS90" s="180">
        <v>3</v>
      </c>
      <c r="BT90" s="180">
        <v>4</v>
      </c>
      <c r="BU90" s="180">
        <v>91</v>
      </c>
      <c r="BV90" s="180">
        <v>19.5</v>
      </c>
      <c r="BW90" s="180">
        <v>153.5</v>
      </c>
      <c r="BX90" s="180">
        <v>999960.3</v>
      </c>
      <c r="BY90" s="180">
        <v>1000000</v>
      </c>
      <c r="BZ90" s="180">
        <v>39.700000000000003</v>
      </c>
      <c r="CA90" s="180">
        <v>0</v>
      </c>
      <c r="CC90" s="179" t="s">
        <v>83</v>
      </c>
      <c r="CD90" s="180">
        <v>499863.6</v>
      </c>
      <c r="CE90" s="180">
        <v>8</v>
      </c>
      <c r="CF90" s="180">
        <v>9</v>
      </c>
      <c r="CG90" s="180">
        <v>10</v>
      </c>
      <c r="CH90" s="180">
        <v>2</v>
      </c>
      <c r="CI90" s="180">
        <v>3</v>
      </c>
      <c r="CJ90" s="180">
        <v>4</v>
      </c>
      <c r="CK90" s="180">
        <v>126.5</v>
      </c>
      <c r="CL90" s="180">
        <v>499747.6</v>
      </c>
      <c r="CM90" s="180">
        <v>186.5</v>
      </c>
      <c r="CN90" s="180">
        <v>999960.3</v>
      </c>
      <c r="CO90" s="180">
        <v>1000000</v>
      </c>
      <c r="CP90" s="180">
        <v>39.700000000000003</v>
      </c>
      <c r="CQ90" s="180">
        <v>0</v>
      </c>
      <c r="CS90" s="179" t="s">
        <v>83</v>
      </c>
      <c r="CT90" s="180">
        <v>499863.6</v>
      </c>
      <c r="CU90" s="180">
        <v>8</v>
      </c>
      <c r="CV90" s="180">
        <v>9</v>
      </c>
      <c r="CW90" s="180">
        <v>10</v>
      </c>
      <c r="CX90" s="180">
        <v>2</v>
      </c>
      <c r="CY90" s="180">
        <v>3</v>
      </c>
      <c r="CZ90" s="180">
        <v>4</v>
      </c>
      <c r="DA90" s="180">
        <v>126.5</v>
      </c>
      <c r="DB90" s="180">
        <v>499747.6</v>
      </c>
      <c r="DC90" s="180">
        <v>186.5</v>
      </c>
      <c r="DD90" s="180">
        <v>999960.3</v>
      </c>
      <c r="DE90" s="180">
        <v>1000000</v>
      </c>
      <c r="DF90" s="180">
        <v>39.700000000000003</v>
      </c>
      <c r="DG90" s="180">
        <v>0</v>
      </c>
      <c r="DI90" s="179" t="s">
        <v>83</v>
      </c>
      <c r="DJ90" s="180">
        <v>499863.6</v>
      </c>
      <c r="DK90" s="180">
        <v>8</v>
      </c>
      <c r="DL90" s="180">
        <v>9</v>
      </c>
      <c r="DM90" s="180">
        <v>10</v>
      </c>
      <c r="DN90" s="180">
        <v>2</v>
      </c>
      <c r="DO90" s="180">
        <v>3</v>
      </c>
      <c r="DP90" s="180">
        <v>4</v>
      </c>
      <c r="DQ90" s="180">
        <v>126.5</v>
      </c>
      <c r="DR90" s="180">
        <v>499747.6</v>
      </c>
      <c r="DS90" s="180">
        <v>186.5</v>
      </c>
      <c r="DT90" s="180">
        <v>999960.3</v>
      </c>
      <c r="DU90" s="180">
        <v>1000000</v>
      </c>
      <c r="DV90" s="180">
        <v>39.700000000000003</v>
      </c>
      <c r="DW90" s="180">
        <v>0</v>
      </c>
    </row>
    <row r="91" spans="1:127" ht="14.4" thickBot="1" x14ac:dyDescent="0.35">
      <c r="A91" s="179" t="s">
        <v>84</v>
      </c>
      <c r="B91" s="180">
        <v>499872.1</v>
      </c>
      <c r="C91" s="180">
        <v>19</v>
      </c>
      <c r="D91" s="180">
        <v>10</v>
      </c>
      <c r="E91" s="180">
        <v>34.5</v>
      </c>
      <c r="F91" s="180">
        <v>499780.1</v>
      </c>
      <c r="G91" s="180">
        <v>4</v>
      </c>
      <c r="H91" s="180">
        <v>21</v>
      </c>
      <c r="I91" s="180">
        <v>3</v>
      </c>
      <c r="J91" s="180">
        <v>22.5</v>
      </c>
      <c r="K91" s="180">
        <v>227</v>
      </c>
      <c r="L91" s="180">
        <v>999993.2</v>
      </c>
      <c r="M91" s="180">
        <v>1000000</v>
      </c>
      <c r="N91" s="180">
        <v>6.8</v>
      </c>
      <c r="O91" s="180">
        <v>0</v>
      </c>
      <c r="Q91" s="179" t="s">
        <v>84</v>
      </c>
      <c r="R91" s="180">
        <v>19</v>
      </c>
      <c r="S91" s="180">
        <v>24</v>
      </c>
      <c r="T91" s="180">
        <v>499858.1</v>
      </c>
      <c r="U91" s="180">
        <v>23</v>
      </c>
      <c r="V91" s="180">
        <v>52.5</v>
      </c>
      <c r="W91" s="180">
        <v>4</v>
      </c>
      <c r="X91" s="180">
        <v>499808.6</v>
      </c>
      <c r="Y91" s="180">
        <v>3</v>
      </c>
      <c r="Z91" s="180">
        <v>27</v>
      </c>
      <c r="AA91" s="180">
        <v>188.5</v>
      </c>
      <c r="AB91" s="180">
        <v>1000007.6</v>
      </c>
      <c r="AC91" s="180">
        <v>1000000</v>
      </c>
      <c r="AD91" s="180">
        <v>-7.6</v>
      </c>
      <c r="AE91" s="180">
        <v>0</v>
      </c>
      <c r="AG91" s="179" t="s">
        <v>84</v>
      </c>
      <c r="AH91" s="180">
        <v>499715.6</v>
      </c>
      <c r="AI91" s="180">
        <v>19.5</v>
      </c>
      <c r="AJ91" s="180">
        <v>499863.1</v>
      </c>
      <c r="AK91" s="180">
        <v>23</v>
      </c>
      <c r="AL91" s="180">
        <v>91.5</v>
      </c>
      <c r="AM91" s="180">
        <v>4</v>
      </c>
      <c r="AN91" s="180">
        <v>21</v>
      </c>
      <c r="AO91" s="180">
        <v>3</v>
      </c>
      <c r="AP91" s="180">
        <v>22.5</v>
      </c>
      <c r="AQ91" s="180">
        <v>233</v>
      </c>
      <c r="AR91" s="180">
        <v>999996.1</v>
      </c>
      <c r="AS91" s="180">
        <v>1000000</v>
      </c>
      <c r="AT91" s="180">
        <v>3.9</v>
      </c>
      <c r="AU91" s="180">
        <v>0</v>
      </c>
      <c r="AW91" s="179" t="s">
        <v>84</v>
      </c>
      <c r="AX91" s="180">
        <v>19</v>
      </c>
      <c r="AY91" s="180">
        <v>20.5</v>
      </c>
      <c r="AZ91" s="180">
        <v>999660.1</v>
      </c>
      <c r="BA91" s="180">
        <v>23</v>
      </c>
      <c r="BB91" s="180">
        <v>49.5</v>
      </c>
      <c r="BC91" s="180">
        <v>4</v>
      </c>
      <c r="BD91" s="180">
        <v>21</v>
      </c>
      <c r="BE91" s="180">
        <v>3</v>
      </c>
      <c r="BF91" s="180">
        <v>22.5</v>
      </c>
      <c r="BG91" s="180">
        <v>184</v>
      </c>
      <c r="BH91" s="180">
        <v>1000006.6</v>
      </c>
      <c r="BI91" s="180">
        <v>1000000</v>
      </c>
      <c r="BJ91" s="180">
        <v>-6.6</v>
      </c>
      <c r="BK91" s="180">
        <v>0</v>
      </c>
      <c r="BM91" s="179" t="s">
        <v>84</v>
      </c>
      <c r="BN91" s="180">
        <v>999656.8</v>
      </c>
      <c r="BO91" s="180">
        <v>24</v>
      </c>
      <c r="BP91" s="180">
        <v>10</v>
      </c>
      <c r="BQ91" s="180">
        <v>23</v>
      </c>
      <c r="BR91" s="180">
        <v>52.5</v>
      </c>
      <c r="BS91" s="180">
        <v>4</v>
      </c>
      <c r="BT91" s="180">
        <v>21</v>
      </c>
      <c r="BU91" s="180">
        <v>3</v>
      </c>
      <c r="BV91" s="180">
        <v>27</v>
      </c>
      <c r="BW91" s="180">
        <v>185.5</v>
      </c>
      <c r="BX91" s="180">
        <v>1000006.8</v>
      </c>
      <c r="BY91" s="180">
        <v>1000000</v>
      </c>
      <c r="BZ91" s="180">
        <v>-6.7</v>
      </c>
      <c r="CA91" s="180">
        <v>0</v>
      </c>
      <c r="CC91" s="179" t="s">
        <v>84</v>
      </c>
      <c r="CD91" s="180">
        <v>499868.6</v>
      </c>
      <c r="CE91" s="180">
        <v>24</v>
      </c>
      <c r="CF91" s="180">
        <v>10</v>
      </c>
      <c r="CG91" s="180">
        <v>23</v>
      </c>
      <c r="CH91" s="180">
        <v>76</v>
      </c>
      <c r="CI91" s="180">
        <v>4</v>
      </c>
      <c r="CJ91" s="180">
        <v>21</v>
      </c>
      <c r="CK91" s="180">
        <v>3</v>
      </c>
      <c r="CL91" s="180">
        <v>499755.1</v>
      </c>
      <c r="CM91" s="180">
        <v>208.5</v>
      </c>
      <c r="CN91" s="180">
        <v>999993.3</v>
      </c>
      <c r="CO91" s="180">
        <v>1000000</v>
      </c>
      <c r="CP91" s="180">
        <v>6.7</v>
      </c>
      <c r="CQ91" s="180">
        <v>0</v>
      </c>
      <c r="CS91" s="179" t="s">
        <v>84</v>
      </c>
      <c r="CT91" s="180">
        <v>499868.6</v>
      </c>
      <c r="CU91" s="180">
        <v>24</v>
      </c>
      <c r="CV91" s="180">
        <v>10</v>
      </c>
      <c r="CW91" s="180">
        <v>23</v>
      </c>
      <c r="CX91" s="180">
        <v>76</v>
      </c>
      <c r="CY91" s="180">
        <v>4</v>
      </c>
      <c r="CZ91" s="180">
        <v>21</v>
      </c>
      <c r="DA91" s="180">
        <v>3</v>
      </c>
      <c r="DB91" s="180">
        <v>499755.1</v>
      </c>
      <c r="DC91" s="180">
        <v>208.5</v>
      </c>
      <c r="DD91" s="180">
        <v>999993.3</v>
      </c>
      <c r="DE91" s="180">
        <v>1000000</v>
      </c>
      <c r="DF91" s="180">
        <v>6.7</v>
      </c>
      <c r="DG91" s="180">
        <v>0</v>
      </c>
      <c r="DI91" s="179" t="s">
        <v>84</v>
      </c>
      <c r="DJ91" s="180">
        <v>499868.6</v>
      </c>
      <c r="DK91" s="180">
        <v>24</v>
      </c>
      <c r="DL91" s="180">
        <v>10</v>
      </c>
      <c r="DM91" s="180">
        <v>23</v>
      </c>
      <c r="DN91" s="180">
        <v>76</v>
      </c>
      <c r="DO91" s="180">
        <v>4</v>
      </c>
      <c r="DP91" s="180">
        <v>21</v>
      </c>
      <c r="DQ91" s="180">
        <v>3</v>
      </c>
      <c r="DR91" s="180">
        <v>499755.1</v>
      </c>
      <c r="DS91" s="180">
        <v>208.5</v>
      </c>
      <c r="DT91" s="180">
        <v>999993.3</v>
      </c>
      <c r="DU91" s="180">
        <v>1000000</v>
      </c>
      <c r="DV91" s="180">
        <v>6.7</v>
      </c>
      <c r="DW91" s="180">
        <v>0</v>
      </c>
    </row>
    <row r="92" spans="1:127" ht="14.4" thickBot="1" x14ac:dyDescent="0.35">
      <c r="A92" s="179" t="s">
        <v>85</v>
      </c>
      <c r="B92" s="180">
        <v>499861.1</v>
      </c>
      <c r="C92" s="180">
        <v>5</v>
      </c>
      <c r="D92" s="180">
        <v>5</v>
      </c>
      <c r="E92" s="180">
        <v>14</v>
      </c>
      <c r="F92" s="180">
        <v>499698.1</v>
      </c>
      <c r="G92" s="180">
        <v>6</v>
      </c>
      <c r="H92" s="180">
        <v>22</v>
      </c>
      <c r="I92" s="180">
        <v>143</v>
      </c>
      <c r="J92" s="180">
        <v>44</v>
      </c>
      <c r="K92" s="180">
        <v>228</v>
      </c>
      <c r="L92" s="180">
        <v>1000026.2</v>
      </c>
      <c r="M92" s="180">
        <v>1000000</v>
      </c>
      <c r="N92" s="180">
        <v>-26.2</v>
      </c>
      <c r="O92" s="180">
        <v>0</v>
      </c>
      <c r="Q92" s="179" t="s">
        <v>85</v>
      </c>
      <c r="R92" s="180">
        <v>7</v>
      </c>
      <c r="S92" s="180">
        <v>5</v>
      </c>
      <c r="T92" s="180">
        <v>499854.1</v>
      </c>
      <c r="U92" s="180">
        <v>15</v>
      </c>
      <c r="V92" s="180">
        <v>13</v>
      </c>
      <c r="W92" s="180">
        <v>6</v>
      </c>
      <c r="X92" s="180">
        <v>499809.6</v>
      </c>
      <c r="Y92" s="180">
        <v>91</v>
      </c>
      <c r="Z92" s="180">
        <v>37</v>
      </c>
      <c r="AA92" s="180">
        <v>189.5</v>
      </c>
      <c r="AB92" s="180">
        <v>1000027.1</v>
      </c>
      <c r="AC92" s="180">
        <v>1000000</v>
      </c>
      <c r="AD92" s="180">
        <v>-27.1</v>
      </c>
      <c r="AE92" s="180">
        <v>0</v>
      </c>
      <c r="AG92" s="179" t="s">
        <v>85</v>
      </c>
      <c r="AH92" s="180">
        <v>499703.6</v>
      </c>
      <c r="AI92" s="180">
        <v>6</v>
      </c>
      <c r="AJ92" s="180">
        <v>499859.1</v>
      </c>
      <c r="AK92" s="180">
        <v>15</v>
      </c>
      <c r="AL92" s="180">
        <v>12</v>
      </c>
      <c r="AM92" s="180">
        <v>6</v>
      </c>
      <c r="AN92" s="180">
        <v>22</v>
      </c>
      <c r="AO92" s="180">
        <v>136</v>
      </c>
      <c r="AP92" s="180">
        <v>33</v>
      </c>
      <c r="AQ92" s="180">
        <v>234</v>
      </c>
      <c r="AR92" s="180">
        <v>1000026.6</v>
      </c>
      <c r="AS92" s="180">
        <v>1000000</v>
      </c>
      <c r="AT92" s="180">
        <v>-26.6</v>
      </c>
      <c r="AU92" s="180">
        <v>0</v>
      </c>
      <c r="AW92" s="179" t="s">
        <v>85</v>
      </c>
      <c r="AX92" s="180">
        <v>8</v>
      </c>
      <c r="AY92" s="180">
        <v>6</v>
      </c>
      <c r="AZ92" s="180">
        <v>999656.1</v>
      </c>
      <c r="BA92" s="180">
        <v>15</v>
      </c>
      <c r="BB92" s="180">
        <v>5</v>
      </c>
      <c r="BC92" s="180">
        <v>6</v>
      </c>
      <c r="BD92" s="180">
        <v>22</v>
      </c>
      <c r="BE92" s="180">
        <v>86</v>
      </c>
      <c r="BF92" s="180">
        <v>31</v>
      </c>
      <c r="BG92" s="180">
        <v>185</v>
      </c>
      <c r="BH92" s="180">
        <v>1000020.1</v>
      </c>
      <c r="BI92" s="180">
        <v>1000000</v>
      </c>
      <c r="BJ92" s="180">
        <v>-20.100000000000001</v>
      </c>
      <c r="BK92" s="180">
        <v>0</v>
      </c>
      <c r="BM92" s="179" t="s">
        <v>85</v>
      </c>
      <c r="BN92" s="180">
        <v>999645.8</v>
      </c>
      <c r="BO92" s="180">
        <v>6</v>
      </c>
      <c r="BP92" s="180">
        <v>6</v>
      </c>
      <c r="BQ92" s="180">
        <v>15</v>
      </c>
      <c r="BR92" s="180">
        <v>13.5</v>
      </c>
      <c r="BS92" s="180">
        <v>6</v>
      </c>
      <c r="BT92" s="180">
        <v>22</v>
      </c>
      <c r="BU92" s="180">
        <v>92</v>
      </c>
      <c r="BV92" s="180">
        <v>35.5</v>
      </c>
      <c r="BW92" s="180">
        <v>186.5</v>
      </c>
      <c r="BX92" s="180">
        <v>1000028.2</v>
      </c>
      <c r="BY92" s="180">
        <v>1000000</v>
      </c>
      <c r="BZ92" s="180">
        <v>-28.2</v>
      </c>
      <c r="CA92" s="180">
        <v>0</v>
      </c>
      <c r="CC92" s="179" t="s">
        <v>85</v>
      </c>
      <c r="CD92" s="180">
        <v>499857.6</v>
      </c>
      <c r="CE92" s="180">
        <v>6</v>
      </c>
      <c r="CF92" s="180">
        <v>6</v>
      </c>
      <c r="CG92" s="180">
        <v>15</v>
      </c>
      <c r="CH92" s="180">
        <v>5</v>
      </c>
      <c r="CI92" s="180">
        <v>6</v>
      </c>
      <c r="CJ92" s="180">
        <v>22</v>
      </c>
      <c r="CK92" s="180">
        <v>127.5</v>
      </c>
      <c r="CL92" s="180">
        <v>499763.6</v>
      </c>
      <c r="CM92" s="180">
        <v>209.5</v>
      </c>
      <c r="CN92" s="180">
        <v>1000018.2</v>
      </c>
      <c r="CO92" s="180">
        <v>1000000</v>
      </c>
      <c r="CP92" s="180">
        <v>-18.2</v>
      </c>
      <c r="CQ92" s="180">
        <v>0</v>
      </c>
      <c r="CS92" s="179" t="s">
        <v>85</v>
      </c>
      <c r="CT92" s="180">
        <v>499857.6</v>
      </c>
      <c r="CU92" s="180">
        <v>6</v>
      </c>
      <c r="CV92" s="180">
        <v>6</v>
      </c>
      <c r="CW92" s="180">
        <v>15</v>
      </c>
      <c r="CX92" s="180">
        <v>5</v>
      </c>
      <c r="CY92" s="180">
        <v>6</v>
      </c>
      <c r="CZ92" s="180">
        <v>22</v>
      </c>
      <c r="DA92" s="180">
        <v>127.5</v>
      </c>
      <c r="DB92" s="180">
        <v>499763.6</v>
      </c>
      <c r="DC92" s="180">
        <v>209.5</v>
      </c>
      <c r="DD92" s="180">
        <v>1000018.2</v>
      </c>
      <c r="DE92" s="180">
        <v>1000000</v>
      </c>
      <c r="DF92" s="180">
        <v>-18.2</v>
      </c>
      <c r="DG92" s="180">
        <v>0</v>
      </c>
      <c r="DI92" s="179" t="s">
        <v>85</v>
      </c>
      <c r="DJ92" s="180">
        <v>499857.6</v>
      </c>
      <c r="DK92" s="180">
        <v>6</v>
      </c>
      <c r="DL92" s="180">
        <v>6</v>
      </c>
      <c r="DM92" s="180">
        <v>15</v>
      </c>
      <c r="DN92" s="180">
        <v>5</v>
      </c>
      <c r="DO92" s="180">
        <v>6</v>
      </c>
      <c r="DP92" s="180">
        <v>22</v>
      </c>
      <c r="DQ92" s="180">
        <v>127.5</v>
      </c>
      <c r="DR92" s="180">
        <v>499763.6</v>
      </c>
      <c r="DS92" s="180">
        <v>209.5</v>
      </c>
      <c r="DT92" s="180">
        <v>1000018.2</v>
      </c>
      <c r="DU92" s="180">
        <v>1000000</v>
      </c>
      <c r="DV92" s="180">
        <v>-18.2</v>
      </c>
      <c r="DW92" s="180">
        <v>0</v>
      </c>
    </row>
    <row r="93" spans="1:127" ht="14.4" thickBot="1" x14ac:dyDescent="0.35">
      <c r="A93" s="179" t="s">
        <v>86</v>
      </c>
      <c r="B93" s="180">
        <v>499870.1</v>
      </c>
      <c r="C93" s="180">
        <v>14</v>
      </c>
      <c r="D93" s="180">
        <v>18</v>
      </c>
      <c r="E93" s="180">
        <v>22</v>
      </c>
      <c r="F93" s="180">
        <v>499763.1</v>
      </c>
      <c r="G93" s="180">
        <v>10</v>
      </c>
      <c r="H93" s="180">
        <v>19</v>
      </c>
      <c r="I93" s="180">
        <v>147</v>
      </c>
      <c r="J93" s="180">
        <v>21.5</v>
      </c>
      <c r="K93" s="180">
        <v>205.5</v>
      </c>
      <c r="L93" s="180">
        <v>1000090.2</v>
      </c>
      <c r="M93" s="180">
        <v>1000000</v>
      </c>
      <c r="N93" s="180">
        <v>-90.2</v>
      </c>
      <c r="O93" s="180">
        <v>-0.01</v>
      </c>
      <c r="Q93" s="179" t="s">
        <v>86</v>
      </c>
      <c r="R93" s="180">
        <v>17</v>
      </c>
      <c r="S93" s="180">
        <v>14</v>
      </c>
      <c r="T93" s="180">
        <v>499866.1</v>
      </c>
      <c r="U93" s="180">
        <v>22</v>
      </c>
      <c r="V93" s="180">
        <v>40.5</v>
      </c>
      <c r="W93" s="180">
        <v>10</v>
      </c>
      <c r="X93" s="180">
        <v>499806.6</v>
      </c>
      <c r="Y93" s="180">
        <v>95</v>
      </c>
      <c r="Z93" s="180">
        <v>22.5</v>
      </c>
      <c r="AA93" s="180">
        <v>159.5</v>
      </c>
      <c r="AB93" s="180">
        <v>1000053.1</v>
      </c>
      <c r="AC93" s="180">
        <v>1000000</v>
      </c>
      <c r="AD93" s="180">
        <v>-53.1</v>
      </c>
      <c r="AE93" s="180">
        <v>-0.01</v>
      </c>
      <c r="AG93" s="179" t="s">
        <v>86</v>
      </c>
      <c r="AH93" s="180">
        <v>499713.6</v>
      </c>
      <c r="AI93" s="180">
        <v>14</v>
      </c>
      <c r="AJ93" s="180">
        <v>499871.1</v>
      </c>
      <c r="AK93" s="180">
        <v>22</v>
      </c>
      <c r="AL93" s="180">
        <v>75</v>
      </c>
      <c r="AM93" s="180">
        <v>10</v>
      </c>
      <c r="AN93" s="180">
        <v>19</v>
      </c>
      <c r="AO93" s="180">
        <v>140</v>
      </c>
      <c r="AP93" s="180">
        <v>21.5</v>
      </c>
      <c r="AQ93" s="180">
        <v>201</v>
      </c>
      <c r="AR93" s="180">
        <v>1000087.1</v>
      </c>
      <c r="AS93" s="180">
        <v>1000000</v>
      </c>
      <c r="AT93" s="180">
        <v>-87.1</v>
      </c>
      <c r="AU93" s="180">
        <v>-0.01</v>
      </c>
      <c r="AW93" s="179" t="s">
        <v>86</v>
      </c>
      <c r="AX93" s="180">
        <v>17</v>
      </c>
      <c r="AY93" s="180">
        <v>14</v>
      </c>
      <c r="AZ93" s="180">
        <v>999668.1</v>
      </c>
      <c r="BA93" s="180">
        <v>22</v>
      </c>
      <c r="BB93" s="180">
        <v>33</v>
      </c>
      <c r="BC93" s="180">
        <v>10</v>
      </c>
      <c r="BD93" s="180">
        <v>19</v>
      </c>
      <c r="BE93" s="180">
        <v>90</v>
      </c>
      <c r="BF93" s="180">
        <v>21.5</v>
      </c>
      <c r="BG93" s="180">
        <v>157.5</v>
      </c>
      <c r="BH93" s="180">
        <v>1000052.1</v>
      </c>
      <c r="BI93" s="180">
        <v>1000000</v>
      </c>
      <c r="BJ93" s="180">
        <v>-52.1</v>
      </c>
      <c r="BK93" s="180">
        <v>-0.01</v>
      </c>
      <c r="BM93" s="179" t="s">
        <v>86</v>
      </c>
      <c r="BN93" s="180">
        <v>999654.8</v>
      </c>
      <c r="BO93" s="180">
        <v>14</v>
      </c>
      <c r="BP93" s="180">
        <v>18</v>
      </c>
      <c r="BQ93" s="180">
        <v>22</v>
      </c>
      <c r="BR93" s="180">
        <v>40.5</v>
      </c>
      <c r="BS93" s="180">
        <v>10</v>
      </c>
      <c r="BT93" s="180">
        <v>19</v>
      </c>
      <c r="BU93" s="180">
        <v>96</v>
      </c>
      <c r="BV93" s="180">
        <v>21.5</v>
      </c>
      <c r="BW93" s="180">
        <v>155.5</v>
      </c>
      <c r="BX93" s="180">
        <v>1000051.2</v>
      </c>
      <c r="BY93" s="180">
        <v>1000000</v>
      </c>
      <c r="BZ93" s="180">
        <v>-51.2</v>
      </c>
      <c r="CA93" s="180">
        <v>-0.01</v>
      </c>
      <c r="CC93" s="179" t="s">
        <v>86</v>
      </c>
      <c r="CD93" s="180">
        <v>499866.6</v>
      </c>
      <c r="CE93" s="180">
        <v>14</v>
      </c>
      <c r="CF93" s="180">
        <v>18</v>
      </c>
      <c r="CG93" s="180">
        <v>22</v>
      </c>
      <c r="CH93" s="180">
        <v>64</v>
      </c>
      <c r="CI93" s="180">
        <v>10</v>
      </c>
      <c r="CJ93" s="180">
        <v>19</v>
      </c>
      <c r="CK93" s="180">
        <v>131.5</v>
      </c>
      <c r="CL93" s="180">
        <v>499749.6</v>
      </c>
      <c r="CM93" s="180">
        <v>188.5</v>
      </c>
      <c r="CN93" s="180">
        <v>1000083.2</v>
      </c>
      <c r="CO93" s="180">
        <v>1000000</v>
      </c>
      <c r="CP93" s="180">
        <v>-83.2</v>
      </c>
      <c r="CQ93" s="180">
        <v>-0.01</v>
      </c>
      <c r="CS93" s="179" t="s">
        <v>86</v>
      </c>
      <c r="CT93" s="180">
        <v>499866.6</v>
      </c>
      <c r="CU93" s="180">
        <v>14</v>
      </c>
      <c r="CV93" s="180">
        <v>18</v>
      </c>
      <c r="CW93" s="180">
        <v>22</v>
      </c>
      <c r="CX93" s="180">
        <v>64</v>
      </c>
      <c r="CY93" s="180">
        <v>10</v>
      </c>
      <c r="CZ93" s="180">
        <v>19</v>
      </c>
      <c r="DA93" s="180">
        <v>131.5</v>
      </c>
      <c r="DB93" s="180">
        <v>499749.6</v>
      </c>
      <c r="DC93" s="180">
        <v>188.5</v>
      </c>
      <c r="DD93" s="180">
        <v>1000083.2</v>
      </c>
      <c r="DE93" s="180">
        <v>1000000</v>
      </c>
      <c r="DF93" s="180">
        <v>-83.2</v>
      </c>
      <c r="DG93" s="180">
        <v>-0.01</v>
      </c>
      <c r="DI93" s="179" t="s">
        <v>86</v>
      </c>
      <c r="DJ93" s="180">
        <v>499866.6</v>
      </c>
      <c r="DK93" s="180">
        <v>14</v>
      </c>
      <c r="DL93" s="180">
        <v>18</v>
      </c>
      <c r="DM93" s="180">
        <v>22</v>
      </c>
      <c r="DN93" s="180">
        <v>64</v>
      </c>
      <c r="DO93" s="180">
        <v>10</v>
      </c>
      <c r="DP93" s="180">
        <v>19</v>
      </c>
      <c r="DQ93" s="180">
        <v>131.5</v>
      </c>
      <c r="DR93" s="180">
        <v>499749.6</v>
      </c>
      <c r="DS93" s="180">
        <v>188.5</v>
      </c>
      <c r="DT93" s="180">
        <v>1000083.2</v>
      </c>
      <c r="DU93" s="180">
        <v>1000000</v>
      </c>
      <c r="DV93" s="180">
        <v>-83.2</v>
      </c>
      <c r="DW93" s="180">
        <v>-0.01</v>
      </c>
    </row>
    <row r="94" spans="1:127" ht="14.4" thickBot="1" x14ac:dyDescent="0.35">
      <c r="A94" s="179" t="s">
        <v>87</v>
      </c>
      <c r="B94" s="180">
        <v>499858.1</v>
      </c>
      <c r="C94" s="180">
        <v>4</v>
      </c>
      <c r="D94" s="180">
        <v>7</v>
      </c>
      <c r="E94" s="180">
        <v>4</v>
      </c>
      <c r="F94" s="180">
        <v>499779.1</v>
      </c>
      <c r="G94" s="180">
        <v>32.5</v>
      </c>
      <c r="H94" s="180">
        <v>17</v>
      </c>
      <c r="I94" s="180">
        <v>148</v>
      </c>
      <c r="J94" s="180">
        <v>18.5</v>
      </c>
      <c r="K94" s="180">
        <v>159</v>
      </c>
      <c r="L94" s="180">
        <v>1000027.2</v>
      </c>
      <c r="M94" s="180">
        <v>1000000</v>
      </c>
      <c r="N94" s="180">
        <v>-27.2</v>
      </c>
      <c r="O94" s="180">
        <v>0</v>
      </c>
      <c r="Q94" s="179" t="s">
        <v>87</v>
      </c>
      <c r="R94" s="180">
        <v>4</v>
      </c>
      <c r="S94" s="180">
        <v>4</v>
      </c>
      <c r="T94" s="180">
        <v>499856.1</v>
      </c>
      <c r="U94" s="180">
        <v>4</v>
      </c>
      <c r="V94" s="180">
        <v>51.5</v>
      </c>
      <c r="W94" s="180">
        <v>37.5</v>
      </c>
      <c r="X94" s="180">
        <v>499804.6</v>
      </c>
      <c r="Y94" s="180">
        <v>96</v>
      </c>
      <c r="Z94" s="180">
        <v>19.5</v>
      </c>
      <c r="AA94" s="180">
        <v>150.5</v>
      </c>
      <c r="AB94" s="180">
        <v>1000027.6</v>
      </c>
      <c r="AC94" s="180">
        <v>1000000</v>
      </c>
      <c r="AD94" s="180">
        <v>-27.6</v>
      </c>
      <c r="AE94" s="180">
        <v>0</v>
      </c>
      <c r="AG94" s="179" t="s">
        <v>87</v>
      </c>
      <c r="AH94" s="180">
        <v>499700.6</v>
      </c>
      <c r="AI94" s="180">
        <v>4</v>
      </c>
      <c r="AJ94" s="180">
        <v>499861.1</v>
      </c>
      <c r="AK94" s="180">
        <v>4</v>
      </c>
      <c r="AL94" s="180">
        <v>90.5</v>
      </c>
      <c r="AM94" s="180">
        <v>33</v>
      </c>
      <c r="AN94" s="180">
        <v>17</v>
      </c>
      <c r="AO94" s="180">
        <v>141</v>
      </c>
      <c r="AP94" s="180">
        <v>18.5</v>
      </c>
      <c r="AQ94" s="180">
        <v>157.5</v>
      </c>
      <c r="AR94" s="180">
        <v>1000027.1</v>
      </c>
      <c r="AS94" s="180">
        <v>1000000</v>
      </c>
      <c r="AT94" s="180">
        <v>-27.1</v>
      </c>
      <c r="AU94" s="180">
        <v>0</v>
      </c>
      <c r="AW94" s="179" t="s">
        <v>87</v>
      </c>
      <c r="AX94" s="180">
        <v>5</v>
      </c>
      <c r="AY94" s="180">
        <v>5</v>
      </c>
      <c r="AZ94" s="180">
        <v>999658.1</v>
      </c>
      <c r="BA94" s="180">
        <v>5</v>
      </c>
      <c r="BB94" s="180">
        <v>48.5</v>
      </c>
      <c r="BC94" s="180">
        <v>31.5</v>
      </c>
      <c r="BD94" s="180">
        <v>17</v>
      </c>
      <c r="BE94" s="180">
        <v>91</v>
      </c>
      <c r="BF94" s="180">
        <v>18.5</v>
      </c>
      <c r="BG94" s="180">
        <v>148.5</v>
      </c>
      <c r="BH94" s="180">
        <v>1000028.1</v>
      </c>
      <c r="BI94" s="180">
        <v>1000000</v>
      </c>
      <c r="BJ94" s="180">
        <v>-28.1</v>
      </c>
      <c r="BK94" s="180">
        <v>0</v>
      </c>
      <c r="BM94" s="179" t="s">
        <v>87</v>
      </c>
      <c r="BN94" s="180">
        <v>999642.8</v>
      </c>
      <c r="BO94" s="180">
        <v>5</v>
      </c>
      <c r="BP94" s="180">
        <v>8</v>
      </c>
      <c r="BQ94" s="180">
        <v>5</v>
      </c>
      <c r="BR94" s="180">
        <v>51.5</v>
      </c>
      <c r="BS94" s="180">
        <v>36</v>
      </c>
      <c r="BT94" s="180">
        <v>17</v>
      </c>
      <c r="BU94" s="180">
        <v>97</v>
      </c>
      <c r="BV94" s="180">
        <v>18.5</v>
      </c>
      <c r="BW94" s="180">
        <v>146.5</v>
      </c>
      <c r="BX94" s="180">
        <v>1000027.2</v>
      </c>
      <c r="BY94" s="180">
        <v>1000000</v>
      </c>
      <c r="BZ94" s="180">
        <v>-27.2</v>
      </c>
      <c r="CA94" s="180">
        <v>0</v>
      </c>
      <c r="CC94" s="179" t="s">
        <v>87</v>
      </c>
      <c r="CD94" s="180">
        <v>499854.6</v>
      </c>
      <c r="CE94" s="180">
        <v>5</v>
      </c>
      <c r="CF94" s="180">
        <v>8</v>
      </c>
      <c r="CG94" s="180">
        <v>5</v>
      </c>
      <c r="CH94" s="180">
        <v>75</v>
      </c>
      <c r="CI94" s="180">
        <v>36</v>
      </c>
      <c r="CJ94" s="180">
        <v>17</v>
      </c>
      <c r="CK94" s="180">
        <v>132.5</v>
      </c>
      <c r="CL94" s="180">
        <v>499746.6</v>
      </c>
      <c r="CM94" s="180">
        <v>147.5</v>
      </c>
      <c r="CN94" s="180">
        <v>1000027.2</v>
      </c>
      <c r="CO94" s="180">
        <v>1000000</v>
      </c>
      <c r="CP94" s="180">
        <v>-27.2</v>
      </c>
      <c r="CQ94" s="180">
        <v>0</v>
      </c>
      <c r="CS94" s="179" t="s">
        <v>87</v>
      </c>
      <c r="CT94" s="180">
        <v>499854.6</v>
      </c>
      <c r="CU94" s="180">
        <v>5</v>
      </c>
      <c r="CV94" s="180">
        <v>8</v>
      </c>
      <c r="CW94" s="180">
        <v>5</v>
      </c>
      <c r="CX94" s="180">
        <v>75</v>
      </c>
      <c r="CY94" s="180">
        <v>36</v>
      </c>
      <c r="CZ94" s="180">
        <v>17</v>
      </c>
      <c r="DA94" s="180">
        <v>132.5</v>
      </c>
      <c r="DB94" s="180">
        <v>499746.6</v>
      </c>
      <c r="DC94" s="180">
        <v>147.5</v>
      </c>
      <c r="DD94" s="180">
        <v>1000027.2</v>
      </c>
      <c r="DE94" s="180">
        <v>1000000</v>
      </c>
      <c r="DF94" s="180">
        <v>-27.2</v>
      </c>
      <c r="DG94" s="180">
        <v>0</v>
      </c>
      <c r="DI94" s="179" t="s">
        <v>87</v>
      </c>
      <c r="DJ94" s="180">
        <v>499854.6</v>
      </c>
      <c r="DK94" s="180">
        <v>5</v>
      </c>
      <c r="DL94" s="180">
        <v>8</v>
      </c>
      <c r="DM94" s="180">
        <v>5</v>
      </c>
      <c r="DN94" s="180">
        <v>75</v>
      </c>
      <c r="DO94" s="180">
        <v>36</v>
      </c>
      <c r="DP94" s="180">
        <v>17</v>
      </c>
      <c r="DQ94" s="180">
        <v>132.5</v>
      </c>
      <c r="DR94" s="180">
        <v>499746.6</v>
      </c>
      <c r="DS94" s="180">
        <v>147.5</v>
      </c>
      <c r="DT94" s="180">
        <v>1000027.2</v>
      </c>
      <c r="DU94" s="180">
        <v>1000000</v>
      </c>
      <c r="DV94" s="180">
        <v>-27.2</v>
      </c>
      <c r="DW94" s="180">
        <v>0</v>
      </c>
    </row>
    <row r="95" spans="1:127" ht="14.4" thickBot="1" x14ac:dyDescent="0.35">
      <c r="A95" s="179" t="s">
        <v>88</v>
      </c>
      <c r="B95" s="180">
        <v>499871.1</v>
      </c>
      <c r="C95" s="180">
        <v>17</v>
      </c>
      <c r="D95" s="180">
        <v>17</v>
      </c>
      <c r="E95" s="180">
        <v>19</v>
      </c>
      <c r="F95" s="180">
        <v>499778.1</v>
      </c>
      <c r="G95" s="180">
        <v>7</v>
      </c>
      <c r="H95" s="180">
        <v>11</v>
      </c>
      <c r="I95" s="180">
        <v>77</v>
      </c>
      <c r="J95" s="180">
        <v>16.5</v>
      </c>
      <c r="K95" s="180">
        <v>179.5</v>
      </c>
      <c r="L95" s="180">
        <v>999993.2</v>
      </c>
      <c r="M95" s="180">
        <v>1000000</v>
      </c>
      <c r="N95" s="180">
        <v>6.8</v>
      </c>
      <c r="O95" s="180">
        <v>0</v>
      </c>
      <c r="Q95" s="179" t="s">
        <v>88</v>
      </c>
      <c r="R95" s="180">
        <v>18</v>
      </c>
      <c r="S95" s="180">
        <v>22</v>
      </c>
      <c r="T95" s="180">
        <v>499865.1</v>
      </c>
      <c r="U95" s="180">
        <v>19</v>
      </c>
      <c r="V95" s="180">
        <v>50.5</v>
      </c>
      <c r="W95" s="180">
        <v>7</v>
      </c>
      <c r="X95" s="180">
        <v>499798.6</v>
      </c>
      <c r="Y95" s="180">
        <v>39</v>
      </c>
      <c r="Z95" s="180">
        <v>17.5</v>
      </c>
      <c r="AA95" s="180">
        <v>156.5</v>
      </c>
      <c r="AB95" s="180">
        <v>999993.1</v>
      </c>
      <c r="AC95" s="180">
        <v>1000000</v>
      </c>
      <c r="AD95" s="180">
        <v>6.9</v>
      </c>
      <c r="AE95" s="180">
        <v>0</v>
      </c>
      <c r="AG95" s="179" t="s">
        <v>88</v>
      </c>
      <c r="AH95" s="180">
        <v>499714.6</v>
      </c>
      <c r="AI95" s="180">
        <v>17.5</v>
      </c>
      <c r="AJ95" s="180">
        <v>499870.1</v>
      </c>
      <c r="AK95" s="180">
        <v>19</v>
      </c>
      <c r="AL95" s="180">
        <v>89.5</v>
      </c>
      <c r="AM95" s="180">
        <v>7</v>
      </c>
      <c r="AN95" s="180">
        <v>11</v>
      </c>
      <c r="AO95" s="180">
        <v>73</v>
      </c>
      <c r="AP95" s="180">
        <v>16.5</v>
      </c>
      <c r="AQ95" s="180">
        <v>175</v>
      </c>
      <c r="AR95" s="180">
        <v>999993.1</v>
      </c>
      <c r="AS95" s="180">
        <v>1000000</v>
      </c>
      <c r="AT95" s="180">
        <v>6.9</v>
      </c>
      <c r="AU95" s="180">
        <v>0</v>
      </c>
      <c r="AW95" s="179" t="s">
        <v>88</v>
      </c>
      <c r="AX95" s="180">
        <v>18</v>
      </c>
      <c r="AY95" s="180">
        <v>18.5</v>
      </c>
      <c r="AZ95" s="180">
        <v>999667.1</v>
      </c>
      <c r="BA95" s="180">
        <v>19</v>
      </c>
      <c r="BB95" s="180">
        <v>47.5</v>
      </c>
      <c r="BC95" s="180">
        <v>7</v>
      </c>
      <c r="BD95" s="180">
        <v>11</v>
      </c>
      <c r="BE95" s="180">
        <v>34</v>
      </c>
      <c r="BF95" s="180">
        <v>16.5</v>
      </c>
      <c r="BG95" s="180">
        <v>154.5</v>
      </c>
      <c r="BH95" s="180">
        <v>999993.1</v>
      </c>
      <c r="BI95" s="180">
        <v>1000000</v>
      </c>
      <c r="BJ95" s="180">
        <v>6.9</v>
      </c>
      <c r="BK95" s="180">
        <v>0</v>
      </c>
      <c r="BM95" s="179" t="s">
        <v>88</v>
      </c>
      <c r="BN95" s="180">
        <v>999655.8</v>
      </c>
      <c r="BO95" s="180">
        <v>22</v>
      </c>
      <c r="BP95" s="180">
        <v>17</v>
      </c>
      <c r="BQ95" s="180">
        <v>19</v>
      </c>
      <c r="BR95" s="180">
        <v>50.5</v>
      </c>
      <c r="BS95" s="180">
        <v>7</v>
      </c>
      <c r="BT95" s="180">
        <v>11</v>
      </c>
      <c r="BU95" s="180">
        <v>42</v>
      </c>
      <c r="BV95" s="180">
        <v>16.5</v>
      </c>
      <c r="BW95" s="180">
        <v>152.5</v>
      </c>
      <c r="BX95" s="180">
        <v>999993.3</v>
      </c>
      <c r="BY95" s="180">
        <v>1000000</v>
      </c>
      <c r="BZ95" s="180">
        <v>6.7</v>
      </c>
      <c r="CA95" s="180">
        <v>0</v>
      </c>
      <c r="CC95" s="179" t="s">
        <v>88</v>
      </c>
      <c r="CD95" s="180">
        <v>499867.6</v>
      </c>
      <c r="CE95" s="180">
        <v>22</v>
      </c>
      <c r="CF95" s="180">
        <v>17</v>
      </c>
      <c r="CG95" s="180">
        <v>19</v>
      </c>
      <c r="CH95" s="180">
        <v>74</v>
      </c>
      <c r="CI95" s="180">
        <v>7</v>
      </c>
      <c r="CJ95" s="180">
        <v>11</v>
      </c>
      <c r="CK95" s="180">
        <v>64</v>
      </c>
      <c r="CL95" s="180">
        <v>499744.6</v>
      </c>
      <c r="CM95" s="180">
        <v>167</v>
      </c>
      <c r="CN95" s="180">
        <v>999993.3</v>
      </c>
      <c r="CO95" s="180">
        <v>1000000</v>
      </c>
      <c r="CP95" s="180">
        <v>6.7</v>
      </c>
      <c r="CQ95" s="180">
        <v>0</v>
      </c>
      <c r="CS95" s="179" t="s">
        <v>88</v>
      </c>
      <c r="CT95" s="180">
        <v>499867.6</v>
      </c>
      <c r="CU95" s="180">
        <v>22</v>
      </c>
      <c r="CV95" s="180">
        <v>17</v>
      </c>
      <c r="CW95" s="180">
        <v>19</v>
      </c>
      <c r="CX95" s="180">
        <v>74</v>
      </c>
      <c r="CY95" s="180">
        <v>7</v>
      </c>
      <c r="CZ95" s="180">
        <v>11</v>
      </c>
      <c r="DA95" s="180">
        <v>64</v>
      </c>
      <c r="DB95" s="180">
        <v>499744.6</v>
      </c>
      <c r="DC95" s="180">
        <v>167</v>
      </c>
      <c r="DD95" s="180">
        <v>999993.3</v>
      </c>
      <c r="DE95" s="180">
        <v>1000000</v>
      </c>
      <c r="DF95" s="180">
        <v>6.7</v>
      </c>
      <c r="DG95" s="180">
        <v>0</v>
      </c>
      <c r="DI95" s="179" t="s">
        <v>88</v>
      </c>
      <c r="DJ95" s="180">
        <v>499867.6</v>
      </c>
      <c r="DK95" s="180">
        <v>22</v>
      </c>
      <c r="DL95" s="180">
        <v>17</v>
      </c>
      <c r="DM95" s="180">
        <v>19</v>
      </c>
      <c r="DN95" s="180">
        <v>74</v>
      </c>
      <c r="DO95" s="180">
        <v>7</v>
      </c>
      <c r="DP95" s="180">
        <v>11</v>
      </c>
      <c r="DQ95" s="180">
        <v>64</v>
      </c>
      <c r="DR95" s="180">
        <v>499744.6</v>
      </c>
      <c r="DS95" s="180">
        <v>167</v>
      </c>
      <c r="DT95" s="180">
        <v>999993.3</v>
      </c>
      <c r="DU95" s="180">
        <v>1000000</v>
      </c>
      <c r="DV95" s="180">
        <v>6.7</v>
      </c>
      <c r="DW95" s="180">
        <v>0</v>
      </c>
    </row>
    <row r="96" spans="1:127" ht="14.4" thickBot="1" x14ac:dyDescent="0.35">
      <c r="A96" s="179" t="s">
        <v>89</v>
      </c>
      <c r="B96" s="180">
        <v>499860.1</v>
      </c>
      <c r="C96" s="180">
        <v>6</v>
      </c>
      <c r="D96" s="180">
        <v>1</v>
      </c>
      <c r="E96" s="180">
        <v>5</v>
      </c>
      <c r="F96" s="180">
        <v>499832.1</v>
      </c>
      <c r="G96" s="180">
        <v>2</v>
      </c>
      <c r="H96" s="180">
        <v>14</v>
      </c>
      <c r="I96" s="180">
        <v>1</v>
      </c>
      <c r="J96" s="180">
        <v>14.5</v>
      </c>
      <c r="K96" s="180">
        <v>224</v>
      </c>
      <c r="L96" s="180">
        <v>999959.7</v>
      </c>
      <c r="M96" s="180">
        <v>1000000</v>
      </c>
      <c r="N96" s="180">
        <v>40.299999999999997</v>
      </c>
      <c r="O96" s="180">
        <v>0</v>
      </c>
      <c r="Q96" s="179" t="s">
        <v>89</v>
      </c>
      <c r="R96" s="180">
        <v>6</v>
      </c>
      <c r="S96" s="180">
        <v>6</v>
      </c>
      <c r="T96" s="180">
        <v>499849.1</v>
      </c>
      <c r="U96" s="180">
        <v>5</v>
      </c>
      <c r="V96" s="180">
        <v>91.5</v>
      </c>
      <c r="W96" s="180">
        <v>2</v>
      </c>
      <c r="X96" s="180">
        <v>499801.59999999998</v>
      </c>
      <c r="Y96" s="180">
        <v>1</v>
      </c>
      <c r="Z96" s="180">
        <v>15.5</v>
      </c>
      <c r="AA96" s="180">
        <v>178</v>
      </c>
      <c r="AB96" s="180">
        <v>999955.6</v>
      </c>
      <c r="AC96" s="180">
        <v>1000000</v>
      </c>
      <c r="AD96" s="180">
        <v>44.4</v>
      </c>
      <c r="AE96" s="180">
        <v>0</v>
      </c>
      <c r="AG96" s="179" t="s">
        <v>89</v>
      </c>
      <c r="AH96" s="180">
        <v>499702.6</v>
      </c>
      <c r="AI96" s="180">
        <v>7</v>
      </c>
      <c r="AJ96" s="180">
        <v>499855.1</v>
      </c>
      <c r="AK96" s="180">
        <v>5</v>
      </c>
      <c r="AL96" s="180">
        <v>139</v>
      </c>
      <c r="AM96" s="180">
        <v>2</v>
      </c>
      <c r="AN96" s="180">
        <v>14</v>
      </c>
      <c r="AO96" s="180">
        <v>1</v>
      </c>
      <c r="AP96" s="180">
        <v>14.5</v>
      </c>
      <c r="AQ96" s="180">
        <v>230</v>
      </c>
      <c r="AR96" s="180">
        <v>999970.1</v>
      </c>
      <c r="AS96" s="180">
        <v>1000000</v>
      </c>
      <c r="AT96" s="180">
        <v>29.9</v>
      </c>
      <c r="AU96" s="180">
        <v>0</v>
      </c>
      <c r="AW96" s="179" t="s">
        <v>89</v>
      </c>
      <c r="AX96" s="180">
        <v>7</v>
      </c>
      <c r="AY96" s="180">
        <v>7</v>
      </c>
      <c r="AZ96" s="180">
        <v>999652.1</v>
      </c>
      <c r="BA96" s="180">
        <v>6</v>
      </c>
      <c r="BB96" s="180">
        <v>87</v>
      </c>
      <c r="BC96" s="180">
        <v>2</v>
      </c>
      <c r="BD96" s="180">
        <v>14</v>
      </c>
      <c r="BE96" s="180">
        <v>1</v>
      </c>
      <c r="BF96" s="180">
        <v>14.5</v>
      </c>
      <c r="BG96" s="180">
        <v>181</v>
      </c>
      <c r="BH96" s="180">
        <v>999971.6</v>
      </c>
      <c r="BI96" s="180">
        <v>1000000</v>
      </c>
      <c r="BJ96" s="180">
        <v>28.4</v>
      </c>
      <c r="BK96" s="180">
        <v>0</v>
      </c>
      <c r="BM96" s="179" t="s">
        <v>89</v>
      </c>
      <c r="BN96" s="180">
        <v>999644.8</v>
      </c>
      <c r="BO96" s="180">
        <v>7</v>
      </c>
      <c r="BP96" s="180">
        <v>2</v>
      </c>
      <c r="BQ96" s="180">
        <v>6</v>
      </c>
      <c r="BR96" s="180">
        <v>90</v>
      </c>
      <c r="BS96" s="180">
        <v>2</v>
      </c>
      <c r="BT96" s="180">
        <v>14</v>
      </c>
      <c r="BU96" s="180">
        <v>1</v>
      </c>
      <c r="BV96" s="180">
        <v>14.5</v>
      </c>
      <c r="BW96" s="180">
        <v>175.5</v>
      </c>
      <c r="BX96" s="180">
        <v>999956.8</v>
      </c>
      <c r="BY96" s="180">
        <v>1000000</v>
      </c>
      <c r="BZ96" s="180">
        <v>43.2</v>
      </c>
      <c r="CA96" s="180">
        <v>0</v>
      </c>
      <c r="CC96" s="179" t="s">
        <v>89</v>
      </c>
      <c r="CD96" s="180">
        <v>499856.6</v>
      </c>
      <c r="CE96" s="180">
        <v>7</v>
      </c>
      <c r="CF96" s="180">
        <v>2</v>
      </c>
      <c r="CG96" s="180">
        <v>6</v>
      </c>
      <c r="CH96" s="180">
        <v>127</v>
      </c>
      <c r="CI96" s="180">
        <v>2</v>
      </c>
      <c r="CJ96" s="180">
        <v>14</v>
      </c>
      <c r="CK96" s="180">
        <v>1</v>
      </c>
      <c r="CL96" s="180">
        <v>499742.6</v>
      </c>
      <c r="CM96" s="180">
        <v>198.5</v>
      </c>
      <c r="CN96" s="180">
        <v>999956.8</v>
      </c>
      <c r="CO96" s="180">
        <v>1000000</v>
      </c>
      <c r="CP96" s="180">
        <v>43.2</v>
      </c>
      <c r="CQ96" s="180">
        <v>0</v>
      </c>
      <c r="CS96" s="179" t="s">
        <v>89</v>
      </c>
      <c r="CT96" s="180">
        <v>499856.6</v>
      </c>
      <c r="CU96" s="180">
        <v>7</v>
      </c>
      <c r="CV96" s="180">
        <v>2</v>
      </c>
      <c r="CW96" s="180">
        <v>6</v>
      </c>
      <c r="CX96" s="180">
        <v>127</v>
      </c>
      <c r="CY96" s="180">
        <v>2</v>
      </c>
      <c r="CZ96" s="180">
        <v>14</v>
      </c>
      <c r="DA96" s="180">
        <v>1</v>
      </c>
      <c r="DB96" s="180">
        <v>499742.6</v>
      </c>
      <c r="DC96" s="180">
        <v>198.5</v>
      </c>
      <c r="DD96" s="180">
        <v>999956.8</v>
      </c>
      <c r="DE96" s="180">
        <v>1000000</v>
      </c>
      <c r="DF96" s="180">
        <v>43.2</v>
      </c>
      <c r="DG96" s="180">
        <v>0</v>
      </c>
      <c r="DI96" s="179" t="s">
        <v>89</v>
      </c>
      <c r="DJ96" s="180">
        <v>499856.6</v>
      </c>
      <c r="DK96" s="180">
        <v>7</v>
      </c>
      <c r="DL96" s="180">
        <v>2</v>
      </c>
      <c r="DM96" s="180">
        <v>6</v>
      </c>
      <c r="DN96" s="180">
        <v>127</v>
      </c>
      <c r="DO96" s="180">
        <v>2</v>
      </c>
      <c r="DP96" s="180">
        <v>14</v>
      </c>
      <c r="DQ96" s="180">
        <v>1</v>
      </c>
      <c r="DR96" s="180">
        <v>499742.6</v>
      </c>
      <c r="DS96" s="180">
        <v>198.5</v>
      </c>
      <c r="DT96" s="180">
        <v>999956.8</v>
      </c>
      <c r="DU96" s="180">
        <v>1000000</v>
      </c>
      <c r="DV96" s="180">
        <v>43.2</v>
      </c>
      <c r="DW96" s="180">
        <v>0</v>
      </c>
    </row>
    <row r="97" spans="1:127" ht="14.4" thickBot="1" x14ac:dyDescent="0.35">
      <c r="A97" s="179" t="s">
        <v>90</v>
      </c>
      <c r="B97" s="180">
        <v>499857.1</v>
      </c>
      <c r="C97" s="180">
        <v>2</v>
      </c>
      <c r="D97" s="180">
        <v>2</v>
      </c>
      <c r="E97" s="180">
        <v>1</v>
      </c>
      <c r="F97" s="180">
        <v>499762.1</v>
      </c>
      <c r="G97" s="180">
        <v>8</v>
      </c>
      <c r="H97" s="180">
        <v>0</v>
      </c>
      <c r="I97" s="180">
        <v>144</v>
      </c>
      <c r="J97" s="180">
        <v>2</v>
      </c>
      <c r="K97" s="180">
        <v>146</v>
      </c>
      <c r="L97" s="180">
        <v>999924.2</v>
      </c>
      <c r="M97" s="180">
        <v>1000000</v>
      </c>
      <c r="N97" s="180">
        <v>75.8</v>
      </c>
      <c r="O97" s="180">
        <v>0.01</v>
      </c>
      <c r="Q97" s="179" t="s">
        <v>90</v>
      </c>
      <c r="R97" s="180">
        <v>3</v>
      </c>
      <c r="S97" s="180">
        <v>2</v>
      </c>
      <c r="T97" s="180">
        <v>499850.1</v>
      </c>
      <c r="U97" s="180">
        <v>1</v>
      </c>
      <c r="V97" s="180">
        <v>39.5</v>
      </c>
      <c r="W97" s="180">
        <v>8</v>
      </c>
      <c r="X97" s="180">
        <v>499787.6</v>
      </c>
      <c r="Y97" s="180">
        <v>92</v>
      </c>
      <c r="Z97" s="180">
        <v>2</v>
      </c>
      <c r="AA97" s="180">
        <v>139</v>
      </c>
      <c r="AB97" s="180">
        <v>999924.1</v>
      </c>
      <c r="AC97" s="180">
        <v>1000000</v>
      </c>
      <c r="AD97" s="180">
        <v>75.900000000000006</v>
      </c>
      <c r="AE97" s="180">
        <v>0.01</v>
      </c>
      <c r="AG97" s="179" t="s">
        <v>90</v>
      </c>
      <c r="AH97" s="180">
        <v>499699.6</v>
      </c>
      <c r="AI97" s="180">
        <v>2</v>
      </c>
      <c r="AJ97" s="180">
        <v>499856.1</v>
      </c>
      <c r="AK97" s="180">
        <v>1</v>
      </c>
      <c r="AL97" s="180">
        <v>74</v>
      </c>
      <c r="AM97" s="180">
        <v>8</v>
      </c>
      <c r="AN97" s="180">
        <v>0</v>
      </c>
      <c r="AO97" s="180">
        <v>137</v>
      </c>
      <c r="AP97" s="180">
        <v>2</v>
      </c>
      <c r="AQ97" s="180">
        <v>144</v>
      </c>
      <c r="AR97" s="180">
        <v>999923.6</v>
      </c>
      <c r="AS97" s="180">
        <v>1000000</v>
      </c>
      <c r="AT97" s="180">
        <v>76.400000000000006</v>
      </c>
      <c r="AU97" s="180">
        <v>0.01</v>
      </c>
      <c r="AW97" s="179" t="s">
        <v>90</v>
      </c>
      <c r="AX97" s="180">
        <v>3</v>
      </c>
      <c r="AY97" s="180">
        <v>3</v>
      </c>
      <c r="AZ97" s="180">
        <v>999653.1</v>
      </c>
      <c r="BA97" s="180">
        <v>1</v>
      </c>
      <c r="BB97" s="180">
        <v>32</v>
      </c>
      <c r="BC97" s="180">
        <v>8</v>
      </c>
      <c r="BD97" s="180">
        <v>0</v>
      </c>
      <c r="BE97" s="180">
        <v>87</v>
      </c>
      <c r="BF97" s="180">
        <v>2</v>
      </c>
      <c r="BG97" s="180">
        <v>136.5</v>
      </c>
      <c r="BH97" s="180">
        <v>999925.6</v>
      </c>
      <c r="BI97" s="180">
        <v>1000000</v>
      </c>
      <c r="BJ97" s="180">
        <v>74.400000000000006</v>
      </c>
      <c r="BK97" s="180">
        <v>0.01</v>
      </c>
      <c r="BM97" s="179" t="s">
        <v>90</v>
      </c>
      <c r="BN97" s="180">
        <v>999641.8</v>
      </c>
      <c r="BO97" s="180">
        <v>3</v>
      </c>
      <c r="BP97" s="180">
        <v>3</v>
      </c>
      <c r="BQ97" s="180">
        <v>2</v>
      </c>
      <c r="BR97" s="180">
        <v>39.5</v>
      </c>
      <c r="BS97" s="180">
        <v>8</v>
      </c>
      <c r="BT97" s="180">
        <v>0</v>
      </c>
      <c r="BU97" s="180">
        <v>93</v>
      </c>
      <c r="BV97" s="180">
        <v>2</v>
      </c>
      <c r="BW97" s="180">
        <v>134.5</v>
      </c>
      <c r="BX97" s="180">
        <v>999926.8</v>
      </c>
      <c r="BY97" s="180">
        <v>1000000</v>
      </c>
      <c r="BZ97" s="180">
        <v>73.2</v>
      </c>
      <c r="CA97" s="180">
        <v>0.01</v>
      </c>
      <c r="CC97" s="179" t="s">
        <v>90</v>
      </c>
      <c r="CD97" s="180">
        <v>499853.6</v>
      </c>
      <c r="CE97" s="180">
        <v>3</v>
      </c>
      <c r="CF97" s="180">
        <v>3</v>
      </c>
      <c r="CG97" s="180">
        <v>2</v>
      </c>
      <c r="CH97" s="180">
        <v>63</v>
      </c>
      <c r="CI97" s="180">
        <v>8</v>
      </c>
      <c r="CJ97" s="180">
        <v>0</v>
      </c>
      <c r="CK97" s="180">
        <v>128.5</v>
      </c>
      <c r="CL97" s="180">
        <v>499730.1</v>
      </c>
      <c r="CM97" s="180">
        <v>135.5</v>
      </c>
      <c r="CN97" s="180">
        <v>999926.8</v>
      </c>
      <c r="CO97" s="180">
        <v>1000000</v>
      </c>
      <c r="CP97" s="180">
        <v>73.2</v>
      </c>
      <c r="CQ97" s="180">
        <v>0.01</v>
      </c>
      <c r="CS97" s="179" t="s">
        <v>90</v>
      </c>
      <c r="CT97" s="180">
        <v>499853.6</v>
      </c>
      <c r="CU97" s="180">
        <v>3</v>
      </c>
      <c r="CV97" s="180">
        <v>3</v>
      </c>
      <c r="CW97" s="180">
        <v>2</v>
      </c>
      <c r="CX97" s="180">
        <v>63</v>
      </c>
      <c r="CY97" s="180">
        <v>8</v>
      </c>
      <c r="CZ97" s="180">
        <v>0</v>
      </c>
      <c r="DA97" s="180">
        <v>128.5</v>
      </c>
      <c r="DB97" s="180">
        <v>499730.1</v>
      </c>
      <c r="DC97" s="180">
        <v>135.5</v>
      </c>
      <c r="DD97" s="180">
        <v>999926.8</v>
      </c>
      <c r="DE97" s="180">
        <v>1000000</v>
      </c>
      <c r="DF97" s="180">
        <v>73.2</v>
      </c>
      <c r="DG97" s="180">
        <v>0.01</v>
      </c>
      <c r="DI97" s="179" t="s">
        <v>90</v>
      </c>
      <c r="DJ97" s="180">
        <v>499853.6</v>
      </c>
      <c r="DK97" s="180">
        <v>3</v>
      </c>
      <c r="DL97" s="180">
        <v>3</v>
      </c>
      <c r="DM97" s="180">
        <v>2</v>
      </c>
      <c r="DN97" s="180">
        <v>63</v>
      </c>
      <c r="DO97" s="180">
        <v>8</v>
      </c>
      <c r="DP97" s="180">
        <v>0</v>
      </c>
      <c r="DQ97" s="180">
        <v>128.5</v>
      </c>
      <c r="DR97" s="180">
        <v>499730.1</v>
      </c>
      <c r="DS97" s="180">
        <v>135.5</v>
      </c>
      <c r="DT97" s="180">
        <v>999926.8</v>
      </c>
      <c r="DU97" s="180">
        <v>1000000</v>
      </c>
      <c r="DV97" s="180">
        <v>73.2</v>
      </c>
      <c r="DW97" s="180">
        <v>0.01</v>
      </c>
    </row>
    <row r="98" spans="1:127" ht="14.4" thickBot="1" x14ac:dyDescent="0.35">
      <c r="A98" s="179" t="s">
        <v>91</v>
      </c>
      <c r="B98" s="180">
        <v>499868.1</v>
      </c>
      <c r="C98" s="180">
        <v>15</v>
      </c>
      <c r="D98" s="180">
        <v>19</v>
      </c>
      <c r="E98" s="180">
        <v>15</v>
      </c>
      <c r="F98" s="180">
        <v>499784.1</v>
      </c>
      <c r="G98" s="180">
        <v>19</v>
      </c>
      <c r="H98" s="180">
        <v>9</v>
      </c>
      <c r="I98" s="180">
        <v>146</v>
      </c>
      <c r="J98" s="180">
        <v>10</v>
      </c>
      <c r="K98" s="180">
        <v>157</v>
      </c>
      <c r="L98" s="180">
        <v>1000042.2</v>
      </c>
      <c r="M98" s="180">
        <v>1000000</v>
      </c>
      <c r="N98" s="180">
        <v>-42.2</v>
      </c>
      <c r="O98" s="180">
        <v>0</v>
      </c>
      <c r="Q98" s="179" t="s">
        <v>91</v>
      </c>
      <c r="R98" s="180">
        <v>15</v>
      </c>
      <c r="S98" s="180">
        <v>15</v>
      </c>
      <c r="T98" s="180">
        <v>499867.1</v>
      </c>
      <c r="U98" s="180">
        <v>16</v>
      </c>
      <c r="V98" s="180">
        <v>56.5</v>
      </c>
      <c r="W98" s="180">
        <v>24.5</v>
      </c>
      <c r="X98" s="180">
        <v>499796.6</v>
      </c>
      <c r="Y98" s="180">
        <v>94</v>
      </c>
      <c r="Z98" s="180">
        <v>10</v>
      </c>
      <c r="AA98" s="180">
        <v>148.5</v>
      </c>
      <c r="AB98" s="180">
        <v>1000043.1</v>
      </c>
      <c r="AC98" s="180">
        <v>1000000</v>
      </c>
      <c r="AD98" s="180">
        <v>-43.1</v>
      </c>
      <c r="AE98" s="180">
        <v>0</v>
      </c>
      <c r="AG98" s="179" t="s">
        <v>91</v>
      </c>
      <c r="AH98" s="180">
        <v>499711.6</v>
      </c>
      <c r="AI98" s="180">
        <v>15</v>
      </c>
      <c r="AJ98" s="180">
        <v>499872.1</v>
      </c>
      <c r="AK98" s="180">
        <v>16</v>
      </c>
      <c r="AL98" s="180">
        <v>95.5</v>
      </c>
      <c r="AM98" s="180">
        <v>19</v>
      </c>
      <c r="AN98" s="180">
        <v>9</v>
      </c>
      <c r="AO98" s="180">
        <v>139</v>
      </c>
      <c r="AP98" s="180">
        <v>10</v>
      </c>
      <c r="AQ98" s="180">
        <v>155.5</v>
      </c>
      <c r="AR98" s="180">
        <v>1000042.6</v>
      </c>
      <c r="AS98" s="180">
        <v>1000000</v>
      </c>
      <c r="AT98" s="180">
        <v>-42.6</v>
      </c>
      <c r="AU98" s="180">
        <v>0</v>
      </c>
      <c r="AW98" s="179" t="s">
        <v>91</v>
      </c>
      <c r="AX98" s="180">
        <v>15</v>
      </c>
      <c r="AY98" s="180">
        <v>15</v>
      </c>
      <c r="AZ98" s="180">
        <v>999669.1</v>
      </c>
      <c r="BA98" s="180">
        <v>16</v>
      </c>
      <c r="BB98" s="180">
        <v>53.5</v>
      </c>
      <c r="BC98" s="180">
        <v>19</v>
      </c>
      <c r="BD98" s="180">
        <v>9</v>
      </c>
      <c r="BE98" s="180">
        <v>89</v>
      </c>
      <c r="BF98" s="180">
        <v>10</v>
      </c>
      <c r="BG98" s="180">
        <v>146.5</v>
      </c>
      <c r="BH98" s="180">
        <v>1000042.1</v>
      </c>
      <c r="BI98" s="180">
        <v>1000000</v>
      </c>
      <c r="BJ98" s="180">
        <v>-42.1</v>
      </c>
      <c r="BK98" s="180">
        <v>0</v>
      </c>
      <c r="BM98" s="179" t="s">
        <v>91</v>
      </c>
      <c r="BN98" s="180">
        <v>999652.8</v>
      </c>
      <c r="BO98" s="180">
        <v>15</v>
      </c>
      <c r="BP98" s="180">
        <v>19</v>
      </c>
      <c r="BQ98" s="180">
        <v>16</v>
      </c>
      <c r="BR98" s="180">
        <v>56.5</v>
      </c>
      <c r="BS98" s="180">
        <v>23.5</v>
      </c>
      <c r="BT98" s="180">
        <v>9</v>
      </c>
      <c r="BU98" s="180">
        <v>95</v>
      </c>
      <c r="BV98" s="180">
        <v>10</v>
      </c>
      <c r="BW98" s="180">
        <v>144.5</v>
      </c>
      <c r="BX98" s="180">
        <v>1000041.2</v>
      </c>
      <c r="BY98" s="180">
        <v>1000000</v>
      </c>
      <c r="BZ98" s="180">
        <v>-41.2</v>
      </c>
      <c r="CA98" s="180">
        <v>0</v>
      </c>
      <c r="CC98" s="179" t="s">
        <v>91</v>
      </c>
      <c r="CD98" s="180">
        <v>499864.6</v>
      </c>
      <c r="CE98" s="180">
        <v>15</v>
      </c>
      <c r="CF98" s="180">
        <v>19</v>
      </c>
      <c r="CG98" s="180">
        <v>16</v>
      </c>
      <c r="CH98" s="180">
        <v>80</v>
      </c>
      <c r="CI98" s="180">
        <v>23.5</v>
      </c>
      <c r="CJ98" s="180">
        <v>9</v>
      </c>
      <c r="CK98" s="180">
        <v>130.5</v>
      </c>
      <c r="CL98" s="180">
        <v>499738.1</v>
      </c>
      <c r="CM98" s="180">
        <v>145.5</v>
      </c>
      <c r="CN98" s="180">
        <v>1000041.2</v>
      </c>
      <c r="CO98" s="180">
        <v>1000000</v>
      </c>
      <c r="CP98" s="180">
        <v>-41.2</v>
      </c>
      <c r="CQ98" s="180">
        <v>0</v>
      </c>
      <c r="CS98" s="179" t="s">
        <v>91</v>
      </c>
      <c r="CT98" s="180">
        <v>499864.6</v>
      </c>
      <c r="CU98" s="180">
        <v>15</v>
      </c>
      <c r="CV98" s="180">
        <v>19</v>
      </c>
      <c r="CW98" s="180">
        <v>16</v>
      </c>
      <c r="CX98" s="180">
        <v>80</v>
      </c>
      <c r="CY98" s="180">
        <v>23.5</v>
      </c>
      <c r="CZ98" s="180">
        <v>9</v>
      </c>
      <c r="DA98" s="180">
        <v>130.5</v>
      </c>
      <c r="DB98" s="180">
        <v>499738.1</v>
      </c>
      <c r="DC98" s="180">
        <v>145.5</v>
      </c>
      <c r="DD98" s="180">
        <v>1000041.2</v>
      </c>
      <c r="DE98" s="180">
        <v>1000000</v>
      </c>
      <c r="DF98" s="180">
        <v>-41.2</v>
      </c>
      <c r="DG98" s="180">
        <v>0</v>
      </c>
      <c r="DI98" s="179" t="s">
        <v>91</v>
      </c>
      <c r="DJ98" s="180">
        <v>499864.6</v>
      </c>
      <c r="DK98" s="180">
        <v>15</v>
      </c>
      <c r="DL98" s="180">
        <v>19</v>
      </c>
      <c r="DM98" s="180">
        <v>16</v>
      </c>
      <c r="DN98" s="180">
        <v>80</v>
      </c>
      <c r="DO98" s="180">
        <v>23.5</v>
      </c>
      <c r="DP98" s="180">
        <v>9</v>
      </c>
      <c r="DQ98" s="180">
        <v>130.5</v>
      </c>
      <c r="DR98" s="180">
        <v>499738.1</v>
      </c>
      <c r="DS98" s="180">
        <v>145.5</v>
      </c>
      <c r="DT98" s="180">
        <v>1000041.2</v>
      </c>
      <c r="DU98" s="180">
        <v>1000000</v>
      </c>
      <c r="DV98" s="180">
        <v>-41.2</v>
      </c>
      <c r="DW98" s="180">
        <v>0</v>
      </c>
    </row>
    <row r="99" spans="1:127" ht="14.4" thickBot="1" x14ac:dyDescent="0.35">
      <c r="A99" s="179" t="s">
        <v>92</v>
      </c>
      <c r="B99" s="180">
        <v>499881.6</v>
      </c>
      <c r="C99" s="180">
        <v>34.5</v>
      </c>
      <c r="D99" s="180">
        <v>22</v>
      </c>
      <c r="E99" s="180">
        <v>16</v>
      </c>
      <c r="F99" s="180">
        <v>499781.1</v>
      </c>
      <c r="G99" s="180">
        <v>12</v>
      </c>
      <c r="H99" s="180">
        <v>2</v>
      </c>
      <c r="I99" s="180">
        <v>83</v>
      </c>
      <c r="J99" s="180">
        <v>5</v>
      </c>
      <c r="K99" s="180">
        <v>156</v>
      </c>
      <c r="L99" s="180">
        <v>999993.2</v>
      </c>
      <c r="M99" s="180">
        <v>1000000</v>
      </c>
      <c r="N99" s="180">
        <v>6.8</v>
      </c>
      <c r="O99" s="180">
        <v>0</v>
      </c>
      <c r="Q99" s="179" t="s">
        <v>92</v>
      </c>
      <c r="R99" s="180">
        <v>23</v>
      </c>
      <c r="S99" s="180">
        <v>39.5</v>
      </c>
      <c r="T99" s="180">
        <v>499870.1</v>
      </c>
      <c r="U99" s="180">
        <v>17</v>
      </c>
      <c r="V99" s="180">
        <v>53.5</v>
      </c>
      <c r="W99" s="180">
        <v>17.5</v>
      </c>
      <c r="X99" s="180">
        <v>499789.6</v>
      </c>
      <c r="Y99" s="180">
        <v>52</v>
      </c>
      <c r="Z99" s="180">
        <v>5</v>
      </c>
      <c r="AA99" s="180">
        <v>147.5</v>
      </c>
      <c r="AB99" s="180">
        <v>1000014.6</v>
      </c>
      <c r="AC99" s="180">
        <v>1000000</v>
      </c>
      <c r="AD99" s="180">
        <v>-14.6</v>
      </c>
      <c r="AE99" s="180">
        <v>0</v>
      </c>
      <c r="AG99" s="179" t="s">
        <v>92</v>
      </c>
      <c r="AH99" s="180">
        <v>499724.1</v>
      </c>
      <c r="AI99" s="180">
        <v>35</v>
      </c>
      <c r="AJ99" s="180">
        <v>499875.1</v>
      </c>
      <c r="AK99" s="180">
        <v>17</v>
      </c>
      <c r="AL99" s="180">
        <v>92.5</v>
      </c>
      <c r="AM99" s="180">
        <v>12</v>
      </c>
      <c r="AN99" s="180">
        <v>2</v>
      </c>
      <c r="AO99" s="180">
        <v>76</v>
      </c>
      <c r="AP99" s="180">
        <v>5</v>
      </c>
      <c r="AQ99" s="180">
        <v>154.5</v>
      </c>
      <c r="AR99" s="180">
        <v>999993.1</v>
      </c>
      <c r="AS99" s="180">
        <v>1000000</v>
      </c>
      <c r="AT99" s="180">
        <v>6.9</v>
      </c>
      <c r="AU99" s="180">
        <v>0</v>
      </c>
      <c r="AW99" s="179" t="s">
        <v>92</v>
      </c>
      <c r="AX99" s="180">
        <v>26.5</v>
      </c>
      <c r="AY99" s="180">
        <v>36</v>
      </c>
      <c r="AZ99" s="180">
        <v>999672.1</v>
      </c>
      <c r="BA99" s="180">
        <v>17</v>
      </c>
      <c r="BB99" s="180">
        <v>50.5</v>
      </c>
      <c r="BC99" s="180">
        <v>12</v>
      </c>
      <c r="BD99" s="180">
        <v>2</v>
      </c>
      <c r="BE99" s="180">
        <v>48</v>
      </c>
      <c r="BF99" s="180">
        <v>5</v>
      </c>
      <c r="BG99" s="180">
        <v>145.5</v>
      </c>
      <c r="BH99" s="180">
        <v>1000014.6</v>
      </c>
      <c r="BI99" s="180">
        <v>1000000</v>
      </c>
      <c r="BJ99" s="180">
        <v>-14.6</v>
      </c>
      <c r="BK99" s="180">
        <v>0</v>
      </c>
      <c r="BM99" s="179" t="s">
        <v>92</v>
      </c>
      <c r="BN99" s="180">
        <v>999660.8</v>
      </c>
      <c r="BO99" s="180">
        <v>39.5</v>
      </c>
      <c r="BP99" s="180">
        <v>22</v>
      </c>
      <c r="BQ99" s="180">
        <v>17</v>
      </c>
      <c r="BR99" s="180">
        <v>53.5</v>
      </c>
      <c r="BS99" s="180">
        <v>16.5</v>
      </c>
      <c r="BT99" s="180">
        <v>2</v>
      </c>
      <c r="BU99" s="180">
        <v>54</v>
      </c>
      <c r="BV99" s="180">
        <v>5</v>
      </c>
      <c r="BW99" s="180">
        <v>143.5</v>
      </c>
      <c r="BX99" s="180">
        <v>1000013.7</v>
      </c>
      <c r="BY99" s="180">
        <v>1000000</v>
      </c>
      <c r="BZ99" s="180">
        <v>-13.7</v>
      </c>
      <c r="CA99" s="180">
        <v>0</v>
      </c>
      <c r="CC99" s="179" t="s">
        <v>92</v>
      </c>
      <c r="CD99" s="180">
        <v>499889.6</v>
      </c>
      <c r="CE99" s="180">
        <v>27</v>
      </c>
      <c r="CF99" s="180">
        <v>22</v>
      </c>
      <c r="CG99" s="180">
        <v>17</v>
      </c>
      <c r="CH99" s="180">
        <v>77</v>
      </c>
      <c r="CI99" s="180">
        <v>16.5</v>
      </c>
      <c r="CJ99" s="180">
        <v>2</v>
      </c>
      <c r="CK99" s="180">
        <v>67</v>
      </c>
      <c r="CL99" s="180">
        <v>499733.1</v>
      </c>
      <c r="CM99" s="180">
        <v>144.5</v>
      </c>
      <c r="CN99" s="180">
        <v>999995.8</v>
      </c>
      <c r="CO99" s="180">
        <v>1000000</v>
      </c>
      <c r="CP99" s="180">
        <v>4.2</v>
      </c>
      <c r="CQ99" s="180">
        <v>0</v>
      </c>
      <c r="CS99" s="179" t="s">
        <v>92</v>
      </c>
      <c r="CT99" s="180">
        <v>499889.6</v>
      </c>
      <c r="CU99" s="180">
        <v>27</v>
      </c>
      <c r="CV99" s="180">
        <v>22</v>
      </c>
      <c r="CW99" s="180">
        <v>17</v>
      </c>
      <c r="CX99" s="180">
        <v>77</v>
      </c>
      <c r="CY99" s="180">
        <v>16.5</v>
      </c>
      <c r="CZ99" s="180">
        <v>2</v>
      </c>
      <c r="DA99" s="180">
        <v>67</v>
      </c>
      <c r="DB99" s="180">
        <v>499733.1</v>
      </c>
      <c r="DC99" s="180">
        <v>144.5</v>
      </c>
      <c r="DD99" s="180">
        <v>999995.8</v>
      </c>
      <c r="DE99" s="180">
        <v>1000000</v>
      </c>
      <c r="DF99" s="180">
        <v>4.2</v>
      </c>
      <c r="DG99" s="180">
        <v>0</v>
      </c>
      <c r="DI99" s="179" t="s">
        <v>92</v>
      </c>
      <c r="DJ99" s="180">
        <v>499889.6</v>
      </c>
      <c r="DK99" s="180">
        <v>27</v>
      </c>
      <c r="DL99" s="180">
        <v>22</v>
      </c>
      <c r="DM99" s="180">
        <v>17</v>
      </c>
      <c r="DN99" s="180">
        <v>77</v>
      </c>
      <c r="DO99" s="180">
        <v>16.5</v>
      </c>
      <c r="DP99" s="180">
        <v>2</v>
      </c>
      <c r="DQ99" s="180">
        <v>67</v>
      </c>
      <c r="DR99" s="180">
        <v>499733.1</v>
      </c>
      <c r="DS99" s="180">
        <v>144.5</v>
      </c>
      <c r="DT99" s="180">
        <v>999995.8</v>
      </c>
      <c r="DU99" s="180">
        <v>1000000</v>
      </c>
      <c r="DV99" s="180">
        <v>4.2</v>
      </c>
      <c r="DW99" s="180">
        <v>0</v>
      </c>
    </row>
    <row r="100" spans="1:127" ht="14.4" thickBot="1" x14ac:dyDescent="0.35">
      <c r="A100" s="179" t="s">
        <v>93</v>
      </c>
      <c r="B100" s="180">
        <v>499873.1</v>
      </c>
      <c r="C100" s="180">
        <v>33.5</v>
      </c>
      <c r="D100" s="180">
        <v>23</v>
      </c>
      <c r="E100" s="180">
        <v>21</v>
      </c>
      <c r="F100" s="180">
        <v>499833.1</v>
      </c>
      <c r="G100" s="180">
        <v>34.5</v>
      </c>
      <c r="H100" s="180">
        <v>15</v>
      </c>
      <c r="I100" s="180">
        <v>151</v>
      </c>
      <c r="J100" s="180">
        <v>9</v>
      </c>
      <c r="K100" s="180">
        <v>0</v>
      </c>
      <c r="L100" s="180">
        <v>999993.2</v>
      </c>
      <c r="M100" s="180">
        <v>1000000</v>
      </c>
      <c r="N100" s="180">
        <v>6.8</v>
      </c>
      <c r="O100" s="180">
        <v>0</v>
      </c>
      <c r="Q100" s="179" t="s">
        <v>93</v>
      </c>
      <c r="R100" s="180">
        <v>20</v>
      </c>
      <c r="S100" s="180">
        <v>38.5</v>
      </c>
      <c r="T100" s="180">
        <v>499871.1</v>
      </c>
      <c r="U100" s="180">
        <v>21</v>
      </c>
      <c r="V100" s="180">
        <v>92.5</v>
      </c>
      <c r="W100" s="180">
        <v>39.5</v>
      </c>
      <c r="X100" s="180">
        <v>499802.6</v>
      </c>
      <c r="Y100" s="180">
        <v>99</v>
      </c>
      <c r="Z100" s="180">
        <v>9</v>
      </c>
      <c r="AA100" s="180">
        <v>0</v>
      </c>
      <c r="AB100" s="180">
        <v>999993.1</v>
      </c>
      <c r="AC100" s="180">
        <v>1000000</v>
      </c>
      <c r="AD100" s="180">
        <v>6.9</v>
      </c>
      <c r="AE100" s="180">
        <v>0</v>
      </c>
      <c r="AG100" s="179" t="s">
        <v>93</v>
      </c>
      <c r="AH100" s="180">
        <v>499716.6</v>
      </c>
      <c r="AI100" s="180">
        <v>34</v>
      </c>
      <c r="AJ100" s="180">
        <v>499876.1</v>
      </c>
      <c r="AK100" s="180">
        <v>21</v>
      </c>
      <c r="AL100" s="180">
        <v>140</v>
      </c>
      <c r="AM100" s="180">
        <v>35</v>
      </c>
      <c r="AN100" s="180">
        <v>15</v>
      </c>
      <c r="AO100" s="180">
        <v>146.5</v>
      </c>
      <c r="AP100" s="180">
        <v>9</v>
      </c>
      <c r="AQ100" s="180">
        <v>0</v>
      </c>
      <c r="AR100" s="180">
        <v>999993.1</v>
      </c>
      <c r="AS100" s="180">
        <v>1000000</v>
      </c>
      <c r="AT100" s="180">
        <v>6.9</v>
      </c>
      <c r="AU100" s="180">
        <v>0</v>
      </c>
      <c r="AW100" s="179" t="s">
        <v>93</v>
      </c>
      <c r="AX100" s="180">
        <v>20</v>
      </c>
      <c r="AY100" s="180">
        <v>35</v>
      </c>
      <c r="AZ100" s="180">
        <v>999673.1</v>
      </c>
      <c r="BA100" s="180">
        <v>21</v>
      </c>
      <c r="BB100" s="180">
        <v>88</v>
      </c>
      <c r="BC100" s="180">
        <v>33.5</v>
      </c>
      <c r="BD100" s="180">
        <v>15</v>
      </c>
      <c r="BE100" s="180">
        <v>98.5</v>
      </c>
      <c r="BF100" s="180">
        <v>9</v>
      </c>
      <c r="BG100" s="180">
        <v>0</v>
      </c>
      <c r="BH100" s="180">
        <v>999993.1</v>
      </c>
      <c r="BI100" s="180">
        <v>1000000</v>
      </c>
      <c r="BJ100" s="180">
        <v>6.9</v>
      </c>
      <c r="BK100" s="180">
        <v>0</v>
      </c>
      <c r="BM100" s="179" t="s">
        <v>93</v>
      </c>
      <c r="BN100" s="180">
        <v>999657.8</v>
      </c>
      <c r="BO100" s="180">
        <v>38.5</v>
      </c>
      <c r="BP100" s="180">
        <v>23</v>
      </c>
      <c r="BQ100" s="180">
        <v>21</v>
      </c>
      <c r="BR100" s="180">
        <v>91</v>
      </c>
      <c r="BS100" s="180">
        <v>38</v>
      </c>
      <c r="BT100" s="180">
        <v>15</v>
      </c>
      <c r="BU100" s="180">
        <v>100</v>
      </c>
      <c r="BV100" s="180">
        <v>9</v>
      </c>
      <c r="BW100" s="180">
        <v>0</v>
      </c>
      <c r="BX100" s="180">
        <v>999993.3</v>
      </c>
      <c r="BY100" s="180">
        <v>1000000</v>
      </c>
      <c r="BZ100" s="180">
        <v>6.7</v>
      </c>
      <c r="CA100" s="180">
        <v>0</v>
      </c>
      <c r="CC100" s="179" t="s">
        <v>93</v>
      </c>
      <c r="CD100" s="180">
        <v>499869.6</v>
      </c>
      <c r="CE100" s="180">
        <v>26</v>
      </c>
      <c r="CF100" s="180">
        <v>23</v>
      </c>
      <c r="CG100" s="180">
        <v>21</v>
      </c>
      <c r="CH100" s="180">
        <v>128</v>
      </c>
      <c r="CI100" s="180">
        <v>38</v>
      </c>
      <c r="CJ100" s="180">
        <v>15</v>
      </c>
      <c r="CK100" s="180">
        <v>135.5</v>
      </c>
      <c r="CL100" s="180">
        <v>499737.1</v>
      </c>
      <c r="CM100" s="180">
        <v>0</v>
      </c>
      <c r="CN100" s="180">
        <v>999993.3</v>
      </c>
      <c r="CO100" s="180">
        <v>1000000</v>
      </c>
      <c r="CP100" s="180">
        <v>6.7</v>
      </c>
      <c r="CQ100" s="180">
        <v>0</v>
      </c>
      <c r="CS100" s="179" t="s">
        <v>93</v>
      </c>
      <c r="CT100" s="180">
        <v>499869.6</v>
      </c>
      <c r="CU100" s="180">
        <v>26</v>
      </c>
      <c r="CV100" s="180">
        <v>23</v>
      </c>
      <c r="CW100" s="180">
        <v>21</v>
      </c>
      <c r="CX100" s="180">
        <v>128</v>
      </c>
      <c r="CY100" s="180">
        <v>38</v>
      </c>
      <c r="CZ100" s="180">
        <v>15</v>
      </c>
      <c r="DA100" s="180">
        <v>135.5</v>
      </c>
      <c r="DB100" s="180">
        <v>499737.1</v>
      </c>
      <c r="DC100" s="180">
        <v>0</v>
      </c>
      <c r="DD100" s="180">
        <v>999993.3</v>
      </c>
      <c r="DE100" s="180">
        <v>1000000</v>
      </c>
      <c r="DF100" s="180">
        <v>6.7</v>
      </c>
      <c r="DG100" s="180">
        <v>0</v>
      </c>
      <c r="DI100" s="179" t="s">
        <v>93</v>
      </c>
      <c r="DJ100" s="180">
        <v>499869.6</v>
      </c>
      <c r="DK100" s="180">
        <v>26</v>
      </c>
      <c r="DL100" s="180">
        <v>23</v>
      </c>
      <c r="DM100" s="180">
        <v>21</v>
      </c>
      <c r="DN100" s="180">
        <v>128</v>
      </c>
      <c r="DO100" s="180">
        <v>38</v>
      </c>
      <c r="DP100" s="180">
        <v>15</v>
      </c>
      <c r="DQ100" s="180">
        <v>135.5</v>
      </c>
      <c r="DR100" s="180">
        <v>499737.1</v>
      </c>
      <c r="DS100" s="180">
        <v>0</v>
      </c>
      <c r="DT100" s="180">
        <v>999993.3</v>
      </c>
      <c r="DU100" s="180">
        <v>1000000</v>
      </c>
      <c r="DV100" s="180">
        <v>6.7</v>
      </c>
      <c r="DW100" s="180">
        <v>0</v>
      </c>
    </row>
    <row r="101" spans="1:127" ht="14.4" thickBot="1" x14ac:dyDescent="0.35">
      <c r="A101" s="179" t="s">
        <v>94</v>
      </c>
      <c r="B101" s="180">
        <v>499866.1</v>
      </c>
      <c r="C101" s="180">
        <v>13</v>
      </c>
      <c r="D101" s="180">
        <v>20</v>
      </c>
      <c r="E101" s="180">
        <v>10</v>
      </c>
      <c r="F101" s="180">
        <v>499785.1</v>
      </c>
      <c r="G101" s="180">
        <v>33.5</v>
      </c>
      <c r="H101" s="180">
        <v>6</v>
      </c>
      <c r="I101" s="180">
        <v>149</v>
      </c>
      <c r="J101" s="180">
        <v>7</v>
      </c>
      <c r="K101" s="180">
        <v>147</v>
      </c>
      <c r="L101" s="180">
        <v>1000036.7</v>
      </c>
      <c r="M101" s="180">
        <v>1000000</v>
      </c>
      <c r="N101" s="180">
        <v>-36.700000000000003</v>
      </c>
      <c r="O101" s="180">
        <v>0</v>
      </c>
      <c r="Q101" s="179" t="s">
        <v>94</v>
      </c>
      <c r="R101" s="180">
        <v>12</v>
      </c>
      <c r="S101" s="180">
        <v>13</v>
      </c>
      <c r="T101" s="180">
        <v>499868.1</v>
      </c>
      <c r="U101" s="180">
        <v>10</v>
      </c>
      <c r="V101" s="180">
        <v>57.5</v>
      </c>
      <c r="W101" s="180">
        <v>38.5</v>
      </c>
      <c r="X101" s="180">
        <v>499793.6</v>
      </c>
      <c r="Y101" s="180">
        <v>97</v>
      </c>
      <c r="Z101" s="180">
        <v>7</v>
      </c>
      <c r="AA101" s="180">
        <v>140</v>
      </c>
      <c r="AB101" s="180">
        <v>1000036.6</v>
      </c>
      <c r="AC101" s="180">
        <v>1000000</v>
      </c>
      <c r="AD101" s="180">
        <v>-36.6</v>
      </c>
      <c r="AE101" s="180">
        <v>0</v>
      </c>
      <c r="AG101" s="179" t="s">
        <v>94</v>
      </c>
      <c r="AH101" s="180">
        <v>499709.6</v>
      </c>
      <c r="AI101" s="180">
        <v>13</v>
      </c>
      <c r="AJ101" s="180">
        <v>499873.1</v>
      </c>
      <c r="AK101" s="180">
        <v>11</v>
      </c>
      <c r="AL101" s="180">
        <v>96.5</v>
      </c>
      <c r="AM101" s="180">
        <v>34</v>
      </c>
      <c r="AN101" s="180">
        <v>6</v>
      </c>
      <c r="AO101" s="180">
        <v>142</v>
      </c>
      <c r="AP101" s="180">
        <v>7</v>
      </c>
      <c r="AQ101" s="180">
        <v>145</v>
      </c>
      <c r="AR101" s="180">
        <v>1000037.1</v>
      </c>
      <c r="AS101" s="180">
        <v>1000000</v>
      </c>
      <c r="AT101" s="180">
        <v>-37.1</v>
      </c>
      <c r="AU101" s="180">
        <v>0</v>
      </c>
      <c r="AW101" s="179" t="s">
        <v>94</v>
      </c>
      <c r="AX101" s="180">
        <v>13</v>
      </c>
      <c r="AY101" s="180">
        <v>13</v>
      </c>
      <c r="AZ101" s="180">
        <v>999670.1</v>
      </c>
      <c r="BA101" s="180">
        <v>11</v>
      </c>
      <c r="BB101" s="180">
        <v>54.5</v>
      </c>
      <c r="BC101" s="180">
        <v>32.5</v>
      </c>
      <c r="BD101" s="180">
        <v>6</v>
      </c>
      <c r="BE101" s="180">
        <v>92</v>
      </c>
      <c r="BF101" s="180">
        <v>7</v>
      </c>
      <c r="BG101" s="180">
        <v>137.5</v>
      </c>
      <c r="BH101" s="180">
        <v>1000036.6</v>
      </c>
      <c r="BI101" s="180">
        <v>1000000</v>
      </c>
      <c r="BJ101" s="180">
        <v>-36.6</v>
      </c>
      <c r="BK101" s="180">
        <v>0</v>
      </c>
      <c r="BM101" s="179" t="s">
        <v>94</v>
      </c>
      <c r="BN101" s="180">
        <v>999650.8</v>
      </c>
      <c r="BO101" s="180">
        <v>13</v>
      </c>
      <c r="BP101" s="180">
        <v>20</v>
      </c>
      <c r="BQ101" s="180">
        <v>11</v>
      </c>
      <c r="BR101" s="180">
        <v>57.5</v>
      </c>
      <c r="BS101" s="180">
        <v>37</v>
      </c>
      <c r="BT101" s="180">
        <v>6</v>
      </c>
      <c r="BU101" s="180">
        <v>98</v>
      </c>
      <c r="BV101" s="180">
        <v>7</v>
      </c>
      <c r="BW101" s="180">
        <v>135.5</v>
      </c>
      <c r="BX101" s="180">
        <v>1000035.7</v>
      </c>
      <c r="BY101" s="180">
        <v>1000000</v>
      </c>
      <c r="BZ101" s="180">
        <v>-35.700000000000003</v>
      </c>
      <c r="CA101" s="180">
        <v>0</v>
      </c>
      <c r="CC101" s="179" t="s">
        <v>94</v>
      </c>
      <c r="CD101" s="180">
        <v>499862.6</v>
      </c>
      <c r="CE101" s="180">
        <v>13</v>
      </c>
      <c r="CF101" s="180">
        <v>20</v>
      </c>
      <c r="CG101" s="180">
        <v>11</v>
      </c>
      <c r="CH101" s="180">
        <v>81</v>
      </c>
      <c r="CI101" s="180">
        <v>37</v>
      </c>
      <c r="CJ101" s="180">
        <v>6</v>
      </c>
      <c r="CK101" s="180">
        <v>133.5</v>
      </c>
      <c r="CL101" s="180">
        <v>499735.1</v>
      </c>
      <c r="CM101" s="180">
        <v>136.5</v>
      </c>
      <c r="CN101" s="180">
        <v>1000035.7</v>
      </c>
      <c r="CO101" s="180">
        <v>1000000</v>
      </c>
      <c r="CP101" s="180">
        <v>-35.700000000000003</v>
      </c>
      <c r="CQ101" s="180">
        <v>0</v>
      </c>
      <c r="CS101" s="179" t="s">
        <v>94</v>
      </c>
      <c r="CT101" s="180">
        <v>499862.6</v>
      </c>
      <c r="CU101" s="180">
        <v>13</v>
      </c>
      <c r="CV101" s="180">
        <v>20</v>
      </c>
      <c r="CW101" s="180">
        <v>11</v>
      </c>
      <c r="CX101" s="180">
        <v>81</v>
      </c>
      <c r="CY101" s="180">
        <v>37</v>
      </c>
      <c r="CZ101" s="180">
        <v>6</v>
      </c>
      <c r="DA101" s="180">
        <v>133.5</v>
      </c>
      <c r="DB101" s="180">
        <v>499735.1</v>
      </c>
      <c r="DC101" s="180">
        <v>136.5</v>
      </c>
      <c r="DD101" s="180">
        <v>1000035.7</v>
      </c>
      <c r="DE101" s="180">
        <v>1000000</v>
      </c>
      <c r="DF101" s="180">
        <v>-35.700000000000003</v>
      </c>
      <c r="DG101" s="180">
        <v>0</v>
      </c>
      <c r="DI101" s="179" t="s">
        <v>94</v>
      </c>
      <c r="DJ101" s="180">
        <v>499862.6</v>
      </c>
      <c r="DK101" s="180">
        <v>13</v>
      </c>
      <c r="DL101" s="180">
        <v>20</v>
      </c>
      <c r="DM101" s="180">
        <v>11</v>
      </c>
      <c r="DN101" s="180">
        <v>81</v>
      </c>
      <c r="DO101" s="180">
        <v>37</v>
      </c>
      <c r="DP101" s="180">
        <v>6</v>
      </c>
      <c r="DQ101" s="180">
        <v>133.5</v>
      </c>
      <c r="DR101" s="180">
        <v>499735.1</v>
      </c>
      <c r="DS101" s="180">
        <v>136.5</v>
      </c>
      <c r="DT101" s="180">
        <v>1000035.7</v>
      </c>
      <c r="DU101" s="180">
        <v>1000000</v>
      </c>
      <c r="DV101" s="180">
        <v>-35.700000000000003</v>
      </c>
      <c r="DW101" s="180">
        <v>0</v>
      </c>
    </row>
    <row r="102" spans="1:127" ht="14.4" thickBot="1" x14ac:dyDescent="0.35">
      <c r="A102" s="179" t="s">
        <v>95</v>
      </c>
      <c r="B102" s="180">
        <v>499856.1</v>
      </c>
      <c r="C102" s="180">
        <v>3</v>
      </c>
      <c r="D102" s="180">
        <v>3</v>
      </c>
      <c r="E102" s="180">
        <v>2</v>
      </c>
      <c r="F102" s="180">
        <v>499831.1</v>
      </c>
      <c r="G102" s="180">
        <v>13</v>
      </c>
      <c r="H102" s="180">
        <v>7</v>
      </c>
      <c r="I102" s="180">
        <v>82</v>
      </c>
      <c r="J102" s="180">
        <v>8</v>
      </c>
      <c r="K102" s="180">
        <v>167</v>
      </c>
      <c r="L102" s="180">
        <v>999972.2</v>
      </c>
      <c r="M102" s="180">
        <v>1000000</v>
      </c>
      <c r="N102" s="180">
        <v>27.8</v>
      </c>
      <c r="O102" s="180">
        <v>0</v>
      </c>
      <c r="Q102" s="179" t="s">
        <v>95</v>
      </c>
      <c r="R102" s="180">
        <v>2</v>
      </c>
      <c r="S102" s="180">
        <v>3</v>
      </c>
      <c r="T102" s="180">
        <v>499851.1</v>
      </c>
      <c r="U102" s="180">
        <v>2</v>
      </c>
      <c r="V102" s="180">
        <v>90.5</v>
      </c>
      <c r="W102" s="180">
        <v>18.5</v>
      </c>
      <c r="X102" s="180">
        <v>499794.6</v>
      </c>
      <c r="Y102" s="180">
        <v>51</v>
      </c>
      <c r="Z102" s="180">
        <v>8</v>
      </c>
      <c r="AA102" s="180">
        <v>151.5</v>
      </c>
      <c r="AB102" s="180">
        <v>999972.1</v>
      </c>
      <c r="AC102" s="180">
        <v>1000000</v>
      </c>
      <c r="AD102" s="180">
        <v>27.9</v>
      </c>
      <c r="AE102" s="180">
        <v>0</v>
      </c>
      <c r="AG102" s="179" t="s">
        <v>95</v>
      </c>
      <c r="AH102" s="180">
        <v>499698.6</v>
      </c>
      <c r="AI102" s="180">
        <v>3</v>
      </c>
      <c r="AJ102" s="180">
        <v>499857.1</v>
      </c>
      <c r="AK102" s="180">
        <v>2</v>
      </c>
      <c r="AL102" s="180">
        <v>138</v>
      </c>
      <c r="AM102" s="180">
        <v>13</v>
      </c>
      <c r="AN102" s="180">
        <v>7</v>
      </c>
      <c r="AO102" s="180">
        <v>75</v>
      </c>
      <c r="AP102" s="180">
        <v>8</v>
      </c>
      <c r="AQ102" s="180">
        <v>169</v>
      </c>
      <c r="AR102" s="180">
        <v>999970.6</v>
      </c>
      <c r="AS102" s="180">
        <v>1000000</v>
      </c>
      <c r="AT102" s="180">
        <v>29.4</v>
      </c>
      <c r="AU102" s="180">
        <v>0</v>
      </c>
      <c r="AW102" s="179" t="s">
        <v>95</v>
      </c>
      <c r="AX102" s="180">
        <v>2</v>
      </c>
      <c r="AY102" s="180">
        <v>4</v>
      </c>
      <c r="AZ102" s="180">
        <v>999654.1</v>
      </c>
      <c r="BA102" s="180">
        <v>2</v>
      </c>
      <c r="BB102" s="180">
        <v>86</v>
      </c>
      <c r="BC102" s="180">
        <v>13</v>
      </c>
      <c r="BD102" s="180">
        <v>7</v>
      </c>
      <c r="BE102" s="180">
        <v>47</v>
      </c>
      <c r="BF102" s="180">
        <v>8</v>
      </c>
      <c r="BG102" s="180">
        <v>149.5</v>
      </c>
      <c r="BH102" s="180">
        <v>999972.6</v>
      </c>
      <c r="BI102" s="180">
        <v>1000000</v>
      </c>
      <c r="BJ102" s="180">
        <v>27.4</v>
      </c>
      <c r="BK102" s="180">
        <v>0</v>
      </c>
      <c r="BM102" s="179" t="s">
        <v>95</v>
      </c>
      <c r="BN102" s="180">
        <v>999640.8</v>
      </c>
      <c r="BO102" s="180">
        <v>4</v>
      </c>
      <c r="BP102" s="180">
        <v>4</v>
      </c>
      <c r="BQ102" s="180">
        <v>3</v>
      </c>
      <c r="BR102" s="180">
        <v>89</v>
      </c>
      <c r="BS102" s="180">
        <v>17.5</v>
      </c>
      <c r="BT102" s="180">
        <v>7</v>
      </c>
      <c r="BU102" s="180">
        <v>53</v>
      </c>
      <c r="BV102" s="180">
        <v>8</v>
      </c>
      <c r="BW102" s="180">
        <v>147.5</v>
      </c>
      <c r="BX102" s="180">
        <v>999973.8</v>
      </c>
      <c r="BY102" s="180">
        <v>1000000</v>
      </c>
      <c r="BZ102" s="180">
        <v>26.2</v>
      </c>
      <c r="CA102" s="180">
        <v>0</v>
      </c>
      <c r="CC102" s="179" t="s">
        <v>95</v>
      </c>
      <c r="CD102" s="180">
        <v>499852.6</v>
      </c>
      <c r="CE102" s="180">
        <v>4</v>
      </c>
      <c r="CF102" s="180">
        <v>4</v>
      </c>
      <c r="CG102" s="180">
        <v>3</v>
      </c>
      <c r="CH102" s="180">
        <v>126</v>
      </c>
      <c r="CI102" s="180">
        <v>17.5</v>
      </c>
      <c r="CJ102" s="180">
        <v>7</v>
      </c>
      <c r="CK102" s="180">
        <v>66</v>
      </c>
      <c r="CL102" s="180">
        <v>499736.1</v>
      </c>
      <c r="CM102" s="180">
        <v>157.5</v>
      </c>
      <c r="CN102" s="180">
        <v>999973.8</v>
      </c>
      <c r="CO102" s="180">
        <v>1000000</v>
      </c>
      <c r="CP102" s="180">
        <v>26.2</v>
      </c>
      <c r="CQ102" s="180">
        <v>0</v>
      </c>
      <c r="CS102" s="179" t="s">
        <v>95</v>
      </c>
      <c r="CT102" s="180">
        <v>499852.6</v>
      </c>
      <c r="CU102" s="180">
        <v>4</v>
      </c>
      <c r="CV102" s="180">
        <v>4</v>
      </c>
      <c r="CW102" s="180">
        <v>3</v>
      </c>
      <c r="CX102" s="180">
        <v>126</v>
      </c>
      <c r="CY102" s="180">
        <v>17.5</v>
      </c>
      <c r="CZ102" s="180">
        <v>7</v>
      </c>
      <c r="DA102" s="180">
        <v>66</v>
      </c>
      <c r="DB102" s="180">
        <v>499736.1</v>
      </c>
      <c r="DC102" s="180">
        <v>157.5</v>
      </c>
      <c r="DD102" s="180">
        <v>999973.8</v>
      </c>
      <c r="DE102" s="180">
        <v>1000000</v>
      </c>
      <c r="DF102" s="180">
        <v>26.2</v>
      </c>
      <c r="DG102" s="180">
        <v>0</v>
      </c>
      <c r="DI102" s="179" t="s">
        <v>95</v>
      </c>
      <c r="DJ102" s="180">
        <v>499852.6</v>
      </c>
      <c r="DK102" s="180">
        <v>4</v>
      </c>
      <c r="DL102" s="180">
        <v>4</v>
      </c>
      <c r="DM102" s="180">
        <v>3</v>
      </c>
      <c r="DN102" s="180">
        <v>126</v>
      </c>
      <c r="DO102" s="180">
        <v>17.5</v>
      </c>
      <c r="DP102" s="180">
        <v>7</v>
      </c>
      <c r="DQ102" s="180">
        <v>66</v>
      </c>
      <c r="DR102" s="180">
        <v>499736.1</v>
      </c>
      <c r="DS102" s="180">
        <v>157.5</v>
      </c>
      <c r="DT102" s="180">
        <v>999973.8</v>
      </c>
      <c r="DU102" s="180">
        <v>1000000</v>
      </c>
      <c r="DV102" s="180">
        <v>26.2</v>
      </c>
      <c r="DW102" s="180">
        <v>0</v>
      </c>
    </row>
    <row r="103" spans="1:127" ht="14.4" thickBot="1" x14ac:dyDescent="0.35">
      <c r="A103" s="179" t="s">
        <v>96</v>
      </c>
      <c r="B103" s="180">
        <v>499875.1</v>
      </c>
      <c r="C103" s="180">
        <v>32.5</v>
      </c>
      <c r="D103" s="180">
        <v>15</v>
      </c>
      <c r="E103" s="180">
        <v>13</v>
      </c>
      <c r="F103" s="180">
        <v>499782.1</v>
      </c>
      <c r="G103" s="180">
        <v>5</v>
      </c>
      <c r="H103" s="180">
        <v>1</v>
      </c>
      <c r="I103" s="180">
        <v>54</v>
      </c>
      <c r="J103" s="180">
        <v>3</v>
      </c>
      <c r="K103" s="180">
        <v>176.5</v>
      </c>
      <c r="L103" s="180">
        <v>999957.2</v>
      </c>
      <c r="M103" s="180">
        <v>1000000</v>
      </c>
      <c r="N103" s="180">
        <v>42.8</v>
      </c>
      <c r="O103" s="180">
        <v>0</v>
      </c>
      <c r="Q103" s="179" t="s">
        <v>96</v>
      </c>
      <c r="R103" s="180">
        <v>21</v>
      </c>
      <c r="S103" s="180">
        <v>37.5</v>
      </c>
      <c r="T103" s="180">
        <v>499863.1</v>
      </c>
      <c r="U103" s="180">
        <v>14</v>
      </c>
      <c r="V103" s="180">
        <v>54.5</v>
      </c>
      <c r="W103" s="180">
        <v>5</v>
      </c>
      <c r="X103" s="180">
        <v>499788.6</v>
      </c>
      <c r="Y103" s="180">
        <v>16.5</v>
      </c>
      <c r="Z103" s="180">
        <v>3</v>
      </c>
      <c r="AA103" s="180">
        <v>153.5</v>
      </c>
      <c r="AB103" s="180">
        <v>999956.6</v>
      </c>
      <c r="AC103" s="180">
        <v>1000000</v>
      </c>
      <c r="AD103" s="180">
        <v>43.4</v>
      </c>
      <c r="AE103" s="180">
        <v>0</v>
      </c>
      <c r="AG103" s="179" t="s">
        <v>96</v>
      </c>
      <c r="AH103" s="180">
        <v>499717.6</v>
      </c>
      <c r="AI103" s="180">
        <v>33</v>
      </c>
      <c r="AJ103" s="180">
        <v>499868.1</v>
      </c>
      <c r="AK103" s="180">
        <v>14</v>
      </c>
      <c r="AL103" s="180">
        <v>93.5</v>
      </c>
      <c r="AM103" s="180">
        <v>5</v>
      </c>
      <c r="AN103" s="180">
        <v>1</v>
      </c>
      <c r="AO103" s="180">
        <v>51.5</v>
      </c>
      <c r="AP103" s="180">
        <v>3</v>
      </c>
      <c r="AQ103" s="180">
        <v>172</v>
      </c>
      <c r="AR103" s="180">
        <v>999958.6</v>
      </c>
      <c r="AS103" s="180">
        <v>1000000</v>
      </c>
      <c r="AT103" s="180">
        <v>41.4</v>
      </c>
      <c r="AU103" s="180">
        <v>0</v>
      </c>
      <c r="AW103" s="179" t="s">
        <v>96</v>
      </c>
      <c r="AX103" s="180">
        <v>21</v>
      </c>
      <c r="AY103" s="180">
        <v>34</v>
      </c>
      <c r="AZ103" s="180">
        <v>999665.1</v>
      </c>
      <c r="BA103" s="180">
        <v>14</v>
      </c>
      <c r="BB103" s="180">
        <v>51.5</v>
      </c>
      <c r="BC103" s="180">
        <v>5</v>
      </c>
      <c r="BD103" s="180">
        <v>1</v>
      </c>
      <c r="BE103" s="180">
        <v>11</v>
      </c>
      <c r="BF103" s="180">
        <v>3</v>
      </c>
      <c r="BG103" s="180">
        <v>151.5</v>
      </c>
      <c r="BH103" s="180">
        <v>999957.1</v>
      </c>
      <c r="BI103" s="180">
        <v>1000000</v>
      </c>
      <c r="BJ103" s="180">
        <v>42.9</v>
      </c>
      <c r="BK103" s="180">
        <v>0</v>
      </c>
      <c r="BM103" s="179" t="s">
        <v>96</v>
      </c>
      <c r="BN103" s="180">
        <v>999658.8</v>
      </c>
      <c r="BO103" s="180">
        <v>37.5</v>
      </c>
      <c r="BP103" s="180">
        <v>15</v>
      </c>
      <c r="BQ103" s="180">
        <v>14</v>
      </c>
      <c r="BR103" s="180">
        <v>54.5</v>
      </c>
      <c r="BS103" s="180">
        <v>5</v>
      </c>
      <c r="BT103" s="180">
        <v>1</v>
      </c>
      <c r="BU103" s="180">
        <v>19</v>
      </c>
      <c r="BV103" s="180">
        <v>3</v>
      </c>
      <c r="BW103" s="180">
        <v>149.5</v>
      </c>
      <c r="BX103" s="180">
        <v>999957.3</v>
      </c>
      <c r="BY103" s="180">
        <v>1000000</v>
      </c>
      <c r="BZ103" s="180">
        <v>42.7</v>
      </c>
      <c r="CA103" s="180">
        <v>0</v>
      </c>
      <c r="CC103" s="179" t="s">
        <v>96</v>
      </c>
      <c r="CD103" s="180">
        <v>499887.6</v>
      </c>
      <c r="CE103" s="180">
        <v>25</v>
      </c>
      <c r="CF103" s="180">
        <v>15</v>
      </c>
      <c r="CG103" s="180">
        <v>14</v>
      </c>
      <c r="CH103" s="180">
        <v>78</v>
      </c>
      <c r="CI103" s="180">
        <v>5</v>
      </c>
      <c r="CJ103" s="180">
        <v>1</v>
      </c>
      <c r="CK103" s="180">
        <v>41</v>
      </c>
      <c r="CL103" s="180">
        <v>499731.1</v>
      </c>
      <c r="CM103" s="180">
        <v>159.5</v>
      </c>
      <c r="CN103" s="180">
        <v>999957.3</v>
      </c>
      <c r="CO103" s="180">
        <v>1000000</v>
      </c>
      <c r="CP103" s="180">
        <v>42.7</v>
      </c>
      <c r="CQ103" s="180">
        <v>0</v>
      </c>
      <c r="CS103" s="179" t="s">
        <v>96</v>
      </c>
      <c r="CT103" s="180">
        <v>499887.6</v>
      </c>
      <c r="CU103" s="180">
        <v>25</v>
      </c>
      <c r="CV103" s="180">
        <v>15</v>
      </c>
      <c r="CW103" s="180">
        <v>14</v>
      </c>
      <c r="CX103" s="180">
        <v>78</v>
      </c>
      <c r="CY103" s="180">
        <v>5</v>
      </c>
      <c r="CZ103" s="180">
        <v>1</v>
      </c>
      <c r="DA103" s="180">
        <v>41</v>
      </c>
      <c r="DB103" s="180">
        <v>499731.1</v>
      </c>
      <c r="DC103" s="180">
        <v>159.5</v>
      </c>
      <c r="DD103" s="180">
        <v>999957.3</v>
      </c>
      <c r="DE103" s="180">
        <v>1000000</v>
      </c>
      <c r="DF103" s="180">
        <v>42.7</v>
      </c>
      <c r="DG103" s="180">
        <v>0</v>
      </c>
      <c r="DI103" s="179" t="s">
        <v>96</v>
      </c>
      <c r="DJ103" s="180">
        <v>499887.6</v>
      </c>
      <c r="DK103" s="180">
        <v>25</v>
      </c>
      <c r="DL103" s="180">
        <v>15</v>
      </c>
      <c r="DM103" s="180">
        <v>14</v>
      </c>
      <c r="DN103" s="180">
        <v>78</v>
      </c>
      <c r="DO103" s="180">
        <v>5</v>
      </c>
      <c r="DP103" s="180">
        <v>1</v>
      </c>
      <c r="DQ103" s="180">
        <v>41</v>
      </c>
      <c r="DR103" s="180">
        <v>499731.1</v>
      </c>
      <c r="DS103" s="180">
        <v>159.5</v>
      </c>
      <c r="DT103" s="180">
        <v>999957.3</v>
      </c>
      <c r="DU103" s="180">
        <v>1000000</v>
      </c>
      <c r="DV103" s="180">
        <v>42.7</v>
      </c>
      <c r="DW103" s="180">
        <v>0</v>
      </c>
    </row>
    <row r="104" spans="1:127" ht="14.4" thickBot="1" x14ac:dyDescent="0.35">
      <c r="A104" s="179" t="s">
        <v>97</v>
      </c>
      <c r="B104" s="180">
        <v>499876.1</v>
      </c>
      <c r="C104" s="180">
        <v>35.5</v>
      </c>
      <c r="D104" s="180">
        <v>21</v>
      </c>
      <c r="E104" s="180">
        <v>21</v>
      </c>
      <c r="F104" s="180">
        <v>499835.1</v>
      </c>
      <c r="G104" s="180">
        <v>11</v>
      </c>
      <c r="H104" s="180">
        <v>13</v>
      </c>
      <c r="I104" s="180">
        <v>55</v>
      </c>
      <c r="J104" s="180">
        <v>6</v>
      </c>
      <c r="K104" s="180">
        <v>177.5</v>
      </c>
      <c r="L104" s="180">
        <v>1000051.2</v>
      </c>
      <c r="M104" s="180">
        <v>1000000</v>
      </c>
      <c r="N104" s="180">
        <v>-51.2</v>
      </c>
      <c r="O104" s="180">
        <v>-0.01</v>
      </c>
      <c r="Q104" s="179" t="s">
        <v>97</v>
      </c>
      <c r="R104" s="180">
        <v>22</v>
      </c>
      <c r="S104" s="180">
        <v>40.5</v>
      </c>
      <c r="T104" s="180">
        <v>499869.1</v>
      </c>
      <c r="U104" s="180">
        <v>21</v>
      </c>
      <c r="V104" s="180">
        <v>94.5</v>
      </c>
      <c r="W104" s="180">
        <v>11</v>
      </c>
      <c r="X104" s="180">
        <v>499800.6</v>
      </c>
      <c r="Y104" s="180">
        <v>17.5</v>
      </c>
      <c r="Z104" s="180">
        <v>6</v>
      </c>
      <c r="AA104" s="180">
        <v>154.5</v>
      </c>
      <c r="AB104" s="180">
        <v>1000036.6</v>
      </c>
      <c r="AC104" s="180">
        <v>1000000</v>
      </c>
      <c r="AD104" s="180">
        <v>-36.6</v>
      </c>
      <c r="AE104" s="180">
        <v>0</v>
      </c>
      <c r="AG104" s="179" t="s">
        <v>97</v>
      </c>
      <c r="AH104" s="180">
        <v>499718.6</v>
      </c>
      <c r="AI104" s="180">
        <v>36</v>
      </c>
      <c r="AJ104" s="180">
        <v>499874.1</v>
      </c>
      <c r="AK104" s="180">
        <v>21</v>
      </c>
      <c r="AL104" s="180">
        <v>142</v>
      </c>
      <c r="AM104" s="180">
        <v>11</v>
      </c>
      <c r="AN104" s="180">
        <v>13</v>
      </c>
      <c r="AO104" s="180">
        <v>52.5</v>
      </c>
      <c r="AP104" s="180">
        <v>6</v>
      </c>
      <c r="AQ104" s="180">
        <v>173</v>
      </c>
      <c r="AR104" s="180">
        <v>1000047.1</v>
      </c>
      <c r="AS104" s="180">
        <v>1000000</v>
      </c>
      <c r="AT104" s="180">
        <v>-47.1</v>
      </c>
      <c r="AU104" s="180">
        <v>0</v>
      </c>
      <c r="AW104" s="179" t="s">
        <v>97</v>
      </c>
      <c r="AX104" s="180">
        <v>22</v>
      </c>
      <c r="AY104" s="180">
        <v>37</v>
      </c>
      <c r="AZ104" s="180">
        <v>999671.1</v>
      </c>
      <c r="BA104" s="180">
        <v>21</v>
      </c>
      <c r="BB104" s="180">
        <v>90</v>
      </c>
      <c r="BC104" s="180">
        <v>11</v>
      </c>
      <c r="BD104" s="180">
        <v>13</v>
      </c>
      <c r="BE104" s="180">
        <v>12</v>
      </c>
      <c r="BF104" s="180">
        <v>6</v>
      </c>
      <c r="BG104" s="180">
        <v>152.5</v>
      </c>
      <c r="BH104" s="180">
        <v>1000035.6</v>
      </c>
      <c r="BI104" s="180">
        <v>1000000</v>
      </c>
      <c r="BJ104" s="180">
        <v>-35.6</v>
      </c>
      <c r="BK104" s="180">
        <v>0</v>
      </c>
      <c r="BM104" s="179" t="s">
        <v>97</v>
      </c>
      <c r="BN104" s="180">
        <v>999659.8</v>
      </c>
      <c r="BO104" s="180">
        <v>40.5</v>
      </c>
      <c r="BP104" s="180">
        <v>21</v>
      </c>
      <c r="BQ104" s="180">
        <v>21</v>
      </c>
      <c r="BR104" s="180">
        <v>93</v>
      </c>
      <c r="BS104" s="180">
        <v>11</v>
      </c>
      <c r="BT104" s="180">
        <v>13</v>
      </c>
      <c r="BU104" s="180">
        <v>20</v>
      </c>
      <c r="BV104" s="180">
        <v>6</v>
      </c>
      <c r="BW104" s="180">
        <v>150.5</v>
      </c>
      <c r="BX104" s="180">
        <v>1000035.7</v>
      </c>
      <c r="BY104" s="180">
        <v>1000000</v>
      </c>
      <c r="BZ104" s="180">
        <v>-35.700000000000003</v>
      </c>
      <c r="CA104" s="180">
        <v>0</v>
      </c>
      <c r="CC104" s="179" t="s">
        <v>97</v>
      </c>
      <c r="CD104" s="180">
        <v>499888.6</v>
      </c>
      <c r="CE104" s="180">
        <v>28</v>
      </c>
      <c r="CF104" s="180">
        <v>21</v>
      </c>
      <c r="CG104" s="180">
        <v>21</v>
      </c>
      <c r="CH104" s="180">
        <v>130</v>
      </c>
      <c r="CI104" s="180">
        <v>11</v>
      </c>
      <c r="CJ104" s="180">
        <v>13</v>
      </c>
      <c r="CK104" s="180">
        <v>42</v>
      </c>
      <c r="CL104" s="180">
        <v>499734.1</v>
      </c>
      <c r="CM104" s="180">
        <v>160.5</v>
      </c>
      <c r="CN104" s="180">
        <v>1000049.2</v>
      </c>
      <c r="CO104" s="180">
        <v>1000000</v>
      </c>
      <c r="CP104" s="180">
        <v>-49.2</v>
      </c>
      <c r="CQ104" s="180">
        <v>0</v>
      </c>
      <c r="CS104" s="179" t="s">
        <v>97</v>
      </c>
      <c r="CT104" s="180">
        <v>499888.6</v>
      </c>
      <c r="CU104" s="180">
        <v>28</v>
      </c>
      <c r="CV104" s="180">
        <v>21</v>
      </c>
      <c r="CW104" s="180">
        <v>21</v>
      </c>
      <c r="CX104" s="180">
        <v>130</v>
      </c>
      <c r="CY104" s="180">
        <v>11</v>
      </c>
      <c r="CZ104" s="180">
        <v>13</v>
      </c>
      <c r="DA104" s="180">
        <v>42</v>
      </c>
      <c r="DB104" s="180">
        <v>499734.1</v>
      </c>
      <c r="DC104" s="180">
        <v>160.5</v>
      </c>
      <c r="DD104" s="180">
        <v>1000049.2</v>
      </c>
      <c r="DE104" s="180">
        <v>1000000</v>
      </c>
      <c r="DF104" s="180">
        <v>-49.2</v>
      </c>
      <c r="DG104" s="180">
        <v>0</v>
      </c>
      <c r="DI104" s="179" t="s">
        <v>97</v>
      </c>
      <c r="DJ104" s="180">
        <v>499888.6</v>
      </c>
      <c r="DK104" s="180">
        <v>28</v>
      </c>
      <c r="DL104" s="180">
        <v>21</v>
      </c>
      <c r="DM104" s="180">
        <v>21</v>
      </c>
      <c r="DN104" s="180">
        <v>130</v>
      </c>
      <c r="DO104" s="180">
        <v>11</v>
      </c>
      <c r="DP104" s="180">
        <v>13</v>
      </c>
      <c r="DQ104" s="180">
        <v>42</v>
      </c>
      <c r="DR104" s="180">
        <v>499734.1</v>
      </c>
      <c r="DS104" s="180">
        <v>160.5</v>
      </c>
      <c r="DT104" s="180">
        <v>1000049.2</v>
      </c>
      <c r="DU104" s="180">
        <v>1000000</v>
      </c>
      <c r="DV104" s="180">
        <v>-49.2</v>
      </c>
      <c r="DW104" s="180">
        <v>0</v>
      </c>
    </row>
    <row r="105" spans="1:127" ht="14.4" thickBot="1" x14ac:dyDescent="0.35">
      <c r="A105" s="179" t="s">
        <v>98</v>
      </c>
      <c r="B105" s="180">
        <v>499862.1</v>
      </c>
      <c r="C105" s="180">
        <v>10</v>
      </c>
      <c r="D105" s="180">
        <v>11</v>
      </c>
      <c r="E105" s="180">
        <v>6</v>
      </c>
      <c r="F105" s="180">
        <v>499834.1</v>
      </c>
      <c r="G105" s="180">
        <v>31.5</v>
      </c>
      <c r="H105" s="180">
        <v>5</v>
      </c>
      <c r="I105" s="180">
        <v>78.5</v>
      </c>
      <c r="J105" s="180">
        <v>1</v>
      </c>
      <c r="K105" s="180">
        <v>154</v>
      </c>
      <c r="L105" s="180">
        <v>999993.2</v>
      </c>
      <c r="M105" s="180">
        <v>1000000</v>
      </c>
      <c r="N105" s="180">
        <v>6.8</v>
      </c>
      <c r="O105" s="180">
        <v>0</v>
      </c>
      <c r="Q105" s="179" t="s">
        <v>98</v>
      </c>
      <c r="R105" s="180">
        <v>8</v>
      </c>
      <c r="S105" s="180">
        <v>11</v>
      </c>
      <c r="T105" s="180">
        <v>499859.1</v>
      </c>
      <c r="U105" s="180">
        <v>6</v>
      </c>
      <c r="V105" s="180">
        <v>93.5</v>
      </c>
      <c r="W105" s="180">
        <v>36.5</v>
      </c>
      <c r="X105" s="180">
        <v>499792.6</v>
      </c>
      <c r="Y105" s="180">
        <v>40</v>
      </c>
      <c r="Z105" s="180">
        <v>1</v>
      </c>
      <c r="AA105" s="180">
        <v>145.5</v>
      </c>
      <c r="AB105" s="180">
        <v>999993.1</v>
      </c>
      <c r="AC105" s="180">
        <v>1000000</v>
      </c>
      <c r="AD105" s="180">
        <v>6.9</v>
      </c>
      <c r="AE105" s="180">
        <v>0</v>
      </c>
      <c r="AG105" s="179" t="s">
        <v>98</v>
      </c>
      <c r="AH105" s="180">
        <v>499705.59999999998</v>
      </c>
      <c r="AI105" s="180">
        <v>11</v>
      </c>
      <c r="AJ105" s="180">
        <v>499864.1</v>
      </c>
      <c r="AK105" s="180">
        <v>7</v>
      </c>
      <c r="AL105" s="180">
        <v>141</v>
      </c>
      <c r="AM105" s="180">
        <v>32</v>
      </c>
      <c r="AN105" s="180">
        <v>5</v>
      </c>
      <c r="AO105" s="180">
        <v>74</v>
      </c>
      <c r="AP105" s="180">
        <v>1</v>
      </c>
      <c r="AQ105" s="180">
        <v>152.5</v>
      </c>
      <c r="AR105" s="180">
        <v>999993.1</v>
      </c>
      <c r="AS105" s="180">
        <v>1000000</v>
      </c>
      <c r="AT105" s="180">
        <v>6.9</v>
      </c>
      <c r="AU105" s="180">
        <v>0</v>
      </c>
      <c r="AW105" s="179" t="s">
        <v>98</v>
      </c>
      <c r="AX105" s="180">
        <v>9</v>
      </c>
      <c r="AY105" s="180">
        <v>11</v>
      </c>
      <c r="AZ105" s="180">
        <v>999661.1</v>
      </c>
      <c r="BA105" s="180">
        <v>7</v>
      </c>
      <c r="BB105" s="180">
        <v>89</v>
      </c>
      <c r="BC105" s="180">
        <v>30.5</v>
      </c>
      <c r="BD105" s="180">
        <v>5</v>
      </c>
      <c r="BE105" s="180">
        <v>36</v>
      </c>
      <c r="BF105" s="180">
        <v>1</v>
      </c>
      <c r="BG105" s="180">
        <v>143.5</v>
      </c>
      <c r="BH105" s="180">
        <v>999993.1</v>
      </c>
      <c r="BI105" s="180">
        <v>1000000</v>
      </c>
      <c r="BJ105" s="180">
        <v>6.9</v>
      </c>
      <c r="BK105" s="180">
        <v>0</v>
      </c>
      <c r="BM105" s="179" t="s">
        <v>98</v>
      </c>
      <c r="BN105" s="180">
        <v>999646.8</v>
      </c>
      <c r="BO105" s="180">
        <v>11</v>
      </c>
      <c r="BP105" s="180">
        <v>11</v>
      </c>
      <c r="BQ105" s="180">
        <v>7</v>
      </c>
      <c r="BR105" s="180">
        <v>92</v>
      </c>
      <c r="BS105" s="180">
        <v>35</v>
      </c>
      <c r="BT105" s="180">
        <v>5</v>
      </c>
      <c r="BU105" s="180">
        <v>43</v>
      </c>
      <c r="BV105" s="180">
        <v>1</v>
      </c>
      <c r="BW105" s="180">
        <v>141.5</v>
      </c>
      <c r="BX105" s="180">
        <v>999993.3</v>
      </c>
      <c r="BY105" s="180">
        <v>1000000</v>
      </c>
      <c r="BZ105" s="180">
        <v>6.7</v>
      </c>
      <c r="CA105" s="180">
        <v>0</v>
      </c>
      <c r="CC105" s="179" t="s">
        <v>98</v>
      </c>
      <c r="CD105" s="180">
        <v>499858.6</v>
      </c>
      <c r="CE105" s="180">
        <v>11</v>
      </c>
      <c r="CF105" s="180">
        <v>11</v>
      </c>
      <c r="CG105" s="180">
        <v>7</v>
      </c>
      <c r="CH105" s="180">
        <v>129</v>
      </c>
      <c r="CI105" s="180">
        <v>35</v>
      </c>
      <c r="CJ105" s="180">
        <v>5</v>
      </c>
      <c r="CK105" s="180">
        <v>65</v>
      </c>
      <c r="CL105" s="180">
        <v>499729.1</v>
      </c>
      <c r="CM105" s="180">
        <v>142.5</v>
      </c>
      <c r="CN105" s="180">
        <v>999993.3</v>
      </c>
      <c r="CO105" s="180">
        <v>1000000</v>
      </c>
      <c r="CP105" s="180">
        <v>6.7</v>
      </c>
      <c r="CQ105" s="180">
        <v>0</v>
      </c>
      <c r="CS105" s="179" t="s">
        <v>98</v>
      </c>
      <c r="CT105" s="180">
        <v>499858.6</v>
      </c>
      <c r="CU105" s="180">
        <v>11</v>
      </c>
      <c r="CV105" s="180">
        <v>11</v>
      </c>
      <c r="CW105" s="180">
        <v>7</v>
      </c>
      <c r="CX105" s="180">
        <v>129</v>
      </c>
      <c r="CY105" s="180">
        <v>35</v>
      </c>
      <c r="CZ105" s="180">
        <v>5</v>
      </c>
      <c r="DA105" s="180">
        <v>65</v>
      </c>
      <c r="DB105" s="180">
        <v>499729.1</v>
      </c>
      <c r="DC105" s="180">
        <v>142.5</v>
      </c>
      <c r="DD105" s="180">
        <v>999993.3</v>
      </c>
      <c r="DE105" s="180">
        <v>1000000</v>
      </c>
      <c r="DF105" s="180">
        <v>6.7</v>
      </c>
      <c r="DG105" s="180">
        <v>0</v>
      </c>
      <c r="DI105" s="179" t="s">
        <v>98</v>
      </c>
      <c r="DJ105" s="180">
        <v>499858.6</v>
      </c>
      <c r="DK105" s="180">
        <v>11</v>
      </c>
      <c r="DL105" s="180">
        <v>11</v>
      </c>
      <c r="DM105" s="180">
        <v>7</v>
      </c>
      <c r="DN105" s="180">
        <v>129</v>
      </c>
      <c r="DO105" s="180">
        <v>35</v>
      </c>
      <c r="DP105" s="180">
        <v>5</v>
      </c>
      <c r="DQ105" s="180">
        <v>65</v>
      </c>
      <c r="DR105" s="180">
        <v>499729.1</v>
      </c>
      <c r="DS105" s="180">
        <v>142.5</v>
      </c>
      <c r="DT105" s="180">
        <v>999993.3</v>
      </c>
      <c r="DU105" s="180">
        <v>1000000</v>
      </c>
      <c r="DV105" s="180">
        <v>6.7</v>
      </c>
      <c r="DW105" s="180">
        <v>0</v>
      </c>
    </row>
    <row r="106" spans="1:127" ht="14.4" thickBot="1" x14ac:dyDescent="0.35">
      <c r="A106" s="179" t="s">
        <v>99</v>
      </c>
      <c r="B106" s="180">
        <v>499865.1</v>
      </c>
      <c r="C106" s="180">
        <v>12</v>
      </c>
      <c r="D106" s="180">
        <v>16</v>
      </c>
      <c r="E106" s="180">
        <v>12</v>
      </c>
      <c r="F106" s="180">
        <v>499783.1</v>
      </c>
      <c r="G106" s="180">
        <v>17</v>
      </c>
      <c r="H106" s="180">
        <v>12</v>
      </c>
      <c r="I106" s="180">
        <v>145</v>
      </c>
      <c r="J106" s="180">
        <v>15.5</v>
      </c>
      <c r="K106" s="180">
        <v>168</v>
      </c>
      <c r="L106" s="180">
        <v>1000045.7</v>
      </c>
      <c r="M106" s="180">
        <v>1000000</v>
      </c>
      <c r="N106" s="180">
        <v>-45.7</v>
      </c>
      <c r="O106" s="180">
        <v>0</v>
      </c>
      <c r="Q106" s="179" t="s">
        <v>99</v>
      </c>
      <c r="R106" s="180">
        <v>11</v>
      </c>
      <c r="S106" s="180">
        <v>12</v>
      </c>
      <c r="T106" s="180">
        <v>499864.1</v>
      </c>
      <c r="U106" s="180">
        <v>12</v>
      </c>
      <c r="V106" s="180">
        <v>55.5</v>
      </c>
      <c r="W106" s="180">
        <v>22.5</v>
      </c>
      <c r="X106" s="180">
        <v>499799.6</v>
      </c>
      <c r="Y106" s="180">
        <v>93</v>
      </c>
      <c r="Z106" s="180">
        <v>16.5</v>
      </c>
      <c r="AA106" s="180">
        <v>152.5</v>
      </c>
      <c r="AB106" s="180">
        <v>1000038.6</v>
      </c>
      <c r="AC106" s="180">
        <v>1000000</v>
      </c>
      <c r="AD106" s="180">
        <v>-38.6</v>
      </c>
      <c r="AE106" s="180">
        <v>0</v>
      </c>
      <c r="AG106" s="179" t="s">
        <v>99</v>
      </c>
      <c r="AH106" s="180">
        <v>499708.6</v>
      </c>
      <c r="AI106" s="180">
        <v>12</v>
      </c>
      <c r="AJ106" s="180">
        <v>499869.1</v>
      </c>
      <c r="AK106" s="180">
        <v>13</v>
      </c>
      <c r="AL106" s="180">
        <v>94.5</v>
      </c>
      <c r="AM106" s="180">
        <v>17</v>
      </c>
      <c r="AN106" s="180">
        <v>12</v>
      </c>
      <c r="AO106" s="180">
        <v>138</v>
      </c>
      <c r="AP106" s="180">
        <v>15.5</v>
      </c>
      <c r="AQ106" s="180">
        <v>170</v>
      </c>
      <c r="AR106" s="180">
        <v>1000049.6</v>
      </c>
      <c r="AS106" s="180">
        <v>1000000</v>
      </c>
      <c r="AT106" s="180">
        <v>-49.6</v>
      </c>
      <c r="AU106" s="180">
        <v>0</v>
      </c>
      <c r="AW106" s="179" t="s">
        <v>99</v>
      </c>
      <c r="AX106" s="180">
        <v>12</v>
      </c>
      <c r="AY106" s="180">
        <v>12</v>
      </c>
      <c r="AZ106" s="180">
        <v>999666.1</v>
      </c>
      <c r="BA106" s="180">
        <v>13</v>
      </c>
      <c r="BB106" s="180">
        <v>52.5</v>
      </c>
      <c r="BC106" s="180">
        <v>17</v>
      </c>
      <c r="BD106" s="180">
        <v>12</v>
      </c>
      <c r="BE106" s="180">
        <v>88</v>
      </c>
      <c r="BF106" s="180">
        <v>15.5</v>
      </c>
      <c r="BG106" s="180">
        <v>150.5</v>
      </c>
      <c r="BH106" s="180">
        <v>1000038.6</v>
      </c>
      <c r="BI106" s="180">
        <v>1000000</v>
      </c>
      <c r="BJ106" s="180">
        <v>-38.6</v>
      </c>
      <c r="BK106" s="180">
        <v>0</v>
      </c>
      <c r="BM106" s="179" t="s">
        <v>99</v>
      </c>
      <c r="BN106" s="180">
        <v>999649.8</v>
      </c>
      <c r="BO106" s="180">
        <v>12</v>
      </c>
      <c r="BP106" s="180">
        <v>16</v>
      </c>
      <c r="BQ106" s="180">
        <v>13</v>
      </c>
      <c r="BR106" s="180">
        <v>55.5</v>
      </c>
      <c r="BS106" s="180">
        <v>21.5</v>
      </c>
      <c r="BT106" s="180">
        <v>12</v>
      </c>
      <c r="BU106" s="180">
        <v>94</v>
      </c>
      <c r="BV106" s="180">
        <v>15.5</v>
      </c>
      <c r="BW106" s="180">
        <v>148.5</v>
      </c>
      <c r="BX106" s="180">
        <v>1000037.7</v>
      </c>
      <c r="BY106" s="180">
        <v>1000000</v>
      </c>
      <c r="BZ106" s="180">
        <v>-37.700000000000003</v>
      </c>
      <c r="CA106" s="180">
        <v>0</v>
      </c>
      <c r="CC106" s="179" t="s">
        <v>99</v>
      </c>
      <c r="CD106" s="180">
        <v>499861.6</v>
      </c>
      <c r="CE106" s="180">
        <v>12</v>
      </c>
      <c r="CF106" s="180">
        <v>16</v>
      </c>
      <c r="CG106" s="180">
        <v>13</v>
      </c>
      <c r="CH106" s="180">
        <v>79</v>
      </c>
      <c r="CI106" s="180">
        <v>21.5</v>
      </c>
      <c r="CJ106" s="180">
        <v>12</v>
      </c>
      <c r="CK106" s="180">
        <v>129.5</v>
      </c>
      <c r="CL106" s="180">
        <v>499743.6</v>
      </c>
      <c r="CM106" s="180">
        <v>158.5</v>
      </c>
      <c r="CN106" s="180">
        <v>1000046.7</v>
      </c>
      <c r="CO106" s="180">
        <v>1000000</v>
      </c>
      <c r="CP106" s="180">
        <v>-46.7</v>
      </c>
      <c r="CQ106" s="180">
        <v>0</v>
      </c>
      <c r="CS106" s="179" t="s">
        <v>99</v>
      </c>
      <c r="CT106" s="180">
        <v>499861.6</v>
      </c>
      <c r="CU106" s="180">
        <v>12</v>
      </c>
      <c r="CV106" s="180">
        <v>16</v>
      </c>
      <c r="CW106" s="180">
        <v>13</v>
      </c>
      <c r="CX106" s="180">
        <v>79</v>
      </c>
      <c r="CY106" s="180">
        <v>21.5</v>
      </c>
      <c r="CZ106" s="180">
        <v>12</v>
      </c>
      <c r="DA106" s="180">
        <v>129.5</v>
      </c>
      <c r="DB106" s="180">
        <v>499743.6</v>
      </c>
      <c r="DC106" s="180">
        <v>158.5</v>
      </c>
      <c r="DD106" s="180">
        <v>1000046.7</v>
      </c>
      <c r="DE106" s="180">
        <v>1000000</v>
      </c>
      <c r="DF106" s="180">
        <v>-46.7</v>
      </c>
      <c r="DG106" s="180">
        <v>0</v>
      </c>
      <c r="DI106" s="179" t="s">
        <v>99</v>
      </c>
      <c r="DJ106" s="180">
        <v>499861.6</v>
      </c>
      <c r="DK106" s="180">
        <v>12</v>
      </c>
      <c r="DL106" s="180">
        <v>16</v>
      </c>
      <c r="DM106" s="180">
        <v>13</v>
      </c>
      <c r="DN106" s="180">
        <v>79</v>
      </c>
      <c r="DO106" s="180">
        <v>21.5</v>
      </c>
      <c r="DP106" s="180">
        <v>12</v>
      </c>
      <c r="DQ106" s="180">
        <v>129.5</v>
      </c>
      <c r="DR106" s="180">
        <v>499743.6</v>
      </c>
      <c r="DS106" s="180">
        <v>158.5</v>
      </c>
      <c r="DT106" s="180">
        <v>1000046.7</v>
      </c>
      <c r="DU106" s="180">
        <v>1000000</v>
      </c>
      <c r="DV106" s="180">
        <v>-46.7</v>
      </c>
      <c r="DW106" s="180">
        <v>0</v>
      </c>
    </row>
    <row r="107" spans="1:127" ht="14.4" thickBot="1" x14ac:dyDescent="0.35">
      <c r="A107" s="179" t="s">
        <v>100</v>
      </c>
      <c r="B107" s="180">
        <v>499863.1</v>
      </c>
      <c r="C107" s="180">
        <v>18</v>
      </c>
      <c r="D107" s="180">
        <v>12</v>
      </c>
      <c r="E107" s="180">
        <v>7</v>
      </c>
      <c r="F107" s="180">
        <v>499849.1</v>
      </c>
      <c r="G107" s="180">
        <v>14</v>
      </c>
      <c r="H107" s="180">
        <v>3</v>
      </c>
      <c r="I107" s="180">
        <v>53</v>
      </c>
      <c r="J107" s="180">
        <v>0</v>
      </c>
      <c r="K107" s="180">
        <v>155</v>
      </c>
      <c r="L107" s="180">
        <v>999974.2</v>
      </c>
      <c r="M107" s="180">
        <v>1000000</v>
      </c>
      <c r="N107" s="180">
        <v>25.8</v>
      </c>
      <c r="O107" s="180">
        <v>0</v>
      </c>
      <c r="Q107" s="179" t="s">
        <v>100</v>
      </c>
      <c r="R107" s="180">
        <v>9</v>
      </c>
      <c r="S107" s="180">
        <v>23</v>
      </c>
      <c r="T107" s="180">
        <v>499860.1</v>
      </c>
      <c r="U107" s="180">
        <v>7</v>
      </c>
      <c r="V107" s="180">
        <v>106.5</v>
      </c>
      <c r="W107" s="180">
        <v>19.5</v>
      </c>
      <c r="X107" s="180">
        <v>499790.6</v>
      </c>
      <c r="Y107" s="180">
        <v>15.5</v>
      </c>
      <c r="Z107" s="180">
        <v>0</v>
      </c>
      <c r="AA107" s="180">
        <v>146.5</v>
      </c>
      <c r="AB107" s="180">
        <v>999977.6</v>
      </c>
      <c r="AC107" s="180">
        <v>1000000</v>
      </c>
      <c r="AD107" s="180">
        <v>22.4</v>
      </c>
      <c r="AE107" s="180">
        <v>0</v>
      </c>
      <c r="AG107" s="179" t="s">
        <v>100</v>
      </c>
      <c r="AH107" s="180">
        <v>499706.6</v>
      </c>
      <c r="AI107" s="180">
        <v>18.5</v>
      </c>
      <c r="AJ107" s="180">
        <v>499865.1</v>
      </c>
      <c r="AK107" s="180">
        <v>8</v>
      </c>
      <c r="AL107" s="180">
        <v>145</v>
      </c>
      <c r="AM107" s="180">
        <v>14</v>
      </c>
      <c r="AN107" s="180">
        <v>3</v>
      </c>
      <c r="AO107" s="180">
        <v>50.5</v>
      </c>
      <c r="AP107" s="180">
        <v>0</v>
      </c>
      <c r="AQ107" s="180">
        <v>153.5</v>
      </c>
      <c r="AR107" s="180">
        <v>999964.1</v>
      </c>
      <c r="AS107" s="180">
        <v>1000000</v>
      </c>
      <c r="AT107" s="180">
        <v>35.9</v>
      </c>
      <c r="AU107" s="180">
        <v>0</v>
      </c>
      <c r="AW107" s="179" t="s">
        <v>100</v>
      </c>
      <c r="AX107" s="180">
        <v>10</v>
      </c>
      <c r="AY107" s="180">
        <v>19.5</v>
      </c>
      <c r="AZ107" s="180">
        <v>999662.1</v>
      </c>
      <c r="BA107" s="180">
        <v>8</v>
      </c>
      <c r="BB107" s="180">
        <v>92</v>
      </c>
      <c r="BC107" s="180">
        <v>14</v>
      </c>
      <c r="BD107" s="180">
        <v>3</v>
      </c>
      <c r="BE107" s="180">
        <v>10</v>
      </c>
      <c r="BF107" s="180">
        <v>0</v>
      </c>
      <c r="BG107" s="180">
        <v>144.5</v>
      </c>
      <c r="BH107" s="180">
        <v>999963.1</v>
      </c>
      <c r="BI107" s="180">
        <v>1000000</v>
      </c>
      <c r="BJ107" s="180">
        <v>36.9</v>
      </c>
      <c r="BK107" s="180">
        <v>0</v>
      </c>
      <c r="BM107" s="179" t="s">
        <v>100</v>
      </c>
      <c r="BN107" s="180">
        <v>999647.8</v>
      </c>
      <c r="BO107" s="180">
        <v>23</v>
      </c>
      <c r="BP107" s="180">
        <v>12</v>
      </c>
      <c r="BQ107" s="180">
        <v>8</v>
      </c>
      <c r="BR107" s="180">
        <v>105.5</v>
      </c>
      <c r="BS107" s="180">
        <v>18.5</v>
      </c>
      <c r="BT107" s="180">
        <v>3</v>
      </c>
      <c r="BU107" s="180">
        <v>18</v>
      </c>
      <c r="BV107" s="180">
        <v>0</v>
      </c>
      <c r="BW107" s="180">
        <v>142.5</v>
      </c>
      <c r="BX107" s="180">
        <v>999978.3</v>
      </c>
      <c r="BY107" s="180">
        <v>1000000</v>
      </c>
      <c r="BZ107" s="180">
        <v>21.7</v>
      </c>
      <c r="CA107" s="180">
        <v>0</v>
      </c>
      <c r="CC107" s="179" t="s">
        <v>100</v>
      </c>
      <c r="CD107" s="180">
        <v>499859.6</v>
      </c>
      <c r="CE107" s="180">
        <v>23</v>
      </c>
      <c r="CF107" s="180">
        <v>12</v>
      </c>
      <c r="CG107" s="180">
        <v>8</v>
      </c>
      <c r="CH107" s="180">
        <v>142.5</v>
      </c>
      <c r="CI107" s="180">
        <v>18.5</v>
      </c>
      <c r="CJ107" s="180">
        <v>3</v>
      </c>
      <c r="CK107" s="180">
        <v>40</v>
      </c>
      <c r="CL107" s="180">
        <v>499728.1</v>
      </c>
      <c r="CM107" s="180">
        <v>143.5</v>
      </c>
      <c r="CN107" s="180">
        <v>999978.3</v>
      </c>
      <c r="CO107" s="180">
        <v>1000000</v>
      </c>
      <c r="CP107" s="180">
        <v>21.7</v>
      </c>
      <c r="CQ107" s="180">
        <v>0</v>
      </c>
      <c r="CS107" s="179" t="s">
        <v>100</v>
      </c>
      <c r="CT107" s="180">
        <v>499859.6</v>
      </c>
      <c r="CU107" s="180">
        <v>23</v>
      </c>
      <c r="CV107" s="180">
        <v>12</v>
      </c>
      <c r="CW107" s="180">
        <v>8</v>
      </c>
      <c r="CX107" s="180">
        <v>142.5</v>
      </c>
      <c r="CY107" s="180">
        <v>18.5</v>
      </c>
      <c r="CZ107" s="180">
        <v>3</v>
      </c>
      <c r="DA107" s="180">
        <v>40</v>
      </c>
      <c r="DB107" s="180">
        <v>499728.1</v>
      </c>
      <c r="DC107" s="180">
        <v>143.5</v>
      </c>
      <c r="DD107" s="180">
        <v>999978.3</v>
      </c>
      <c r="DE107" s="180">
        <v>1000000</v>
      </c>
      <c r="DF107" s="180">
        <v>21.7</v>
      </c>
      <c r="DG107" s="180">
        <v>0</v>
      </c>
      <c r="DI107" s="179" t="s">
        <v>100</v>
      </c>
      <c r="DJ107" s="180">
        <v>499859.6</v>
      </c>
      <c r="DK107" s="180">
        <v>23</v>
      </c>
      <c r="DL107" s="180">
        <v>12</v>
      </c>
      <c r="DM107" s="180">
        <v>8</v>
      </c>
      <c r="DN107" s="180">
        <v>142.5</v>
      </c>
      <c r="DO107" s="180">
        <v>18.5</v>
      </c>
      <c r="DP107" s="180">
        <v>3</v>
      </c>
      <c r="DQ107" s="180">
        <v>40</v>
      </c>
      <c r="DR107" s="180">
        <v>499728.1</v>
      </c>
      <c r="DS107" s="180">
        <v>143.5</v>
      </c>
      <c r="DT107" s="180">
        <v>999978.3</v>
      </c>
      <c r="DU107" s="180">
        <v>1000000</v>
      </c>
      <c r="DV107" s="180">
        <v>21.7</v>
      </c>
      <c r="DW107" s="180">
        <v>0</v>
      </c>
    </row>
    <row r="108" spans="1:127" ht="14.4" thickBot="1" x14ac:dyDescent="0.35">
      <c r="A108" s="179" t="s">
        <v>498</v>
      </c>
      <c r="B108" s="180">
        <v>499864.1</v>
      </c>
      <c r="C108" s="180">
        <v>16</v>
      </c>
      <c r="D108" s="180">
        <v>13</v>
      </c>
      <c r="E108" s="180">
        <v>11</v>
      </c>
      <c r="F108" s="180">
        <v>499836.1</v>
      </c>
      <c r="G108" s="180">
        <v>18</v>
      </c>
      <c r="H108" s="180">
        <v>10</v>
      </c>
      <c r="I108" s="180">
        <v>75</v>
      </c>
      <c r="J108" s="180">
        <v>4</v>
      </c>
      <c r="K108" s="180">
        <v>158</v>
      </c>
      <c r="L108" s="180">
        <v>1000005.2</v>
      </c>
      <c r="M108" s="180">
        <v>1000000</v>
      </c>
      <c r="N108" s="180">
        <v>-5.2</v>
      </c>
      <c r="O108" s="180">
        <v>0</v>
      </c>
      <c r="Q108" s="179" t="s">
        <v>498</v>
      </c>
      <c r="R108" s="180">
        <v>10</v>
      </c>
      <c r="S108" s="180">
        <v>21</v>
      </c>
      <c r="T108" s="180">
        <v>499861.1</v>
      </c>
      <c r="U108" s="180">
        <v>11</v>
      </c>
      <c r="V108" s="180">
        <v>105.5</v>
      </c>
      <c r="W108" s="180">
        <v>23.5</v>
      </c>
      <c r="X108" s="180">
        <v>499797.6</v>
      </c>
      <c r="Y108" s="180">
        <v>22</v>
      </c>
      <c r="Z108" s="180">
        <v>4</v>
      </c>
      <c r="AA108" s="180">
        <v>149.5</v>
      </c>
      <c r="AB108" s="180">
        <v>1000005.1</v>
      </c>
      <c r="AC108" s="180">
        <v>1000000</v>
      </c>
      <c r="AD108" s="180">
        <v>-5.0999999999999996</v>
      </c>
      <c r="AE108" s="180">
        <v>0</v>
      </c>
      <c r="AG108" s="179" t="s">
        <v>498</v>
      </c>
      <c r="AH108" s="180">
        <v>499707.6</v>
      </c>
      <c r="AI108" s="180">
        <v>16</v>
      </c>
      <c r="AJ108" s="180">
        <v>499866.1</v>
      </c>
      <c r="AK108" s="180">
        <v>12</v>
      </c>
      <c r="AL108" s="180">
        <v>143</v>
      </c>
      <c r="AM108" s="180">
        <v>18</v>
      </c>
      <c r="AN108" s="180">
        <v>10</v>
      </c>
      <c r="AO108" s="180">
        <v>72</v>
      </c>
      <c r="AP108" s="180">
        <v>4</v>
      </c>
      <c r="AQ108" s="180">
        <v>156.5</v>
      </c>
      <c r="AR108" s="180">
        <v>1000005.1</v>
      </c>
      <c r="AS108" s="180">
        <v>1000000</v>
      </c>
      <c r="AT108" s="180">
        <v>-5.0999999999999996</v>
      </c>
      <c r="AU108" s="180">
        <v>0</v>
      </c>
      <c r="AW108" s="179" t="s">
        <v>498</v>
      </c>
      <c r="AX108" s="180">
        <v>11</v>
      </c>
      <c r="AY108" s="180">
        <v>16</v>
      </c>
      <c r="AZ108" s="180">
        <v>999663.1</v>
      </c>
      <c r="BA108" s="180">
        <v>12</v>
      </c>
      <c r="BB108" s="180">
        <v>91</v>
      </c>
      <c r="BC108" s="180">
        <v>18</v>
      </c>
      <c r="BD108" s="180">
        <v>10</v>
      </c>
      <c r="BE108" s="180">
        <v>32.5</v>
      </c>
      <c r="BF108" s="180">
        <v>4</v>
      </c>
      <c r="BG108" s="180">
        <v>147.5</v>
      </c>
      <c r="BH108" s="180">
        <v>1000005.1</v>
      </c>
      <c r="BI108" s="180">
        <v>1000000</v>
      </c>
      <c r="BJ108" s="180">
        <v>-5.0999999999999996</v>
      </c>
      <c r="BK108" s="180">
        <v>0</v>
      </c>
      <c r="BM108" s="179" t="s">
        <v>498</v>
      </c>
      <c r="BN108" s="180">
        <v>999648.8</v>
      </c>
      <c r="BO108" s="180">
        <v>21</v>
      </c>
      <c r="BP108" s="180">
        <v>13</v>
      </c>
      <c r="BQ108" s="180">
        <v>12</v>
      </c>
      <c r="BR108" s="180">
        <v>104.5</v>
      </c>
      <c r="BS108" s="180">
        <v>22.5</v>
      </c>
      <c r="BT108" s="180">
        <v>10</v>
      </c>
      <c r="BU108" s="180">
        <v>24</v>
      </c>
      <c r="BV108" s="180">
        <v>4</v>
      </c>
      <c r="BW108" s="180">
        <v>145.5</v>
      </c>
      <c r="BX108" s="180">
        <v>1000005.3</v>
      </c>
      <c r="BY108" s="180">
        <v>1000000</v>
      </c>
      <c r="BZ108" s="180">
        <v>-5.3</v>
      </c>
      <c r="CA108" s="180">
        <v>0</v>
      </c>
      <c r="CC108" s="179" t="s">
        <v>498</v>
      </c>
      <c r="CD108" s="180">
        <v>499860.6</v>
      </c>
      <c r="CE108" s="180">
        <v>21</v>
      </c>
      <c r="CF108" s="180">
        <v>13</v>
      </c>
      <c r="CG108" s="180">
        <v>12</v>
      </c>
      <c r="CH108" s="180">
        <v>141.5</v>
      </c>
      <c r="CI108" s="180">
        <v>22.5</v>
      </c>
      <c r="CJ108" s="180">
        <v>10</v>
      </c>
      <c r="CK108" s="180">
        <v>46</v>
      </c>
      <c r="CL108" s="180">
        <v>499732.1</v>
      </c>
      <c r="CM108" s="180">
        <v>146.5</v>
      </c>
      <c r="CN108" s="180">
        <v>1000005.3</v>
      </c>
      <c r="CO108" s="180">
        <v>1000000</v>
      </c>
      <c r="CP108" s="180">
        <v>-5.3</v>
      </c>
      <c r="CQ108" s="180">
        <v>0</v>
      </c>
      <c r="CS108" s="179" t="s">
        <v>498</v>
      </c>
      <c r="CT108" s="180">
        <v>499860.6</v>
      </c>
      <c r="CU108" s="180">
        <v>21</v>
      </c>
      <c r="CV108" s="180">
        <v>13</v>
      </c>
      <c r="CW108" s="180">
        <v>12</v>
      </c>
      <c r="CX108" s="180">
        <v>141.5</v>
      </c>
      <c r="CY108" s="180">
        <v>22.5</v>
      </c>
      <c r="CZ108" s="180">
        <v>10</v>
      </c>
      <c r="DA108" s="180">
        <v>46</v>
      </c>
      <c r="DB108" s="180">
        <v>499732.1</v>
      </c>
      <c r="DC108" s="180">
        <v>146.5</v>
      </c>
      <c r="DD108" s="180">
        <v>1000005.3</v>
      </c>
      <c r="DE108" s="180">
        <v>1000000</v>
      </c>
      <c r="DF108" s="180">
        <v>-5.3</v>
      </c>
      <c r="DG108" s="180">
        <v>0</v>
      </c>
      <c r="DI108" s="179" t="s">
        <v>498</v>
      </c>
      <c r="DJ108" s="180">
        <v>499860.6</v>
      </c>
      <c r="DK108" s="180">
        <v>21</v>
      </c>
      <c r="DL108" s="180">
        <v>13</v>
      </c>
      <c r="DM108" s="180">
        <v>12</v>
      </c>
      <c r="DN108" s="180">
        <v>141.5</v>
      </c>
      <c r="DO108" s="180">
        <v>22.5</v>
      </c>
      <c r="DP108" s="180">
        <v>10</v>
      </c>
      <c r="DQ108" s="180">
        <v>46</v>
      </c>
      <c r="DR108" s="180">
        <v>499732.1</v>
      </c>
      <c r="DS108" s="180">
        <v>146.5</v>
      </c>
      <c r="DT108" s="180">
        <v>1000005.3</v>
      </c>
      <c r="DU108" s="180">
        <v>1000000</v>
      </c>
      <c r="DV108" s="180">
        <v>-5.3</v>
      </c>
      <c r="DW108" s="180">
        <v>0</v>
      </c>
    </row>
    <row r="109" spans="1:127" ht="14.4" thickBot="1" x14ac:dyDescent="0.35">
      <c r="A109" s="179" t="s">
        <v>499</v>
      </c>
      <c r="B109" s="180">
        <v>499859.1</v>
      </c>
      <c r="C109" s="180">
        <v>8</v>
      </c>
      <c r="D109" s="180">
        <v>6</v>
      </c>
      <c r="E109" s="180">
        <v>8</v>
      </c>
      <c r="F109" s="180">
        <v>499850.1</v>
      </c>
      <c r="G109" s="180">
        <v>16</v>
      </c>
      <c r="H109" s="180">
        <v>23</v>
      </c>
      <c r="I109" s="180">
        <v>2</v>
      </c>
      <c r="J109" s="180">
        <v>17.5</v>
      </c>
      <c r="K109" s="180">
        <v>225</v>
      </c>
      <c r="L109" s="180">
        <v>1000014.7</v>
      </c>
      <c r="M109" s="180">
        <v>1000000</v>
      </c>
      <c r="N109" s="180">
        <v>-14.7</v>
      </c>
      <c r="O109" s="180">
        <v>0</v>
      </c>
      <c r="Q109" s="179" t="s">
        <v>499</v>
      </c>
      <c r="R109" s="180">
        <v>5</v>
      </c>
      <c r="S109" s="180">
        <v>8</v>
      </c>
      <c r="T109" s="180">
        <v>499855.1</v>
      </c>
      <c r="U109" s="180">
        <v>8</v>
      </c>
      <c r="V109" s="180">
        <v>107.5</v>
      </c>
      <c r="W109" s="180">
        <v>21.5</v>
      </c>
      <c r="X109" s="180">
        <v>499810.6</v>
      </c>
      <c r="Y109" s="180">
        <v>2</v>
      </c>
      <c r="Z109" s="180">
        <v>18.5</v>
      </c>
      <c r="AA109" s="180">
        <v>179</v>
      </c>
      <c r="AB109" s="180">
        <v>1000015.1</v>
      </c>
      <c r="AC109" s="180">
        <v>1000000</v>
      </c>
      <c r="AD109" s="180">
        <v>-15.1</v>
      </c>
      <c r="AE109" s="180">
        <v>0</v>
      </c>
      <c r="AG109" s="179" t="s">
        <v>499</v>
      </c>
      <c r="AH109" s="180">
        <v>499701.6</v>
      </c>
      <c r="AI109" s="180">
        <v>9</v>
      </c>
      <c r="AJ109" s="180">
        <v>499860.1</v>
      </c>
      <c r="AK109" s="180">
        <v>9</v>
      </c>
      <c r="AL109" s="180">
        <v>146</v>
      </c>
      <c r="AM109" s="180">
        <v>16</v>
      </c>
      <c r="AN109" s="180">
        <v>23</v>
      </c>
      <c r="AO109" s="180">
        <v>2</v>
      </c>
      <c r="AP109" s="180">
        <v>17.5</v>
      </c>
      <c r="AQ109" s="180">
        <v>231</v>
      </c>
      <c r="AR109" s="180">
        <v>1000015.1</v>
      </c>
      <c r="AS109" s="180">
        <v>1000000</v>
      </c>
      <c r="AT109" s="180">
        <v>-15.1</v>
      </c>
      <c r="AU109" s="180">
        <v>0</v>
      </c>
      <c r="AW109" s="179" t="s">
        <v>499</v>
      </c>
      <c r="AX109" s="180">
        <v>6</v>
      </c>
      <c r="AY109" s="180">
        <v>9</v>
      </c>
      <c r="AZ109" s="180">
        <v>999657.1</v>
      </c>
      <c r="BA109" s="180">
        <v>9</v>
      </c>
      <c r="BB109" s="180">
        <v>93</v>
      </c>
      <c r="BC109" s="180">
        <v>16</v>
      </c>
      <c r="BD109" s="180">
        <v>23</v>
      </c>
      <c r="BE109" s="180">
        <v>2</v>
      </c>
      <c r="BF109" s="180">
        <v>17.5</v>
      </c>
      <c r="BG109" s="180">
        <v>182</v>
      </c>
      <c r="BH109" s="180">
        <v>1000014.6</v>
      </c>
      <c r="BI109" s="180">
        <v>1000000</v>
      </c>
      <c r="BJ109" s="180">
        <v>-14.6</v>
      </c>
      <c r="BK109" s="180">
        <v>0</v>
      </c>
      <c r="BM109" s="179" t="s">
        <v>499</v>
      </c>
      <c r="BN109" s="180">
        <v>999643.8</v>
      </c>
      <c r="BO109" s="180">
        <v>9</v>
      </c>
      <c r="BP109" s="180">
        <v>7</v>
      </c>
      <c r="BQ109" s="180">
        <v>9</v>
      </c>
      <c r="BR109" s="180">
        <v>106.5</v>
      </c>
      <c r="BS109" s="180">
        <v>20.5</v>
      </c>
      <c r="BT109" s="180">
        <v>23</v>
      </c>
      <c r="BU109" s="180">
        <v>2</v>
      </c>
      <c r="BV109" s="180">
        <v>17.5</v>
      </c>
      <c r="BW109" s="180">
        <v>176.5</v>
      </c>
      <c r="BX109" s="180">
        <v>1000014.7</v>
      </c>
      <c r="BY109" s="180">
        <v>1000000</v>
      </c>
      <c r="BZ109" s="180">
        <v>-14.7</v>
      </c>
      <c r="CA109" s="180">
        <v>0</v>
      </c>
      <c r="CC109" s="179" t="s">
        <v>499</v>
      </c>
      <c r="CD109" s="180">
        <v>499855.6</v>
      </c>
      <c r="CE109" s="180">
        <v>9</v>
      </c>
      <c r="CF109" s="180">
        <v>7</v>
      </c>
      <c r="CG109" s="180">
        <v>9</v>
      </c>
      <c r="CH109" s="180">
        <v>143.5</v>
      </c>
      <c r="CI109" s="180">
        <v>20.5</v>
      </c>
      <c r="CJ109" s="180">
        <v>23</v>
      </c>
      <c r="CK109" s="180">
        <v>2</v>
      </c>
      <c r="CL109" s="180">
        <v>499745.6</v>
      </c>
      <c r="CM109" s="180">
        <v>199.5</v>
      </c>
      <c r="CN109" s="180">
        <v>1000014.7</v>
      </c>
      <c r="CO109" s="180">
        <v>1000000</v>
      </c>
      <c r="CP109" s="180">
        <v>-14.7</v>
      </c>
      <c r="CQ109" s="180">
        <v>0</v>
      </c>
      <c r="CS109" s="179" t="s">
        <v>499</v>
      </c>
      <c r="CT109" s="180">
        <v>499855.6</v>
      </c>
      <c r="CU109" s="180">
        <v>9</v>
      </c>
      <c r="CV109" s="180">
        <v>7</v>
      </c>
      <c r="CW109" s="180">
        <v>9</v>
      </c>
      <c r="CX109" s="180">
        <v>143.5</v>
      </c>
      <c r="CY109" s="180">
        <v>20.5</v>
      </c>
      <c r="CZ109" s="180">
        <v>23</v>
      </c>
      <c r="DA109" s="180">
        <v>2</v>
      </c>
      <c r="DB109" s="180">
        <v>499745.6</v>
      </c>
      <c r="DC109" s="180">
        <v>199.5</v>
      </c>
      <c r="DD109" s="180">
        <v>1000014.7</v>
      </c>
      <c r="DE109" s="180">
        <v>1000000</v>
      </c>
      <c r="DF109" s="180">
        <v>-14.7</v>
      </c>
      <c r="DG109" s="180">
        <v>0</v>
      </c>
      <c r="DI109" s="179" t="s">
        <v>499</v>
      </c>
      <c r="DJ109" s="180">
        <v>499855.6</v>
      </c>
      <c r="DK109" s="180">
        <v>9</v>
      </c>
      <c r="DL109" s="180">
        <v>7</v>
      </c>
      <c r="DM109" s="180">
        <v>9</v>
      </c>
      <c r="DN109" s="180">
        <v>143.5</v>
      </c>
      <c r="DO109" s="180">
        <v>20.5</v>
      </c>
      <c r="DP109" s="180">
        <v>23</v>
      </c>
      <c r="DQ109" s="180">
        <v>2</v>
      </c>
      <c r="DR109" s="180">
        <v>499745.6</v>
      </c>
      <c r="DS109" s="180">
        <v>199.5</v>
      </c>
      <c r="DT109" s="180">
        <v>1000014.7</v>
      </c>
      <c r="DU109" s="180">
        <v>1000000</v>
      </c>
      <c r="DV109" s="180">
        <v>-14.7</v>
      </c>
      <c r="DW109" s="180">
        <v>0</v>
      </c>
    </row>
    <row r="110" spans="1:127" ht="14.4" thickBot="1" x14ac:dyDescent="0.35"/>
    <row r="111" spans="1:127" ht="14.4" thickBot="1" x14ac:dyDescent="0.35">
      <c r="A111" s="181" t="s">
        <v>131</v>
      </c>
      <c r="B111" s="182">
        <v>1000443.2</v>
      </c>
      <c r="Q111" s="181" t="s">
        <v>131</v>
      </c>
      <c r="R111" s="182">
        <v>1000337.7</v>
      </c>
      <c r="AG111" s="181" t="s">
        <v>131</v>
      </c>
      <c r="AH111" s="182">
        <v>1000444.7</v>
      </c>
      <c r="AW111" s="181" t="s">
        <v>131</v>
      </c>
      <c r="AX111" s="182">
        <v>1000356.6</v>
      </c>
      <c r="BM111" s="181" t="s">
        <v>131</v>
      </c>
      <c r="BN111" s="182">
        <v>1000373.8</v>
      </c>
      <c r="CC111" s="181" t="s">
        <v>131</v>
      </c>
      <c r="CD111" s="182">
        <v>1000462.2</v>
      </c>
      <c r="CS111" s="181" t="s">
        <v>131</v>
      </c>
      <c r="CT111" s="182">
        <v>1000462.2</v>
      </c>
      <c r="DI111" s="181" t="s">
        <v>131</v>
      </c>
      <c r="DJ111" s="182">
        <v>1000462.2</v>
      </c>
    </row>
    <row r="112" spans="1:127" ht="14.4" thickBot="1" x14ac:dyDescent="0.35">
      <c r="A112" s="181" t="s">
        <v>638</v>
      </c>
      <c r="B112" s="182">
        <v>999539.19999999995</v>
      </c>
      <c r="Q112" s="181" t="s">
        <v>638</v>
      </c>
      <c r="R112" s="182">
        <v>999635.7</v>
      </c>
      <c r="AG112" s="181" t="s">
        <v>638</v>
      </c>
      <c r="AH112" s="182">
        <v>999549.7</v>
      </c>
      <c r="AW112" s="181" t="s">
        <v>638</v>
      </c>
      <c r="AX112" s="182">
        <v>999650.1</v>
      </c>
      <c r="BM112" s="181" t="s">
        <v>638</v>
      </c>
      <c r="BN112" s="182">
        <v>999637.8</v>
      </c>
      <c r="CC112" s="181" t="s">
        <v>638</v>
      </c>
      <c r="CD112" s="182">
        <v>999577.7</v>
      </c>
      <c r="CS112" s="181" t="s">
        <v>638</v>
      </c>
      <c r="CT112" s="182">
        <v>999577.7</v>
      </c>
      <c r="DI112" s="181" t="s">
        <v>638</v>
      </c>
      <c r="DJ112" s="182">
        <v>999577.7</v>
      </c>
    </row>
    <row r="113" spans="1:114" ht="14.4" thickBot="1" x14ac:dyDescent="0.35">
      <c r="A113" s="181" t="s">
        <v>133</v>
      </c>
      <c r="B113" s="182">
        <v>23999999.800000001</v>
      </c>
      <c r="Q113" s="181" t="s">
        <v>133</v>
      </c>
      <c r="R113" s="182">
        <v>23999999.399999999</v>
      </c>
      <c r="AG113" s="181" t="s">
        <v>133</v>
      </c>
      <c r="AH113" s="182">
        <v>23999998.899999999</v>
      </c>
      <c r="AW113" s="181" t="s">
        <v>133</v>
      </c>
      <c r="AX113" s="182">
        <v>23999999.399999999</v>
      </c>
      <c r="BM113" s="181" t="s">
        <v>133</v>
      </c>
      <c r="BN113" s="182">
        <v>24000000.199999999</v>
      </c>
      <c r="CC113" s="181" t="s">
        <v>133</v>
      </c>
      <c r="CD113" s="182">
        <v>24000000.399999999</v>
      </c>
      <c r="CS113" s="181" t="s">
        <v>133</v>
      </c>
      <c r="CT113" s="182">
        <v>24000000.399999999</v>
      </c>
      <c r="DI113" s="181" t="s">
        <v>133</v>
      </c>
      <c r="DJ113" s="182">
        <v>24000000.399999999</v>
      </c>
    </row>
    <row r="114" spans="1:114" ht="14.4" thickBot="1" x14ac:dyDescent="0.35">
      <c r="A114" s="181" t="s">
        <v>134</v>
      </c>
      <c r="B114" s="182">
        <v>24000000</v>
      </c>
      <c r="Q114" s="181" t="s">
        <v>134</v>
      </c>
      <c r="R114" s="182">
        <v>24000000</v>
      </c>
      <c r="AG114" s="181" t="s">
        <v>134</v>
      </c>
      <c r="AH114" s="182">
        <v>24000000</v>
      </c>
      <c r="AW114" s="181" t="s">
        <v>134</v>
      </c>
      <c r="AX114" s="182">
        <v>24000000</v>
      </c>
      <c r="BM114" s="181" t="s">
        <v>134</v>
      </c>
      <c r="BN114" s="182">
        <v>24000000</v>
      </c>
      <c r="CC114" s="181" t="s">
        <v>134</v>
      </c>
      <c r="CD114" s="182">
        <v>24000000</v>
      </c>
      <c r="CS114" s="181" t="s">
        <v>134</v>
      </c>
      <c r="CT114" s="182">
        <v>24000000</v>
      </c>
      <c r="DI114" s="181" t="s">
        <v>134</v>
      </c>
      <c r="DJ114" s="182">
        <v>24000000</v>
      </c>
    </row>
    <row r="115" spans="1:114" ht="14.4" thickBot="1" x14ac:dyDescent="0.35">
      <c r="A115" s="181" t="s">
        <v>135</v>
      </c>
      <c r="B115" s="182">
        <v>-0.2</v>
      </c>
      <c r="Q115" s="181" t="s">
        <v>135</v>
      </c>
      <c r="R115" s="182">
        <v>-0.6</v>
      </c>
      <c r="AG115" s="181" t="s">
        <v>135</v>
      </c>
      <c r="AH115" s="182">
        <v>-1.1000000000000001</v>
      </c>
      <c r="AW115" s="181" t="s">
        <v>135</v>
      </c>
      <c r="AX115" s="182">
        <v>-0.6</v>
      </c>
      <c r="BM115" s="181" t="s">
        <v>135</v>
      </c>
      <c r="BN115" s="182">
        <v>0.2</v>
      </c>
      <c r="CC115" s="181" t="s">
        <v>135</v>
      </c>
      <c r="CD115" s="182">
        <v>0.4</v>
      </c>
      <c r="CS115" s="181" t="s">
        <v>135</v>
      </c>
      <c r="CT115" s="182">
        <v>0.4</v>
      </c>
      <c r="DI115" s="181" t="s">
        <v>135</v>
      </c>
      <c r="DJ115" s="182">
        <v>0.4</v>
      </c>
    </row>
    <row r="116" spans="1:114" ht="14.4" thickBot="1" x14ac:dyDescent="0.35">
      <c r="A116" s="181" t="s">
        <v>136</v>
      </c>
      <c r="B116" s="182"/>
      <c r="Q116" s="181" t="s">
        <v>136</v>
      </c>
      <c r="R116" s="182"/>
      <c r="AG116" s="181" t="s">
        <v>136</v>
      </c>
      <c r="AH116" s="182"/>
      <c r="AW116" s="181" t="s">
        <v>136</v>
      </c>
      <c r="AX116" s="182"/>
      <c r="BM116" s="181" t="s">
        <v>136</v>
      </c>
      <c r="BN116" s="182"/>
      <c r="CC116" s="181" t="s">
        <v>136</v>
      </c>
      <c r="CD116" s="182"/>
      <c r="CS116" s="181" t="s">
        <v>136</v>
      </c>
      <c r="CT116" s="182"/>
      <c r="DI116" s="181" t="s">
        <v>136</v>
      </c>
      <c r="DJ116" s="182"/>
    </row>
    <row r="117" spans="1:114" ht="14.4" thickBot="1" x14ac:dyDescent="0.35">
      <c r="A117" s="181" t="s">
        <v>137</v>
      </c>
      <c r="B117" s="182"/>
      <c r="Q117" s="181" t="s">
        <v>137</v>
      </c>
      <c r="R117" s="182"/>
      <c r="AG117" s="181" t="s">
        <v>137</v>
      </c>
      <c r="AH117" s="182"/>
      <c r="AW117" s="181" t="s">
        <v>137</v>
      </c>
      <c r="AX117" s="182"/>
      <c r="BM117" s="181" t="s">
        <v>137</v>
      </c>
      <c r="BN117" s="182"/>
      <c r="CC117" s="181" t="s">
        <v>137</v>
      </c>
      <c r="CD117" s="182"/>
      <c r="CS117" s="181" t="s">
        <v>137</v>
      </c>
      <c r="CT117" s="182"/>
      <c r="DI117" s="181" t="s">
        <v>137</v>
      </c>
      <c r="DJ117" s="182"/>
    </row>
    <row r="118" spans="1:114" ht="14.4" thickBot="1" x14ac:dyDescent="0.35">
      <c r="A118" s="181" t="s">
        <v>138</v>
      </c>
      <c r="B118" s="182">
        <v>0</v>
      </c>
      <c r="Q118" s="181" t="s">
        <v>138</v>
      </c>
      <c r="R118" s="182">
        <v>0</v>
      </c>
      <c r="AG118" s="181" t="s">
        <v>138</v>
      </c>
      <c r="AH118" s="182">
        <v>0</v>
      </c>
      <c r="AW118" s="181" t="s">
        <v>138</v>
      </c>
      <c r="AX118" s="182">
        <v>0</v>
      </c>
      <c r="BM118" s="181" t="s">
        <v>138</v>
      </c>
      <c r="BN118" s="182">
        <v>0</v>
      </c>
      <c r="CC118" s="181" t="s">
        <v>138</v>
      </c>
      <c r="CD118" s="182">
        <v>0</v>
      </c>
      <c r="CS118" s="181" t="s">
        <v>138</v>
      </c>
      <c r="CT118" s="182">
        <v>0</v>
      </c>
      <c r="DI118" s="181" t="s">
        <v>138</v>
      </c>
      <c r="DJ118" s="182">
        <v>0</v>
      </c>
    </row>
    <row r="120" spans="1:114" x14ac:dyDescent="0.3">
      <c r="A120" s="93" t="s">
        <v>139</v>
      </c>
      <c r="Q120" s="93" t="s">
        <v>139</v>
      </c>
      <c r="AG120" s="93" t="s">
        <v>139</v>
      </c>
      <c r="AW120" s="93" t="s">
        <v>139</v>
      </c>
      <c r="BM120" s="93" t="s">
        <v>139</v>
      </c>
      <c r="CC120" s="93" t="s">
        <v>139</v>
      </c>
      <c r="CS120" s="93" t="s">
        <v>139</v>
      </c>
      <c r="DI120" s="93" t="s">
        <v>139</v>
      </c>
    </row>
    <row r="122" spans="1:114" x14ac:dyDescent="0.3">
      <c r="A122" s="183" t="s">
        <v>639</v>
      </c>
      <c r="Q122" s="183" t="s">
        <v>639</v>
      </c>
      <c r="AG122" s="183" t="s">
        <v>639</v>
      </c>
      <c r="AW122" s="183" t="s">
        <v>639</v>
      </c>
      <c r="BM122" s="183" t="s">
        <v>639</v>
      </c>
      <c r="CC122" s="183" t="s">
        <v>639</v>
      </c>
      <c r="CS122" s="183" t="s">
        <v>639</v>
      </c>
      <c r="DI122" s="183" t="s">
        <v>639</v>
      </c>
    </row>
    <row r="123" spans="1:114" x14ac:dyDescent="0.3">
      <c r="A123" s="183" t="s">
        <v>871</v>
      </c>
      <c r="Q123" s="183" t="s">
        <v>753</v>
      </c>
      <c r="AG123" s="183" t="s">
        <v>1147</v>
      </c>
      <c r="AW123" s="183" t="s">
        <v>1249</v>
      </c>
      <c r="BM123" s="183" t="s">
        <v>1147</v>
      </c>
      <c r="CC123" s="183" t="s">
        <v>1425</v>
      </c>
      <c r="CS123" s="183" t="s">
        <v>1249</v>
      </c>
      <c r="DI123" s="183" t="s">
        <v>1147</v>
      </c>
    </row>
  </sheetData>
  <hyperlinks>
    <hyperlink ref="A120" r:id="rId1" display="https://miau.my-x.hu/myx-free/coco/test/695362620230426184611.html" xr:uid="{C9A2A1D3-33CC-4D63-B864-0EC959021948}"/>
    <hyperlink ref="Q120" r:id="rId2" display="https://miau.my-x.hu/myx-free/coco/test/916586720230426184732.html" xr:uid="{1EEEE228-3AC5-4BA6-9CC9-B067E8810B25}"/>
    <hyperlink ref="AG120" r:id="rId3" display="https://miau.my-x.hu/myx-free/coco/test/852929820230426184836.html" xr:uid="{FD4E5930-838F-4076-A4F9-44ACE0094FF8}"/>
    <hyperlink ref="AW120" r:id="rId4" display="https://miau.my-x.hu/myx-free/coco/test/484142120230426184946.html" xr:uid="{BB66A7D4-DEAA-479C-A06A-60CA64EB5C62}"/>
    <hyperlink ref="BM120" r:id="rId5" display="https://miau.my-x.hu/myx-free/coco/test/862889720230426185053.html" xr:uid="{E4E37302-B646-437D-A9C7-109966EA9B53}"/>
    <hyperlink ref="CC120" r:id="rId6" display="https://miau.my-x.hu/myx-free/coco/test/651954120230426185235.html" xr:uid="{32B4ED5E-2B40-4223-BF88-2CA9DDB7180E}"/>
    <hyperlink ref="CS120" r:id="rId7" display="https://miau.my-x.hu/myx-free/coco/test/159328920230426185405.html" xr:uid="{8FA162CB-E61C-4636-9737-906CE604E7C6}"/>
    <hyperlink ref="DI120" r:id="rId8" display="https://miau.my-x.hu/myx-free/coco/test/207952220230426185532.html" xr:uid="{C2FC6374-0F66-47D4-8556-7EF4C84C2849}"/>
  </hyperlinks>
  <pageMargins left="0.7" right="0.7" top="0.78740157499999996" bottom="0.78740157499999996" header="0.3" footer="0.3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AH46"/>
  <sheetViews>
    <sheetView tabSelected="1" zoomScale="50" zoomScaleNormal="36" workbookViewId="0">
      <selection activeCell="Y13" sqref="Y13:AI46"/>
    </sheetView>
  </sheetViews>
  <sheetFormatPr baseColWidth="10" defaultColWidth="8.88671875" defaultRowHeight="13.8" x14ac:dyDescent="0.3"/>
  <cols>
    <col min="1" max="1" width="7" bestFit="1" customWidth="1"/>
    <col min="2" max="2" width="15.33203125" customWidth="1"/>
    <col min="3" max="3" width="18.6640625" customWidth="1"/>
    <col min="25" max="25" width="13.21875" bestFit="1" customWidth="1"/>
    <col min="35" max="35" width="2" customWidth="1"/>
  </cols>
  <sheetData>
    <row r="1" spans="1:26" x14ac:dyDescent="0.3">
      <c r="B1" s="187" t="s">
        <v>867</v>
      </c>
      <c r="C1" s="187" t="s">
        <v>868</v>
      </c>
      <c r="Y1" s="24" t="s">
        <v>1430</v>
      </c>
      <c r="Z1" s="24" t="s">
        <v>1431</v>
      </c>
    </row>
    <row r="2" spans="1:26" x14ac:dyDescent="0.3">
      <c r="A2" s="24">
        <f>B2</f>
        <v>3420</v>
      </c>
      <c r="B2" s="24">
        <f>'konklúzió 2'!B5</f>
        <v>3420</v>
      </c>
      <c r="C2">
        <f>'konklúzió 2'!AR5</f>
        <v>0.30000000000000071</v>
      </c>
      <c r="X2" s="24" t="s">
        <v>1429</v>
      </c>
      <c r="Y2" s="24" t="s">
        <v>1432</v>
      </c>
      <c r="Z2" s="24" t="s">
        <v>1433</v>
      </c>
    </row>
    <row r="3" spans="1:26" x14ac:dyDescent="0.3">
      <c r="A3" s="24">
        <f t="shared" ref="A3:A10" si="0">B3</f>
        <v>7717.5999999999995</v>
      </c>
      <c r="B3" s="188">
        <f>'konklúzió 2'!B4</f>
        <v>7717.5999999999995</v>
      </c>
      <c r="C3">
        <f>'konklúzió 2'!AR4</f>
        <v>87.7</v>
      </c>
      <c r="X3" s="189">
        <f>A3</f>
        <v>7717.5999999999995</v>
      </c>
      <c r="Y3">
        <f>tanulassal!$N$86</f>
        <v>6.8</v>
      </c>
      <c r="Z3">
        <f>tanulassal!$N$87</f>
        <v>31.8</v>
      </c>
    </row>
    <row r="4" spans="1:26" x14ac:dyDescent="0.3">
      <c r="A4" s="24">
        <f t="shared" si="0"/>
        <v>7139</v>
      </c>
      <c r="B4" s="189">
        <f>'konklúzió 3'!B4</f>
        <v>7139</v>
      </c>
      <c r="C4">
        <f>'konklúzió 3'!AR4</f>
        <v>102.7</v>
      </c>
      <c r="X4" s="189">
        <f t="shared" ref="X4:X10" si="1">A4</f>
        <v>7139</v>
      </c>
      <c r="Y4">
        <f>tanulassal!$AD$86</f>
        <v>6.9</v>
      </c>
      <c r="Z4">
        <f>tanulassal!$AD$87</f>
        <v>32.9</v>
      </c>
    </row>
    <row r="5" spans="1:26" x14ac:dyDescent="0.3">
      <c r="A5" s="24">
        <f t="shared" si="0"/>
        <v>6000</v>
      </c>
      <c r="B5" s="189">
        <f>'konklúzió 3b'!B4</f>
        <v>6000</v>
      </c>
      <c r="C5">
        <f>'konklúzió 3b'!AR4</f>
        <v>124.7</v>
      </c>
      <c r="X5" s="189">
        <f t="shared" si="1"/>
        <v>6000</v>
      </c>
      <c r="Y5">
        <f>tanulassal!$AT$86</f>
        <v>6.9</v>
      </c>
      <c r="Z5">
        <f>tanulassal!$AT$87</f>
        <v>33.4</v>
      </c>
    </row>
    <row r="6" spans="1:26" x14ac:dyDescent="0.3">
      <c r="A6" s="24">
        <f t="shared" si="0"/>
        <v>5000</v>
      </c>
      <c r="B6" s="189">
        <f>'konklúzió 3c'!B4</f>
        <v>5000</v>
      </c>
      <c r="C6">
        <f>'konklúzió 3c'!AR4</f>
        <v>134.69999999999999</v>
      </c>
      <c r="X6" s="189">
        <f t="shared" si="1"/>
        <v>5000</v>
      </c>
      <c r="Y6">
        <f>tanulassal!$BJ$86</f>
        <v>6.9</v>
      </c>
      <c r="Z6">
        <f>tanulassal!$BJ$87</f>
        <v>33.9</v>
      </c>
    </row>
    <row r="7" spans="1:26" x14ac:dyDescent="0.3">
      <c r="A7" s="24">
        <f t="shared" si="0"/>
        <v>4000</v>
      </c>
      <c r="B7" s="189">
        <f>'konklúzió 3d'!B4</f>
        <v>4000</v>
      </c>
      <c r="C7">
        <f>'konklúzió 3d'!AR4</f>
        <v>141.69999999999999</v>
      </c>
      <c r="X7" s="189">
        <f t="shared" si="1"/>
        <v>4000</v>
      </c>
      <c r="Y7">
        <f>tanulassal!$BZ$86</f>
        <v>6.7</v>
      </c>
      <c r="Z7">
        <f>tanulassal!$BZ$87</f>
        <v>33.200000000000003</v>
      </c>
    </row>
    <row r="8" spans="1:26" x14ac:dyDescent="0.3">
      <c r="A8" s="24">
        <f t="shared" si="0"/>
        <v>3000</v>
      </c>
      <c r="B8" s="189">
        <f>'konklúzió 3e'!B4</f>
        <v>3000</v>
      </c>
      <c r="C8">
        <f>'konklúzió 3e'!AR4</f>
        <v>144.69999999999999</v>
      </c>
      <c r="X8" s="189">
        <f t="shared" si="1"/>
        <v>3000</v>
      </c>
      <c r="Y8">
        <f>tanulassal!$CP$86</f>
        <v>6.7</v>
      </c>
      <c r="Z8">
        <f>tanulassal!$CP$87</f>
        <v>31.7</v>
      </c>
    </row>
    <row r="9" spans="1:26" x14ac:dyDescent="0.3">
      <c r="A9" s="24">
        <f t="shared" si="0"/>
        <v>2000</v>
      </c>
      <c r="B9" s="189">
        <f>'konklúzió 3f'!B4</f>
        <v>2000</v>
      </c>
      <c r="C9">
        <f>'konklúzió 3f'!AR4</f>
        <v>144.69999999999999</v>
      </c>
      <c r="X9" s="189">
        <f t="shared" si="1"/>
        <v>2000</v>
      </c>
      <c r="Y9">
        <f>tanulassal!$DF$86</f>
        <v>6.7</v>
      </c>
      <c r="Z9">
        <f>tanulassal!$DF$87</f>
        <v>31.7</v>
      </c>
    </row>
    <row r="10" spans="1:26" x14ac:dyDescent="0.3">
      <c r="A10" s="24">
        <f t="shared" si="0"/>
        <v>1000</v>
      </c>
      <c r="B10" s="189">
        <f>'konklúzió 3g'!B4</f>
        <v>1000</v>
      </c>
      <c r="C10">
        <f>'konklúzió 3g'!AR4</f>
        <v>144.69999999999999</v>
      </c>
      <c r="X10" s="189">
        <f t="shared" si="1"/>
        <v>1000</v>
      </c>
      <c r="Y10">
        <f>tanulassal!$DV$86</f>
        <v>6.7</v>
      </c>
      <c r="Z10">
        <f>tanulassal!$DV$87</f>
        <v>31.7</v>
      </c>
    </row>
    <row r="11" spans="1:26" x14ac:dyDescent="0.3">
      <c r="A11">
        <v>3420</v>
      </c>
      <c r="C11">
        <v>0</v>
      </c>
    </row>
    <row r="12" spans="1:26" x14ac:dyDescent="0.3">
      <c r="A12">
        <v>3420</v>
      </c>
      <c r="C12">
        <v>20</v>
      </c>
    </row>
    <row r="13" spans="1:26" x14ac:dyDescent="0.3">
      <c r="A13">
        <v>3420</v>
      </c>
      <c r="C13">
        <v>40</v>
      </c>
    </row>
    <row r="14" spans="1:26" x14ac:dyDescent="0.3">
      <c r="A14">
        <v>3420</v>
      </c>
      <c r="C14">
        <v>60</v>
      </c>
    </row>
    <row r="15" spans="1:26" x14ac:dyDescent="0.3">
      <c r="A15">
        <v>3420</v>
      </c>
      <c r="C15">
        <v>80</v>
      </c>
    </row>
    <row r="16" spans="1:26" x14ac:dyDescent="0.3">
      <c r="A16">
        <v>3420</v>
      </c>
      <c r="C16">
        <v>100</v>
      </c>
    </row>
    <row r="17" spans="1:3" x14ac:dyDescent="0.3">
      <c r="A17">
        <v>3420</v>
      </c>
      <c r="C17">
        <v>120</v>
      </c>
    </row>
    <row r="18" spans="1:3" x14ac:dyDescent="0.3">
      <c r="A18">
        <v>3420</v>
      </c>
      <c r="C18">
        <v>140</v>
      </c>
    </row>
    <row r="19" spans="1:3" x14ac:dyDescent="0.3">
      <c r="A19">
        <v>3420</v>
      </c>
      <c r="C19">
        <v>160</v>
      </c>
    </row>
    <row r="39" spans="5:34" x14ac:dyDescent="0.3">
      <c r="E39" s="197" t="s">
        <v>1428</v>
      </c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Y39" s="198" t="s">
        <v>1434</v>
      </c>
      <c r="Z39" s="198"/>
      <c r="AA39" s="198"/>
      <c r="AB39" s="198"/>
      <c r="AC39" s="198"/>
      <c r="AD39" s="198"/>
      <c r="AE39" s="198"/>
      <c r="AF39" s="198"/>
      <c r="AG39" s="198"/>
      <c r="AH39" s="198"/>
    </row>
    <row r="40" spans="5:34" x14ac:dyDescent="0.3"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</row>
    <row r="41" spans="5:34" x14ac:dyDescent="0.3"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</row>
    <row r="42" spans="5:34" x14ac:dyDescent="0.3"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</row>
    <row r="43" spans="5:34" x14ac:dyDescent="0.3"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</row>
    <row r="44" spans="5:34" x14ac:dyDescent="0.3"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</row>
    <row r="45" spans="5:34" x14ac:dyDescent="0.3"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</row>
    <row r="46" spans="5:34" x14ac:dyDescent="0.3"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Y46" s="198"/>
      <c r="Z46" s="198"/>
      <c r="AA46" s="198"/>
      <c r="AB46" s="198"/>
      <c r="AC46" s="198"/>
      <c r="AD46" s="198"/>
      <c r="AE46" s="198"/>
      <c r="AF46" s="198"/>
      <c r="AG46" s="198"/>
      <c r="AH46" s="198"/>
    </row>
  </sheetData>
  <mergeCells count="2">
    <mergeCell ref="E39:U46"/>
    <mergeCell ref="Y39:AH4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6"/>
  <sheetViews>
    <sheetView zoomScale="70" workbookViewId="0"/>
  </sheetViews>
  <sheetFormatPr baseColWidth="10" defaultColWidth="8.77734375" defaultRowHeight="14.4" x14ac:dyDescent="0.3"/>
  <cols>
    <col min="1" max="1" width="34.21875" style="131" bestFit="1" customWidth="1"/>
    <col min="2" max="6" width="15.6640625" style="131" customWidth="1"/>
    <col min="7" max="16384" width="8.77734375" style="131"/>
  </cols>
  <sheetData>
    <row r="1" spans="1:6" x14ac:dyDescent="0.3">
      <c r="B1" s="148" t="s">
        <v>242</v>
      </c>
      <c r="C1" s="148" t="s">
        <v>250</v>
      </c>
      <c r="D1" s="148" t="s">
        <v>262</v>
      </c>
      <c r="E1" s="148" t="s">
        <v>252</v>
      </c>
      <c r="F1" s="148" t="s">
        <v>253</v>
      </c>
    </row>
    <row r="2" spans="1:6" x14ac:dyDescent="0.3">
      <c r="A2" s="149" t="s">
        <v>479</v>
      </c>
      <c r="B2" s="144">
        <f>'K 21'!C104</f>
        <v>18938</v>
      </c>
      <c r="C2" s="145">
        <f>'B 21'!C104</f>
        <v>9781</v>
      </c>
      <c r="D2" s="145">
        <f>'Á 21'!C104</f>
        <v>10620</v>
      </c>
      <c r="E2" s="145">
        <f>'R 21'!C104</f>
        <v>7547</v>
      </c>
      <c r="F2" s="145">
        <f>'Z 21'!C104</f>
        <v>4507</v>
      </c>
    </row>
    <row r="3" spans="1:6" x14ac:dyDescent="0.3">
      <c r="A3" s="149" t="s">
        <v>480</v>
      </c>
      <c r="B3" s="144">
        <f>'K 21'!D104</f>
        <v>4692.3999999999996</v>
      </c>
      <c r="C3" s="144">
        <f>'B 21'!D104</f>
        <v>631.79999999999927</v>
      </c>
      <c r="D3" s="144">
        <f>'Á 21'!D104</f>
        <v>-133</v>
      </c>
      <c r="E3" s="144">
        <f>'R 21'!D104</f>
        <v>1471</v>
      </c>
      <c r="F3" s="144">
        <f>'Z 21'!D104</f>
        <v>-745.89999999999964</v>
      </c>
    </row>
    <row r="4" spans="1:6" x14ac:dyDescent="0.3">
      <c r="A4" s="149" t="s">
        <v>476</v>
      </c>
      <c r="B4" s="146">
        <f>'K 21'!R80</f>
        <v>0.91223655653728097</v>
      </c>
      <c r="C4" s="146">
        <f>'B 21'!R80</f>
        <v>0.9968536608851315</v>
      </c>
      <c r="D4" s="146">
        <f>'Á 21'!R80</f>
        <v>0.99999990621265533</v>
      </c>
      <c r="E4" s="146">
        <f>'R 21'!R80</f>
        <v>0.99999977200133494</v>
      </c>
      <c r="F4" s="146">
        <f>'Z 21'!R80</f>
        <v>0.92651569670210554</v>
      </c>
    </row>
    <row r="5" spans="1:6" x14ac:dyDescent="0.3">
      <c r="A5" s="150" t="s">
        <v>477</v>
      </c>
      <c r="B5" s="144">
        <f>'K 21'!Q54</f>
        <v>7717.5999999999995</v>
      </c>
      <c r="C5" s="144">
        <f>'B 21'!Q54</f>
        <v>4644.6000000000004</v>
      </c>
      <c r="D5" s="145">
        <f>'Á 21'!Q54</f>
        <v>4667</v>
      </c>
      <c r="E5" s="145">
        <f>'R 21'!Q54</f>
        <v>3586</v>
      </c>
      <c r="F5" s="144">
        <f>'Z 21'!Q54</f>
        <v>2689.1</v>
      </c>
    </row>
    <row r="6" spans="1:6" x14ac:dyDescent="0.3">
      <c r="A6" s="152" t="s">
        <v>478</v>
      </c>
      <c r="B6" s="147">
        <f>'kukorica termelés'!F129</f>
        <v>3420</v>
      </c>
      <c r="C6" s="147">
        <f>'b,á,r,z termésátlg'!B25</f>
        <v>4400</v>
      </c>
      <c r="D6" s="147">
        <f>'b,á,r,z termésátlg'!C25</f>
        <v>4800</v>
      </c>
      <c r="E6" s="147">
        <f>'b,á,r,z termésátlg'!D25</f>
        <v>3010</v>
      </c>
      <c r="F6" s="147">
        <f>'b,á,r,z termésátlg'!E25</f>
        <v>2380</v>
      </c>
    </row>
    <row r="8" spans="1:6" x14ac:dyDescent="0.3">
      <c r="A8" s="151"/>
      <c r="B8" s="151"/>
      <c r="C8" s="151"/>
      <c r="D8" s="151"/>
      <c r="E8" s="151"/>
      <c r="F8" s="151"/>
    </row>
    <row r="9" spans="1:6" x14ac:dyDescent="0.3">
      <c r="A9" s="151"/>
      <c r="B9" s="151"/>
      <c r="C9" s="151"/>
      <c r="D9" s="151"/>
      <c r="E9" s="151"/>
      <c r="F9" s="151"/>
    </row>
    <row r="10" spans="1:6" x14ac:dyDescent="0.3">
      <c r="A10" s="151"/>
      <c r="B10" s="151"/>
      <c r="C10" s="151"/>
      <c r="D10" s="151"/>
      <c r="E10" s="151"/>
      <c r="F10" s="151"/>
    </row>
    <row r="11" spans="1:6" x14ac:dyDescent="0.3">
      <c r="A11" s="151"/>
      <c r="B11" s="151"/>
      <c r="C11" s="151"/>
      <c r="D11" s="151"/>
      <c r="E11" s="151"/>
      <c r="F11" s="151"/>
    </row>
    <row r="12" spans="1:6" x14ac:dyDescent="0.3">
      <c r="A12" s="151"/>
      <c r="B12" s="151"/>
      <c r="C12" s="151"/>
      <c r="D12" s="151"/>
      <c r="E12" s="151"/>
      <c r="F12" s="151"/>
    </row>
    <row r="13" spans="1:6" x14ac:dyDescent="0.3">
      <c r="A13" s="151"/>
      <c r="B13" s="151"/>
      <c r="C13" s="151"/>
      <c r="D13" s="151"/>
      <c r="E13" s="151"/>
      <c r="F13" s="151"/>
    </row>
    <row r="14" spans="1:6" x14ac:dyDescent="0.3">
      <c r="A14" s="151"/>
      <c r="B14" s="151"/>
      <c r="C14" s="151"/>
      <c r="D14" s="151"/>
      <c r="E14" s="151"/>
      <c r="F14" s="151"/>
    </row>
    <row r="15" spans="1:6" x14ac:dyDescent="0.3">
      <c r="A15" s="151"/>
      <c r="B15" s="151"/>
      <c r="C15" s="151"/>
      <c r="D15" s="151"/>
      <c r="E15" s="151"/>
      <c r="F15" s="151"/>
    </row>
    <row r="16" spans="1:6" x14ac:dyDescent="0.3">
      <c r="A16" s="151"/>
      <c r="B16" s="151"/>
      <c r="C16" s="151"/>
      <c r="D16" s="151"/>
      <c r="E16" s="151"/>
      <c r="F16" s="151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AS32"/>
  <sheetViews>
    <sheetView zoomScale="42" zoomScaleNormal="40" workbookViewId="0"/>
  </sheetViews>
  <sheetFormatPr baseColWidth="10" defaultColWidth="8.77734375" defaultRowHeight="14.4" x14ac:dyDescent="0.3"/>
  <cols>
    <col min="1" max="1" width="23.44140625" style="153" customWidth="1"/>
    <col min="2" max="6" width="13.6640625" style="153" customWidth="1"/>
    <col min="7" max="7" width="8.77734375" style="153"/>
    <col min="8" max="8" width="12" style="153" customWidth="1"/>
    <col min="9" max="37" width="8.77734375" style="153"/>
    <col min="38" max="38" width="9.77734375" style="153" bestFit="1" customWidth="1"/>
    <col min="39" max="43" width="8.77734375" style="153"/>
    <col min="44" max="44" width="11.44140625" style="153" bestFit="1" customWidth="1"/>
    <col min="45" max="45" width="63.21875" style="153" bestFit="1" customWidth="1"/>
    <col min="46" max="16384" width="8.77734375" style="153"/>
  </cols>
  <sheetData>
    <row r="1" spans="1:45" ht="15" thickBot="1" x14ac:dyDescent="0.35">
      <c r="A1" s="153" t="str">
        <f>A5</f>
        <v>Valós számok 2022-re</v>
      </c>
      <c r="B1" s="190" t="s">
        <v>869</v>
      </c>
      <c r="AB1" s="153">
        <f>VLOOKUP(AB5-2,y0_3!$A$58:$K$81,y0_3!B$56,0)</f>
        <v>2</v>
      </c>
      <c r="AC1" s="153">
        <f>VLOOKUP(AC5-2,y0_3!$A$58:$K$81,y0_3!C$56,0)</f>
        <v>499712.6</v>
      </c>
      <c r="AD1" s="153">
        <f>VLOOKUP(AD5-2,y0_3!$A$58:$K$81,y0_3!D$56,0)</f>
        <v>2</v>
      </c>
      <c r="AE1" s="153">
        <f>VLOOKUP(AE5-2,y0_3!$A$58:$K$81,y0_3!E$56,0)</f>
        <v>2</v>
      </c>
      <c r="AF1" s="153">
        <f>VLOOKUP(AF5-2,y0_3!$A$58:$K$81,y0_3!F$56,0)</f>
        <v>2</v>
      </c>
      <c r="AG1" s="153">
        <f>VLOOKUP(AG5,y0_3!$A$58:$K$81,y0_3!G$56,0)</f>
        <v>1</v>
      </c>
      <c r="AH1" s="153">
        <f>VLOOKUP(AH5,y0_3!$A$58:$K$81,y0_3!H$56,0)</f>
        <v>18</v>
      </c>
      <c r="AI1" s="153">
        <f>VLOOKUP(AI5,y0_3!$A$58:$K$81,y0_3!I$56,0)</f>
        <v>66</v>
      </c>
      <c r="AJ1" s="153">
        <f>VLOOKUP(AJ5,y0_3!$A$58:$K$81,y0_3!J$56,0)</f>
        <v>499881.6</v>
      </c>
      <c r="AK1" s="153">
        <f>VLOOKUP(AK5,y0_3!$A$58:$K$81,y0_3!K$56,0)</f>
        <v>212</v>
      </c>
      <c r="AL1" s="153">
        <v>1000000</v>
      </c>
      <c r="AP1" s="153">
        <f>SUM(AB1:AK1)</f>
        <v>999899.2</v>
      </c>
      <c r="AQ1" s="185">
        <f>AL1-AP1</f>
        <v>100.80000000004657</v>
      </c>
      <c r="AR1" s="153">
        <f>ABS(AQ1-AQ5)</f>
        <v>68.700000000046572</v>
      </c>
      <c r="AS1" s="175" t="s">
        <v>866</v>
      </c>
    </row>
    <row r="2" spans="1:45" ht="19.95" customHeight="1" x14ac:dyDescent="0.3">
      <c r="A2" s="171" t="s">
        <v>481</v>
      </c>
      <c r="B2" s="170" t="s">
        <v>16</v>
      </c>
      <c r="C2" s="170" t="s">
        <v>482</v>
      </c>
      <c r="D2" s="170" t="s">
        <v>17</v>
      </c>
      <c r="E2" s="170" t="s">
        <v>18</v>
      </c>
      <c r="F2" s="170" t="s">
        <v>19</v>
      </c>
      <c r="G2" s="175" t="s">
        <v>483</v>
      </c>
      <c r="I2" s="153">
        <v>0</v>
      </c>
      <c r="J2" s="153">
        <v>0</v>
      </c>
      <c r="K2" s="153">
        <v>0</v>
      </c>
      <c r="L2" s="153">
        <v>0</v>
      </c>
      <c r="M2" s="153">
        <v>0</v>
      </c>
      <c r="P2" s="153">
        <v>0</v>
      </c>
      <c r="Q2" s="153">
        <v>0</v>
      </c>
      <c r="R2" s="153">
        <v>0</v>
      </c>
      <c r="S2" s="153">
        <v>0</v>
      </c>
      <c r="T2" s="153">
        <v>0</v>
      </c>
      <c r="U2" s="153">
        <v>0</v>
      </c>
      <c r="V2" s="153">
        <v>0</v>
      </c>
      <c r="W2" s="153">
        <v>0</v>
      </c>
      <c r="X2" s="153">
        <v>0</v>
      </c>
      <c r="Y2" s="153">
        <v>0</v>
      </c>
      <c r="AB2" s="153">
        <f>VLOOKUP(AB4,Y0_2!$A$59:$K$82,Y0_2!B$57,0)</f>
        <v>499777.5</v>
      </c>
      <c r="AC2" s="153">
        <f>VLOOKUP(AC4,Y0_2!$A$59:$K$82,Y0_2!C$57,0)</f>
        <v>11</v>
      </c>
      <c r="AD2" s="153">
        <f>VLOOKUP(AD4,Y0_2!$A$59:$K$82,Y0_2!D$57,0)</f>
        <v>8</v>
      </c>
      <c r="AE2" s="153">
        <f>VLOOKUP(AE4,Y0_2!$A$59:$K$82,Y0_2!E$57,0)</f>
        <v>18</v>
      </c>
      <c r="AF2" s="153">
        <f>VLOOKUP(AF4,Y0_2!$A$59:$K$82,Y0_2!F$57,0)</f>
        <v>4</v>
      </c>
      <c r="AG2" s="153">
        <f>VLOOKUP(AG4,Y0_2!$A$59:$K$82,Y0_2!G$57,0)</f>
        <v>0</v>
      </c>
      <c r="AH2" s="153">
        <f>VLOOKUP(AH4,Y0_2!$A$59:$K$82,Y0_2!H$57,0)</f>
        <v>8</v>
      </c>
      <c r="AI2" s="153">
        <f>VLOOKUP(AI4,Y0_2!$A$59:$K$82,Y0_2!I$57,0)</f>
        <v>0</v>
      </c>
      <c r="AJ2" s="153">
        <f>VLOOKUP(AJ4,Y0_2!$A$59:$K$82,Y0_2!J$57,0)</f>
        <v>499871</v>
      </c>
      <c r="AK2" s="153">
        <f>VLOOKUP(AK4,Y0_2!$A$59:$K$82,Y0_2!K$57,0)</f>
        <v>208</v>
      </c>
      <c r="AL2" s="153">
        <v>1000000</v>
      </c>
      <c r="AP2" s="153">
        <f>SUM(AB2:AK2)</f>
        <v>999905.5</v>
      </c>
    </row>
    <row r="3" spans="1:45" ht="15" thickBot="1" x14ac:dyDescent="0.35">
      <c r="B3" s="174" t="s">
        <v>242</v>
      </c>
      <c r="C3" s="174" t="s">
        <v>250</v>
      </c>
      <c r="D3" s="174" t="s">
        <v>262</v>
      </c>
      <c r="E3" s="174" t="s">
        <v>252</v>
      </c>
      <c r="F3" s="174" t="s">
        <v>253</v>
      </c>
      <c r="G3" s="175" t="s">
        <v>484</v>
      </c>
      <c r="I3" s="153" t="str">
        <f>B2</f>
        <v>X1</v>
      </c>
      <c r="J3" s="153" t="str">
        <f t="shared" ref="J3:N3" si="0">C2</f>
        <v>X2</v>
      </c>
      <c r="K3" s="153" t="str">
        <f t="shared" si="0"/>
        <v>X3</v>
      </c>
      <c r="L3" s="153" t="str">
        <f t="shared" si="0"/>
        <v>X4</v>
      </c>
      <c r="M3" s="153" t="str">
        <f t="shared" si="0"/>
        <v>X5</v>
      </c>
      <c r="N3" s="153" t="str">
        <f t="shared" si="0"/>
        <v>Y0</v>
      </c>
      <c r="P3" s="175" t="s">
        <v>485</v>
      </c>
      <c r="Q3" s="175" t="s">
        <v>486</v>
      </c>
      <c r="R3" s="175" t="s">
        <v>487</v>
      </c>
      <c r="S3" s="175" t="s">
        <v>488</v>
      </c>
      <c r="T3" s="175" t="s">
        <v>489</v>
      </c>
      <c r="U3" s="175" t="s">
        <v>490</v>
      </c>
      <c r="V3" s="175" t="s">
        <v>491</v>
      </c>
      <c r="W3" s="175" t="s">
        <v>492</v>
      </c>
      <c r="X3" s="175" t="s">
        <v>493</v>
      </c>
      <c r="Y3" s="175" t="s">
        <v>494</v>
      </c>
      <c r="Z3" s="175" t="s">
        <v>483</v>
      </c>
      <c r="AB3" s="153" t="str">
        <f>P3</f>
        <v>X1/X2</v>
      </c>
      <c r="AC3" s="153" t="str">
        <f t="shared" ref="AC3:AL18" si="1">Q3</f>
        <v>X1/X3</v>
      </c>
      <c r="AD3" s="153" t="str">
        <f t="shared" si="1"/>
        <v>X1/X4</v>
      </c>
      <c r="AE3" s="153" t="str">
        <f t="shared" si="1"/>
        <v>X1/X5</v>
      </c>
      <c r="AF3" s="153" t="str">
        <f t="shared" si="1"/>
        <v>X2/X3</v>
      </c>
      <c r="AG3" s="153" t="str">
        <f t="shared" si="1"/>
        <v>X2/X4</v>
      </c>
      <c r="AH3" s="153" t="str">
        <f t="shared" si="1"/>
        <v>X2/X5</v>
      </c>
      <c r="AI3" s="153" t="str">
        <f t="shared" si="1"/>
        <v>X3/X4</v>
      </c>
      <c r="AJ3" s="153" t="str">
        <f t="shared" si="1"/>
        <v>X3/X5</v>
      </c>
      <c r="AK3" s="153" t="str">
        <f t="shared" si="1"/>
        <v>X4/X5</v>
      </c>
      <c r="AL3" s="153" t="str">
        <f t="shared" si="1"/>
        <v>Y0</v>
      </c>
      <c r="AM3" s="153" t="str">
        <f>y0!L85</f>
        <v>Becslés</v>
      </c>
      <c r="AN3" s="153" t="str">
        <f>y0!N85</f>
        <v>Delta</v>
      </c>
      <c r="AO3" s="175" t="s">
        <v>641</v>
      </c>
      <c r="AP3" s="153" t="str">
        <f>Y0_2!L84</f>
        <v>Becslés</v>
      </c>
      <c r="AQ3" s="153" t="str">
        <f>Y0_2!N84</f>
        <v>Delta</v>
      </c>
      <c r="AR3" s="175" t="s">
        <v>754</v>
      </c>
    </row>
    <row r="4" spans="1:45" ht="15" thickBot="1" x14ac:dyDescent="0.35">
      <c r="A4" s="172" t="str">
        <f>konklúzió!A5</f>
        <v>Előrejelzés 2022-re</v>
      </c>
      <c r="B4" s="191">
        <f>konklúzió!B5</f>
        <v>7717.5999999999995</v>
      </c>
      <c r="C4" s="157">
        <f>konklúzió!C5</f>
        <v>4644.6000000000004</v>
      </c>
      <c r="D4" s="158">
        <f>konklúzió!D5</f>
        <v>4667</v>
      </c>
      <c r="E4" s="158">
        <f>konklúzió!E5</f>
        <v>3586</v>
      </c>
      <c r="F4" s="159">
        <f>konklúzió!F5</f>
        <v>2689.1</v>
      </c>
      <c r="G4" s="153">
        <v>1000000</v>
      </c>
      <c r="H4" s="169"/>
      <c r="I4" s="153">
        <f>RANK(B4,B$4:B$27,I$2)</f>
        <v>6</v>
      </c>
      <c r="J4" s="153">
        <f t="shared" ref="J4:J27" si="2">RANK(C4,C$4:C$27,J$2)</f>
        <v>11</v>
      </c>
      <c r="K4" s="153">
        <f t="shared" ref="K4:K27" si="3">RANK(D4,D$4:D$27,K$2)</f>
        <v>9</v>
      </c>
      <c r="L4" s="153">
        <f t="shared" ref="L4:L27" si="4">RANK(E4,E$4:E$27,L$2)</f>
        <v>1</v>
      </c>
      <c r="M4" s="153">
        <f t="shared" ref="M4:M27" si="5">RANK(F4,F$4:F$27,M$2)</f>
        <v>8</v>
      </c>
      <c r="N4" s="153">
        <f>G4</f>
        <v>1000000</v>
      </c>
      <c r="P4" s="176">
        <f>$B4/C4</f>
        <v>1.6616285578951899</v>
      </c>
      <c r="Q4" s="176">
        <f t="shared" ref="Q4:S4" si="6">$B4/D4</f>
        <v>1.6536533104778228</v>
      </c>
      <c r="R4" s="176">
        <f t="shared" si="6"/>
        <v>2.1521472392638037</v>
      </c>
      <c r="S4" s="176">
        <f t="shared" si="6"/>
        <v>2.8699564910193001</v>
      </c>
      <c r="T4" s="176">
        <f>$C4/D4</f>
        <v>0.99520034283265491</v>
      </c>
      <c r="U4" s="176">
        <f t="shared" ref="U4:V4" si="7">$C4/E4</f>
        <v>1.2952035694366983</v>
      </c>
      <c r="V4" s="176">
        <f t="shared" si="7"/>
        <v>1.7271949722955637</v>
      </c>
      <c r="W4" s="176">
        <f>$D4/E4</f>
        <v>1.3014500836586727</v>
      </c>
      <c r="X4" s="176">
        <f>$D4/F4</f>
        <v>1.7355248968056227</v>
      </c>
      <c r="Y4" s="176">
        <f>E4/F4</f>
        <v>1.3335316648692872</v>
      </c>
      <c r="Z4" s="153">
        <f>N4</f>
        <v>1000000</v>
      </c>
      <c r="AB4" s="153">
        <f>RANK(P4,P$4:P$27,P$2)</f>
        <v>4</v>
      </c>
      <c r="AC4" s="153">
        <f t="shared" ref="AC4:AC27" si="8">RANK(Q4,Q$4:Q$27,Q$2)</f>
        <v>13</v>
      </c>
      <c r="AD4" s="153">
        <f t="shared" ref="AD4:AD27" si="9">RANK(R4,R$4:R$27,R$2)</f>
        <v>16</v>
      </c>
      <c r="AE4" s="153">
        <f t="shared" ref="AE4:AE27" si="10">RANK(S4,S$4:S$27,S$2)</f>
        <v>6</v>
      </c>
      <c r="AF4" s="153">
        <f t="shared" ref="AF4:AF27" si="11">RANK(T4,T$4:T$27,T$2)</f>
        <v>20</v>
      </c>
      <c r="AG4" s="153">
        <f t="shared" ref="AG4:AG27" si="12">RANK(U4,U$4:U$27,U$2)</f>
        <v>24</v>
      </c>
      <c r="AH4" s="153">
        <f t="shared" ref="AH4:AH27" si="13">RANK(V4,V$4:V$27,V$2)</f>
        <v>16</v>
      </c>
      <c r="AI4" s="153">
        <f t="shared" ref="AI4:AI27" si="14">RANK(W4,W$4:W$27,W$2)</f>
        <v>24</v>
      </c>
      <c r="AJ4" s="153">
        <f t="shared" ref="AJ4:AJ27" si="15">RANK(X4,X$4:X$27,X$2)</f>
        <v>7</v>
      </c>
      <c r="AK4" s="153">
        <f t="shared" ref="AK4:AK27" si="16">RANK(Y4,Y$4:Y$27,Y$2)</f>
        <v>1</v>
      </c>
      <c r="AL4" s="153">
        <f t="shared" si="1"/>
        <v>1000000</v>
      </c>
      <c r="AM4" s="153">
        <f>y0!L86</f>
        <v>999993.2</v>
      </c>
      <c r="AN4" s="153">
        <f>y0!N86</f>
        <v>6.8</v>
      </c>
      <c r="AO4" s="153">
        <f>RANK(AN4,AN$4:AN$27,0)</f>
        <v>8</v>
      </c>
      <c r="AP4" s="184">
        <f>AP2</f>
        <v>999905.5</v>
      </c>
      <c r="AQ4" s="185">
        <f>AL4-AP4</f>
        <v>94.5</v>
      </c>
      <c r="AR4" s="186">
        <f>ABS(AN4-AQ4)</f>
        <v>87.7</v>
      </c>
      <c r="AS4" s="175" t="s">
        <v>755</v>
      </c>
    </row>
    <row r="5" spans="1:45" x14ac:dyDescent="0.3">
      <c r="A5" s="173" t="str">
        <f>konklúzió!A6</f>
        <v>Valós számok 2022-re</v>
      </c>
      <c r="B5" s="160">
        <f>konklúzió!B6</f>
        <v>3420</v>
      </c>
      <c r="C5" s="161">
        <f>konklúzió!C6</f>
        <v>4400</v>
      </c>
      <c r="D5" s="161">
        <f>konklúzió!D6</f>
        <v>4800</v>
      </c>
      <c r="E5" s="161">
        <f>konklúzió!E6</f>
        <v>3010</v>
      </c>
      <c r="F5" s="162">
        <f>konklúzió!F6</f>
        <v>2380</v>
      </c>
      <c r="G5" s="153">
        <v>1000000</v>
      </c>
      <c r="I5" s="153">
        <f t="shared" ref="I5:I27" si="17">RANK(B5,B$4:B$27,I$2)</f>
        <v>24</v>
      </c>
      <c r="J5" s="153">
        <f t="shared" si="2"/>
        <v>14</v>
      </c>
      <c r="K5" s="153">
        <f t="shared" si="3"/>
        <v>6</v>
      </c>
      <c r="L5" s="153">
        <f t="shared" si="4"/>
        <v>9</v>
      </c>
      <c r="M5" s="153">
        <f t="shared" si="5"/>
        <v>18</v>
      </c>
      <c r="N5" s="153">
        <f t="shared" ref="N5:N27" si="18">G5</f>
        <v>1000000</v>
      </c>
      <c r="P5" s="176">
        <f t="shared" ref="P5:P27" si="19">$B5/C5</f>
        <v>0.77727272727272723</v>
      </c>
      <c r="Q5" s="176">
        <f t="shared" ref="Q5:Q27" si="20">$B5/D5</f>
        <v>0.71250000000000002</v>
      </c>
      <c r="R5" s="176">
        <f t="shared" ref="R5:R27" si="21">$B5/E5</f>
        <v>1.1362126245847175</v>
      </c>
      <c r="S5" s="176">
        <f t="shared" ref="S5:S27" si="22">$B5/F5</f>
        <v>1.4369747899159664</v>
      </c>
      <c r="T5" s="176">
        <f t="shared" ref="T5:T27" si="23">$C5/D5</f>
        <v>0.91666666666666663</v>
      </c>
      <c r="U5" s="176">
        <f t="shared" ref="U5:U27" si="24">$C5/E5</f>
        <v>1.4617940199335548</v>
      </c>
      <c r="V5" s="176">
        <f t="shared" ref="V5:V27" si="25">$C5/F5</f>
        <v>1.8487394957983194</v>
      </c>
      <c r="W5" s="176">
        <f t="shared" ref="W5:W27" si="26">$D5/E5</f>
        <v>1.5946843853820598</v>
      </c>
      <c r="X5" s="176">
        <f t="shared" ref="X5:X27" si="27">$D5/F5</f>
        <v>2.0168067226890756</v>
      </c>
      <c r="Y5" s="176">
        <f t="shared" ref="Y5:Y27" si="28">E5/F5</f>
        <v>1.2647058823529411</v>
      </c>
      <c r="Z5" s="153">
        <f t="shared" ref="Z5:Z27" si="29">N5</f>
        <v>1000000</v>
      </c>
      <c r="AB5" s="153">
        <f t="shared" ref="AB5:AB27" si="30">RANK(P5,P$4:P$27,P$2)</f>
        <v>24</v>
      </c>
      <c r="AC5" s="153">
        <f t="shared" si="8"/>
        <v>24</v>
      </c>
      <c r="AD5" s="153">
        <f t="shared" si="9"/>
        <v>24</v>
      </c>
      <c r="AE5" s="153">
        <f t="shared" si="10"/>
        <v>24</v>
      </c>
      <c r="AF5" s="153">
        <f t="shared" si="11"/>
        <v>24</v>
      </c>
      <c r="AG5" s="153">
        <f t="shared" si="12"/>
        <v>23</v>
      </c>
      <c r="AH5" s="153">
        <f t="shared" si="13"/>
        <v>6</v>
      </c>
      <c r="AI5" s="153">
        <f t="shared" si="14"/>
        <v>12</v>
      </c>
      <c r="AJ5" s="153">
        <f t="shared" si="15"/>
        <v>3</v>
      </c>
      <c r="AK5" s="153">
        <f t="shared" si="16"/>
        <v>4</v>
      </c>
      <c r="AL5" s="153">
        <f t="shared" si="1"/>
        <v>1000000</v>
      </c>
      <c r="AM5" s="153">
        <f>y0!L87</f>
        <v>999968.2</v>
      </c>
      <c r="AN5" s="153">
        <f>y0!N87</f>
        <v>31.8</v>
      </c>
      <c r="AO5" s="153">
        <f t="shared" ref="AO5:AO27" si="31">RANK(AN5,AN$4:AN$27,0)</f>
        <v>5</v>
      </c>
      <c r="AP5" s="153">
        <f>Y0_2!L85</f>
        <v>999967.9</v>
      </c>
      <c r="AQ5" s="153">
        <f>Y0_2!N85</f>
        <v>32.1</v>
      </c>
      <c r="AR5" s="153">
        <f>ABS(AN5-AQ5)</f>
        <v>0.30000000000000071</v>
      </c>
    </row>
    <row r="6" spans="1:45" x14ac:dyDescent="0.3">
      <c r="A6" s="154">
        <v>2021</v>
      </c>
      <c r="B6" s="163">
        <f>'kukorica termelés'!K108</f>
        <v>6130</v>
      </c>
      <c r="C6" s="164">
        <f>'b,á,r,z termésátlg'!H4</f>
        <v>5930</v>
      </c>
      <c r="D6" s="164">
        <f>'b,á,r,z termésátlg'!I4</f>
        <v>6370</v>
      </c>
      <c r="E6" s="164">
        <f>'b,á,r,z termésátlg'!J4</f>
        <v>3310</v>
      </c>
      <c r="F6" s="165">
        <f>'b,á,r,z termésátlg'!K4</f>
        <v>3060</v>
      </c>
      <c r="G6" s="153">
        <v>1000000</v>
      </c>
      <c r="I6" s="153">
        <f t="shared" si="17"/>
        <v>16</v>
      </c>
      <c r="J6" s="153">
        <f t="shared" si="2"/>
        <v>1</v>
      </c>
      <c r="K6" s="153">
        <f t="shared" si="3"/>
        <v>1</v>
      </c>
      <c r="L6" s="153">
        <f t="shared" si="4"/>
        <v>4</v>
      </c>
      <c r="M6" s="153">
        <f t="shared" si="5"/>
        <v>3</v>
      </c>
      <c r="N6" s="153">
        <f t="shared" si="18"/>
        <v>1000000</v>
      </c>
      <c r="P6" s="176">
        <f t="shared" si="19"/>
        <v>1.0337268128161889</v>
      </c>
      <c r="Q6" s="176">
        <f t="shared" si="20"/>
        <v>0.96232339089481944</v>
      </c>
      <c r="R6" s="176">
        <f t="shared" si="21"/>
        <v>1.851963746223565</v>
      </c>
      <c r="S6" s="176">
        <f t="shared" si="22"/>
        <v>2.0032679738562091</v>
      </c>
      <c r="T6" s="176">
        <f t="shared" si="23"/>
        <v>0.93092621664050235</v>
      </c>
      <c r="U6" s="176">
        <f t="shared" si="24"/>
        <v>1.7915407854984895</v>
      </c>
      <c r="V6" s="176">
        <f t="shared" si="25"/>
        <v>1.9379084967320261</v>
      </c>
      <c r="W6" s="176">
        <f t="shared" si="26"/>
        <v>1.9244712990936557</v>
      </c>
      <c r="X6" s="176">
        <f t="shared" si="27"/>
        <v>2.0816993464052289</v>
      </c>
      <c r="Y6" s="176">
        <f t="shared" si="28"/>
        <v>1.0816993464052287</v>
      </c>
      <c r="Z6" s="153">
        <f t="shared" si="29"/>
        <v>1000000</v>
      </c>
      <c r="AB6" s="153">
        <f t="shared" si="30"/>
        <v>23</v>
      </c>
      <c r="AC6" s="153">
        <f t="shared" si="8"/>
        <v>23</v>
      </c>
      <c r="AD6" s="153">
        <f t="shared" si="9"/>
        <v>20</v>
      </c>
      <c r="AE6" s="153">
        <f t="shared" si="10"/>
        <v>21</v>
      </c>
      <c r="AF6" s="153">
        <f t="shared" si="11"/>
        <v>23</v>
      </c>
      <c r="AG6" s="153">
        <f t="shared" si="12"/>
        <v>9</v>
      </c>
      <c r="AH6" s="153">
        <f t="shared" si="13"/>
        <v>4</v>
      </c>
      <c r="AI6" s="153">
        <f t="shared" si="14"/>
        <v>1</v>
      </c>
      <c r="AJ6" s="153">
        <f t="shared" si="15"/>
        <v>1</v>
      </c>
      <c r="AK6" s="153">
        <f t="shared" si="16"/>
        <v>8</v>
      </c>
      <c r="AL6" s="153">
        <f t="shared" si="1"/>
        <v>1000000</v>
      </c>
      <c r="AM6" s="153">
        <f>y0!L88</f>
        <v>999993.2</v>
      </c>
      <c r="AN6" s="153">
        <f>y0!N88</f>
        <v>6.8</v>
      </c>
      <c r="AO6" s="153">
        <f t="shared" si="31"/>
        <v>8</v>
      </c>
      <c r="AP6" s="153">
        <f>Y0_2!L86</f>
        <v>1000000.9</v>
      </c>
      <c r="AQ6" s="153">
        <f>Y0_2!N86</f>
        <v>-0.9</v>
      </c>
      <c r="AR6" s="153">
        <f t="shared" ref="AR6:AR27" si="32">ABS(AN6-AQ6)</f>
        <v>7.7</v>
      </c>
    </row>
    <row r="7" spans="1:45" x14ac:dyDescent="0.3">
      <c r="A7" s="154">
        <v>2020</v>
      </c>
      <c r="B7" s="163">
        <f>'kukorica termelés'!K109</f>
        <v>8580</v>
      </c>
      <c r="C7" s="164">
        <f>'b,á,r,z termésátlg'!H5</f>
        <v>5470</v>
      </c>
      <c r="D7" s="164">
        <f>'b,á,r,z termésátlg'!I5</f>
        <v>5680</v>
      </c>
      <c r="E7" s="164">
        <f>'b,á,r,z termésátlg'!J5</f>
        <v>3200</v>
      </c>
      <c r="F7" s="165">
        <f>'b,á,r,z termésátlg'!K5</f>
        <v>2990</v>
      </c>
      <c r="G7" s="153">
        <v>1000000</v>
      </c>
      <c r="I7" s="153">
        <f t="shared" si="17"/>
        <v>2</v>
      </c>
      <c r="J7" s="153">
        <f t="shared" si="2"/>
        <v>2</v>
      </c>
      <c r="K7" s="153">
        <f t="shared" si="3"/>
        <v>2</v>
      </c>
      <c r="L7" s="153">
        <f t="shared" si="4"/>
        <v>6</v>
      </c>
      <c r="M7" s="153">
        <f t="shared" si="5"/>
        <v>4</v>
      </c>
      <c r="N7" s="153">
        <f t="shared" si="18"/>
        <v>1000000</v>
      </c>
      <c r="P7" s="176">
        <f t="shared" si="19"/>
        <v>1.5685557586837295</v>
      </c>
      <c r="Q7" s="176">
        <f t="shared" si="20"/>
        <v>1.5105633802816902</v>
      </c>
      <c r="R7" s="176">
        <f t="shared" si="21"/>
        <v>2.6812499999999999</v>
      </c>
      <c r="S7" s="176">
        <f t="shared" si="22"/>
        <v>2.8695652173913042</v>
      </c>
      <c r="T7" s="176">
        <f t="shared" si="23"/>
        <v>0.9630281690140845</v>
      </c>
      <c r="U7" s="176">
        <f t="shared" si="24"/>
        <v>1.7093750000000001</v>
      </c>
      <c r="V7" s="176">
        <f t="shared" si="25"/>
        <v>1.8294314381270902</v>
      </c>
      <c r="W7" s="176">
        <f t="shared" si="26"/>
        <v>1.7749999999999999</v>
      </c>
      <c r="X7" s="176">
        <f t="shared" si="27"/>
        <v>1.8996655518394649</v>
      </c>
      <c r="Y7" s="176">
        <f t="shared" si="28"/>
        <v>1.0702341137123745</v>
      </c>
      <c r="Z7" s="153">
        <f t="shared" si="29"/>
        <v>1000000</v>
      </c>
      <c r="AB7" s="153">
        <f t="shared" si="30"/>
        <v>9</v>
      </c>
      <c r="AC7" s="153">
        <f t="shared" si="8"/>
        <v>15</v>
      </c>
      <c r="AD7" s="153">
        <f t="shared" si="9"/>
        <v>10</v>
      </c>
      <c r="AE7" s="153">
        <f t="shared" si="10"/>
        <v>7</v>
      </c>
      <c r="AF7" s="153">
        <f t="shared" si="11"/>
        <v>21</v>
      </c>
      <c r="AG7" s="153">
        <f t="shared" si="12"/>
        <v>15</v>
      </c>
      <c r="AH7" s="153">
        <f t="shared" si="13"/>
        <v>8</v>
      </c>
      <c r="AI7" s="153">
        <f t="shared" si="14"/>
        <v>3</v>
      </c>
      <c r="AJ7" s="153">
        <f t="shared" si="15"/>
        <v>4</v>
      </c>
      <c r="AK7" s="153">
        <f t="shared" si="16"/>
        <v>11</v>
      </c>
      <c r="AL7" s="153">
        <f t="shared" si="1"/>
        <v>1000000</v>
      </c>
      <c r="AM7" s="153">
        <f>y0!L89</f>
        <v>999993.2</v>
      </c>
      <c r="AN7" s="153">
        <f>y0!N89</f>
        <v>6.8</v>
      </c>
      <c r="AO7" s="153">
        <f t="shared" si="31"/>
        <v>8</v>
      </c>
      <c r="AP7" s="153">
        <f>Y0_2!L87</f>
        <v>999992.9</v>
      </c>
      <c r="AQ7" s="153">
        <f>Y0_2!N87</f>
        <v>7.1</v>
      </c>
      <c r="AR7" s="153">
        <f t="shared" si="32"/>
        <v>0.29999999999999982</v>
      </c>
    </row>
    <row r="8" spans="1:45" x14ac:dyDescent="0.3">
      <c r="A8" s="154">
        <v>2019</v>
      </c>
      <c r="B8" s="163">
        <f>'kukorica termelés'!K110</f>
        <v>8060</v>
      </c>
      <c r="C8" s="164">
        <f>'b,á,r,z termésátlg'!H6</f>
        <v>5290</v>
      </c>
      <c r="D8" s="164">
        <f>'b,á,r,z termésátlg'!I6</f>
        <v>5590</v>
      </c>
      <c r="E8" s="164">
        <f>'b,á,r,z termésátlg'!J6</f>
        <v>3490</v>
      </c>
      <c r="F8" s="165">
        <f>'b,á,r,z termésátlg'!K6</f>
        <v>3230</v>
      </c>
      <c r="G8" s="153">
        <v>1000000</v>
      </c>
      <c r="I8" s="153">
        <f t="shared" si="17"/>
        <v>4</v>
      </c>
      <c r="J8" s="153">
        <f t="shared" si="2"/>
        <v>5</v>
      </c>
      <c r="K8" s="153">
        <f t="shared" si="3"/>
        <v>3</v>
      </c>
      <c r="L8" s="153">
        <f t="shared" si="4"/>
        <v>2</v>
      </c>
      <c r="M8" s="153">
        <f t="shared" si="5"/>
        <v>1</v>
      </c>
      <c r="N8" s="153">
        <f t="shared" si="18"/>
        <v>1000000</v>
      </c>
      <c r="P8" s="176">
        <f t="shared" si="19"/>
        <v>1.5236294896030245</v>
      </c>
      <c r="Q8" s="176">
        <f t="shared" si="20"/>
        <v>1.441860465116279</v>
      </c>
      <c r="R8" s="176">
        <f t="shared" si="21"/>
        <v>2.30945558739255</v>
      </c>
      <c r="S8" s="176">
        <f t="shared" si="22"/>
        <v>2.4953560371517027</v>
      </c>
      <c r="T8" s="176">
        <f t="shared" si="23"/>
        <v>0.94633273703041143</v>
      </c>
      <c r="U8" s="176">
        <f t="shared" si="24"/>
        <v>1.515759312320917</v>
      </c>
      <c r="V8" s="176">
        <f t="shared" si="25"/>
        <v>1.6377708978328174</v>
      </c>
      <c r="W8" s="176">
        <f t="shared" si="26"/>
        <v>1.6017191977077363</v>
      </c>
      <c r="X8" s="176">
        <f t="shared" si="27"/>
        <v>1.7306501547987616</v>
      </c>
      <c r="Y8" s="176">
        <f t="shared" si="28"/>
        <v>1.0804953560371517</v>
      </c>
      <c r="Z8" s="153">
        <f t="shared" si="29"/>
        <v>1000000</v>
      </c>
      <c r="AB8" s="153">
        <f t="shared" si="30"/>
        <v>11</v>
      </c>
      <c r="AC8" s="153">
        <f t="shared" si="8"/>
        <v>17</v>
      </c>
      <c r="AD8" s="153">
        <f t="shared" si="9"/>
        <v>15</v>
      </c>
      <c r="AE8" s="153">
        <f t="shared" si="10"/>
        <v>15</v>
      </c>
      <c r="AF8" s="153">
        <f t="shared" si="11"/>
        <v>22</v>
      </c>
      <c r="AG8" s="153">
        <f t="shared" si="12"/>
        <v>21</v>
      </c>
      <c r="AH8" s="153">
        <f t="shared" si="13"/>
        <v>20</v>
      </c>
      <c r="AI8" s="153">
        <f t="shared" si="14"/>
        <v>11</v>
      </c>
      <c r="AJ8" s="153">
        <f t="shared" si="15"/>
        <v>8</v>
      </c>
      <c r="AK8" s="153">
        <f t="shared" si="16"/>
        <v>9</v>
      </c>
      <c r="AL8" s="153">
        <f t="shared" si="1"/>
        <v>1000000</v>
      </c>
      <c r="AM8" s="153">
        <f>y0!L90</f>
        <v>999959.2</v>
      </c>
      <c r="AN8" s="153">
        <f>y0!N90</f>
        <v>40.799999999999997</v>
      </c>
      <c r="AO8" s="153">
        <f t="shared" si="31"/>
        <v>3</v>
      </c>
      <c r="AP8" s="153">
        <f>Y0_2!L88</f>
        <v>999958.9</v>
      </c>
      <c r="AQ8" s="153">
        <f>Y0_2!N88</f>
        <v>41.1</v>
      </c>
      <c r="AR8" s="153">
        <f t="shared" si="32"/>
        <v>0.30000000000000426</v>
      </c>
    </row>
    <row r="9" spans="1:45" x14ac:dyDescent="0.3">
      <c r="A9" s="154">
        <v>2018</v>
      </c>
      <c r="B9" s="163">
        <f>'kukorica termelés'!K111</f>
        <v>8490</v>
      </c>
      <c r="C9" s="164">
        <f>'b,á,r,z termésátlg'!H7</f>
        <v>5120</v>
      </c>
      <c r="D9" s="164">
        <f>'b,á,r,z termésátlg'!I7</f>
        <v>4690</v>
      </c>
      <c r="E9" s="164">
        <f>'b,á,r,z termésátlg'!J7</f>
        <v>3370</v>
      </c>
      <c r="F9" s="165">
        <f>'b,á,r,z termésátlg'!K7</f>
        <v>2620</v>
      </c>
      <c r="G9" s="153">
        <v>1000000</v>
      </c>
      <c r="I9" s="153">
        <f t="shared" si="17"/>
        <v>3</v>
      </c>
      <c r="J9" s="153">
        <f t="shared" si="2"/>
        <v>7</v>
      </c>
      <c r="K9" s="153">
        <f t="shared" si="3"/>
        <v>8</v>
      </c>
      <c r="L9" s="153">
        <f t="shared" si="4"/>
        <v>3</v>
      </c>
      <c r="M9" s="153">
        <f t="shared" si="5"/>
        <v>10</v>
      </c>
      <c r="N9" s="153">
        <f t="shared" si="18"/>
        <v>1000000</v>
      </c>
      <c r="P9" s="176">
        <f t="shared" si="19"/>
        <v>1.658203125</v>
      </c>
      <c r="Q9" s="176">
        <f t="shared" si="20"/>
        <v>1.8102345415778252</v>
      </c>
      <c r="R9" s="176">
        <f t="shared" si="21"/>
        <v>2.5192878338278932</v>
      </c>
      <c r="S9" s="176">
        <f t="shared" si="22"/>
        <v>3.2404580152671754</v>
      </c>
      <c r="T9" s="176">
        <f t="shared" si="23"/>
        <v>1.091684434968017</v>
      </c>
      <c r="U9" s="176">
        <f t="shared" si="24"/>
        <v>1.5192878338278932</v>
      </c>
      <c r="V9" s="176">
        <f t="shared" si="25"/>
        <v>1.9541984732824427</v>
      </c>
      <c r="W9" s="176">
        <f t="shared" si="26"/>
        <v>1.3916913946587537</v>
      </c>
      <c r="X9" s="176">
        <f t="shared" si="27"/>
        <v>1.7900763358778626</v>
      </c>
      <c r="Y9" s="176">
        <f t="shared" si="28"/>
        <v>1.2862595419847329</v>
      </c>
      <c r="Z9" s="153">
        <f t="shared" si="29"/>
        <v>1000000</v>
      </c>
      <c r="AB9" s="153">
        <f t="shared" si="30"/>
        <v>6</v>
      </c>
      <c r="AC9" s="153">
        <f t="shared" si="8"/>
        <v>5</v>
      </c>
      <c r="AD9" s="153">
        <f t="shared" si="9"/>
        <v>14</v>
      </c>
      <c r="AE9" s="153">
        <f t="shared" si="10"/>
        <v>1</v>
      </c>
      <c r="AF9" s="153">
        <f t="shared" si="11"/>
        <v>14</v>
      </c>
      <c r="AG9" s="153">
        <f t="shared" si="12"/>
        <v>20</v>
      </c>
      <c r="AH9" s="153">
        <f t="shared" si="13"/>
        <v>3</v>
      </c>
      <c r="AI9" s="153">
        <f t="shared" si="14"/>
        <v>21</v>
      </c>
      <c r="AJ9" s="153">
        <f t="shared" si="15"/>
        <v>5</v>
      </c>
      <c r="AK9" s="153">
        <f t="shared" si="16"/>
        <v>3</v>
      </c>
      <c r="AL9" s="153">
        <f t="shared" si="1"/>
        <v>1000000</v>
      </c>
      <c r="AM9" s="153">
        <f>y0!L91</f>
        <v>999993.2</v>
      </c>
      <c r="AN9" s="153">
        <f>y0!N91</f>
        <v>6.8</v>
      </c>
      <c r="AO9" s="153">
        <f t="shared" si="31"/>
        <v>8</v>
      </c>
      <c r="AP9" s="153">
        <f>Y0_2!L89</f>
        <v>1000006.9</v>
      </c>
      <c r="AQ9" s="153">
        <f>Y0_2!N89</f>
        <v>-6.9</v>
      </c>
      <c r="AR9" s="153">
        <f t="shared" si="32"/>
        <v>13.7</v>
      </c>
    </row>
    <row r="10" spans="1:45" x14ac:dyDescent="0.3">
      <c r="A10" s="154">
        <v>2017</v>
      </c>
      <c r="B10" s="163">
        <f>'kukorica termelés'!K112</f>
        <v>6820</v>
      </c>
      <c r="C10" s="164">
        <f>'b,á,r,z termésátlg'!H8</f>
        <v>5430</v>
      </c>
      <c r="D10" s="164">
        <f>'b,á,r,z termésátlg'!I8</f>
        <v>5280</v>
      </c>
      <c r="E10" s="164">
        <f>'b,á,r,z termésátlg'!J8</f>
        <v>3290</v>
      </c>
      <c r="F10" s="165">
        <f>'b,á,r,z termésátlg'!K8</f>
        <v>2540</v>
      </c>
      <c r="G10" s="153">
        <v>1000000</v>
      </c>
      <c r="I10" s="153">
        <f t="shared" si="17"/>
        <v>10</v>
      </c>
      <c r="J10" s="153">
        <f t="shared" si="2"/>
        <v>3</v>
      </c>
      <c r="K10" s="153">
        <f t="shared" si="3"/>
        <v>4</v>
      </c>
      <c r="L10" s="153">
        <f t="shared" si="4"/>
        <v>5</v>
      </c>
      <c r="M10" s="153">
        <f t="shared" si="5"/>
        <v>14</v>
      </c>
      <c r="N10" s="153">
        <f t="shared" si="18"/>
        <v>1000000</v>
      </c>
      <c r="P10" s="176">
        <f t="shared" si="19"/>
        <v>1.2559852670349907</v>
      </c>
      <c r="Q10" s="176">
        <f t="shared" si="20"/>
        <v>1.2916666666666667</v>
      </c>
      <c r="R10" s="176">
        <f t="shared" si="21"/>
        <v>2.072948328267477</v>
      </c>
      <c r="S10" s="176">
        <f t="shared" si="22"/>
        <v>2.6850393700787403</v>
      </c>
      <c r="T10" s="176">
        <f t="shared" si="23"/>
        <v>1.0284090909090908</v>
      </c>
      <c r="U10" s="176">
        <f t="shared" si="24"/>
        <v>1.6504559270516717</v>
      </c>
      <c r="V10" s="176">
        <f t="shared" si="25"/>
        <v>2.1377952755905514</v>
      </c>
      <c r="W10" s="176">
        <f t="shared" si="26"/>
        <v>1.6048632218844985</v>
      </c>
      <c r="X10" s="176">
        <f t="shared" si="27"/>
        <v>2.0787401574803148</v>
      </c>
      <c r="Y10" s="176">
        <f t="shared" si="28"/>
        <v>1.295275590551181</v>
      </c>
      <c r="Z10" s="153">
        <f t="shared" si="29"/>
        <v>1000000</v>
      </c>
      <c r="AB10" s="153">
        <f t="shared" si="30"/>
        <v>17</v>
      </c>
      <c r="AC10" s="153">
        <f t="shared" si="8"/>
        <v>19</v>
      </c>
      <c r="AD10" s="153">
        <f t="shared" si="9"/>
        <v>19</v>
      </c>
      <c r="AE10" s="153">
        <f t="shared" si="10"/>
        <v>10</v>
      </c>
      <c r="AF10" s="153">
        <f t="shared" si="11"/>
        <v>19</v>
      </c>
      <c r="AG10" s="153">
        <f t="shared" si="12"/>
        <v>18</v>
      </c>
      <c r="AH10" s="153">
        <f t="shared" si="13"/>
        <v>2</v>
      </c>
      <c r="AI10" s="153">
        <f t="shared" si="14"/>
        <v>10</v>
      </c>
      <c r="AJ10" s="153">
        <f t="shared" si="15"/>
        <v>2</v>
      </c>
      <c r="AK10" s="153">
        <f t="shared" si="16"/>
        <v>2</v>
      </c>
      <c r="AL10" s="153">
        <f t="shared" si="1"/>
        <v>1000000</v>
      </c>
      <c r="AM10" s="153">
        <f>y0!L92</f>
        <v>1000026.2</v>
      </c>
      <c r="AN10" s="153">
        <f>y0!N92</f>
        <v>-26.2</v>
      </c>
      <c r="AO10" s="153">
        <f t="shared" si="31"/>
        <v>18</v>
      </c>
      <c r="AP10" s="153">
        <f>Y0_2!L90</f>
        <v>1000017.9</v>
      </c>
      <c r="AQ10" s="153">
        <f>Y0_2!N90</f>
        <v>-17.899999999999999</v>
      </c>
      <c r="AR10" s="153">
        <f t="shared" si="32"/>
        <v>8.3000000000000007</v>
      </c>
    </row>
    <row r="11" spans="1:45" x14ac:dyDescent="0.3">
      <c r="A11" s="154">
        <v>2016</v>
      </c>
      <c r="B11" s="163">
        <f>'kukorica termelés'!K113</f>
        <v>8630</v>
      </c>
      <c r="C11" s="164">
        <f>'b,á,r,z termésátlg'!H9</f>
        <v>5370</v>
      </c>
      <c r="D11" s="164">
        <f>'b,á,r,z termésátlg'!I9</f>
        <v>5090</v>
      </c>
      <c r="E11" s="164">
        <f>'b,á,r,z termésátlg'!J9</f>
        <v>3090</v>
      </c>
      <c r="F11" s="165">
        <f>'b,á,r,z termésátlg'!K9</f>
        <v>2850</v>
      </c>
      <c r="G11" s="153">
        <v>1000000</v>
      </c>
      <c r="I11" s="153">
        <f t="shared" si="17"/>
        <v>1</v>
      </c>
      <c r="J11" s="153">
        <f t="shared" si="2"/>
        <v>4</v>
      </c>
      <c r="K11" s="153">
        <f t="shared" si="3"/>
        <v>5</v>
      </c>
      <c r="L11" s="153">
        <f t="shared" si="4"/>
        <v>7</v>
      </c>
      <c r="M11" s="153">
        <f t="shared" si="5"/>
        <v>6</v>
      </c>
      <c r="N11" s="153">
        <f t="shared" si="18"/>
        <v>1000000</v>
      </c>
      <c r="P11" s="176">
        <f t="shared" si="19"/>
        <v>1.6070763500931098</v>
      </c>
      <c r="Q11" s="176">
        <f t="shared" si="20"/>
        <v>1.6954813359528487</v>
      </c>
      <c r="R11" s="176">
        <f t="shared" si="21"/>
        <v>2.7928802588996762</v>
      </c>
      <c r="S11" s="176">
        <f t="shared" si="22"/>
        <v>3.0280701754385966</v>
      </c>
      <c r="T11" s="176">
        <f t="shared" si="23"/>
        <v>1.0550098231827112</v>
      </c>
      <c r="U11" s="176">
        <f t="shared" si="24"/>
        <v>1.7378640776699028</v>
      </c>
      <c r="V11" s="176">
        <f t="shared" si="25"/>
        <v>1.8842105263157896</v>
      </c>
      <c r="W11" s="176">
        <f t="shared" si="26"/>
        <v>1.6472491909385114</v>
      </c>
      <c r="X11" s="176">
        <f t="shared" si="27"/>
        <v>1.7859649122807018</v>
      </c>
      <c r="Y11" s="176">
        <f t="shared" si="28"/>
        <v>1.0842105263157895</v>
      </c>
      <c r="Z11" s="153">
        <f t="shared" si="29"/>
        <v>1000000</v>
      </c>
      <c r="AB11" s="153">
        <f t="shared" si="30"/>
        <v>8</v>
      </c>
      <c r="AC11" s="153">
        <f t="shared" si="8"/>
        <v>10</v>
      </c>
      <c r="AD11" s="153">
        <f t="shared" si="9"/>
        <v>6</v>
      </c>
      <c r="AE11" s="153">
        <f t="shared" si="10"/>
        <v>2</v>
      </c>
      <c r="AF11" s="153">
        <f t="shared" si="11"/>
        <v>17</v>
      </c>
      <c r="AG11" s="153">
        <f t="shared" si="12"/>
        <v>14</v>
      </c>
      <c r="AH11" s="153">
        <f t="shared" si="13"/>
        <v>5</v>
      </c>
      <c r="AI11" s="153">
        <f t="shared" si="14"/>
        <v>6</v>
      </c>
      <c r="AJ11" s="153">
        <f t="shared" si="15"/>
        <v>6</v>
      </c>
      <c r="AK11" s="153">
        <f t="shared" si="16"/>
        <v>7</v>
      </c>
      <c r="AL11" s="153">
        <f t="shared" si="1"/>
        <v>1000000</v>
      </c>
      <c r="AM11" s="153">
        <f>y0!L93</f>
        <v>1000090.2</v>
      </c>
      <c r="AN11" s="153">
        <f>y0!N93</f>
        <v>-90.2</v>
      </c>
      <c r="AO11" s="153">
        <f t="shared" si="31"/>
        <v>24</v>
      </c>
      <c r="AP11" s="153">
        <f>Y0_2!L91</f>
        <v>1000075.4</v>
      </c>
      <c r="AQ11" s="153">
        <f>Y0_2!N91</f>
        <v>-75.400000000000006</v>
      </c>
      <c r="AR11" s="153">
        <f t="shared" si="32"/>
        <v>14.799999999999997</v>
      </c>
    </row>
    <row r="12" spans="1:45" x14ac:dyDescent="0.3">
      <c r="A12" s="154">
        <v>2015</v>
      </c>
      <c r="B12" s="163">
        <f>'kukorica termelés'!K114</f>
        <v>5790</v>
      </c>
      <c r="C12" s="164">
        <f>'b,á,r,z termésátlg'!H10</f>
        <v>5180</v>
      </c>
      <c r="D12" s="164">
        <f>'b,á,r,z termésátlg'!I10</f>
        <v>4760</v>
      </c>
      <c r="E12" s="164">
        <f>'b,á,r,z termésátlg'!J10</f>
        <v>2760</v>
      </c>
      <c r="F12" s="165">
        <f>'b,á,r,z termésátlg'!K10</f>
        <v>2830</v>
      </c>
      <c r="G12" s="153">
        <v>1000000</v>
      </c>
      <c r="I12" s="153">
        <f t="shared" si="17"/>
        <v>17</v>
      </c>
      <c r="J12" s="153">
        <f t="shared" si="2"/>
        <v>6</v>
      </c>
      <c r="K12" s="153">
        <f t="shared" si="3"/>
        <v>7</v>
      </c>
      <c r="L12" s="153">
        <f t="shared" si="4"/>
        <v>11</v>
      </c>
      <c r="M12" s="153">
        <f t="shared" si="5"/>
        <v>7</v>
      </c>
      <c r="N12" s="153">
        <f t="shared" si="18"/>
        <v>1000000</v>
      </c>
      <c r="P12" s="176">
        <f t="shared" si="19"/>
        <v>1.1177606177606179</v>
      </c>
      <c r="Q12" s="176">
        <f t="shared" si="20"/>
        <v>1.2163865546218486</v>
      </c>
      <c r="R12" s="176">
        <f t="shared" si="21"/>
        <v>2.097826086956522</v>
      </c>
      <c r="S12" s="176">
        <f t="shared" si="22"/>
        <v>2.0459363957597172</v>
      </c>
      <c r="T12" s="176">
        <f t="shared" si="23"/>
        <v>1.088235294117647</v>
      </c>
      <c r="U12" s="176">
        <f t="shared" si="24"/>
        <v>1.8768115942028984</v>
      </c>
      <c r="V12" s="176">
        <f t="shared" si="25"/>
        <v>1.8303886925795052</v>
      </c>
      <c r="W12" s="176">
        <f t="shared" si="26"/>
        <v>1.7246376811594204</v>
      </c>
      <c r="X12" s="176">
        <f t="shared" si="27"/>
        <v>1.6819787985865724</v>
      </c>
      <c r="Y12" s="176">
        <f t="shared" si="28"/>
        <v>0.97526501766784457</v>
      </c>
      <c r="Z12" s="153">
        <f t="shared" si="29"/>
        <v>1000000</v>
      </c>
      <c r="AB12" s="153">
        <f t="shared" si="30"/>
        <v>20</v>
      </c>
      <c r="AC12" s="153">
        <f t="shared" si="8"/>
        <v>20</v>
      </c>
      <c r="AD12" s="153">
        <f t="shared" si="9"/>
        <v>17</v>
      </c>
      <c r="AE12" s="153">
        <f t="shared" si="10"/>
        <v>20</v>
      </c>
      <c r="AF12" s="153">
        <f t="shared" si="11"/>
        <v>15</v>
      </c>
      <c r="AG12" s="153">
        <f t="shared" si="12"/>
        <v>3</v>
      </c>
      <c r="AH12" s="153">
        <f t="shared" si="13"/>
        <v>7</v>
      </c>
      <c r="AI12" s="153">
        <f t="shared" si="14"/>
        <v>5</v>
      </c>
      <c r="AJ12" s="153">
        <f t="shared" si="15"/>
        <v>9</v>
      </c>
      <c r="AK12" s="153">
        <f t="shared" si="16"/>
        <v>16</v>
      </c>
      <c r="AL12" s="153">
        <f t="shared" si="1"/>
        <v>1000000</v>
      </c>
      <c r="AM12" s="153">
        <f>y0!L94</f>
        <v>1000027.2</v>
      </c>
      <c r="AN12" s="153">
        <f>y0!N94</f>
        <v>-27.2</v>
      </c>
      <c r="AO12" s="153">
        <f t="shared" si="31"/>
        <v>19</v>
      </c>
      <c r="AP12" s="153">
        <f>Y0_2!L92</f>
        <v>1000026.9</v>
      </c>
      <c r="AQ12" s="153">
        <f>Y0_2!N92</f>
        <v>-26.9</v>
      </c>
      <c r="AR12" s="153">
        <f t="shared" si="32"/>
        <v>0.30000000000000071</v>
      </c>
    </row>
    <row r="13" spans="1:45" x14ac:dyDescent="0.3">
      <c r="A13" s="154">
        <v>2014</v>
      </c>
      <c r="B13" s="163">
        <f>'kukorica termelés'!K115</f>
        <v>7820</v>
      </c>
      <c r="C13" s="164">
        <f>'b,á,r,z termésátlg'!H11</f>
        <v>4730</v>
      </c>
      <c r="D13" s="164">
        <f>'b,á,r,z termésátlg'!I11</f>
        <v>4420</v>
      </c>
      <c r="E13" s="164">
        <f>'b,á,r,z termésátlg'!J11</f>
        <v>2860</v>
      </c>
      <c r="F13" s="165">
        <f>'b,á,r,z termésátlg'!K11</f>
        <v>2670</v>
      </c>
      <c r="G13" s="153">
        <v>1000000</v>
      </c>
      <c r="I13" s="153">
        <f t="shared" si="17"/>
        <v>5</v>
      </c>
      <c r="J13" s="153">
        <f t="shared" si="2"/>
        <v>10</v>
      </c>
      <c r="K13" s="153">
        <f t="shared" si="3"/>
        <v>11</v>
      </c>
      <c r="L13" s="153">
        <f t="shared" si="4"/>
        <v>10</v>
      </c>
      <c r="M13" s="153">
        <f t="shared" si="5"/>
        <v>9</v>
      </c>
      <c r="N13" s="153">
        <f t="shared" si="18"/>
        <v>1000000</v>
      </c>
      <c r="P13" s="176">
        <f t="shared" si="19"/>
        <v>1.6532769556025371</v>
      </c>
      <c r="Q13" s="176">
        <f t="shared" si="20"/>
        <v>1.7692307692307692</v>
      </c>
      <c r="R13" s="176">
        <f t="shared" si="21"/>
        <v>2.7342657342657342</v>
      </c>
      <c r="S13" s="176">
        <f t="shared" si="22"/>
        <v>2.9288389513108615</v>
      </c>
      <c r="T13" s="176">
        <f t="shared" si="23"/>
        <v>1.0701357466063348</v>
      </c>
      <c r="U13" s="176">
        <f t="shared" si="24"/>
        <v>1.6538461538461537</v>
      </c>
      <c r="V13" s="176">
        <f t="shared" si="25"/>
        <v>1.7715355805243447</v>
      </c>
      <c r="W13" s="176">
        <f t="shared" si="26"/>
        <v>1.5454545454545454</v>
      </c>
      <c r="X13" s="176">
        <f t="shared" si="27"/>
        <v>1.6554307116104869</v>
      </c>
      <c r="Y13" s="176">
        <f t="shared" si="28"/>
        <v>1.0711610486891385</v>
      </c>
      <c r="Z13" s="153">
        <f t="shared" si="29"/>
        <v>1000000</v>
      </c>
      <c r="AB13" s="153">
        <f t="shared" si="30"/>
        <v>7</v>
      </c>
      <c r="AC13" s="153">
        <f t="shared" si="8"/>
        <v>7</v>
      </c>
      <c r="AD13" s="153">
        <f t="shared" si="9"/>
        <v>7</v>
      </c>
      <c r="AE13" s="153">
        <f t="shared" si="10"/>
        <v>5</v>
      </c>
      <c r="AF13" s="153">
        <f t="shared" si="11"/>
        <v>16</v>
      </c>
      <c r="AG13" s="153">
        <f t="shared" si="12"/>
        <v>17</v>
      </c>
      <c r="AH13" s="153">
        <f t="shared" si="13"/>
        <v>13</v>
      </c>
      <c r="AI13" s="153">
        <f t="shared" si="14"/>
        <v>16</v>
      </c>
      <c r="AJ13" s="153">
        <f t="shared" si="15"/>
        <v>11</v>
      </c>
      <c r="AK13" s="153">
        <f t="shared" si="16"/>
        <v>10</v>
      </c>
      <c r="AL13" s="153">
        <f t="shared" si="1"/>
        <v>1000000</v>
      </c>
      <c r="AM13" s="153">
        <f>y0!L95</f>
        <v>999993.2</v>
      </c>
      <c r="AN13" s="153">
        <f>y0!N95</f>
        <v>6.8</v>
      </c>
      <c r="AO13" s="153">
        <f t="shared" si="31"/>
        <v>8</v>
      </c>
      <c r="AP13" s="153">
        <f>Y0_2!L93</f>
        <v>999992.9</v>
      </c>
      <c r="AQ13" s="153">
        <f>Y0_2!N93</f>
        <v>7.1</v>
      </c>
      <c r="AR13" s="153">
        <f t="shared" si="32"/>
        <v>0.29999999999999982</v>
      </c>
    </row>
    <row r="14" spans="1:45" x14ac:dyDescent="0.3">
      <c r="A14" s="154">
        <v>2013</v>
      </c>
      <c r="B14" s="163">
        <f>'kukorica termelés'!K116</f>
        <v>5440</v>
      </c>
      <c r="C14" s="164">
        <f>'b,á,r,z termésátlg'!H12</f>
        <v>4640</v>
      </c>
      <c r="D14" s="164">
        <f>'b,á,r,z termésátlg'!I12</f>
        <v>4050</v>
      </c>
      <c r="E14" s="164">
        <f>'b,á,r,z termésátlg'!J12</f>
        <v>3070</v>
      </c>
      <c r="F14" s="165">
        <f>'b,á,r,z termésátlg'!K12</f>
        <v>2570</v>
      </c>
      <c r="G14" s="153">
        <v>1000000</v>
      </c>
      <c r="I14" s="153">
        <f t="shared" si="17"/>
        <v>18</v>
      </c>
      <c r="J14" s="153">
        <f t="shared" si="2"/>
        <v>12</v>
      </c>
      <c r="K14" s="153">
        <f t="shared" si="3"/>
        <v>13</v>
      </c>
      <c r="L14" s="153">
        <f t="shared" si="4"/>
        <v>8</v>
      </c>
      <c r="M14" s="153">
        <f t="shared" si="5"/>
        <v>12</v>
      </c>
      <c r="N14" s="153">
        <f t="shared" si="18"/>
        <v>1000000</v>
      </c>
      <c r="P14" s="176">
        <f t="shared" si="19"/>
        <v>1.1724137931034482</v>
      </c>
      <c r="Q14" s="176">
        <f t="shared" si="20"/>
        <v>1.3432098765432099</v>
      </c>
      <c r="R14" s="176">
        <f t="shared" si="21"/>
        <v>1.771986970684039</v>
      </c>
      <c r="S14" s="176">
        <f t="shared" si="22"/>
        <v>2.1167315175097277</v>
      </c>
      <c r="T14" s="176">
        <f t="shared" si="23"/>
        <v>1.145679012345679</v>
      </c>
      <c r="U14" s="176">
        <f t="shared" si="24"/>
        <v>1.5114006514657981</v>
      </c>
      <c r="V14" s="176">
        <f t="shared" si="25"/>
        <v>1.8054474708171206</v>
      </c>
      <c r="W14" s="176">
        <f t="shared" si="26"/>
        <v>1.3192182410423452</v>
      </c>
      <c r="X14" s="176">
        <f t="shared" si="27"/>
        <v>1.5758754863813229</v>
      </c>
      <c r="Y14" s="176">
        <f t="shared" si="28"/>
        <v>1.1945525291828794</v>
      </c>
      <c r="Z14" s="153">
        <f t="shared" si="29"/>
        <v>1000000</v>
      </c>
      <c r="AB14" s="153">
        <f t="shared" si="30"/>
        <v>18</v>
      </c>
      <c r="AC14" s="153">
        <f t="shared" si="8"/>
        <v>18</v>
      </c>
      <c r="AD14" s="153">
        <f t="shared" si="9"/>
        <v>23</v>
      </c>
      <c r="AE14" s="153">
        <f t="shared" si="10"/>
        <v>19</v>
      </c>
      <c r="AF14" s="153">
        <f t="shared" si="11"/>
        <v>7</v>
      </c>
      <c r="AG14" s="153">
        <f t="shared" si="12"/>
        <v>22</v>
      </c>
      <c r="AH14" s="153">
        <f t="shared" si="13"/>
        <v>10</v>
      </c>
      <c r="AI14" s="153">
        <f t="shared" si="14"/>
        <v>23</v>
      </c>
      <c r="AJ14" s="153">
        <f t="shared" si="15"/>
        <v>13</v>
      </c>
      <c r="AK14" s="153">
        <f t="shared" si="16"/>
        <v>6</v>
      </c>
      <c r="AL14" s="153">
        <f t="shared" si="1"/>
        <v>1000000</v>
      </c>
      <c r="AM14" s="153">
        <f>y0!L96</f>
        <v>999959.7</v>
      </c>
      <c r="AN14" s="153">
        <f>y0!N96</f>
        <v>40.299999999999997</v>
      </c>
      <c r="AO14" s="153">
        <f t="shared" si="31"/>
        <v>4</v>
      </c>
      <c r="AP14" s="153">
        <f>Y0_2!L94</f>
        <v>999970.9</v>
      </c>
      <c r="AQ14" s="153">
        <f>Y0_2!N94</f>
        <v>29.1</v>
      </c>
      <c r="AR14" s="153">
        <f t="shared" si="32"/>
        <v>11.199999999999996</v>
      </c>
    </row>
    <row r="15" spans="1:45" x14ac:dyDescent="0.3">
      <c r="A15" s="154">
        <v>2012</v>
      </c>
      <c r="B15" s="163">
        <f>'kukorica termelés'!K117</f>
        <v>4000</v>
      </c>
      <c r="C15" s="164">
        <f>'b,á,r,z termésátlg'!H13</f>
        <v>3750</v>
      </c>
      <c r="D15" s="164">
        <f>'b,á,r,z termésátlg'!I13</f>
        <v>3620</v>
      </c>
      <c r="E15" s="164">
        <f>'b,á,r,z termésátlg'!J13</f>
        <v>2240</v>
      </c>
      <c r="F15" s="165">
        <f>'b,á,r,z termésátlg'!K13</f>
        <v>2590</v>
      </c>
      <c r="G15" s="153">
        <v>1000000</v>
      </c>
      <c r="I15" s="153">
        <f t="shared" si="17"/>
        <v>21</v>
      </c>
      <c r="J15" s="153">
        <f t="shared" si="2"/>
        <v>19</v>
      </c>
      <c r="K15" s="153">
        <f t="shared" si="3"/>
        <v>17</v>
      </c>
      <c r="L15" s="153">
        <f t="shared" si="4"/>
        <v>18</v>
      </c>
      <c r="M15" s="153">
        <f t="shared" si="5"/>
        <v>11</v>
      </c>
      <c r="N15" s="153">
        <f t="shared" si="18"/>
        <v>1000000</v>
      </c>
      <c r="P15" s="176">
        <f t="shared" si="19"/>
        <v>1.0666666666666667</v>
      </c>
      <c r="Q15" s="176">
        <f t="shared" si="20"/>
        <v>1.1049723756906078</v>
      </c>
      <c r="R15" s="176">
        <f t="shared" si="21"/>
        <v>1.7857142857142858</v>
      </c>
      <c r="S15" s="176">
        <f t="shared" si="22"/>
        <v>1.5444015444015444</v>
      </c>
      <c r="T15" s="176">
        <f t="shared" si="23"/>
        <v>1.0359116022099448</v>
      </c>
      <c r="U15" s="176">
        <f t="shared" si="24"/>
        <v>1.6741071428571428</v>
      </c>
      <c r="V15" s="176">
        <f t="shared" si="25"/>
        <v>1.4478764478764479</v>
      </c>
      <c r="W15" s="176">
        <f t="shared" si="26"/>
        <v>1.6160714285714286</v>
      </c>
      <c r="X15" s="176">
        <f t="shared" si="27"/>
        <v>1.3976833976833978</v>
      </c>
      <c r="Y15" s="176">
        <f t="shared" si="28"/>
        <v>0.86486486486486491</v>
      </c>
      <c r="Z15" s="153">
        <f t="shared" si="29"/>
        <v>1000000</v>
      </c>
      <c r="AB15" s="153">
        <f t="shared" si="30"/>
        <v>21</v>
      </c>
      <c r="AC15" s="153">
        <f t="shared" si="8"/>
        <v>22</v>
      </c>
      <c r="AD15" s="153">
        <f t="shared" si="9"/>
        <v>22</v>
      </c>
      <c r="AE15" s="153">
        <f t="shared" si="10"/>
        <v>23</v>
      </c>
      <c r="AF15" s="153">
        <f t="shared" si="11"/>
        <v>18</v>
      </c>
      <c r="AG15" s="153">
        <f t="shared" si="12"/>
        <v>16</v>
      </c>
      <c r="AH15" s="153">
        <f t="shared" si="13"/>
        <v>24</v>
      </c>
      <c r="AI15" s="153">
        <f t="shared" si="14"/>
        <v>9</v>
      </c>
      <c r="AJ15" s="153">
        <f t="shared" si="15"/>
        <v>22</v>
      </c>
      <c r="AK15" s="153">
        <f t="shared" si="16"/>
        <v>23</v>
      </c>
      <c r="AL15" s="153">
        <f t="shared" si="1"/>
        <v>1000000</v>
      </c>
      <c r="AM15" s="153">
        <f>y0!L97</f>
        <v>999924.2</v>
      </c>
      <c r="AN15" s="153">
        <f>y0!N97</f>
        <v>75.8</v>
      </c>
      <c r="AO15" s="153">
        <f t="shared" si="31"/>
        <v>1</v>
      </c>
      <c r="AP15" s="153">
        <f>Y0_2!L95</f>
        <v>999923.9</v>
      </c>
      <c r="AQ15" s="153">
        <f>Y0_2!N95</f>
        <v>76.099999999999994</v>
      </c>
      <c r="AR15" s="153">
        <f t="shared" si="32"/>
        <v>0.29999999999999716</v>
      </c>
    </row>
    <row r="16" spans="1:45" x14ac:dyDescent="0.3">
      <c r="A16" s="154">
        <v>2011</v>
      </c>
      <c r="B16" s="163">
        <f>'kukorica termelés'!K118</f>
        <v>6500</v>
      </c>
      <c r="C16" s="164">
        <f>'b,á,r,z termésátlg'!H14</f>
        <v>4200</v>
      </c>
      <c r="D16" s="164">
        <f>'b,á,r,z termésátlg'!I14</f>
        <v>3780</v>
      </c>
      <c r="E16" s="164">
        <f>'b,á,r,z termésátlg'!J14</f>
        <v>2300</v>
      </c>
      <c r="F16" s="165">
        <f>'b,á,r,z termésátlg'!K14</f>
        <v>2410</v>
      </c>
      <c r="G16" s="153">
        <v>1000000</v>
      </c>
      <c r="I16" s="153">
        <f t="shared" si="17"/>
        <v>12</v>
      </c>
      <c r="J16" s="153">
        <f t="shared" si="2"/>
        <v>16</v>
      </c>
      <c r="K16" s="153">
        <f t="shared" si="3"/>
        <v>14</v>
      </c>
      <c r="L16" s="153">
        <f t="shared" si="4"/>
        <v>17</v>
      </c>
      <c r="M16" s="153">
        <f t="shared" si="5"/>
        <v>17</v>
      </c>
      <c r="N16" s="153">
        <f t="shared" si="18"/>
        <v>1000000</v>
      </c>
      <c r="P16" s="176">
        <f t="shared" si="19"/>
        <v>1.5476190476190477</v>
      </c>
      <c r="Q16" s="176">
        <f t="shared" si="20"/>
        <v>1.7195767195767195</v>
      </c>
      <c r="R16" s="176">
        <f t="shared" si="21"/>
        <v>2.8260869565217392</v>
      </c>
      <c r="S16" s="176">
        <f t="shared" si="22"/>
        <v>2.6970954356846475</v>
      </c>
      <c r="T16" s="176">
        <f t="shared" si="23"/>
        <v>1.1111111111111112</v>
      </c>
      <c r="U16" s="176">
        <f t="shared" si="24"/>
        <v>1.826086956521739</v>
      </c>
      <c r="V16" s="176">
        <f t="shared" si="25"/>
        <v>1.7427385892116183</v>
      </c>
      <c r="W16" s="176">
        <f t="shared" si="26"/>
        <v>1.6434782608695653</v>
      </c>
      <c r="X16" s="176">
        <f t="shared" si="27"/>
        <v>1.5684647302904564</v>
      </c>
      <c r="Y16" s="176">
        <f t="shared" si="28"/>
        <v>0.9543568464730291</v>
      </c>
      <c r="Z16" s="153">
        <f t="shared" si="29"/>
        <v>1000000</v>
      </c>
      <c r="AB16" s="153">
        <f t="shared" si="30"/>
        <v>10</v>
      </c>
      <c r="AC16" s="153">
        <f t="shared" si="8"/>
        <v>9</v>
      </c>
      <c r="AD16" s="153">
        <f t="shared" si="9"/>
        <v>5</v>
      </c>
      <c r="AE16" s="153">
        <f t="shared" si="10"/>
        <v>9</v>
      </c>
      <c r="AF16" s="153">
        <f t="shared" si="11"/>
        <v>10</v>
      </c>
      <c r="AG16" s="153">
        <f t="shared" si="12"/>
        <v>5</v>
      </c>
      <c r="AH16" s="153">
        <f t="shared" si="13"/>
        <v>15</v>
      </c>
      <c r="AI16" s="153">
        <f t="shared" si="14"/>
        <v>7</v>
      </c>
      <c r="AJ16" s="153">
        <f t="shared" si="15"/>
        <v>14</v>
      </c>
      <c r="AK16" s="153">
        <f t="shared" si="16"/>
        <v>18</v>
      </c>
      <c r="AL16" s="153">
        <f t="shared" si="1"/>
        <v>1000000</v>
      </c>
      <c r="AM16" s="153">
        <f>y0!L98</f>
        <v>1000042.2</v>
      </c>
      <c r="AN16" s="153">
        <f>y0!N98</f>
        <v>-42.2</v>
      </c>
      <c r="AO16" s="153">
        <f t="shared" si="31"/>
        <v>21</v>
      </c>
      <c r="AP16" s="153">
        <f>Y0_2!L96</f>
        <v>1000041.9</v>
      </c>
      <c r="AQ16" s="153">
        <f>Y0_2!N96</f>
        <v>-41.9</v>
      </c>
      <c r="AR16" s="153">
        <f t="shared" si="32"/>
        <v>0.30000000000000426</v>
      </c>
    </row>
    <row r="17" spans="1:44" x14ac:dyDescent="0.3">
      <c r="A17" s="154">
        <v>2010</v>
      </c>
      <c r="B17" s="163">
        <f>'kukorica termelés'!K119</f>
        <v>6470</v>
      </c>
      <c r="C17" s="164">
        <f>'b,á,r,z termésátlg'!H15</f>
        <v>3710</v>
      </c>
      <c r="D17" s="164">
        <f>'b,á,r,z termésátlg'!I15</f>
        <v>3360</v>
      </c>
      <c r="E17" s="164">
        <f>'b,á,r,z termésátlg'!J15</f>
        <v>2110</v>
      </c>
      <c r="F17" s="165">
        <f>'b,á,r,z termésátlg'!K15</f>
        <v>2320</v>
      </c>
      <c r="G17" s="153">
        <v>1000000</v>
      </c>
      <c r="I17" s="153">
        <f t="shared" si="17"/>
        <v>13</v>
      </c>
      <c r="J17" s="153">
        <f t="shared" si="2"/>
        <v>20</v>
      </c>
      <c r="K17" s="153">
        <f t="shared" si="3"/>
        <v>19</v>
      </c>
      <c r="L17" s="153">
        <f t="shared" si="4"/>
        <v>19</v>
      </c>
      <c r="M17" s="153">
        <f t="shared" si="5"/>
        <v>19</v>
      </c>
      <c r="N17" s="153">
        <f t="shared" si="18"/>
        <v>1000000</v>
      </c>
      <c r="P17" s="176">
        <f t="shared" si="19"/>
        <v>1.7439353099730459</v>
      </c>
      <c r="Q17" s="176">
        <f t="shared" si="20"/>
        <v>1.9255952380952381</v>
      </c>
      <c r="R17" s="176">
        <f t="shared" si="21"/>
        <v>3.066350710900474</v>
      </c>
      <c r="S17" s="176">
        <f t="shared" si="22"/>
        <v>2.7887931034482758</v>
      </c>
      <c r="T17" s="176">
        <f t="shared" si="23"/>
        <v>1.1041666666666667</v>
      </c>
      <c r="U17" s="176">
        <f t="shared" si="24"/>
        <v>1.7582938388625593</v>
      </c>
      <c r="V17" s="176">
        <f t="shared" si="25"/>
        <v>1.5991379310344827</v>
      </c>
      <c r="W17" s="176">
        <f t="shared" si="26"/>
        <v>1.5924170616113744</v>
      </c>
      <c r="X17" s="176">
        <f t="shared" si="27"/>
        <v>1.4482758620689655</v>
      </c>
      <c r="Y17" s="176">
        <f t="shared" si="28"/>
        <v>0.90948275862068961</v>
      </c>
      <c r="Z17" s="153">
        <f t="shared" si="29"/>
        <v>1000000</v>
      </c>
      <c r="AB17" s="153">
        <f t="shared" si="30"/>
        <v>1</v>
      </c>
      <c r="AC17" s="153">
        <f t="shared" si="8"/>
        <v>2</v>
      </c>
      <c r="AD17" s="153">
        <f t="shared" si="9"/>
        <v>2</v>
      </c>
      <c r="AE17" s="153">
        <f t="shared" si="10"/>
        <v>8</v>
      </c>
      <c r="AF17" s="153">
        <f t="shared" si="11"/>
        <v>13</v>
      </c>
      <c r="AG17" s="153">
        <f t="shared" si="12"/>
        <v>12</v>
      </c>
      <c r="AH17" s="153">
        <f t="shared" si="13"/>
        <v>22</v>
      </c>
      <c r="AI17" s="153">
        <f t="shared" si="14"/>
        <v>13</v>
      </c>
      <c r="AJ17" s="153">
        <f t="shared" si="15"/>
        <v>19</v>
      </c>
      <c r="AK17" s="153">
        <f t="shared" si="16"/>
        <v>19</v>
      </c>
      <c r="AL17" s="153">
        <f t="shared" si="1"/>
        <v>1000000</v>
      </c>
      <c r="AM17" s="153">
        <f>y0!L99</f>
        <v>999993.2</v>
      </c>
      <c r="AN17" s="153">
        <f>y0!N99</f>
        <v>6.8</v>
      </c>
      <c r="AO17" s="153">
        <f t="shared" si="31"/>
        <v>8</v>
      </c>
      <c r="AP17" s="153">
        <f>Y0_2!L97</f>
        <v>1000013.9</v>
      </c>
      <c r="AQ17" s="153">
        <f>Y0_2!N97</f>
        <v>-13.9</v>
      </c>
      <c r="AR17" s="153">
        <f t="shared" si="32"/>
        <v>20.7</v>
      </c>
    </row>
    <row r="18" spans="1:44" x14ac:dyDescent="0.3">
      <c r="A18" s="154">
        <v>2009</v>
      </c>
      <c r="B18" s="163">
        <f>'kukorica termelés'!K120</f>
        <v>6390</v>
      </c>
      <c r="C18" s="164">
        <f>'b,á,r,z termésátlg'!H16</f>
        <v>3850</v>
      </c>
      <c r="D18" s="164">
        <f>'b,á,r,z termésátlg'!I16</f>
        <v>3320</v>
      </c>
      <c r="E18" s="164">
        <f>'b,á,r,z termésátlg'!J16</f>
        <v>1810</v>
      </c>
      <c r="F18" s="165">
        <f>'b,á,r,z termésátlg'!K16</f>
        <v>2130</v>
      </c>
      <c r="G18" s="153">
        <v>1000000</v>
      </c>
      <c r="I18" s="153">
        <f t="shared" si="17"/>
        <v>14</v>
      </c>
      <c r="J18" s="153">
        <f t="shared" si="2"/>
        <v>18</v>
      </c>
      <c r="K18" s="153">
        <f t="shared" si="3"/>
        <v>20</v>
      </c>
      <c r="L18" s="153">
        <f t="shared" si="4"/>
        <v>23</v>
      </c>
      <c r="M18" s="153">
        <f t="shared" si="5"/>
        <v>21</v>
      </c>
      <c r="N18" s="153">
        <f t="shared" si="18"/>
        <v>1000000</v>
      </c>
      <c r="P18" s="176">
        <f t="shared" si="19"/>
        <v>1.6597402597402597</v>
      </c>
      <c r="Q18" s="176">
        <f t="shared" si="20"/>
        <v>1.9246987951807228</v>
      </c>
      <c r="R18" s="176">
        <f t="shared" si="21"/>
        <v>3.5303867403314917</v>
      </c>
      <c r="S18" s="176">
        <f t="shared" si="22"/>
        <v>3</v>
      </c>
      <c r="T18" s="176">
        <f t="shared" si="23"/>
        <v>1.1596385542168675</v>
      </c>
      <c r="U18" s="176">
        <f t="shared" si="24"/>
        <v>2.1270718232044197</v>
      </c>
      <c r="V18" s="176">
        <f t="shared" si="25"/>
        <v>1.807511737089202</v>
      </c>
      <c r="W18" s="176">
        <f t="shared" si="26"/>
        <v>1.8342541436464088</v>
      </c>
      <c r="X18" s="176">
        <f t="shared" si="27"/>
        <v>1.5586854460093897</v>
      </c>
      <c r="Y18" s="176">
        <f t="shared" si="28"/>
        <v>0.84976525821596249</v>
      </c>
      <c r="Z18" s="153">
        <f t="shared" si="29"/>
        <v>1000000</v>
      </c>
      <c r="AB18" s="153">
        <f t="shared" si="30"/>
        <v>5</v>
      </c>
      <c r="AC18" s="153">
        <f t="shared" si="8"/>
        <v>3</v>
      </c>
      <c r="AD18" s="153">
        <f t="shared" si="9"/>
        <v>1</v>
      </c>
      <c r="AE18" s="153">
        <f t="shared" si="10"/>
        <v>3</v>
      </c>
      <c r="AF18" s="153">
        <f t="shared" si="11"/>
        <v>6</v>
      </c>
      <c r="AG18" s="153">
        <f t="shared" si="12"/>
        <v>1</v>
      </c>
      <c r="AH18" s="153">
        <f t="shared" si="13"/>
        <v>9</v>
      </c>
      <c r="AI18" s="153">
        <f t="shared" si="14"/>
        <v>2</v>
      </c>
      <c r="AJ18" s="153">
        <f t="shared" si="15"/>
        <v>15</v>
      </c>
      <c r="AK18" s="153">
        <f t="shared" si="16"/>
        <v>24</v>
      </c>
      <c r="AL18" s="153">
        <f t="shared" si="1"/>
        <v>1000000</v>
      </c>
      <c r="AM18" s="153">
        <f>y0!L100</f>
        <v>999993.2</v>
      </c>
      <c r="AN18" s="153">
        <f>y0!N100</f>
        <v>6.8</v>
      </c>
      <c r="AO18" s="153">
        <f t="shared" si="31"/>
        <v>8</v>
      </c>
      <c r="AP18" s="153">
        <f>Y0_2!L98</f>
        <v>999992.9</v>
      </c>
      <c r="AQ18" s="153">
        <f>Y0_2!N98</f>
        <v>7.1</v>
      </c>
      <c r="AR18" s="153">
        <f t="shared" si="32"/>
        <v>0.29999999999999982</v>
      </c>
    </row>
    <row r="19" spans="1:44" x14ac:dyDescent="0.3">
      <c r="A19" s="154">
        <v>2008</v>
      </c>
      <c r="B19" s="163">
        <f>'kukorica termelés'!K121</f>
        <v>7470</v>
      </c>
      <c r="C19" s="164">
        <f>'b,á,r,z termésátlg'!H17</f>
        <v>4980</v>
      </c>
      <c r="D19" s="164">
        <f>'b,á,r,z termésátlg'!I17</f>
        <v>4450</v>
      </c>
      <c r="E19" s="164">
        <f>'b,á,r,z termésátlg'!J17</f>
        <v>2580</v>
      </c>
      <c r="F19" s="165">
        <f>'b,á,r,z termésátlg'!K17</f>
        <v>2970</v>
      </c>
      <c r="G19" s="153">
        <v>1000000</v>
      </c>
      <c r="I19" s="153">
        <f t="shared" si="17"/>
        <v>8</v>
      </c>
      <c r="J19" s="153">
        <f t="shared" si="2"/>
        <v>9</v>
      </c>
      <c r="K19" s="153">
        <f t="shared" si="3"/>
        <v>10</v>
      </c>
      <c r="L19" s="153">
        <f t="shared" si="4"/>
        <v>13</v>
      </c>
      <c r="M19" s="153">
        <f t="shared" si="5"/>
        <v>5</v>
      </c>
      <c r="N19" s="153">
        <f t="shared" si="18"/>
        <v>1000000</v>
      </c>
      <c r="P19" s="176">
        <f t="shared" si="19"/>
        <v>1.5</v>
      </c>
      <c r="Q19" s="176">
        <f t="shared" si="20"/>
        <v>1.6786516853932585</v>
      </c>
      <c r="R19" s="176">
        <f t="shared" si="21"/>
        <v>2.8953488372093021</v>
      </c>
      <c r="S19" s="176">
        <f t="shared" si="22"/>
        <v>2.5151515151515151</v>
      </c>
      <c r="T19" s="176">
        <f t="shared" si="23"/>
        <v>1.1191011235955055</v>
      </c>
      <c r="U19" s="176">
        <f t="shared" si="24"/>
        <v>1.930232558139535</v>
      </c>
      <c r="V19" s="176">
        <f t="shared" si="25"/>
        <v>1.6767676767676767</v>
      </c>
      <c r="W19" s="176">
        <f t="shared" si="26"/>
        <v>1.7248062015503876</v>
      </c>
      <c r="X19" s="176">
        <f t="shared" si="27"/>
        <v>1.4983164983164983</v>
      </c>
      <c r="Y19" s="176">
        <f t="shared" si="28"/>
        <v>0.86868686868686873</v>
      </c>
      <c r="Z19" s="153">
        <f t="shared" si="29"/>
        <v>1000000</v>
      </c>
      <c r="AB19" s="153">
        <f t="shared" si="30"/>
        <v>12</v>
      </c>
      <c r="AC19" s="153">
        <f t="shared" si="8"/>
        <v>11</v>
      </c>
      <c r="AD19" s="153">
        <f t="shared" si="9"/>
        <v>4</v>
      </c>
      <c r="AE19" s="153">
        <f t="shared" si="10"/>
        <v>14</v>
      </c>
      <c r="AF19" s="153">
        <f t="shared" si="11"/>
        <v>9</v>
      </c>
      <c r="AG19" s="153">
        <f t="shared" si="12"/>
        <v>2</v>
      </c>
      <c r="AH19" s="153">
        <f t="shared" si="13"/>
        <v>18</v>
      </c>
      <c r="AI19" s="153">
        <f t="shared" si="14"/>
        <v>4</v>
      </c>
      <c r="AJ19" s="153">
        <f t="shared" si="15"/>
        <v>17</v>
      </c>
      <c r="AK19" s="153">
        <f t="shared" si="16"/>
        <v>22</v>
      </c>
      <c r="AL19" s="153">
        <f t="shared" ref="AL19:AL27" si="33">Z19</f>
        <v>1000000</v>
      </c>
      <c r="AM19" s="153">
        <f>y0!L101</f>
        <v>1000036.7</v>
      </c>
      <c r="AN19" s="153">
        <f>y0!N101</f>
        <v>-36.700000000000003</v>
      </c>
      <c r="AO19" s="153">
        <f t="shared" si="31"/>
        <v>20</v>
      </c>
      <c r="AP19" s="153">
        <f>Y0_2!L99</f>
        <v>1000036.4</v>
      </c>
      <c r="AQ19" s="153">
        <f>Y0_2!N99</f>
        <v>-36.4</v>
      </c>
      <c r="AR19" s="153">
        <f t="shared" si="32"/>
        <v>0.30000000000000426</v>
      </c>
    </row>
    <row r="20" spans="1:44" x14ac:dyDescent="0.3">
      <c r="A20" s="154">
        <v>2007</v>
      </c>
      <c r="B20" s="163">
        <f>'kukorica termelés'!K122</f>
        <v>3730</v>
      </c>
      <c r="C20" s="164">
        <f>'b,á,r,z termésátlg'!H18</f>
        <v>3590</v>
      </c>
      <c r="D20" s="164">
        <f>'b,á,r,z termésátlg'!I18</f>
        <v>3170</v>
      </c>
      <c r="E20" s="164">
        <f>'b,á,r,z termésátlg'!J18</f>
        <v>2040</v>
      </c>
      <c r="F20" s="165">
        <f>'b,á,r,z termésátlg'!K18</f>
        <v>2090</v>
      </c>
      <c r="G20" s="153">
        <v>1000000</v>
      </c>
      <c r="I20" s="153">
        <f t="shared" si="17"/>
        <v>23</v>
      </c>
      <c r="J20" s="153">
        <f t="shared" si="2"/>
        <v>22</v>
      </c>
      <c r="K20" s="153">
        <f t="shared" si="3"/>
        <v>21</v>
      </c>
      <c r="L20" s="153">
        <f t="shared" si="4"/>
        <v>20</v>
      </c>
      <c r="M20" s="153">
        <f t="shared" si="5"/>
        <v>22</v>
      </c>
      <c r="N20" s="153">
        <f t="shared" si="18"/>
        <v>1000000</v>
      </c>
      <c r="P20" s="176">
        <f t="shared" si="19"/>
        <v>1.0389972144846797</v>
      </c>
      <c r="Q20" s="176">
        <f t="shared" si="20"/>
        <v>1.1766561514195584</v>
      </c>
      <c r="R20" s="176">
        <f t="shared" si="21"/>
        <v>1.8284313725490196</v>
      </c>
      <c r="S20" s="176">
        <f t="shared" si="22"/>
        <v>1.7846889952153111</v>
      </c>
      <c r="T20" s="176">
        <f t="shared" si="23"/>
        <v>1.1324921135646688</v>
      </c>
      <c r="U20" s="176">
        <f t="shared" si="24"/>
        <v>1.7598039215686274</v>
      </c>
      <c r="V20" s="176">
        <f t="shared" si="25"/>
        <v>1.7177033492822966</v>
      </c>
      <c r="W20" s="176">
        <f t="shared" si="26"/>
        <v>1.553921568627451</v>
      </c>
      <c r="X20" s="176">
        <f t="shared" si="27"/>
        <v>1.5167464114832536</v>
      </c>
      <c r="Y20" s="176">
        <f t="shared" si="28"/>
        <v>0.97607655502392343</v>
      </c>
      <c r="Z20" s="153">
        <f t="shared" si="29"/>
        <v>1000000</v>
      </c>
      <c r="AB20" s="153">
        <f t="shared" si="30"/>
        <v>22</v>
      </c>
      <c r="AC20" s="153">
        <f t="shared" si="8"/>
        <v>21</v>
      </c>
      <c r="AD20" s="153">
        <f t="shared" si="9"/>
        <v>21</v>
      </c>
      <c r="AE20" s="153">
        <f t="shared" si="10"/>
        <v>22</v>
      </c>
      <c r="AF20" s="153">
        <f t="shared" si="11"/>
        <v>8</v>
      </c>
      <c r="AG20" s="153">
        <f t="shared" si="12"/>
        <v>11</v>
      </c>
      <c r="AH20" s="153">
        <f t="shared" si="13"/>
        <v>17</v>
      </c>
      <c r="AI20" s="153">
        <f t="shared" si="14"/>
        <v>14</v>
      </c>
      <c r="AJ20" s="153">
        <f t="shared" si="15"/>
        <v>16</v>
      </c>
      <c r="AK20" s="153">
        <f t="shared" si="16"/>
        <v>15</v>
      </c>
      <c r="AL20" s="153">
        <f t="shared" si="33"/>
        <v>1000000</v>
      </c>
      <c r="AM20" s="153">
        <f>y0!L102</f>
        <v>999972.2</v>
      </c>
      <c r="AN20" s="153">
        <f>y0!N102</f>
        <v>27.8</v>
      </c>
      <c r="AO20" s="153">
        <f t="shared" si="31"/>
        <v>6</v>
      </c>
      <c r="AP20" s="153">
        <f>Y0_2!L100</f>
        <v>999971.9</v>
      </c>
      <c r="AQ20" s="153">
        <f>Y0_2!N100</f>
        <v>28.1</v>
      </c>
      <c r="AR20" s="153">
        <f t="shared" si="32"/>
        <v>0.30000000000000071</v>
      </c>
    </row>
    <row r="21" spans="1:44" x14ac:dyDescent="0.3">
      <c r="A21" s="154">
        <v>2006</v>
      </c>
      <c r="B21" s="163">
        <f>'kukorica termelés'!K123</f>
        <v>6820</v>
      </c>
      <c r="C21" s="164">
        <f>'b,á,r,z termésátlg'!H19</f>
        <v>4070</v>
      </c>
      <c r="D21" s="164">
        <f>'b,á,r,z termésátlg'!I19</f>
        <v>3670</v>
      </c>
      <c r="E21" s="164">
        <f>'b,á,r,z termésátlg'!J19</f>
        <v>2540</v>
      </c>
      <c r="F21" s="165">
        <f>'b,á,r,z termésátlg'!K19</f>
        <v>2550</v>
      </c>
      <c r="G21" s="153">
        <v>1000000</v>
      </c>
      <c r="I21" s="153">
        <f t="shared" si="17"/>
        <v>10</v>
      </c>
      <c r="J21" s="153">
        <f t="shared" si="2"/>
        <v>17</v>
      </c>
      <c r="K21" s="153">
        <f t="shared" si="3"/>
        <v>16</v>
      </c>
      <c r="L21" s="153">
        <f t="shared" si="4"/>
        <v>15</v>
      </c>
      <c r="M21" s="153">
        <f t="shared" si="5"/>
        <v>13</v>
      </c>
      <c r="N21" s="153">
        <f t="shared" si="18"/>
        <v>1000000</v>
      </c>
      <c r="P21" s="176">
        <f t="shared" si="19"/>
        <v>1.6756756756756757</v>
      </c>
      <c r="Q21" s="176">
        <f t="shared" si="20"/>
        <v>1.8583106267029972</v>
      </c>
      <c r="R21" s="176">
        <f t="shared" si="21"/>
        <v>2.6850393700787403</v>
      </c>
      <c r="S21" s="176">
        <f t="shared" si="22"/>
        <v>2.6745098039215685</v>
      </c>
      <c r="T21" s="176">
        <f t="shared" si="23"/>
        <v>1.1089918256130791</v>
      </c>
      <c r="U21" s="176">
        <f t="shared" si="24"/>
        <v>1.6023622047244095</v>
      </c>
      <c r="V21" s="176">
        <f t="shared" si="25"/>
        <v>1.5960784313725491</v>
      </c>
      <c r="W21" s="176">
        <f t="shared" si="26"/>
        <v>1.4448818897637796</v>
      </c>
      <c r="X21" s="176">
        <f t="shared" si="27"/>
        <v>1.4392156862745098</v>
      </c>
      <c r="Y21" s="176">
        <f t="shared" si="28"/>
        <v>0.99607843137254903</v>
      </c>
      <c r="Z21" s="153">
        <f t="shared" si="29"/>
        <v>1000000</v>
      </c>
      <c r="AB21" s="153">
        <f t="shared" si="30"/>
        <v>3</v>
      </c>
      <c r="AC21" s="153">
        <f t="shared" si="8"/>
        <v>4</v>
      </c>
      <c r="AD21" s="153">
        <f t="shared" si="9"/>
        <v>9</v>
      </c>
      <c r="AE21" s="153">
        <f t="shared" si="10"/>
        <v>11</v>
      </c>
      <c r="AF21" s="153">
        <f t="shared" si="11"/>
        <v>12</v>
      </c>
      <c r="AG21" s="153">
        <f t="shared" si="12"/>
        <v>19</v>
      </c>
      <c r="AH21" s="153">
        <f t="shared" si="13"/>
        <v>23</v>
      </c>
      <c r="AI21" s="153">
        <f t="shared" si="14"/>
        <v>19</v>
      </c>
      <c r="AJ21" s="153">
        <f t="shared" si="15"/>
        <v>21</v>
      </c>
      <c r="AK21" s="153">
        <f t="shared" si="16"/>
        <v>13</v>
      </c>
      <c r="AL21" s="153">
        <f t="shared" si="33"/>
        <v>1000000</v>
      </c>
      <c r="AM21" s="153">
        <f>y0!L103</f>
        <v>999957.2</v>
      </c>
      <c r="AN21" s="153">
        <f>y0!N103</f>
        <v>42.8</v>
      </c>
      <c r="AO21" s="153">
        <f t="shared" si="31"/>
        <v>2</v>
      </c>
      <c r="AP21" s="153">
        <f>Y0_2!L101</f>
        <v>999956.9</v>
      </c>
      <c r="AQ21" s="153">
        <f>Y0_2!N101</f>
        <v>43.1</v>
      </c>
      <c r="AR21" s="153">
        <f t="shared" si="32"/>
        <v>0.30000000000000426</v>
      </c>
    </row>
    <row r="22" spans="1:44" x14ac:dyDescent="0.3">
      <c r="A22" s="154">
        <v>2005</v>
      </c>
      <c r="B22" s="163">
        <f>'kukorica termelés'!K124</f>
        <v>7560</v>
      </c>
      <c r="C22" s="164">
        <f>'b,á,r,z termésátlg'!H20</f>
        <v>4500</v>
      </c>
      <c r="D22" s="164">
        <f>'b,á,r,z termésátlg'!I20</f>
        <v>3750</v>
      </c>
      <c r="E22" s="164">
        <f>'b,á,r,z termésátlg'!J20</f>
        <v>2570</v>
      </c>
      <c r="F22" s="165">
        <f>'b,á,r,z termésátlg'!K20</f>
        <v>2520</v>
      </c>
      <c r="G22" s="153">
        <v>1000000</v>
      </c>
      <c r="I22" s="153">
        <f t="shared" si="17"/>
        <v>7</v>
      </c>
      <c r="J22" s="153">
        <f t="shared" si="2"/>
        <v>13</v>
      </c>
      <c r="K22" s="153">
        <f t="shared" si="3"/>
        <v>15</v>
      </c>
      <c r="L22" s="153">
        <f t="shared" si="4"/>
        <v>14</v>
      </c>
      <c r="M22" s="153">
        <f t="shared" si="5"/>
        <v>15</v>
      </c>
      <c r="N22" s="153">
        <f t="shared" si="18"/>
        <v>1000000</v>
      </c>
      <c r="P22" s="176">
        <f t="shared" si="19"/>
        <v>1.68</v>
      </c>
      <c r="Q22" s="176">
        <f t="shared" si="20"/>
        <v>2.016</v>
      </c>
      <c r="R22" s="176">
        <f t="shared" si="21"/>
        <v>2.9416342412451364</v>
      </c>
      <c r="S22" s="176">
        <f t="shared" si="22"/>
        <v>3</v>
      </c>
      <c r="T22" s="176">
        <f t="shared" si="23"/>
        <v>1.2</v>
      </c>
      <c r="U22" s="176">
        <f t="shared" si="24"/>
        <v>1.7509727626459144</v>
      </c>
      <c r="V22" s="176">
        <f t="shared" si="25"/>
        <v>1.7857142857142858</v>
      </c>
      <c r="W22" s="176">
        <f t="shared" si="26"/>
        <v>1.4591439688715953</v>
      </c>
      <c r="X22" s="176">
        <f t="shared" si="27"/>
        <v>1.4880952380952381</v>
      </c>
      <c r="Y22" s="176">
        <f t="shared" si="28"/>
        <v>1.0198412698412698</v>
      </c>
      <c r="Z22" s="153">
        <f t="shared" si="29"/>
        <v>1000000</v>
      </c>
      <c r="AB22" s="153">
        <f t="shared" si="30"/>
        <v>2</v>
      </c>
      <c r="AC22" s="153">
        <f t="shared" si="8"/>
        <v>1</v>
      </c>
      <c r="AD22" s="153">
        <f t="shared" si="9"/>
        <v>3</v>
      </c>
      <c r="AE22" s="153">
        <f t="shared" si="10"/>
        <v>3</v>
      </c>
      <c r="AF22" s="153">
        <f t="shared" si="11"/>
        <v>4</v>
      </c>
      <c r="AG22" s="153">
        <f t="shared" si="12"/>
        <v>13</v>
      </c>
      <c r="AH22" s="153">
        <f t="shared" si="13"/>
        <v>11</v>
      </c>
      <c r="AI22" s="153">
        <f t="shared" si="14"/>
        <v>18</v>
      </c>
      <c r="AJ22" s="153">
        <f t="shared" si="15"/>
        <v>18</v>
      </c>
      <c r="AK22" s="153">
        <f t="shared" si="16"/>
        <v>12</v>
      </c>
      <c r="AL22" s="153">
        <f t="shared" si="33"/>
        <v>1000000</v>
      </c>
      <c r="AM22" s="153">
        <f>y0!L104</f>
        <v>1000051.2</v>
      </c>
      <c r="AN22" s="153">
        <f>y0!N104</f>
        <v>-51.2</v>
      </c>
      <c r="AO22" s="153">
        <f t="shared" si="31"/>
        <v>23</v>
      </c>
      <c r="AP22" s="153">
        <f>Y0_2!L102</f>
        <v>1000036.9</v>
      </c>
      <c r="AQ22" s="153">
        <f>Y0_2!N102</f>
        <v>-36.9</v>
      </c>
      <c r="AR22" s="153">
        <f t="shared" si="32"/>
        <v>14.300000000000004</v>
      </c>
    </row>
    <row r="23" spans="1:44" x14ac:dyDescent="0.3">
      <c r="A23" s="154">
        <v>2004</v>
      </c>
      <c r="B23" s="163">
        <f>'kukorica termelés'!K125</f>
        <v>7000</v>
      </c>
      <c r="C23" s="164">
        <f>'b,á,r,z termésátlg'!H21</f>
        <v>5120</v>
      </c>
      <c r="D23" s="164">
        <f>'b,á,r,z termésátlg'!I21</f>
        <v>4270</v>
      </c>
      <c r="E23" s="164">
        <f>'b,á,r,z termésátlg'!J21</f>
        <v>2750</v>
      </c>
      <c r="F23" s="165">
        <f>'b,á,r,z termésátlg'!K21</f>
        <v>3120</v>
      </c>
      <c r="G23" s="153">
        <v>1000000</v>
      </c>
      <c r="I23" s="153">
        <f t="shared" si="17"/>
        <v>9</v>
      </c>
      <c r="J23" s="153">
        <f t="shared" si="2"/>
        <v>7</v>
      </c>
      <c r="K23" s="153">
        <f t="shared" si="3"/>
        <v>12</v>
      </c>
      <c r="L23" s="153">
        <f t="shared" si="4"/>
        <v>12</v>
      </c>
      <c r="M23" s="153">
        <f t="shared" si="5"/>
        <v>2</v>
      </c>
      <c r="N23" s="153">
        <f t="shared" si="18"/>
        <v>1000000</v>
      </c>
      <c r="P23" s="176">
        <f t="shared" si="19"/>
        <v>1.3671875</v>
      </c>
      <c r="Q23" s="176">
        <f t="shared" si="20"/>
        <v>1.639344262295082</v>
      </c>
      <c r="R23" s="176">
        <f t="shared" si="21"/>
        <v>2.5454545454545454</v>
      </c>
      <c r="S23" s="176">
        <f t="shared" si="22"/>
        <v>2.2435897435897436</v>
      </c>
      <c r="T23" s="176">
        <f t="shared" si="23"/>
        <v>1.1990632318501171</v>
      </c>
      <c r="U23" s="176">
        <f t="shared" si="24"/>
        <v>1.8618181818181818</v>
      </c>
      <c r="V23" s="176">
        <f t="shared" si="25"/>
        <v>1.641025641025641</v>
      </c>
      <c r="W23" s="176">
        <f t="shared" si="26"/>
        <v>1.5527272727272727</v>
      </c>
      <c r="X23" s="176">
        <f t="shared" si="27"/>
        <v>1.3685897435897436</v>
      </c>
      <c r="Y23" s="176">
        <f t="shared" si="28"/>
        <v>0.88141025641025639</v>
      </c>
      <c r="Z23" s="153">
        <f t="shared" si="29"/>
        <v>1000000</v>
      </c>
      <c r="AB23" s="153">
        <f t="shared" si="30"/>
        <v>16</v>
      </c>
      <c r="AC23" s="153">
        <f t="shared" si="8"/>
        <v>14</v>
      </c>
      <c r="AD23" s="153">
        <f t="shared" si="9"/>
        <v>13</v>
      </c>
      <c r="AE23" s="153">
        <f t="shared" si="10"/>
        <v>18</v>
      </c>
      <c r="AF23" s="153">
        <f t="shared" si="11"/>
        <v>5</v>
      </c>
      <c r="AG23" s="153">
        <f t="shared" si="12"/>
        <v>4</v>
      </c>
      <c r="AH23" s="153">
        <f t="shared" si="13"/>
        <v>19</v>
      </c>
      <c r="AI23" s="153">
        <f t="shared" si="14"/>
        <v>15</v>
      </c>
      <c r="AJ23" s="153">
        <f t="shared" si="15"/>
        <v>23</v>
      </c>
      <c r="AK23" s="153">
        <f t="shared" si="16"/>
        <v>21</v>
      </c>
      <c r="AL23" s="153">
        <f t="shared" si="33"/>
        <v>1000000</v>
      </c>
      <c r="AM23" s="153">
        <f>y0!L105</f>
        <v>999993.2</v>
      </c>
      <c r="AN23" s="153">
        <f>y0!N105</f>
        <v>6.8</v>
      </c>
      <c r="AO23" s="153">
        <f t="shared" si="31"/>
        <v>8</v>
      </c>
      <c r="AP23" s="153">
        <f>Y0_2!L103</f>
        <v>999992.9</v>
      </c>
      <c r="AQ23" s="153">
        <f>Y0_2!N103</f>
        <v>7.1</v>
      </c>
      <c r="AR23" s="153">
        <f t="shared" si="32"/>
        <v>0.29999999999999982</v>
      </c>
    </row>
    <row r="24" spans="1:44" x14ac:dyDescent="0.3">
      <c r="A24" s="154">
        <v>2003</v>
      </c>
      <c r="B24" s="163">
        <f>'kukorica termelés'!K126</f>
        <v>3950</v>
      </c>
      <c r="C24" s="164">
        <f>'b,á,r,z termésátlg'!H22</f>
        <v>2640</v>
      </c>
      <c r="D24" s="164">
        <f>'b,á,r,z termésátlg'!I22</f>
        <v>2380</v>
      </c>
      <c r="E24" s="164">
        <f>'b,á,r,z termésátlg'!J22</f>
        <v>1460</v>
      </c>
      <c r="F24" s="165">
        <f>'b,á,r,z termésátlg'!K22</f>
        <v>1490</v>
      </c>
      <c r="G24" s="153">
        <v>1000000</v>
      </c>
      <c r="I24" s="153">
        <f t="shared" si="17"/>
        <v>22</v>
      </c>
      <c r="J24" s="153">
        <f t="shared" si="2"/>
        <v>24</v>
      </c>
      <c r="K24" s="153">
        <f t="shared" si="3"/>
        <v>24</v>
      </c>
      <c r="L24" s="153">
        <f t="shared" si="4"/>
        <v>24</v>
      </c>
      <c r="M24" s="153">
        <f t="shared" si="5"/>
        <v>24</v>
      </c>
      <c r="N24" s="153">
        <f t="shared" si="18"/>
        <v>1000000</v>
      </c>
      <c r="P24" s="176">
        <f t="shared" si="19"/>
        <v>1.4962121212121211</v>
      </c>
      <c r="Q24" s="176">
        <f t="shared" si="20"/>
        <v>1.6596638655462186</v>
      </c>
      <c r="R24" s="176">
        <f t="shared" si="21"/>
        <v>2.7054794520547945</v>
      </c>
      <c r="S24" s="176">
        <f t="shared" si="22"/>
        <v>2.651006711409396</v>
      </c>
      <c r="T24" s="176">
        <f t="shared" si="23"/>
        <v>1.1092436974789917</v>
      </c>
      <c r="U24" s="176">
        <f t="shared" si="24"/>
        <v>1.8082191780821917</v>
      </c>
      <c r="V24" s="176">
        <f t="shared" si="25"/>
        <v>1.7718120805369129</v>
      </c>
      <c r="W24" s="176">
        <f t="shared" si="26"/>
        <v>1.6301369863013699</v>
      </c>
      <c r="X24" s="176">
        <f t="shared" si="27"/>
        <v>1.5973154362416107</v>
      </c>
      <c r="Y24" s="176">
        <f t="shared" si="28"/>
        <v>0.97986577181208057</v>
      </c>
      <c r="Z24" s="153">
        <f t="shared" si="29"/>
        <v>1000000</v>
      </c>
      <c r="AB24" s="153">
        <f t="shared" si="30"/>
        <v>13</v>
      </c>
      <c r="AC24" s="153">
        <f t="shared" si="8"/>
        <v>12</v>
      </c>
      <c r="AD24" s="153">
        <f t="shared" si="9"/>
        <v>8</v>
      </c>
      <c r="AE24" s="153">
        <f t="shared" si="10"/>
        <v>12</v>
      </c>
      <c r="AF24" s="153">
        <f t="shared" si="11"/>
        <v>11</v>
      </c>
      <c r="AG24" s="153">
        <f t="shared" si="12"/>
        <v>7</v>
      </c>
      <c r="AH24" s="153">
        <f t="shared" si="13"/>
        <v>12</v>
      </c>
      <c r="AI24" s="153">
        <f t="shared" si="14"/>
        <v>8</v>
      </c>
      <c r="AJ24" s="153">
        <f t="shared" si="15"/>
        <v>12</v>
      </c>
      <c r="AK24" s="153">
        <f t="shared" si="16"/>
        <v>14</v>
      </c>
      <c r="AL24" s="153">
        <f t="shared" si="33"/>
        <v>1000000</v>
      </c>
      <c r="AM24" s="153">
        <f>y0!L106</f>
        <v>1000045.7</v>
      </c>
      <c r="AN24" s="153">
        <f>y0!N106</f>
        <v>-45.7</v>
      </c>
      <c r="AO24" s="153">
        <f t="shared" si="31"/>
        <v>22</v>
      </c>
      <c r="AP24" s="153">
        <f>Y0_2!L104</f>
        <v>1000038.4</v>
      </c>
      <c r="AQ24" s="153">
        <f>Y0_2!N104</f>
        <v>-38.4</v>
      </c>
      <c r="AR24" s="153">
        <f t="shared" si="32"/>
        <v>7.3000000000000043</v>
      </c>
    </row>
    <row r="25" spans="1:44" x14ac:dyDescent="0.3">
      <c r="A25" s="154">
        <v>2002</v>
      </c>
      <c r="B25" s="163">
        <f>'kukorica termelés'!K127</f>
        <v>5050</v>
      </c>
      <c r="C25" s="164">
        <f>'b,á,r,z termésátlg'!H23</f>
        <v>3510</v>
      </c>
      <c r="D25" s="164">
        <f>'b,á,r,z termésátlg'!I23</f>
        <v>2820</v>
      </c>
      <c r="E25" s="164">
        <f>'b,á,r,z termésátlg'!J23</f>
        <v>1960</v>
      </c>
      <c r="F25" s="165">
        <f>'b,á,r,z termésátlg'!K23</f>
        <v>2160</v>
      </c>
      <c r="G25" s="153">
        <v>1000000</v>
      </c>
      <c r="I25" s="153">
        <f t="shared" si="17"/>
        <v>19</v>
      </c>
      <c r="J25" s="153">
        <f t="shared" si="2"/>
        <v>23</v>
      </c>
      <c r="K25" s="153">
        <f t="shared" si="3"/>
        <v>22</v>
      </c>
      <c r="L25" s="153">
        <f t="shared" si="4"/>
        <v>22</v>
      </c>
      <c r="M25" s="153">
        <f t="shared" si="5"/>
        <v>20</v>
      </c>
      <c r="N25" s="153">
        <f t="shared" si="18"/>
        <v>1000000</v>
      </c>
      <c r="P25" s="176">
        <f t="shared" si="19"/>
        <v>1.4387464387464388</v>
      </c>
      <c r="Q25" s="176">
        <f t="shared" si="20"/>
        <v>1.7907801418439717</v>
      </c>
      <c r="R25" s="176">
        <f t="shared" si="21"/>
        <v>2.5765306122448979</v>
      </c>
      <c r="S25" s="176">
        <f t="shared" si="22"/>
        <v>2.3379629629629628</v>
      </c>
      <c r="T25" s="176">
        <f t="shared" si="23"/>
        <v>1.2446808510638299</v>
      </c>
      <c r="U25" s="176">
        <f t="shared" si="24"/>
        <v>1.7908163265306123</v>
      </c>
      <c r="V25" s="176">
        <f t="shared" si="25"/>
        <v>1.625</v>
      </c>
      <c r="W25" s="176">
        <f t="shared" si="26"/>
        <v>1.4387755102040816</v>
      </c>
      <c r="X25" s="176">
        <f t="shared" si="27"/>
        <v>1.3055555555555556</v>
      </c>
      <c r="Y25" s="176">
        <f t="shared" si="28"/>
        <v>0.90740740740740744</v>
      </c>
      <c r="Z25" s="153">
        <f t="shared" si="29"/>
        <v>1000000</v>
      </c>
      <c r="AB25" s="153">
        <f t="shared" si="30"/>
        <v>15</v>
      </c>
      <c r="AC25" s="153">
        <f t="shared" si="8"/>
        <v>6</v>
      </c>
      <c r="AD25" s="153">
        <f t="shared" si="9"/>
        <v>12</v>
      </c>
      <c r="AE25" s="153">
        <f t="shared" si="10"/>
        <v>17</v>
      </c>
      <c r="AF25" s="153">
        <f t="shared" si="11"/>
        <v>2</v>
      </c>
      <c r="AG25" s="153">
        <f t="shared" si="12"/>
        <v>10</v>
      </c>
      <c r="AH25" s="153">
        <f t="shared" si="13"/>
        <v>21</v>
      </c>
      <c r="AI25" s="153">
        <f t="shared" si="14"/>
        <v>20</v>
      </c>
      <c r="AJ25" s="153">
        <f t="shared" si="15"/>
        <v>24</v>
      </c>
      <c r="AK25" s="153">
        <f t="shared" si="16"/>
        <v>20</v>
      </c>
      <c r="AL25" s="153">
        <f t="shared" si="33"/>
        <v>1000000</v>
      </c>
      <c r="AM25" s="153">
        <f>y0!L107</f>
        <v>999974.2</v>
      </c>
      <c r="AN25" s="153">
        <f>y0!N107</f>
        <v>25.8</v>
      </c>
      <c r="AO25" s="153">
        <f t="shared" si="31"/>
        <v>7</v>
      </c>
      <c r="AP25" s="153">
        <f>Y0_2!L105</f>
        <v>999962.4</v>
      </c>
      <c r="AQ25" s="153">
        <f>Y0_2!N105</f>
        <v>37.6</v>
      </c>
      <c r="AR25" s="153">
        <f t="shared" si="32"/>
        <v>11.8</v>
      </c>
    </row>
    <row r="26" spans="1:44" x14ac:dyDescent="0.3">
      <c r="A26" s="154">
        <v>2001</v>
      </c>
      <c r="B26" s="163">
        <f>'kukorica termelés'!K128</f>
        <v>6220</v>
      </c>
      <c r="C26" s="164">
        <f>'b,á,r,z termésátlg'!H24</f>
        <v>4310</v>
      </c>
      <c r="D26" s="164">
        <f>'b,á,r,z termésátlg'!I24</f>
        <v>3530</v>
      </c>
      <c r="E26" s="164">
        <f>'b,á,r,z termésátlg'!J24</f>
        <v>2370</v>
      </c>
      <c r="F26" s="165">
        <f>'b,á,r,z termésátlg'!K24</f>
        <v>2450</v>
      </c>
      <c r="G26" s="153">
        <v>1000000</v>
      </c>
      <c r="I26" s="153">
        <f t="shared" si="17"/>
        <v>15</v>
      </c>
      <c r="J26" s="153">
        <f t="shared" si="2"/>
        <v>15</v>
      </c>
      <c r="K26" s="153">
        <f t="shared" si="3"/>
        <v>18</v>
      </c>
      <c r="L26" s="153">
        <f t="shared" si="4"/>
        <v>16</v>
      </c>
      <c r="M26" s="153">
        <f t="shared" si="5"/>
        <v>16</v>
      </c>
      <c r="N26" s="153">
        <f t="shared" si="18"/>
        <v>1000000</v>
      </c>
      <c r="P26" s="176">
        <f t="shared" si="19"/>
        <v>1.4431554524361949</v>
      </c>
      <c r="Q26" s="176">
        <f t="shared" si="20"/>
        <v>1.7620396600566572</v>
      </c>
      <c r="R26" s="176">
        <f t="shared" si="21"/>
        <v>2.6244725738396624</v>
      </c>
      <c r="S26" s="176">
        <f t="shared" si="22"/>
        <v>2.5387755102040814</v>
      </c>
      <c r="T26" s="176">
        <f t="shared" si="23"/>
        <v>1.2209631728045325</v>
      </c>
      <c r="U26" s="176">
        <f t="shared" si="24"/>
        <v>1.8185654008438819</v>
      </c>
      <c r="V26" s="176">
        <f t="shared" si="25"/>
        <v>1.7591836734693878</v>
      </c>
      <c r="W26" s="176">
        <f t="shared" si="26"/>
        <v>1.489451476793249</v>
      </c>
      <c r="X26" s="176">
        <f t="shared" si="27"/>
        <v>1.4408163265306122</v>
      </c>
      <c r="Y26" s="176">
        <f t="shared" si="28"/>
        <v>0.96734693877551026</v>
      </c>
      <c r="Z26" s="153">
        <f t="shared" si="29"/>
        <v>1000000</v>
      </c>
      <c r="AB26" s="153">
        <f t="shared" si="30"/>
        <v>14</v>
      </c>
      <c r="AC26" s="153">
        <f t="shared" si="8"/>
        <v>8</v>
      </c>
      <c r="AD26" s="153">
        <f t="shared" si="9"/>
        <v>11</v>
      </c>
      <c r="AE26" s="153">
        <f t="shared" si="10"/>
        <v>13</v>
      </c>
      <c r="AF26" s="153">
        <f t="shared" si="11"/>
        <v>3</v>
      </c>
      <c r="AG26" s="153">
        <f t="shared" si="12"/>
        <v>6</v>
      </c>
      <c r="AH26" s="153">
        <f t="shared" si="13"/>
        <v>14</v>
      </c>
      <c r="AI26" s="153">
        <f t="shared" si="14"/>
        <v>17</v>
      </c>
      <c r="AJ26" s="153">
        <f t="shared" si="15"/>
        <v>20</v>
      </c>
      <c r="AK26" s="153">
        <f t="shared" si="16"/>
        <v>17</v>
      </c>
      <c r="AL26" s="153">
        <f t="shared" si="33"/>
        <v>1000000</v>
      </c>
      <c r="AM26" s="153">
        <f>y0!L108</f>
        <v>1000005.2</v>
      </c>
      <c r="AN26" s="153">
        <f>y0!N108</f>
        <v>-5.2</v>
      </c>
      <c r="AO26" s="153">
        <f t="shared" si="31"/>
        <v>16</v>
      </c>
      <c r="AP26" s="153">
        <f>Y0_2!L106</f>
        <v>1000005.4</v>
      </c>
      <c r="AQ26" s="153">
        <f>Y0_2!N106</f>
        <v>-5.4</v>
      </c>
      <c r="AR26" s="153">
        <f t="shared" si="32"/>
        <v>0.20000000000000018</v>
      </c>
    </row>
    <row r="27" spans="1:44" x14ac:dyDescent="0.3">
      <c r="A27" s="154">
        <v>2000</v>
      </c>
      <c r="B27" s="166">
        <f>'kukorica termelés'!K129</f>
        <v>4150</v>
      </c>
      <c r="C27" s="167">
        <f>'b,á,r,z termésátlg'!H25</f>
        <v>3600</v>
      </c>
      <c r="D27" s="167">
        <f>'b,á,r,z termésátlg'!I25</f>
        <v>2770</v>
      </c>
      <c r="E27" s="167">
        <f>'b,á,r,z termésátlg'!J25</f>
        <v>2000</v>
      </c>
      <c r="F27" s="168">
        <f>'b,á,r,z termésátlg'!K25</f>
        <v>1670</v>
      </c>
      <c r="G27" s="153">
        <v>1000000</v>
      </c>
      <c r="I27" s="153">
        <f t="shared" si="17"/>
        <v>20</v>
      </c>
      <c r="J27" s="153">
        <f t="shared" si="2"/>
        <v>21</v>
      </c>
      <c r="K27" s="153">
        <f t="shared" si="3"/>
        <v>23</v>
      </c>
      <c r="L27" s="153">
        <f t="shared" si="4"/>
        <v>21</v>
      </c>
      <c r="M27" s="153">
        <f t="shared" si="5"/>
        <v>23</v>
      </c>
      <c r="N27" s="153">
        <f t="shared" si="18"/>
        <v>1000000</v>
      </c>
      <c r="P27" s="176">
        <f t="shared" si="19"/>
        <v>1.1527777777777777</v>
      </c>
      <c r="Q27" s="176">
        <f t="shared" si="20"/>
        <v>1.4981949458483754</v>
      </c>
      <c r="R27" s="176">
        <f t="shared" si="21"/>
        <v>2.0750000000000002</v>
      </c>
      <c r="S27" s="176">
        <f t="shared" si="22"/>
        <v>2.4850299401197606</v>
      </c>
      <c r="T27" s="176">
        <f t="shared" si="23"/>
        <v>1.2996389891696751</v>
      </c>
      <c r="U27" s="176">
        <f t="shared" si="24"/>
        <v>1.8</v>
      </c>
      <c r="V27" s="176">
        <f t="shared" si="25"/>
        <v>2.1556886227544911</v>
      </c>
      <c r="W27" s="176">
        <f t="shared" si="26"/>
        <v>1.385</v>
      </c>
      <c r="X27" s="176">
        <f t="shared" si="27"/>
        <v>1.658682634730539</v>
      </c>
      <c r="Y27" s="176">
        <f t="shared" si="28"/>
        <v>1.1976047904191616</v>
      </c>
      <c r="Z27" s="153">
        <f t="shared" si="29"/>
        <v>1000000</v>
      </c>
      <c r="AB27" s="153">
        <f t="shared" si="30"/>
        <v>19</v>
      </c>
      <c r="AC27" s="153">
        <f t="shared" si="8"/>
        <v>16</v>
      </c>
      <c r="AD27" s="153">
        <f t="shared" si="9"/>
        <v>18</v>
      </c>
      <c r="AE27" s="153">
        <f t="shared" si="10"/>
        <v>16</v>
      </c>
      <c r="AF27" s="153">
        <f t="shared" si="11"/>
        <v>1</v>
      </c>
      <c r="AG27" s="153">
        <f t="shared" si="12"/>
        <v>8</v>
      </c>
      <c r="AH27" s="153">
        <f t="shared" si="13"/>
        <v>1</v>
      </c>
      <c r="AI27" s="153">
        <f t="shared" si="14"/>
        <v>22</v>
      </c>
      <c r="AJ27" s="153">
        <f t="shared" si="15"/>
        <v>10</v>
      </c>
      <c r="AK27" s="153">
        <f t="shared" si="16"/>
        <v>5</v>
      </c>
      <c r="AL27" s="153">
        <f t="shared" si="33"/>
        <v>1000000</v>
      </c>
      <c r="AM27" s="153">
        <f>y0!L109</f>
        <v>1000014.7</v>
      </c>
      <c r="AN27" s="153">
        <f>y0!N109</f>
        <v>-14.7</v>
      </c>
      <c r="AO27" s="153">
        <f t="shared" si="31"/>
        <v>17</v>
      </c>
      <c r="AP27" s="153">
        <f>Y0_2!L107</f>
        <v>1000014.4</v>
      </c>
      <c r="AQ27" s="153">
        <f>Y0_2!N107</f>
        <v>-14.4</v>
      </c>
      <c r="AR27" s="153">
        <f t="shared" si="32"/>
        <v>0.29999999999999893</v>
      </c>
    </row>
    <row r="28" spans="1:44" x14ac:dyDescent="0.3">
      <c r="C28" s="155"/>
    </row>
    <row r="29" spans="1:44" x14ac:dyDescent="0.3">
      <c r="I29" s="199" t="s">
        <v>495</v>
      </c>
      <c r="J29" s="200"/>
      <c r="K29" s="200"/>
      <c r="L29" s="200"/>
      <c r="M29" s="200"/>
    </row>
    <row r="30" spans="1:44" x14ac:dyDescent="0.3">
      <c r="I30" s="200"/>
      <c r="J30" s="200"/>
      <c r="K30" s="200"/>
      <c r="L30" s="200"/>
      <c r="M30" s="200"/>
    </row>
    <row r="31" spans="1:44" x14ac:dyDescent="0.3">
      <c r="I31" s="200"/>
      <c r="J31" s="200"/>
      <c r="K31" s="200"/>
      <c r="L31" s="200"/>
      <c r="M31" s="200"/>
    </row>
    <row r="32" spans="1:44" x14ac:dyDescent="0.3">
      <c r="I32" s="200"/>
      <c r="J32" s="200"/>
      <c r="K32" s="200"/>
      <c r="L32" s="200"/>
      <c r="M32" s="200"/>
    </row>
  </sheetData>
  <mergeCells count="1">
    <mergeCell ref="I29:M32"/>
  </mergeCells>
  <phoneticPr fontId="59" type="noConversion"/>
  <conditionalFormatting sqref="I4:M2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:AK2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4:AR2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36</vt:i4>
      </vt:variant>
    </vt:vector>
  </HeadingPairs>
  <TitlesOfParts>
    <vt:vector size="36" baseType="lpstr">
      <vt:lpstr>Kukorica</vt:lpstr>
      <vt:lpstr>Búza</vt:lpstr>
      <vt:lpstr>Árpa</vt:lpstr>
      <vt:lpstr>Rozs</vt:lpstr>
      <vt:lpstr>Zab</vt:lpstr>
      <vt:lpstr>tanulassal</vt:lpstr>
      <vt:lpstr>grafikon</vt:lpstr>
      <vt:lpstr>konklúzió</vt:lpstr>
      <vt:lpstr>konklúzió 2</vt:lpstr>
      <vt:lpstr>konklúzió 3</vt:lpstr>
      <vt:lpstr>konklúzió 3b</vt:lpstr>
      <vt:lpstr>konklúzió 3c</vt:lpstr>
      <vt:lpstr>konklúzió 3d</vt:lpstr>
      <vt:lpstr>konklúzió 3e</vt:lpstr>
      <vt:lpstr>konklúzió 3f</vt:lpstr>
      <vt:lpstr>konklúzió 3g</vt:lpstr>
      <vt:lpstr>y0</vt:lpstr>
      <vt:lpstr>Y0_2</vt:lpstr>
      <vt:lpstr>y0_3</vt:lpstr>
      <vt:lpstr>K 22</vt:lpstr>
      <vt:lpstr>K 21</vt:lpstr>
      <vt:lpstr>B 22</vt:lpstr>
      <vt:lpstr>B 21</vt:lpstr>
      <vt:lpstr>Á 22</vt:lpstr>
      <vt:lpstr>Á 21</vt:lpstr>
      <vt:lpstr>R 22</vt:lpstr>
      <vt:lpstr>R 21</vt:lpstr>
      <vt:lpstr>Z 22</vt:lpstr>
      <vt:lpstr>Z 21</vt:lpstr>
      <vt:lpstr>b,á,r,z termésátlg</vt:lpstr>
      <vt:lpstr>b,á,r,z betak.ter</vt:lpstr>
      <vt:lpstr>átlagárak</vt:lpstr>
      <vt:lpstr>kukorica termelés</vt:lpstr>
      <vt:lpstr>időjárás</vt:lpstr>
      <vt:lpstr>műtrágya</vt:lpstr>
      <vt:lpstr>munkaerő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Kecskés Beatrix</dc:creator>
  <cp:lastModifiedBy>Lttd</cp:lastModifiedBy>
  <dcterms:created xsi:type="dcterms:W3CDTF">2022-02-11T06:36:30Z</dcterms:created>
  <dcterms:modified xsi:type="dcterms:W3CDTF">2023-04-26T17:17:46Z</dcterms:modified>
</cp:coreProperties>
</file>