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ink/ink1.xml" ContentType="application/inkml+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ink/ink2.xml" ContentType="application/inkml+xml"/>
  <Override PartName="/xl/ink/ink3.xml" ContentType="application/inkml+xml"/>
  <Override PartName="/xl/ink/ink4.xml" ContentType="application/inkml+xml"/>
  <Override PartName="/xl/ink/ink5.xml" ContentType="application/inkml+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Latitude\AppData\Local\Temp\scp12051\var\www\miau\data\miau\302\"/>
    </mc:Choice>
  </mc:AlternateContent>
  <xr:revisionPtr revIDLastSave="0" documentId="13_ncr:1_{83E0B3A8-5AE6-478D-8356-556B17613AAF}" xr6:coauthVersionLast="47" xr6:coauthVersionMax="47" xr10:uidLastSave="{00000000-0000-0000-0000-000000000000}"/>
  <bookViews>
    <workbookView xWindow="-108" yWindow="-108" windowWidth="23256" windowHeight="12720" tabRatio="780" firstSheet="7" activeTab="13" xr2:uid="{E981393A-BBCC-459F-8F36-09DCC2F3972D}"/>
  </bookViews>
  <sheets>
    <sheet name="Datengrundlage" sheetId="4" r:id="rId1"/>
    <sheet name="L-förmige Zeitreihe" sheetId="5" r:id="rId2"/>
    <sheet name="OAM_Roh" sheetId="6" r:id="rId3"/>
    <sheet name="OAM" sheetId="7" r:id="rId4"/>
    <sheet name="modell_(0i)" sheetId="8" r:id="rId5"/>
    <sheet name="modell_(1i)" sheetId="9" r:id="rId6"/>
    <sheet name="modell_Ymanup(0i)" sheetId="11" r:id="rId7"/>
    <sheet name="modell_Ymanip(1i)" sheetId="12" r:id="rId8"/>
    <sheet name="OAM_Ymanipul" sheetId="10" r:id="rId9"/>
    <sheet name="OAM_Ymanipul (2)" sheetId="13" r:id="rId10"/>
    <sheet name="antidiskriminativ (Prod.dir)" sheetId="14" r:id="rId11"/>
    <sheet name="antidiskriminative (Prod.ind)" sheetId="15" r:id="rId12"/>
    <sheet name="Simulationen" sheetId="17" r:id="rId13"/>
    <sheet name="Zukunft" sheetId="16"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17" l="1"/>
  <c r="N42" i="17"/>
  <c r="N41" i="17"/>
  <c r="N40" i="17"/>
  <c r="N39" i="17"/>
  <c r="N38" i="17"/>
  <c r="N37" i="17"/>
  <c r="N36" i="17"/>
  <c r="N35" i="17"/>
  <c r="N34" i="17"/>
  <c r="N33" i="17"/>
  <c r="O32" i="17"/>
  <c r="K32" i="17"/>
  <c r="J32" i="17"/>
  <c r="I32" i="17"/>
  <c r="H32" i="17"/>
  <c r="G32" i="17"/>
  <c r="F32" i="17"/>
  <c r="E32" i="17"/>
  <c r="D32" i="17"/>
  <c r="C32" i="17"/>
  <c r="B32" i="17"/>
  <c r="K42" i="17"/>
  <c r="J42" i="17"/>
  <c r="I42" i="17"/>
  <c r="H42" i="17"/>
  <c r="G42" i="17"/>
  <c r="F42" i="17"/>
  <c r="E42" i="17"/>
  <c r="D42" i="17"/>
  <c r="C42" i="17"/>
  <c r="B42" i="17"/>
  <c r="K41" i="17"/>
  <c r="J41" i="17"/>
  <c r="I41" i="17"/>
  <c r="H41" i="17"/>
  <c r="G41" i="17"/>
  <c r="F41" i="17"/>
  <c r="E41" i="17"/>
  <c r="D41" i="17"/>
  <c r="C41" i="17"/>
  <c r="B41" i="17"/>
  <c r="K40" i="17"/>
  <c r="J40" i="17"/>
  <c r="I40" i="17"/>
  <c r="H40" i="17"/>
  <c r="G40" i="17"/>
  <c r="F40" i="17"/>
  <c r="E40" i="17"/>
  <c r="D40" i="17"/>
  <c r="C40" i="17"/>
  <c r="B40" i="17"/>
  <c r="K39" i="17"/>
  <c r="J39" i="17"/>
  <c r="I39" i="17"/>
  <c r="H39" i="17"/>
  <c r="G39" i="17"/>
  <c r="F39" i="17"/>
  <c r="E39" i="17"/>
  <c r="D39" i="17"/>
  <c r="C39" i="17"/>
  <c r="B39" i="17"/>
  <c r="K38" i="17"/>
  <c r="J38" i="17"/>
  <c r="I38" i="17"/>
  <c r="H38" i="17"/>
  <c r="G38" i="17"/>
  <c r="F38" i="17"/>
  <c r="E38" i="17"/>
  <c r="D38" i="17"/>
  <c r="C38" i="17"/>
  <c r="B38" i="17"/>
  <c r="K37" i="17"/>
  <c r="J37" i="17"/>
  <c r="I37" i="17"/>
  <c r="H37" i="17"/>
  <c r="G37" i="17"/>
  <c r="F37" i="17"/>
  <c r="E37" i="17"/>
  <c r="D37" i="17"/>
  <c r="C37" i="17"/>
  <c r="B37" i="17"/>
  <c r="K36" i="17"/>
  <c r="J36" i="17"/>
  <c r="I36" i="17"/>
  <c r="H36" i="17"/>
  <c r="G36" i="17"/>
  <c r="F36" i="17"/>
  <c r="E36" i="17"/>
  <c r="D36" i="17"/>
  <c r="C36" i="17"/>
  <c r="B36" i="17"/>
  <c r="K35" i="17"/>
  <c r="J35" i="17"/>
  <c r="I35" i="17"/>
  <c r="H35" i="17"/>
  <c r="G35" i="17"/>
  <c r="F35" i="17"/>
  <c r="E35" i="17"/>
  <c r="D35" i="17"/>
  <c r="C35" i="17"/>
  <c r="B35" i="17"/>
  <c r="K34" i="17"/>
  <c r="J34" i="17"/>
  <c r="I34" i="17"/>
  <c r="H34" i="17"/>
  <c r="G34" i="17"/>
  <c r="F34" i="17"/>
  <c r="E34" i="17"/>
  <c r="D34" i="17"/>
  <c r="C34" i="17"/>
  <c r="B34" i="17"/>
  <c r="K33" i="17"/>
  <c r="J33" i="17"/>
  <c r="I33" i="17"/>
  <c r="H33" i="17"/>
  <c r="G33" i="17"/>
  <c r="F33" i="17"/>
  <c r="E33" i="17"/>
  <c r="D33" i="17"/>
  <c r="C33" i="17"/>
  <c r="B33" i="17"/>
  <c r="L27" i="17"/>
  <c r="L26" i="17"/>
  <c r="L25" i="17"/>
  <c r="L24" i="17"/>
  <c r="L23" i="17"/>
  <c r="L38" i="17" s="1"/>
  <c r="L22" i="17"/>
  <c r="L37" i="17" s="1"/>
  <c r="L21" i="17"/>
  <c r="L20" i="17"/>
  <c r="L35" i="17" s="1"/>
  <c r="L19" i="17"/>
  <c r="L18" i="17"/>
  <c r="M42" i="17"/>
  <c r="L42" i="17"/>
  <c r="A42" i="17"/>
  <c r="M41" i="17"/>
  <c r="L41" i="17"/>
  <c r="A41" i="17"/>
  <c r="M40" i="17"/>
  <c r="L40" i="17"/>
  <c r="A40" i="17"/>
  <c r="M39" i="17"/>
  <c r="L39" i="17"/>
  <c r="A39" i="17"/>
  <c r="M38" i="17"/>
  <c r="A38" i="17"/>
  <c r="M37" i="17"/>
  <c r="A37" i="17"/>
  <c r="M36" i="17"/>
  <c r="L36" i="17"/>
  <c r="A36" i="17"/>
  <c r="M35" i="17"/>
  <c r="A35" i="17"/>
  <c r="M34" i="17"/>
  <c r="L34" i="17"/>
  <c r="A34" i="17"/>
  <c r="M33" i="17"/>
  <c r="L33" i="17"/>
  <c r="A33" i="17"/>
  <c r="N32" i="17"/>
  <c r="M32" i="17"/>
  <c r="L32" i="17"/>
  <c r="A32" i="17"/>
  <c r="N31" i="17"/>
  <c r="M31" i="17"/>
  <c r="L31" i="17"/>
  <c r="K31" i="17"/>
  <c r="J31" i="17"/>
  <c r="I31" i="17"/>
  <c r="H31" i="17"/>
  <c r="G31" i="17"/>
  <c r="F31" i="17"/>
  <c r="E31" i="17"/>
  <c r="D31" i="17"/>
  <c r="C31" i="17"/>
  <c r="B31" i="17"/>
  <c r="A31" i="17"/>
  <c r="M27" i="17"/>
  <c r="M26" i="17"/>
  <c r="M25" i="17"/>
  <c r="M24" i="17"/>
  <c r="M23" i="17"/>
  <c r="M22" i="17"/>
  <c r="M21" i="17"/>
  <c r="M20" i="17"/>
  <c r="M19" i="17"/>
  <c r="M18" i="17"/>
  <c r="K27" i="17"/>
  <c r="J27" i="17"/>
  <c r="I27" i="17"/>
  <c r="H27" i="17"/>
  <c r="G27" i="17"/>
  <c r="F27" i="17"/>
  <c r="E27" i="17"/>
  <c r="D27" i="17"/>
  <c r="C27" i="17"/>
  <c r="B27" i="17"/>
  <c r="K26" i="17"/>
  <c r="J26" i="17"/>
  <c r="I26" i="17"/>
  <c r="H26" i="17"/>
  <c r="G26" i="17"/>
  <c r="F26" i="17"/>
  <c r="E26" i="17"/>
  <c r="D26" i="17"/>
  <c r="C26" i="17"/>
  <c r="B26" i="17"/>
  <c r="K25" i="17"/>
  <c r="J25" i="17"/>
  <c r="I25" i="17"/>
  <c r="H25" i="17"/>
  <c r="G25" i="17"/>
  <c r="F25" i="17"/>
  <c r="E25" i="17"/>
  <c r="D25" i="17"/>
  <c r="C25" i="17"/>
  <c r="B25" i="17"/>
  <c r="K24" i="17"/>
  <c r="J24" i="17"/>
  <c r="I24" i="17"/>
  <c r="H24" i="17"/>
  <c r="G24" i="17"/>
  <c r="F24" i="17"/>
  <c r="E24" i="17"/>
  <c r="D24" i="17"/>
  <c r="C24" i="17"/>
  <c r="B24" i="17"/>
  <c r="K23" i="17"/>
  <c r="J23" i="17"/>
  <c r="I23" i="17"/>
  <c r="H23" i="17"/>
  <c r="G23" i="17"/>
  <c r="F23" i="17"/>
  <c r="E23" i="17"/>
  <c r="D23" i="17"/>
  <c r="C23" i="17"/>
  <c r="B23" i="17"/>
  <c r="K22" i="17"/>
  <c r="J22" i="17"/>
  <c r="I22" i="17"/>
  <c r="H22" i="17"/>
  <c r="G22" i="17"/>
  <c r="F22" i="17"/>
  <c r="E22" i="17"/>
  <c r="D22" i="17"/>
  <c r="C22" i="17"/>
  <c r="B22" i="17"/>
  <c r="K21" i="17"/>
  <c r="J21" i="17"/>
  <c r="I21" i="17"/>
  <c r="H21" i="17"/>
  <c r="G21" i="17"/>
  <c r="F21" i="17"/>
  <c r="E21" i="17"/>
  <c r="D21" i="17"/>
  <c r="C21" i="17"/>
  <c r="B21" i="17"/>
  <c r="K20" i="17"/>
  <c r="J20" i="17"/>
  <c r="I20" i="17"/>
  <c r="H20" i="17"/>
  <c r="G20" i="17"/>
  <c r="F20" i="17"/>
  <c r="E20" i="17"/>
  <c r="D20" i="17"/>
  <c r="C20" i="17"/>
  <c r="B20" i="17"/>
  <c r="K19" i="17"/>
  <c r="J19" i="17"/>
  <c r="I19" i="17"/>
  <c r="H19" i="17"/>
  <c r="G19" i="17"/>
  <c r="F19" i="17"/>
  <c r="E19" i="17"/>
  <c r="D19" i="17"/>
  <c r="C19" i="17"/>
  <c r="B19" i="17"/>
  <c r="K18" i="17"/>
  <c r="J18" i="17"/>
  <c r="I18" i="17"/>
  <c r="H18" i="17"/>
  <c r="G18" i="17"/>
  <c r="F18" i="17"/>
  <c r="E18" i="17"/>
  <c r="D18" i="17"/>
  <c r="C18" i="17"/>
  <c r="B18" i="17"/>
  <c r="A27" i="17"/>
  <c r="A26" i="17"/>
  <c r="A25" i="17"/>
  <c r="A24" i="17"/>
  <c r="A23" i="17"/>
  <c r="A22" i="17"/>
  <c r="A21" i="17"/>
  <c r="A20" i="17"/>
  <c r="A19" i="17"/>
  <c r="A18" i="17"/>
  <c r="L3" i="17"/>
  <c r="N17" i="17"/>
  <c r="L17" i="17"/>
  <c r="K17" i="17"/>
  <c r="J17" i="17"/>
  <c r="I17" i="17"/>
  <c r="H17" i="17"/>
  <c r="G17" i="17"/>
  <c r="F17" i="17"/>
  <c r="E17" i="17"/>
  <c r="D17" i="17"/>
  <c r="C17" i="17"/>
  <c r="B17" i="17"/>
  <c r="M17" i="17"/>
  <c r="A17" i="17"/>
  <c r="M16" i="17"/>
  <c r="L16" i="17"/>
  <c r="K16" i="17"/>
  <c r="J16" i="17"/>
  <c r="I16" i="17"/>
  <c r="H16" i="17"/>
  <c r="G16" i="17"/>
  <c r="F16" i="17"/>
  <c r="E16" i="17"/>
  <c r="D16" i="17"/>
  <c r="C16" i="17"/>
  <c r="B16" i="17"/>
  <c r="A16" i="17"/>
  <c r="J13" i="17"/>
  <c r="J12" i="17"/>
  <c r="I13" i="17" s="1"/>
  <c r="J11" i="17"/>
  <c r="I12" i="17" s="1"/>
  <c r="H13" i="17" s="1"/>
  <c r="J10" i="17"/>
  <c r="I11" i="17" s="1"/>
  <c r="H12" i="17" s="1"/>
  <c r="G13" i="17" s="1"/>
  <c r="J9" i="17"/>
  <c r="I10" i="17" s="1"/>
  <c r="H11" i="17" s="1"/>
  <c r="G12" i="17" s="1"/>
  <c r="F13" i="17" s="1"/>
  <c r="J8" i="17"/>
  <c r="I9" i="17" s="1"/>
  <c r="H10" i="17" s="1"/>
  <c r="G11" i="17" s="1"/>
  <c r="F12" i="17" s="1"/>
  <c r="E13" i="17" s="1"/>
  <c r="J7" i="17"/>
  <c r="I8" i="17" s="1"/>
  <c r="H9" i="17" s="1"/>
  <c r="G10" i="17" s="1"/>
  <c r="F11" i="17" s="1"/>
  <c r="E12" i="17" s="1"/>
  <c r="D13" i="17" s="1"/>
  <c r="J6" i="17"/>
  <c r="I7" i="17" s="1"/>
  <c r="H8" i="17" s="1"/>
  <c r="G9" i="17" s="1"/>
  <c r="F10" i="17" s="1"/>
  <c r="E11" i="17" s="1"/>
  <c r="D12" i="17" s="1"/>
  <c r="C13" i="17" s="1"/>
  <c r="J5" i="17"/>
  <c r="I6" i="17" s="1"/>
  <c r="H7" i="17" s="1"/>
  <c r="G8" i="17" s="1"/>
  <c r="F9" i="17" s="1"/>
  <c r="E10" i="17" s="1"/>
  <c r="D11" i="17" s="1"/>
  <c r="C12" i="17" s="1"/>
  <c r="B13" i="17" s="1"/>
  <c r="I5" i="17"/>
  <c r="H6" i="17" s="1"/>
  <c r="G7" i="17" s="1"/>
  <c r="F8" i="17" s="1"/>
  <c r="E9" i="17" s="1"/>
  <c r="D10" i="17" s="1"/>
  <c r="C11" i="17" s="1"/>
  <c r="B12" i="17" s="1"/>
  <c r="E5" i="17"/>
  <c r="D6" i="17" s="1"/>
  <c r="C7" i="17" s="1"/>
  <c r="B8" i="17" s="1"/>
  <c r="C5" i="17"/>
  <c r="B6" i="17" s="1"/>
  <c r="I4" i="17"/>
  <c r="H5" i="17" s="1"/>
  <c r="G6" i="17" s="1"/>
  <c r="F7" i="17" s="1"/>
  <c r="E8" i="17" s="1"/>
  <c r="D9" i="17" s="1"/>
  <c r="C10" i="17" s="1"/>
  <c r="B11" i="17" s="1"/>
  <c r="H4" i="17"/>
  <c r="G5" i="17" s="1"/>
  <c r="F6" i="17" s="1"/>
  <c r="E7" i="17" s="1"/>
  <c r="D8" i="17" s="1"/>
  <c r="C9" i="17" s="1"/>
  <c r="B10" i="17" s="1"/>
  <c r="G4" i="17"/>
  <c r="F5" i="17" s="1"/>
  <c r="E6" i="17" s="1"/>
  <c r="D7" i="17" s="1"/>
  <c r="C8" i="17" s="1"/>
  <c r="B9" i="17" s="1"/>
  <c r="F4" i="17"/>
  <c r="E4" i="17"/>
  <c r="D5" i="17" s="1"/>
  <c r="C6" i="17" s="1"/>
  <c r="B7" i="17" s="1"/>
  <c r="D4" i="17"/>
  <c r="C4" i="17"/>
  <c r="B5" i="17" s="1"/>
  <c r="B4" i="17"/>
  <c r="J4" i="17"/>
  <c r="L2" i="17"/>
  <c r="M2" i="17"/>
  <c r="M3" i="17"/>
  <c r="K3" i="17"/>
  <c r="J3" i="17"/>
  <c r="I3" i="17"/>
  <c r="H3" i="17"/>
  <c r="G3" i="17"/>
  <c r="F3" i="17"/>
  <c r="E3" i="17"/>
  <c r="D3" i="17"/>
  <c r="C3" i="17"/>
  <c r="B3" i="17"/>
  <c r="A3" i="17"/>
  <c r="K2" i="17"/>
  <c r="K1" i="17"/>
  <c r="J2" i="17"/>
  <c r="I2" i="17"/>
  <c r="H2" i="17"/>
  <c r="G2" i="17"/>
  <c r="F2" i="17"/>
  <c r="E2" i="17"/>
  <c r="D2" i="17"/>
  <c r="C2" i="17"/>
  <c r="B2" i="17"/>
  <c r="J1" i="17"/>
  <c r="I1" i="17"/>
  <c r="H1" i="17"/>
  <c r="G1" i="17"/>
  <c r="F1" i="17"/>
  <c r="E1" i="17"/>
  <c r="D1" i="17"/>
  <c r="C1" i="17"/>
  <c r="B1" i="17"/>
  <c r="A1" i="17"/>
  <c r="A2" i="17"/>
  <c r="M95" i="11"/>
  <c r="L95" i="11"/>
  <c r="K95" i="11"/>
  <c r="J95" i="11"/>
  <c r="I95" i="11"/>
  <c r="H95" i="11"/>
  <c r="G95" i="11"/>
  <c r="F95" i="11"/>
  <c r="E95" i="11"/>
  <c r="D95" i="11"/>
  <c r="C95" i="11"/>
  <c r="B95" i="11"/>
  <c r="A95" i="11"/>
  <c r="P2" i="10"/>
  <c r="L8" i="14"/>
  <c r="L8" i="15"/>
  <c r="Q9" i="15"/>
  <c r="Q10" i="15"/>
  <c r="Q11"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8" i="15"/>
  <c r="P9" i="15"/>
  <c r="P10" i="15"/>
  <c r="P11" i="15"/>
  <c r="P12" i="15"/>
  <c r="P13" i="15"/>
  <c r="P14" i="15"/>
  <c r="P15" i="15"/>
  <c r="P16" i="15"/>
  <c r="P17" i="15"/>
  <c r="P18" i="15"/>
  <c r="P19" i="15"/>
  <c r="P20" i="15"/>
  <c r="P21" i="15"/>
  <c r="P22" i="15"/>
  <c r="P23" i="15"/>
  <c r="P24" i="15"/>
  <c r="P25" i="15"/>
  <c r="P26" i="15"/>
  <c r="P27" i="15"/>
  <c r="P28" i="15"/>
  <c r="P29" i="15"/>
  <c r="P30" i="15"/>
  <c r="P31" i="15"/>
  <c r="P32" i="15"/>
  <c r="P33" i="15"/>
  <c r="P34" i="15"/>
  <c r="P35" i="15"/>
  <c r="P36" i="15"/>
  <c r="P37" i="15"/>
  <c r="P38" i="15"/>
  <c r="P39" i="15"/>
  <c r="P40" i="15"/>
  <c r="P41" i="15"/>
  <c r="P42" i="15"/>
  <c r="P43" i="15"/>
  <c r="P44" i="15"/>
  <c r="P45" i="15"/>
  <c r="P46" i="15"/>
  <c r="P47" i="15"/>
  <c r="P48" i="15"/>
  <c r="P49" i="15"/>
  <c r="P8"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7" i="15"/>
  <c r="B8" i="15"/>
  <c r="B8" i="14"/>
  <c r="M1" i="13"/>
  <c r="L1" i="13"/>
  <c r="A1" i="13"/>
  <c r="A91" i="10"/>
  <c r="M2" i="10"/>
  <c r="L2" i="10"/>
  <c r="L47" i="10" s="1"/>
  <c r="L92" i="10" s="1"/>
  <c r="A2" i="10"/>
  <c r="A47" i="10" s="1"/>
  <c r="A92" i="10" s="1"/>
  <c r="M139" i="12"/>
  <c r="L139" i="12"/>
  <c r="M139" i="9"/>
  <c r="L139" i="9"/>
  <c r="L92" i="7"/>
  <c r="A91" i="7"/>
  <c r="A92" i="7"/>
  <c r="L47" i="7"/>
  <c r="A47" i="7"/>
  <c r="M1" i="7"/>
  <c r="L2" i="7"/>
  <c r="A2" i="7"/>
  <c r="A1" i="6"/>
  <c r="M1" i="6"/>
  <c r="L2" i="6"/>
  <c r="L1" i="6"/>
  <c r="K4" i="5"/>
  <c r="B3" i="5"/>
  <c r="A3" i="5"/>
  <c r="A2" i="5"/>
  <c r="K2" i="4"/>
  <c r="J2" i="4"/>
  <c r="T145" i="12"/>
  <c r="T147" i="12"/>
  <c r="T153" i="12"/>
  <c r="T155" i="12"/>
  <c r="T161" i="12"/>
  <c r="T163" i="12"/>
  <c r="T169" i="12"/>
  <c r="T171" i="12"/>
  <c r="T177" i="12"/>
  <c r="T179" i="12"/>
  <c r="P140" i="12"/>
  <c r="Q140" i="12"/>
  <c r="R140" i="12"/>
  <c r="T140" i="12" s="1"/>
  <c r="S140" i="12"/>
  <c r="P141" i="12"/>
  <c r="Q141" i="12"/>
  <c r="R141" i="12"/>
  <c r="T141" i="12" s="1"/>
  <c r="S141" i="12"/>
  <c r="P142" i="12"/>
  <c r="Q142" i="12"/>
  <c r="R142" i="12"/>
  <c r="T142" i="12" s="1"/>
  <c r="S142" i="12"/>
  <c r="P143" i="12"/>
  <c r="Q143" i="12"/>
  <c r="R143" i="12"/>
  <c r="T143" i="12" s="1"/>
  <c r="S143" i="12"/>
  <c r="P144" i="12"/>
  <c r="Q144" i="12"/>
  <c r="R144" i="12"/>
  <c r="T144" i="12" s="1"/>
  <c r="S144" i="12"/>
  <c r="P145" i="12"/>
  <c r="Q145" i="12"/>
  <c r="R145" i="12"/>
  <c r="S145" i="12"/>
  <c r="P146" i="12"/>
  <c r="Q146" i="12"/>
  <c r="R146" i="12"/>
  <c r="T146" i="12" s="1"/>
  <c r="S146" i="12"/>
  <c r="P147" i="12"/>
  <c r="Q147" i="12"/>
  <c r="R147" i="12"/>
  <c r="S147" i="12"/>
  <c r="P148" i="12"/>
  <c r="Q148" i="12"/>
  <c r="R148" i="12"/>
  <c r="T148" i="12" s="1"/>
  <c r="S148" i="12"/>
  <c r="P149" i="12"/>
  <c r="Q149" i="12"/>
  <c r="R149" i="12"/>
  <c r="T149" i="12" s="1"/>
  <c r="S149" i="12"/>
  <c r="P150" i="12"/>
  <c r="Q150" i="12"/>
  <c r="R150" i="12"/>
  <c r="T150" i="12" s="1"/>
  <c r="S150" i="12"/>
  <c r="P151" i="12"/>
  <c r="Q151" i="12"/>
  <c r="R151" i="12"/>
  <c r="T151" i="12" s="1"/>
  <c r="S151" i="12"/>
  <c r="P152" i="12"/>
  <c r="Q152" i="12"/>
  <c r="R152" i="12"/>
  <c r="T152" i="12" s="1"/>
  <c r="S152" i="12"/>
  <c r="P153" i="12"/>
  <c r="Q153" i="12"/>
  <c r="R153" i="12"/>
  <c r="S153" i="12"/>
  <c r="P154" i="12"/>
  <c r="Q154" i="12"/>
  <c r="R154" i="12"/>
  <c r="T154" i="12" s="1"/>
  <c r="S154" i="12"/>
  <c r="P155" i="12"/>
  <c r="Q155" i="12"/>
  <c r="R155" i="12"/>
  <c r="S155" i="12"/>
  <c r="P156" i="12"/>
  <c r="Q156" i="12"/>
  <c r="R156" i="12"/>
  <c r="T156" i="12" s="1"/>
  <c r="S156" i="12"/>
  <c r="P157" i="12"/>
  <c r="Q157" i="12"/>
  <c r="R157" i="12"/>
  <c r="T157" i="12" s="1"/>
  <c r="S157" i="12"/>
  <c r="P158" i="12"/>
  <c r="Q158" i="12"/>
  <c r="R158" i="12"/>
  <c r="T158" i="12" s="1"/>
  <c r="S158" i="12"/>
  <c r="P159" i="12"/>
  <c r="Q159" i="12"/>
  <c r="R159" i="12"/>
  <c r="T159" i="12" s="1"/>
  <c r="S159" i="12"/>
  <c r="P160" i="12"/>
  <c r="Q160" i="12"/>
  <c r="R160" i="12"/>
  <c r="T160" i="12" s="1"/>
  <c r="S160" i="12"/>
  <c r="P161" i="12"/>
  <c r="Q161" i="12"/>
  <c r="R161" i="12"/>
  <c r="S161" i="12"/>
  <c r="P162" i="12"/>
  <c r="Q162" i="12"/>
  <c r="R162" i="12"/>
  <c r="T162" i="12" s="1"/>
  <c r="S162" i="12"/>
  <c r="P163" i="12"/>
  <c r="Q163" i="12"/>
  <c r="R163" i="12"/>
  <c r="S163" i="12"/>
  <c r="P164" i="12"/>
  <c r="Q164" i="12"/>
  <c r="R164" i="12"/>
  <c r="T164" i="12" s="1"/>
  <c r="S164" i="12"/>
  <c r="P165" i="12"/>
  <c r="Q165" i="12"/>
  <c r="R165" i="12"/>
  <c r="T165" i="12" s="1"/>
  <c r="S165" i="12"/>
  <c r="P166" i="12"/>
  <c r="Q166" i="12"/>
  <c r="R166" i="12"/>
  <c r="T166" i="12" s="1"/>
  <c r="S166" i="12"/>
  <c r="P167" i="12"/>
  <c r="Q167" i="12"/>
  <c r="R167" i="12"/>
  <c r="T167" i="12" s="1"/>
  <c r="S167" i="12"/>
  <c r="P168" i="12"/>
  <c r="Q168" i="12"/>
  <c r="R168" i="12"/>
  <c r="T168" i="12" s="1"/>
  <c r="S168" i="12"/>
  <c r="P169" i="12"/>
  <c r="Q169" i="12"/>
  <c r="R169" i="12"/>
  <c r="S169" i="12"/>
  <c r="P170" i="12"/>
  <c r="Q170" i="12"/>
  <c r="R170" i="12"/>
  <c r="T170" i="12" s="1"/>
  <c r="S170" i="12"/>
  <c r="P171" i="12"/>
  <c r="Q171" i="12"/>
  <c r="R171" i="12"/>
  <c r="S171" i="12"/>
  <c r="P172" i="12"/>
  <c r="Q172" i="12"/>
  <c r="R172" i="12"/>
  <c r="T172" i="12" s="1"/>
  <c r="S172" i="12"/>
  <c r="P173" i="12"/>
  <c r="Q173" i="12"/>
  <c r="R173" i="12"/>
  <c r="T173" i="12" s="1"/>
  <c r="S173" i="12"/>
  <c r="P174" i="12"/>
  <c r="Q174" i="12"/>
  <c r="R174" i="12"/>
  <c r="T174" i="12" s="1"/>
  <c r="S174" i="12"/>
  <c r="P175" i="12"/>
  <c r="Q175" i="12"/>
  <c r="R175" i="12"/>
  <c r="T175" i="12" s="1"/>
  <c r="S175" i="12"/>
  <c r="P176" i="12"/>
  <c r="Q176" i="12"/>
  <c r="R176" i="12"/>
  <c r="T176" i="12" s="1"/>
  <c r="S176" i="12"/>
  <c r="P177" i="12"/>
  <c r="Q177" i="12"/>
  <c r="R177" i="12"/>
  <c r="S177" i="12"/>
  <c r="P178" i="12"/>
  <c r="Q178" i="12"/>
  <c r="R178" i="12"/>
  <c r="T178" i="12" s="1"/>
  <c r="S178" i="12"/>
  <c r="P179" i="12"/>
  <c r="Q179" i="12"/>
  <c r="R179" i="12"/>
  <c r="S179" i="12"/>
  <c r="P180" i="12"/>
  <c r="Q180" i="12"/>
  <c r="R180" i="12"/>
  <c r="T180" i="12" s="1"/>
  <c r="S180" i="12"/>
  <c r="P181" i="12"/>
  <c r="Q181" i="12"/>
  <c r="R181" i="12"/>
  <c r="T181" i="12" s="1"/>
  <c r="S181" i="12"/>
  <c r="Q139" i="12"/>
  <c r="R139" i="12"/>
  <c r="S139" i="12"/>
  <c r="P139" i="12"/>
  <c r="W144" i="15"/>
  <c r="W147" i="15"/>
  <c r="W148" i="15"/>
  <c r="W151" i="15"/>
  <c r="W152" i="15"/>
  <c r="W155" i="15"/>
  <c r="W156" i="15"/>
  <c r="W159" i="15"/>
  <c r="W160" i="15"/>
  <c r="W163" i="15"/>
  <c r="W164" i="15"/>
  <c r="W167" i="15"/>
  <c r="W168" i="15"/>
  <c r="W171" i="15"/>
  <c r="W172" i="15"/>
  <c r="W175" i="15"/>
  <c r="W176" i="15"/>
  <c r="W179" i="15"/>
  <c r="W180" i="15"/>
  <c r="S141" i="15"/>
  <c r="W141" i="15" s="1"/>
  <c r="S142" i="15"/>
  <c r="W142" i="15" s="1"/>
  <c r="S143" i="15"/>
  <c r="W143" i="15" s="1"/>
  <c r="S144" i="15"/>
  <c r="S145" i="15"/>
  <c r="W145" i="15" s="1"/>
  <c r="S146" i="15"/>
  <c r="W146" i="15" s="1"/>
  <c r="S147" i="15"/>
  <c r="S148" i="15"/>
  <c r="S149" i="15"/>
  <c r="W149" i="15" s="1"/>
  <c r="S150" i="15"/>
  <c r="W150" i="15" s="1"/>
  <c r="S151" i="15"/>
  <c r="S152" i="15"/>
  <c r="S153" i="15"/>
  <c r="W153" i="15" s="1"/>
  <c r="S154" i="15"/>
  <c r="W154" i="15" s="1"/>
  <c r="S155" i="15"/>
  <c r="S156" i="15"/>
  <c r="S157" i="15"/>
  <c r="W157" i="15" s="1"/>
  <c r="S158" i="15"/>
  <c r="W158" i="15" s="1"/>
  <c r="S159" i="15"/>
  <c r="S160" i="15"/>
  <c r="S161" i="15"/>
  <c r="W161" i="15" s="1"/>
  <c r="S162" i="15"/>
  <c r="W162" i="15" s="1"/>
  <c r="S163" i="15"/>
  <c r="S164" i="15"/>
  <c r="S165" i="15"/>
  <c r="W165" i="15" s="1"/>
  <c r="S166" i="15"/>
  <c r="W166" i="15" s="1"/>
  <c r="S167" i="15"/>
  <c r="S168" i="15"/>
  <c r="S169" i="15"/>
  <c r="W169" i="15" s="1"/>
  <c r="S170" i="15"/>
  <c r="W170" i="15" s="1"/>
  <c r="S171" i="15"/>
  <c r="S172" i="15"/>
  <c r="S173" i="15"/>
  <c r="W173" i="15" s="1"/>
  <c r="S174" i="15"/>
  <c r="W174" i="15" s="1"/>
  <c r="S175" i="15"/>
  <c r="S176" i="15"/>
  <c r="S177" i="15"/>
  <c r="W177" i="15" s="1"/>
  <c r="S178" i="15"/>
  <c r="W178" i="15" s="1"/>
  <c r="S179" i="15"/>
  <c r="S180" i="15"/>
  <c r="S181" i="15"/>
  <c r="W181" i="15" s="1"/>
  <c r="S140" i="15"/>
  <c r="W140" i="15" s="1"/>
  <c r="V140" i="15"/>
  <c r="U141" i="15"/>
  <c r="U142" i="15"/>
  <c r="U143" i="15"/>
  <c r="U144" i="15"/>
  <c r="U145" i="15"/>
  <c r="U146" i="15"/>
  <c r="U147" i="15"/>
  <c r="U148" i="15"/>
  <c r="U149" i="15"/>
  <c r="U150" i="15"/>
  <c r="U151" i="15"/>
  <c r="U152" i="15"/>
  <c r="U153" i="15"/>
  <c r="U154" i="15"/>
  <c r="U155" i="15"/>
  <c r="U156" i="15"/>
  <c r="U157" i="15"/>
  <c r="U158" i="15"/>
  <c r="U159" i="15"/>
  <c r="U160" i="15"/>
  <c r="U161" i="15"/>
  <c r="U162" i="15"/>
  <c r="U163" i="15"/>
  <c r="U164" i="15"/>
  <c r="U165" i="15"/>
  <c r="U166" i="15"/>
  <c r="U167" i="15"/>
  <c r="U168" i="15"/>
  <c r="U169" i="15"/>
  <c r="U170" i="15"/>
  <c r="U171" i="15"/>
  <c r="U172" i="15"/>
  <c r="U173" i="15"/>
  <c r="U174" i="15"/>
  <c r="U175" i="15"/>
  <c r="U176" i="15"/>
  <c r="U177" i="15"/>
  <c r="U178" i="15"/>
  <c r="U179" i="15"/>
  <c r="U180" i="15"/>
  <c r="U181" i="15"/>
  <c r="U140" i="15"/>
  <c r="V141" i="15"/>
  <c r="V142" i="15"/>
  <c r="V143" i="15"/>
  <c r="V144" i="15"/>
  <c r="V145" i="15"/>
  <c r="V146" i="15"/>
  <c r="V147" i="15"/>
  <c r="V148" i="15"/>
  <c r="V149" i="15"/>
  <c r="V150" i="15"/>
  <c r="V151" i="15"/>
  <c r="V152" i="15"/>
  <c r="V153" i="15"/>
  <c r="V154" i="15"/>
  <c r="V155" i="15"/>
  <c r="V156" i="15"/>
  <c r="V157" i="15"/>
  <c r="V158" i="15"/>
  <c r="V159" i="15"/>
  <c r="V160" i="15"/>
  <c r="V161" i="15"/>
  <c r="V162" i="15"/>
  <c r="V163" i="15"/>
  <c r="V164" i="15"/>
  <c r="V165" i="15"/>
  <c r="V166" i="15"/>
  <c r="V167" i="15"/>
  <c r="V168" i="15"/>
  <c r="V169" i="15"/>
  <c r="V170" i="15"/>
  <c r="V171" i="15"/>
  <c r="V172" i="15"/>
  <c r="V173" i="15"/>
  <c r="V174" i="15"/>
  <c r="V175" i="15"/>
  <c r="V176" i="15"/>
  <c r="V177" i="15"/>
  <c r="V178" i="15"/>
  <c r="V179" i="15"/>
  <c r="V180" i="15"/>
  <c r="V181" i="15"/>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47" i="13"/>
  <c r="N3" i="13"/>
  <c r="N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92" i="13"/>
  <c r="K133" i="13"/>
  <c r="K132" i="13"/>
  <c r="K131" i="13"/>
  <c r="K130" i="13"/>
  <c r="K129" i="13"/>
  <c r="K128" i="13"/>
  <c r="K127" i="13"/>
  <c r="K126" i="13"/>
  <c r="K125" i="13"/>
  <c r="K124" i="13"/>
  <c r="K123" i="13"/>
  <c r="K122" i="13"/>
  <c r="K121" i="13"/>
  <c r="K120" i="13"/>
  <c r="K119" i="13"/>
  <c r="K118" i="13"/>
  <c r="K117" i="13"/>
  <c r="K116" i="13"/>
  <c r="K115" i="13"/>
  <c r="K114" i="13"/>
  <c r="K113" i="13"/>
  <c r="K112" i="13"/>
  <c r="K111" i="13"/>
  <c r="K110" i="13"/>
  <c r="K109" i="13"/>
  <c r="K108" i="13"/>
  <c r="K107" i="13"/>
  <c r="K106" i="13"/>
  <c r="K105" i="13"/>
  <c r="K104" i="13"/>
  <c r="K103" i="13"/>
  <c r="K102" i="13"/>
  <c r="K101" i="13"/>
  <c r="K100" i="13"/>
  <c r="K99" i="13"/>
  <c r="K98" i="13"/>
  <c r="K97" i="13"/>
  <c r="K96" i="13"/>
  <c r="K95" i="13"/>
  <c r="K94" i="13"/>
  <c r="K93" i="13"/>
  <c r="K92" i="13"/>
  <c r="K88" i="13"/>
  <c r="K87" i="13"/>
  <c r="K86" i="13"/>
  <c r="K85" i="13"/>
  <c r="K84" i="13"/>
  <c r="K83" i="13"/>
  <c r="K82" i="13"/>
  <c r="K81" i="13"/>
  <c r="K80" i="13"/>
  <c r="K79" i="13"/>
  <c r="K78" i="13"/>
  <c r="K77" i="13"/>
  <c r="K76" i="13"/>
  <c r="K75" i="13"/>
  <c r="K74" i="13"/>
  <c r="K73" i="13"/>
  <c r="K72" i="13"/>
  <c r="K71" i="13"/>
  <c r="K70" i="13"/>
  <c r="K69" i="13"/>
  <c r="K68" i="13"/>
  <c r="K67" i="13"/>
  <c r="K66" i="13"/>
  <c r="K65" i="13"/>
  <c r="K64" i="13"/>
  <c r="K63" i="13"/>
  <c r="K62" i="13"/>
  <c r="K61" i="13"/>
  <c r="K60" i="13"/>
  <c r="K59" i="13"/>
  <c r="K58" i="13"/>
  <c r="K57" i="13"/>
  <c r="K56" i="13"/>
  <c r="K55" i="13"/>
  <c r="K54" i="13"/>
  <c r="K53" i="13"/>
  <c r="K52" i="13"/>
  <c r="K51" i="13"/>
  <c r="K50" i="13"/>
  <c r="K49" i="13"/>
  <c r="K48" i="13"/>
  <c r="K47" i="13"/>
  <c r="J43" i="13"/>
  <c r="H43" i="13"/>
  <c r="J42" i="13"/>
  <c r="I43" i="13" s="1"/>
  <c r="I42" i="13"/>
  <c r="J41" i="13"/>
  <c r="H41" i="13"/>
  <c r="J40" i="13"/>
  <c r="I40" i="13"/>
  <c r="J39" i="13"/>
  <c r="H39" i="13"/>
  <c r="G40" i="13" s="1"/>
  <c r="J38" i="13"/>
  <c r="I39" i="13" s="1"/>
  <c r="I38" i="13"/>
  <c r="J37" i="13"/>
  <c r="H37" i="13"/>
  <c r="J36" i="13"/>
  <c r="I36" i="13"/>
  <c r="J35" i="13"/>
  <c r="H35" i="13"/>
  <c r="G36" i="13" s="1"/>
  <c r="J34" i="13"/>
  <c r="I34" i="13"/>
  <c r="J33" i="13"/>
  <c r="H33" i="13"/>
  <c r="J32" i="13"/>
  <c r="I32" i="13"/>
  <c r="J31" i="13"/>
  <c r="H31" i="13"/>
  <c r="G32" i="13" s="1"/>
  <c r="J30" i="13"/>
  <c r="I31" i="13" s="1"/>
  <c r="I30" i="13"/>
  <c r="J29" i="13"/>
  <c r="J28" i="13"/>
  <c r="I28" i="13"/>
  <c r="J27" i="13"/>
  <c r="H27" i="13"/>
  <c r="G28" i="13" s="1"/>
  <c r="J26" i="13"/>
  <c r="I26" i="13"/>
  <c r="J25" i="13"/>
  <c r="J24" i="13"/>
  <c r="I24" i="13"/>
  <c r="H25" i="13" s="1"/>
  <c r="J23" i="13"/>
  <c r="H23" i="13"/>
  <c r="G24" i="13" s="1"/>
  <c r="J22" i="13"/>
  <c r="I23" i="13" s="1"/>
  <c r="I22" i="13"/>
  <c r="J21" i="13"/>
  <c r="J20" i="13"/>
  <c r="I20" i="13"/>
  <c r="H21" i="13" s="1"/>
  <c r="J19" i="13"/>
  <c r="J18" i="13"/>
  <c r="I19" i="13" s="1"/>
  <c r="I18" i="13"/>
  <c r="J17" i="13"/>
  <c r="J16" i="13"/>
  <c r="I16" i="13"/>
  <c r="J15" i="13"/>
  <c r="J14" i="13"/>
  <c r="I14" i="13"/>
  <c r="J13" i="13"/>
  <c r="H13" i="13"/>
  <c r="J12" i="13"/>
  <c r="I12" i="13"/>
  <c r="J11" i="13"/>
  <c r="J10" i="13"/>
  <c r="I10" i="13"/>
  <c r="J9" i="13"/>
  <c r="J8" i="13"/>
  <c r="I8" i="13"/>
  <c r="J7" i="13"/>
  <c r="J6" i="13"/>
  <c r="I7" i="13" s="1"/>
  <c r="I6" i="13"/>
  <c r="J5" i="13"/>
  <c r="G5" i="13"/>
  <c r="J4" i="13"/>
  <c r="J132" i="13" s="1"/>
  <c r="I4" i="13"/>
  <c r="H5" i="13" s="1"/>
  <c r="H4" i="13"/>
  <c r="E4" i="13"/>
  <c r="J3" i="13"/>
  <c r="I3" i="13"/>
  <c r="H3" i="13"/>
  <c r="G3" i="13"/>
  <c r="F3" i="13"/>
  <c r="E3" i="13"/>
  <c r="D3" i="13"/>
  <c r="C3" i="13"/>
  <c r="B3" i="13"/>
  <c r="M2" i="13"/>
  <c r="M3" i="10"/>
  <c r="M3" i="7"/>
  <c r="L94" i="10"/>
  <c r="L102" i="10"/>
  <c r="L103" i="10"/>
  <c r="L59" i="10"/>
  <c r="L110" i="10"/>
  <c r="L68" i="10"/>
  <c r="L116" i="10"/>
  <c r="L77" i="10"/>
  <c r="L82" i="10"/>
  <c r="L130" i="10"/>
  <c r="K134" i="10"/>
  <c r="K133" i="10"/>
  <c r="K132" i="10"/>
  <c r="K131" i="10"/>
  <c r="K130" i="10"/>
  <c r="K129" i="10"/>
  <c r="K128" i="10"/>
  <c r="K127" i="10"/>
  <c r="K126" i="10"/>
  <c r="K125" i="10"/>
  <c r="K124" i="10"/>
  <c r="K123" i="10"/>
  <c r="K122" i="10"/>
  <c r="K121" i="10"/>
  <c r="K120" i="10"/>
  <c r="K119" i="10"/>
  <c r="K118" i="10"/>
  <c r="K117" i="10"/>
  <c r="K116" i="10"/>
  <c r="K115" i="10"/>
  <c r="K114" i="10"/>
  <c r="K113" i="10"/>
  <c r="K112" i="10"/>
  <c r="K111" i="10"/>
  <c r="K110" i="10"/>
  <c r="K109" i="10"/>
  <c r="K108" i="10"/>
  <c r="K107" i="10"/>
  <c r="K106" i="10"/>
  <c r="K105" i="10"/>
  <c r="K104" i="10"/>
  <c r="K103" i="10"/>
  <c r="K102" i="10"/>
  <c r="K101" i="10"/>
  <c r="K100" i="10"/>
  <c r="K99" i="10"/>
  <c r="K98" i="10"/>
  <c r="K97" i="10"/>
  <c r="K96" i="10"/>
  <c r="K95" i="10"/>
  <c r="K94" i="10"/>
  <c r="K93" i="10"/>
  <c r="K89"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J44" i="10"/>
  <c r="J43" i="10"/>
  <c r="I44" i="10" s="1"/>
  <c r="J42" i="10"/>
  <c r="I43" i="10" s="1"/>
  <c r="L131" i="10"/>
  <c r="J41" i="10"/>
  <c r="J40" i="10"/>
  <c r="I41" i="10" s="1"/>
  <c r="H42" i="10" s="1"/>
  <c r="J39" i="10"/>
  <c r="J38" i="10"/>
  <c r="J37" i="10"/>
  <c r="I38" i="10" s="1"/>
  <c r="J36" i="10"/>
  <c r="I37" i="10" s="1"/>
  <c r="J35" i="10"/>
  <c r="I36" i="10" s="1"/>
  <c r="J34" i="10"/>
  <c r="I35" i="10" s="1"/>
  <c r="H36" i="10" s="1"/>
  <c r="G37" i="10" s="1"/>
  <c r="L123" i="10"/>
  <c r="J33" i="10"/>
  <c r="L122" i="10"/>
  <c r="J32" i="10"/>
  <c r="I33" i="10" s="1"/>
  <c r="J31" i="10"/>
  <c r="J30" i="10"/>
  <c r="J29" i="10"/>
  <c r="J28" i="10"/>
  <c r="I29" i="10" s="1"/>
  <c r="J27" i="10"/>
  <c r="J26" i="10"/>
  <c r="J25" i="10"/>
  <c r="J24" i="10"/>
  <c r="I25" i="10" s="1"/>
  <c r="J23" i="10"/>
  <c r="L67" i="10"/>
  <c r="J22" i="10"/>
  <c r="J21" i="10"/>
  <c r="I21" i="10"/>
  <c r="J20" i="10"/>
  <c r="J19" i="10"/>
  <c r="J18" i="10"/>
  <c r="J17" i="10"/>
  <c r="J16" i="10"/>
  <c r="I17" i="10" s="1"/>
  <c r="H18" i="10" s="1"/>
  <c r="J15" i="10"/>
  <c r="I16" i="10" s="1"/>
  <c r="L104" i="10"/>
  <c r="J14" i="10"/>
  <c r="J13" i="10"/>
  <c r="J12" i="10"/>
  <c r="J11" i="10"/>
  <c r="I12" i="10" s="1"/>
  <c r="J10" i="10"/>
  <c r="J9" i="10"/>
  <c r="J8" i="10"/>
  <c r="I9" i="10" s="1"/>
  <c r="H10" i="10" s="1"/>
  <c r="J7" i="10"/>
  <c r="I8" i="10" s="1"/>
  <c r="L96" i="10"/>
  <c r="J6" i="10"/>
  <c r="L95" i="10"/>
  <c r="J5" i="10"/>
  <c r="J4" i="10"/>
  <c r="I5" i="10" s="1"/>
  <c r="I4" i="10"/>
  <c r="H4" i="10"/>
  <c r="G5" i="10" s="1"/>
  <c r="G4" i="10"/>
  <c r="F4" i="10"/>
  <c r="E4" i="10"/>
  <c r="D5" i="10" s="1"/>
  <c r="D4" i="10"/>
  <c r="C4" i="10"/>
  <c r="B5" i="10" s="1"/>
  <c r="B4" i="10"/>
  <c r="M4" i="10" s="1"/>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93"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48" i="7"/>
  <c r="J44" i="7"/>
  <c r="J43" i="7"/>
  <c r="J42" i="7"/>
  <c r="J41" i="7"/>
  <c r="J40" i="7"/>
  <c r="I40" i="7"/>
  <c r="J39" i="7"/>
  <c r="J38" i="7"/>
  <c r="J37" i="7"/>
  <c r="J36" i="7"/>
  <c r="J35" i="7"/>
  <c r="J34" i="7"/>
  <c r="J33" i="7"/>
  <c r="J32" i="7"/>
  <c r="J31" i="7"/>
  <c r="I32" i="7" s="1"/>
  <c r="J30" i="7"/>
  <c r="J29" i="7"/>
  <c r="J28" i="7"/>
  <c r="J27" i="7"/>
  <c r="I28" i="7" s="1"/>
  <c r="J26" i="7"/>
  <c r="J25" i="7"/>
  <c r="J24" i="7"/>
  <c r="I24" i="7"/>
  <c r="J23" i="7"/>
  <c r="I23" i="7"/>
  <c r="J22" i="7"/>
  <c r="J21" i="7"/>
  <c r="J20" i="7"/>
  <c r="I21" i="7" s="1"/>
  <c r="J19" i="7"/>
  <c r="J18" i="7"/>
  <c r="J17" i="7"/>
  <c r="J16" i="7"/>
  <c r="J15" i="7"/>
  <c r="I16" i="7" s="1"/>
  <c r="J14" i="7"/>
  <c r="I15" i="7" s="1"/>
  <c r="J13" i="7"/>
  <c r="J12" i="7"/>
  <c r="I13" i="7" s="1"/>
  <c r="J11" i="7"/>
  <c r="J10" i="7"/>
  <c r="J9" i="7"/>
  <c r="J8" i="7"/>
  <c r="I8" i="7"/>
  <c r="J7" i="7"/>
  <c r="I7" i="7"/>
  <c r="J6" i="7"/>
  <c r="J5" i="7"/>
  <c r="E5" i="7"/>
  <c r="J4" i="7"/>
  <c r="I5" i="7" s="1"/>
  <c r="I4" i="7"/>
  <c r="H4" i="7"/>
  <c r="G4" i="7"/>
  <c r="F4" i="7"/>
  <c r="E4" i="7"/>
  <c r="D4" i="7"/>
  <c r="C4" i="7"/>
  <c r="B5" i="7" s="1"/>
  <c r="B4" i="7"/>
  <c r="M4" i="7" s="1"/>
  <c r="L8" i="4"/>
  <c r="L9" i="4"/>
  <c r="L10" i="4"/>
  <c r="L11" i="4"/>
  <c r="L12" i="4"/>
  <c r="L3" i="7" s="1"/>
  <c r="L93" i="7" s="1"/>
  <c r="L13" i="4"/>
  <c r="L4" i="7" s="1"/>
  <c r="L14" i="4"/>
  <c r="L5" i="7" s="1"/>
  <c r="L15" i="4"/>
  <c r="L5" i="6" s="1"/>
  <c r="L16" i="4"/>
  <c r="L7" i="7" s="1"/>
  <c r="L17" i="4"/>
  <c r="L7" i="6" s="1"/>
  <c r="L18" i="4"/>
  <c r="L8" i="6" s="1"/>
  <c r="L19" i="4"/>
  <c r="L10" i="7" s="1"/>
  <c r="L20" i="4"/>
  <c r="L11" i="7" s="1"/>
  <c r="L21" i="4"/>
  <c r="L12" i="7" s="1"/>
  <c r="L22" i="4"/>
  <c r="L13" i="7" s="1"/>
  <c r="L103" i="7" s="1"/>
  <c r="L23" i="4"/>
  <c r="L13" i="6" s="1"/>
  <c r="L24" i="4"/>
  <c r="L14" i="6" s="1"/>
  <c r="L25" i="4"/>
  <c r="L15" i="6" s="1"/>
  <c r="L26" i="4"/>
  <c r="L17" i="7" s="1"/>
  <c r="L107" i="7" s="1"/>
  <c r="L27" i="4"/>
  <c r="L17" i="6" s="1"/>
  <c r="L28" i="4"/>
  <c r="L19" i="7" s="1"/>
  <c r="L109" i="7" s="1"/>
  <c r="L29" i="4"/>
  <c r="L20" i="7" s="1"/>
  <c r="L30" i="4"/>
  <c r="L21" i="7" s="1"/>
  <c r="L31" i="4"/>
  <c r="L21" i="6" s="1"/>
  <c r="L32" i="4"/>
  <c r="L22" i="6" s="1"/>
  <c r="L33" i="4"/>
  <c r="L24" i="7" s="1"/>
  <c r="L34" i="4"/>
  <c r="L24" i="6" s="1"/>
  <c r="L35" i="4"/>
  <c r="L26" i="7" s="1"/>
  <c r="L36" i="4"/>
  <c r="L27" i="7" s="1"/>
  <c r="L37" i="4"/>
  <c r="L28" i="7" s="1"/>
  <c r="L38" i="4"/>
  <c r="L29" i="7" s="1"/>
  <c r="L119" i="7" s="1"/>
  <c r="L39" i="4"/>
  <c r="L29" i="6" s="1"/>
  <c r="L40" i="4"/>
  <c r="L30" i="6" s="1"/>
  <c r="L41" i="4"/>
  <c r="L31" i="6" s="1"/>
  <c r="L42" i="4"/>
  <c r="L32" i="6" s="1"/>
  <c r="L43" i="4"/>
  <c r="L34" i="7" s="1"/>
  <c r="L44" i="4"/>
  <c r="L35" i="7" s="1"/>
  <c r="L125" i="7" s="1"/>
  <c r="L45" i="4"/>
  <c r="L35" i="6" s="1"/>
  <c r="L46" i="4"/>
  <c r="L37" i="7" s="1"/>
  <c r="L127" i="7" s="1"/>
  <c r="L47" i="4"/>
  <c r="L37" i="6" s="1"/>
  <c r="L48" i="4"/>
  <c r="L39" i="7" s="1"/>
  <c r="L129" i="7" s="1"/>
  <c r="L49" i="4"/>
  <c r="L39" i="6" s="1"/>
  <c r="L50" i="4"/>
  <c r="L40" i="6" s="1"/>
  <c r="L51" i="4"/>
  <c r="L42" i="7" s="1"/>
  <c r="L52" i="4"/>
  <c r="L43" i="7" s="1"/>
  <c r="L53" i="4"/>
  <c r="L44" i="7" s="1"/>
  <c r="L7" i="4"/>
  <c r="J43" i="6"/>
  <c r="J42" i="6"/>
  <c r="I43" i="6" s="1"/>
  <c r="J41" i="6"/>
  <c r="I42" i="6" s="1"/>
  <c r="H43" i="6" s="1"/>
  <c r="J40" i="6"/>
  <c r="I41" i="6" s="1"/>
  <c r="H42" i="6" s="1"/>
  <c r="G43" i="6" s="1"/>
  <c r="J39" i="6"/>
  <c r="I40" i="6" s="1"/>
  <c r="H41" i="6" s="1"/>
  <c r="G42" i="6" s="1"/>
  <c r="F43" i="6" s="1"/>
  <c r="J38" i="6"/>
  <c r="I39" i="6" s="1"/>
  <c r="H40" i="6" s="1"/>
  <c r="G41" i="6" s="1"/>
  <c r="F42" i="6" s="1"/>
  <c r="E43" i="6" s="1"/>
  <c r="H38" i="6"/>
  <c r="G39" i="6" s="1"/>
  <c r="F40" i="6" s="1"/>
  <c r="E41" i="6" s="1"/>
  <c r="D42" i="6" s="1"/>
  <c r="C43" i="6" s="1"/>
  <c r="J37" i="6"/>
  <c r="I38" i="6" s="1"/>
  <c r="H39" i="6" s="1"/>
  <c r="G40" i="6" s="1"/>
  <c r="F41" i="6" s="1"/>
  <c r="E42" i="6" s="1"/>
  <c r="D43" i="6" s="1"/>
  <c r="I37" i="6"/>
  <c r="J36" i="6"/>
  <c r="J35" i="6"/>
  <c r="I36" i="6" s="1"/>
  <c r="H37" i="6" s="1"/>
  <c r="G38" i="6" s="1"/>
  <c r="F39" i="6" s="1"/>
  <c r="E40" i="6" s="1"/>
  <c r="D41" i="6" s="1"/>
  <c r="C42" i="6" s="1"/>
  <c r="B43" i="6" s="1"/>
  <c r="J34" i="6"/>
  <c r="I35" i="6" s="1"/>
  <c r="H36" i="6" s="1"/>
  <c r="G37" i="6" s="1"/>
  <c r="F38" i="6" s="1"/>
  <c r="E39" i="6" s="1"/>
  <c r="D40" i="6" s="1"/>
  <c r="C41" i="6" s="1"/>
  <c r="B42" i="6" s="1"/>
  <c r="J33" i="6"/>
  <c r="I34" i="6" s="1"/>
  <c r="H35" i="6" s="1"/>
  <c r="G36" i="6" s="1"/>
  <c r="F37" i="6" s="1"/>
  <c r="E38" i="6" s="1"/>
  <c r="D39" i="6" s="1"/>
  <c r="C40" i="6" s="1"/>
  <c r="B41" i="6" s="1"/>
  <c r="J32" i="6"/>
  <c r="I33" i="6" s="1"/>
  <c r="H34" i="6" s="1"/>
  <c r="G35" i="6" s="1"/>
  <c r="F36" i="6" s="1"/>
  <c r="E37" i="6" s="1"/>
  <c r="D38" i="6" s="1"/>
  <c r="C39" i="6" s="1"/>
  <c r="B40" i="6" s="1"/>
  <c r="J31" i="6"/>
  <c r="I32" i="6" s="1"/>
  <c r="H33" i="6" s="1"/>
  <c r="G34" i="6" s="1"/>
  <c r="F35" i="6" s="1"/>
  <c r="E36" i="6" s="1"/>
  <c r="D37" i="6" s="1"/>
  <c r="C38" i="6" s="1"/>
  <c r="B39" i="6" s="1"/>
  <c r="J30" i="6"/>
  <c r="I31" i="6" s="1"/>
  <c r="H32" i="6" s="1"/>
  <c r="G33" i="6" s="1"/>
  <c r="F34" i="6" s="1"/>
  <c r="E35" i="6" s="1"/>
  <c r="D36" i="6" s="1"/>
  <c r="C37" i="6" s="1"/>
  <c r="B38" i="6" s="1"/>
  <c r="J29" i="6"/>
  <c r="I30" i="6" s="1"/>
  <c r="H31" i="6" s="1"/>
  <c r="G32" i="6" s="1"/>
  <c r="F33" i="6" s="1"/>
  <c r="E34" i="6" s="1"/>
  <c r="D35" i="6" s="1"/>
  <c r="C36" i="6" s="1"/>
  <c r="B37" i="6" s="1"/>
  <c r="J28" i="6"/>
  <c r="I29" i="6" s="1"/>
  <c r="H30" i="6" s="1"/>
  <c r="G31" i="6" s="1"/>
  <c r="F32" i="6" s="1"/>
  <c r="E33" i="6" s="1"/>
  <c r="D34" i="6" s="1"/>
  <c r="C35" i="6" s="1"/>
  <c r="B36" i="6" s="1"/>
  <c r="J27" i="6"/>
  <c r="I28" i="6" s="1"/>
  <c r="H29" i="6" s="1"/>
  <c r="G30" i="6" s="1"/>
  <c r="F31" i="6" s="1"/>
  <c r="E32" i="6" s="1"/>
  <c r="D33" i="6" s="1"/>
  <c r="C34" i="6" s="1"/>
  <c r="B35" i="6" s="1"/>
  <c r="J26" i="6"/>
  <c r="I27" i="6" s="1"/>
  <c r="H28" i="6" s="1"/>
  <c r="G29" i="6" s="1"/>
  <c r="F30" i="6" s="1"/>
  <c r="E31" i="6" s="1"/>
  <c r="D32" i="6" s="1"/>
  <c r="C33" i="6" s="1"/>
  <c r="B34" i="6" s="1"/>
  <c r="J25" i="6"/>
  <c r="I26" i="6" s="1"/>
  <c r="H27" i="6" s="1"/>
  <c r="G28" i="6" s="1"/>
  <c r="F29" i="6" s="1"/>
  <c r="E30" i="6" s="1"/>
  <c r="D31" i="6" s="1"/>
  <c r="C32" i="6" s="1"/>
  <c r="B33" i="6" s="1"/>
  <c r="J24" i="6"/>
  <c r="I25" i="6" s="1"/>
  <c r="H26" i="6" s="1"/>
  <c r="G27" i="6" s="1"/>
  <c r="F28" i="6" s="1"/>
  <c r="E29" i="6" s="1"/>
  <c r="D30" i="6" s="1"/>
  <c r="C31" i="6" s="1"/>
  <c r="B32" i="6" s="1"/>
  <c r="J23" i="6"/>
  <c r="I24" i="6" s="1"/>
  <c r="H25" i="6" s="1"/>
  <c r="G26" i="6" s="1"/>
  <c r="F27" i="6" s="1"/>
  <c r="E28" i="6" s="1"/>
  <c r="D29" i="6" s="1"/>
  <c r="C30" i="6" s="1"/>
  <c r="B31" i="6" s="1"/>
  <c r="J22" i="6"/>
  <c r="I23" i="6" s="1"/>
  <c r="H24" i="6" s="1"/>
  <c r="G25" i="6" s="1"/>
  <c r="F26" i="6" s="1"/>
  <c r="E27" i="6" s="1"/>
  <c r="D28" i="6" s="1"/>
  <c r="C29" i="6" s="1"/>
  <c r="B30" i="6" s="1"/>
  <c r="J21" i="6"/>
  <c r="I22" i="6" s="1"/>
  <c r="H23" i="6" s="1"/>
  <c r="G24" i="6" s="1"/>
  <c r="F25" i="6" s="1"/>
  <c r="E26" i="6" s="1"/>
  <c r="D27" i="6" s="1"/>
  <c r="C28" i="6" s="1"/>
  <c r="B29" i="6" s="1"/>
  <c r="J20" i="6"/>
  <c r="I21" i="6" s="1"/>
  <c r="H22" i="6" s="1"/>
  <c r="G23" i="6" s="1"/>
  <c r="F24" i="6" s="1"/>
  <c r="E25" i="6" s="1"/>
  <c r="D26" i="6" s="1"/>
  <c r="C27" i="6" s="1"/>
  <c r="B28" i="6" s="1"/>
  <c r="J19" i="6"/>
  <c r="I20" i="6" s="1"/>
  <c r="H21" i="6" s="1"/>
  <c r="G22" i="6" s="1"/>
  <c r="F23" i="6" s="1"/>
  <c r="E24" i="6" s="1"/>
  <c r="D25" i="6" s="1"/>
  <c r="C26" i="6" s="1"/>
  <c r="B27" i="6" s="1"/>
  <c r="J18" i="6"/>
  <c r="I19" i="6" s="1"/>
  <c r="H20" i="6" s="1"/>
  <c r="G21" i="6" s="1"/>
  <c r="F22" i="6" s="1"/>
  <c r="E23" i="6" s="1"/>
  <c r="D24" i="6" s="1"/>
  <c r="C25" i="6" s="1"/>
  <c r="B26" i="6" s="1"/>
  <c r="J17" i="6"/>
  <c r="I18" i="6" s="1"/>
  <c r="H19" i="6" s="1"/>
  <c r="G20" i="6" s="1"/>
  <c r="F21" i="6" s="1"/>
  <c r="E22" i="6" s="1"/>
  <c r="D23" i="6" s="1"/>
  <c r="C24" i="6" s="1"/>
  <c r="B25" i="6" s="1"/>
  <c r="J16" i="6"/>
  <c r="I17" i="6" s="1"/>
  <c r="H18" i="6" s="1"/>
  <c r="G19" i="6" s="1"/>
  <c r="F20" i="6" s="1"/>
  <c r="E21" i="6" s="1"/>
  <c r="D22" i="6" s="1"/>
  <c r="C23" i="6" s="1"/>
  <c r="B24" i="6" s="1"/>
  <c r="J15" i="6"/>
  <c r="I16" i="6" s="1"/>
  <c r="H17" i="6" s="1"/>
  <c r="G18" i="6" s="1"/>
  <c r="F19" i="6" s="1"/>
  <c r="E20" i="6" s="1"/>
  <c r="D21" i="6" s="1"/>
  <c r="C22" i="6" s="1"/>
  <c r="B23" i="6" s="1"/>
  <c r="J14" i="6"/>
  <c r="I15" i="6" s="1"/>
  <c r="H16" i="6" s="1"/>
  <c r="G17" i="6" s="1"/>
  <c r="F18" i="6" s="1"/>
  <c r="E19" i="6" s="1"/>
  <c r="D20" i="6" s="1"/>
  <c r="C21" i="6" s="1"/>
  <c r="B22" i="6" s="1"/>
  <c r="J13" i="6"/>
  <c r="I14" i="6" s="1"/>
  <c r="H15" i="6" s="1"/>
  <c r="G16" i="6" s="1"/>
  <c r="F17" i="6" s="1"/>
  <c r="E18" i="6" s="1"/>
  <c r="D19" i="6" s="1"/>
  <c r="C20" i="6" s="1"/>
  <c r="B21" i="6" s="1"/>
  <c r="J12" i="6"/>
  <c r="I13" i="6" s="1"/>
  <c r="H14" i="6" s="1"/>
  <c r="G15" i="6" s="1"/>
  <c r="F16" i="6" s="1"/>
  <c r="E17" i="6" s="1"/>
  <c r="D18" i="6" s="1"/>
  <c r="C19" i="6" s="1"/>
  <c r="B20" i="6" s="1"/>
  <c r="J11" i="6"/>
  <c r="I12" i="6" s="1"/>
  <c r="H13" i="6" s="1"/>
  <c r="G14" i="6" s="1"/>
  <c r="F15" i="6" s="1"/>
  <c r="E16" i="6" s="1"/>
  <c r="D17" i="6" s="1"/>
  <c r="C18" i="6" s="1"/>
  <c r="B19" i="6" s="1"/>
  <c r="J10" i="6"/>
  <c r="I11" i="6" s="1"/>
  <c r="H12" i="6" s="1"/>
  <c r="G13" i="6" s="1"/>
  <c r="F14" i="6" s="1"/>
  <c r="E15" i="6" s="1"/>
  <c r="D16" i="6" s="1"/>
  <c r="C17" i="6" s="1"/>
  <c r="B18" i="6" s="1"/>
  <c r="J9" i="6"/>
  <c r="I10" i="6" s="1"/>
  <c r="H11" i="6" s="1"/>
  <c r="G12" i="6" s="1"/>
  <c r="F13" i="6" s="1"/>
  <c r="E14" i="6" s="1"/>
  <c r="D15" i="6" s="1"/>
  <c r="C16" i="6" s="1"/>
  <c r="B17" i="6" s="1"/>
  <c r="J8" i="6"/>
  <c r="I9" i="6" s="1"/>
  <c r="H10" i="6" s="1"/>
  <c r="G11" i="6" s="1"/>
  <c r="F12" i="6" s="1"/>
  <c r="E13" i="6" s="1"/>
  <c r="D14" i="6" s="1"/>
  <c r="C15" i="6" s="1"/>
  <c r="B16" i="6" s="1"/>
  <c r="J7" i="6"/>
  <c r="I8" i="6" s="1"/>
  <c r="H9" i="6" s="1"/>
  <c r="G10" i="6" s="1"/>
  <c r="F11" i="6" s="1"/>
  <c r="E12" i="6" s="1"/>
  <c r="D13" i="6" s="1"/>
  <c r="C14" i="6" s="1"/>
  <c r="B15" i="6" s="1"/>
  <c r="J6" i="6"/>
  <c r="I7" i="6" s="1"/>
  <c r="H8" i="6" s="1"/>
  <c r="G9" i="6" s="1"/>
  <c r="F10" i="6" s="1"/>
  <c r="E11" i="6" s="1"/>
  <c r="D12" i="6" s="1"/>
  <c r="C13" i="6" s="1"/>
  <c r="B14" i="6" s="1"/>
  <c r="J5" i="6"/>
  <c r="I6" i="6" s="1"/>
  <c r="H7" i="6" s="1"/>
  <c r="G8" i="6" s="1"/>
  <c r="F9" i="6" s="1"/>
  <c r="E10" i="6" s="1"/>
  <c r="D11" i="6" s="1"/>
  <c r="C12" i="6" s="1"/>
  <c r="B13" i="6" s="1"/>
  <c r="J4" i="6"/>
  <c r="I5" i="6" s="1"/>
  <c r="H6" i="6" s="1"/>
  <c r="G7" i="6" s="1"/>
  <c r="F8" i="6" s="1"/>
  <c r="E9" i="6" s="1"/>
  <c r="D10" i="6" s="1"/>
  <c r="C11" i="6" s="1"/>
  <c r="B12" i="6" s="1"/>
  <c r="J3" i="6"/>
  <c r="I4" i="6" s="1"/>
  <c r="H5" i="6" s="1"/>
  <c r="G6" i="6" s="1"/>
  <c r="F7" i="6" s="1"/>
  <c r="E8" i="6" s="1"/>
  <c r="D9" i="6" s="1"/>
  <c r="C10" i="6" s="1"/>
  <c r="B11" i="6" s="1"/>
  <c r="I3" i="6"/>
  <c r="H4" i="6" s="1"/>
  <c r="G5" i="6" s="1"/>
  <c r="F6" i="6" s="1"/>
  <c r="E7" i="6" s="1"/>
  <c r="D8" i="6" s="1"/>
  <c r="C9" i="6" s="1"/>
  <c r="B10" i="6" s="1"/>
  <c r="H3" i="6"/>
  <c r="G4" i="6" s="1"/>
  <c r="F5" i="6" s="1"/>
  <c r="E6" i="6" s="1"/>
  <c r="D7" i="6" s="1"/>
  <c r="C8" i="6" s="1"/>
  <c r="B9" i="6" s="1"/>
  <c r="G3" i="6"/>
  <c r="F4" i="6" s="1"/>
  <c r="E5" i="6" s="1"/>
  <c r="D6" i="6" s="1"/>
  <c r="C7" i="6" s="1"/>
  <c r="B8" i="6" s="1"/>
  <c r="F3" i="6"/>
  <c r="E4" i="6" s="1"/>
  <c r="D5" i="6" s="1"/>
  <c r="C6" i="6" s="1"/>
  <c r="B7" i="6" s="1"/>
  <c r="E3" i="6"/>
  <c r="D4" i="6" s="1"/>
  <c r="C5" i="6" s="1"/>
  <c r="B6" i="6" s="1"/>
  <c r="D3" i="6"/>
  <c r="C4" i="6" s="1"/>
  <c r="B5" i="6" s="1"/>
  <c r="C3" i="6"/>
  <c r="B4" i="6" s="1"/>
  <c r="B3" i="6"/>
  <c r="B5" i="5"/>
  <c r="C5" i="5"/>
  <c r="B6" i="5" s="1"/>
  <c r="J5" i="5"/>
  <c r="I6" i="5" s="1"/>
  <c r="H7" i="5" s="1"/>
  <c r="G8" i="5" s="1"/>
  <c r="F9" i="5" s="1"/>
  <c r="E10" i="5" s="1"/>
  <c r="D11" i="5" s="1"/>
  <c r="C12" i="5" s="1"/>
  <c r="B13" i="5" s="1"/>
  <c r="J6" i="5"/>
  <c r="I7" i="5" s="1"/>
  <c r="H8" i="5" s="1"/>
  <c r="G9" i="5" s="1"/>
  <c r="F10" i="5" s="1"/>
  <c r="E11" i="5" s="1"/>
  <c r="D12" i="5" s="1"/>
  <c r="C13" i="5" s="1"/>
  <c r="B14" i="5" s="1"/>
  <c r="J7" i="5"/>
  <c r="I8" i="5" s="1"/>
  <c r="H9" i="5" s="1"/>
  <c r="G10" i="5" s="1"/>
  <c r="F11" i="5" s="1"/>
  <c r="E12" i="5" s="1"/>
  <c r="D13" i="5" s="1"/>
  <c r="C14" i="5" s="1"/>
  <c r="B15" i="5" s="1"/>
  <c r="J8" i="5"/>
  <c r="I9" i="5" s="1"/>
  <c r="H10" i="5" s="1"/>
  <c r="G11" i="5" s="1"/>
  <c r="F12" i="5" s="1"/>
  <c r="E13" i="5" s="1"/>
  <c r="D14" i="5" s="1"/>
  <c r="C15" i="5" s="1"/>
  <c r="B16" i="5" s="1"/>
  <c r="J9" i="5"/>
  <c r="I10" i="5" s="1"/>
  <c r="H11" i="5" s="1"/>
  <c r="G12" i="5" s="1"/>
  <c r="F13" i="5" s="1"/>
  <c r="E14" i="5" s="1"/>
  <c r="D15" i="5" s="1"/>
  <c r="C16" i="5" s="1"/>
  <c r="B17" i="5" s="1"/>
  <c r="J10" i="5"/>
  <c r="I11" i="5" s="1"/>
  <c r="H12" i="5" s="1"/>
  <c r="G13" i="5" s="1"/>
  <c r="F14" i="5" s="1"/>
  <c r="E15" i="5" s="1"/>
  <c r="D16" i="5" s="1"/>
  <c r="C17" i="5" s="1"/>
  <c r="B18" i="5" s="1"/>
  <c r="J11" i="5"/>
  <c r="I12" i="5" s="1"/>
  <c r="H13" i="5" s="1"/>
  <c r="G14" i="5" s="1"/>
  <c r="F15" i="5" s="1"/>
  <c r="E16" i="5" s="1"/>
  <c r="D17" i="5" s="1"/>
  <c r="C18" i="5" s="1"/>
  <c r="B19" i="5" s="1"/>
  <c r="J12" i="5"/>
  <c r="I13" i="5" s="1"/>
  <c r="H14" i="5" s="1"/>
  <c r="G15" i="5" s="1"/>
  <c r="F16" i="5" s="1"/>
  <c r="E17" i="5" s="1"/>
  <c r="D18" i="5" s="1"/>
  <c r="C19" i="5" s="1"/>
  <c r="B20" i="5" s="1"/>
  <c r="J13" i="5"/>
  <c r="I14" i="5" s="1"/>
  <c r="H15" i="5" s="1"/>
  <c r="G16" i="5" s="1"/>
  <c r="F17" i="5" s="1"/>
  <c r="E18" i="5" s="1"/>
  <c r="D19" i="5" s="1"/>
  <c r="C20" i="5" s="1"/>
  <c r="B21" i="5" s="1"/>
  <c r="J14" i="5"/>
  <c r="I15" i="5"/>
  <c r="J15" i="5"/>
  <c r="H16" i="5"/>
  <c r="I16" i="5"/>
  <c r="J16" i="5"/>
  <c r="G17" i="5"/>
  <c r="H17" i="5"/>
  <c r="I17" i="5"/>
  <c r="J17" i="5"/>
  <c r="F18" i="5"/>
  <c r="G18" i="5"/>
  <c r="H18" i="5"/>
  <c r="I18" i="5"/>
  <c r="H19" i="5" s="1"/>
  <c r="G20" i="5" s="1"/>
  <c r="F21" i="5" s="1"/>
  <c r="E22" i="5" s="1"/>
  <c r="D23" i="5" s="1"/>
  <c r="C24" i="5" s="1"/>
  <c r="B25" i="5" s="1"/>
  <c r="J18" i="5"/>
  <c r="E19" i="5"/>
  <c r="F19" i="5"/>
  <c r="G19" i="5"/>
  <c r="I19" i="5"/>
  <c r="J19" i="5"/>
  <c r="I20" i="5" s="1"/>
  <c r="H21" i="5" s="1"/>
  <c r="G22" i="5" s="1"/>
  <c r="F23" i="5" s="1"/>
  <c r="E24" i="5" s="1"/>
  <c r="D25" i="5" s="1"/>
  <c r="C26" i="5" s="1"/>
  <c r="B27" i="5" s="1"/>
  <c r="D20" i="5"/>
  <c r="E20" i="5"/>
  <c r="F20" i="5"/>
  <c r="H20" i="5"/>
  <c r="J20" i="5"/>
  <c r="C21" i="5"/>
  <c r="D21" i="5"/>
  <c r="E21" i="5"/>
  <c r="G21" i="5"/>
  <c r="I21" i="5"/>
  <c r="H22" i="5" s="1"/>
  <c r="G23" i="5" s="1"/>
  <c r="F24" i="5" s="1"/>
  <c r="E25" i="5" s="1"/>
  <c r="D26" i="5" s="1"/>
  <c r="C27" i="5" s="1"/>
  <c r="B28" i="5" s="1"/>
  <c r="J21" i="5"/>
  <c r="I22" i="5" s="1"/>
  <c r="H23" i="5" s="1"/>
  <c r="G24" i="5" s="1"/>
  <c r="F25" i="5" s="1"/>
  <c r="E26" i="5" s="1"/>
  <c r="D27" i="5" s="1"/>
  <c r="C28" i="5" s="1"/>
  <c r="B29" i="5" s="1"/>
  <c r="B22" i="5"/>
  <c r="C22" i="5"/>
  <c r="D22" i="5"/>
  <c r="F22" i="5"/>
  <c r="J22" i="5"/>
  <c r="B23" i="5"/>
  <c r="C23" i="5"/>
  <c r="E23" i="5"/>
  <c r="I23" i="5"/>
  <c r="J23" i="5"/>
  <c r="B24" i="5"/>
  <c r="D24" i="5"/>
  <c r="H24" i="5"/>
  <c r="I24" i="5"/>
  <c r="J24" i="5"/>
  <c r="C25" i="5"/>
  <c r="G25" i="5"/>
  <c r="H25" i="5"/>
  <c r="I25" i="5"/>
  <c r="J25" i="5"/>
  <c r="I26" i="5" s="1"/>
  <c r="H27" i="5" s="1"/>
  <c r="G28" i="5" s="1"/>
  <c r="F29" i="5" s="1"/>
  <c r="E30" i="5" s="1"/>
  <c r="D31" i="5" s="1"/>
  <c r="C32" i="5" s="1"/>
  <c r="B33" i="5" s="1"/>
  <c r="B26" i="5"/>
  <c r="F26" i="5"/>
  <c r="G26" i="5"/>
  <c r="H26" i="5"/>
  <c r="J26" i="5"/>
  <c r="E27" i="5"/>
  <c r="F27" i="5"/>
  <c r="G27" i="5"/>
  <c r="I27" i="5"/>
  <c r="J27" i="5"/>
  <c r="D28" i="5"/>
  <c r="E28" i="5"/>
  <c r="F28" i="5"/>
  <c r="H28" i="5"/>
  <c r="I28" i="5"/>
  <c r="J28" i="5"/>
  <c r="I29" i="5" s="1"/>
  <c r="H30" i="5" s="1"/>
  <c r="G31" i="5" s="1"/>
  <c r="F32" i="5" s="1"/>
  <c r="E33" i="5" s="1"/>
  <c r="D34" i="5" s="1"/>
  <c r="C35" i="5" s="1"/>
  <c r="B36" i="5" s="1"/>
  <c r="C29" i="5"/>
  <c r="D29" i="5"/>
  <c r="E29" i="5"/>
  <c r="G29" i="5"/>
  <c r="H29" i="5"/>
  <c r="G30" i="5" s="1"/>
  <c r="F31" i="5" s="1"/>
  <c r="E32" i="5" s="1"/>
  <c r="D33" i="5" s="1"/>
  <c r="C34" i="5" s="1"/>
  <c r="B35" i="5" s="1"/>
  <c r="J29" i="5"/>
  <c r="B30" i="5"/>
  <c r="C30" i="5"/>
  <c r="D30" i="5"/>
  <c r="F30" i="5"/>
  <c r="I30" i="5"/>
  <c r="J30" i="5"/>
  <c r="B31" i="5"/>
  <c r="C31" i="5"/>
  <c r="E31" i="5"/>
  <c r="H31" i="5"/>
  <c r="G32" i="5" s="1"/>
  <c r="F33" i="5" s="1"/>
  <c r="E34" i="5" s="1"/>
  <c r="D35" i="5" s="1"/>
  <c r="C36" i="5" s="1"/>
  <c r="B37" i="5" s="1"/>
  <c r="I31" i="5"/>
  <c r="J31" i="5"/>
  <c r="B32" i="5"/>
  <c r="D32" i="5"/>
  <c r="H32" i="5"/>
  <c r="I32" i="5"/>
  <c r="J32" i="5"/>
  <c r="C33" i="5"/>
  <c r="G33" i="5"/>
  <c r="H33" i="5"/>
  <c r="I33" i="5"/>
  <c r="J33" i="5"/>
  <c r="B34" i="5"/>
  <c r="F34" i="5"/>
  <c r="G34" i="5"/>
  <c r="H34" i="5"/>
  <c r="I34" i="5"/>
  <c r="J34" i="5"/>
  <c r="I35" i="5" s="1"/>
  <c r="H36" i="5" s="1"/>
  <c r="G37" i="5" s="1"/>
  <c r="F38" i="5" s="1"/>
  <c r="E39" i="5" s="1"/>
  <c r="D40" i="5" s="1"/>
  <c r="C41" i="5" s="1"/>
  <c r="B42" i="5" s="1"/>
  <c r="E35" i="5"/>
  <c r="F35" i="5"/>
  <c r="G35" i="5"/>
  <c r="H35" i="5"/>
  <c r="G36" i="5" s="1"/>
  <c r="F37" i="5" s="1"/>
  <c r="E38" i="5" s="1"/>
  <c r="D39" i="5" s="1"/>
  <c r="C40" i="5" s="1"/>
  <c r="B41" i="5" s="1"/>
  <c r="J35" i="5"/>
  <c r="D36" i="5"/>
  <c r="E36" i="5"/>
  <c r="F36" i="5"/>
  <c r="I36" i="5"/>
  <c r="H37" i="5" s="1"/>
  <c r="G38" i="5" s="1"/>
  <c r="F39" i="5" s="1"/>
  <c r="E40" i="5" s="1"/>
  <c r="D41" i="5" s="1"/>
  <c r="C42" i="5" s="1"/>
  <c r="B43" i="5" s="1"/>
  <c r="J36" i="5"/>
  <c r="I37" i="5" s="1"/>
  <c r="H38" i="5" s="1"/>
  <c r="G39" i="5" s="1"/>
  <c r="F40" i="5" s="1"/>
  <c r="E41" i="5" s="1"/>
  <c r="D42" i="5" s="1"/>
  <c r="C43" i="5" s="1"/>
  <c r="B44" i="5" s="1"/>
  <c r="C37" i="5"/>
  <c r="D37" i="5"/>
  <c r="E37" i="5"/>
  <c r="J37" i="5"/>
  <c r="B38" i="5"/>
  <c r="C38" i="5"/>
  <c r="D38" i="5"/>
  <c r="I38" i="5"/>
  <c r="J38" i="5"/>
  <c r="B39" i="5"/>
  <c r="C39" i="5"/>
  <c r="H39" i="5"/>
  <c r="G40" i="5" s="1"/>
  <c r="F41" i="5" s="1"/>
  <c r="E42" i="5" s="1"/>
  <c r="D43" i="5" s="1"/>
  <c r="C44" i="5" s="1"/>
  <c r="I39" i="5"/>
  <c r="J39" i="5"/>
  <c r="B40" i="5"/>
  <c r="H40" i="5"/>
  <c r="I40" i="5"/>
  <c r="J40" i="5"/>
  <c r="G41" i="5"/>
  <c r="H41" i="5"/>
  <c r="I41" i="5"/>
  <c r="J41" i="5"/>
  <c r="I42" i="5" s="1"/>
  <c r="H43" i="5" s="1"/>
  <c r="G44" i="5" s="1"/>
  <c r="F42" i="5"/>
  <c r="G42" i="5"/>
  <c r="H42" i="5"/>
  <c r="J42" i="5"/>
  <c r="I43" i="5" s="1"/>
  <c r="H44" i="5" s="1"/>
  <c r="E43" i="5"/>
  <c r="F43" i="5"/>
  <c r="G43" i="5"/>
  <c r="J43" i="5"/>
  <c r="D44" i="5"/>
  <c r="E44" i="5"/>
  <c r="F44" i="5"/>
  <c r="I44" i="5"/>
  <c r="J44" i="5"/>
  <c r="B4" i="5"/>
  <c r="C4" i="5"/>
  <c r="D4" i="5"/>
  <c r="E4" i="5"/>
  <c r="D5" i="5" s="1"/>
  <c r="C6" i="5" s="1"/>
  <c r="B7" i="5" s="1"/>
  <c r="F4" i="5"/>
  <c r="E5" i="5" s="1"/>
  <c r="D6" i="5" s="1"/>
  <c r="C7" i="5" s="1"/>
  <c r="B8" i="5" s="1"/>
  <c r="G4" i="5"/>
  <c r="F5" i="5" s="1"/>
  <c r="E6" i="5" s="1"/>
  <c r="D7" i="5" s="1"/>
  <c r="C8" i="5" s="1"/>
  <c r="B9" i="5" s="1"/>
  <c r="H4" i="5"/>
  <c r="G5" i="5" s="1"/>
  <c r="F6" i="5" s="1"/>
  <c r="E7" i="5" s="1"/>
  <c r="D8" i="5" s="1"/>
  <c r="C9" i="5" s="1"/>
  <c r="B10" i="5" s="1"/>
  <c r="I4" i="5"/>
  <c r="H5" i="5" s="1"/>
  <c r="G6" i="5" s="1"/>
  <c r="F7" i="5" s="1"/>
  <c r="E8" i="5" s="1"/>
  <c r="D9" i="5" s="1"/>
  <c r="C10" i="5" s="1"/>
  <c r="B11" i="5" s="1"/>
  <c r="J4" i="5"/>
  <c r="I5" i="5" s="1"/>
  <c r="H6" i="5" s="1"/>
  <c r="G7" i="5" s="1"/>
  <c r="F8" i="5" s="1"/>
  <c r="E9" i="5" s="1"/>
  <c r="D10" i="5" s="1"/>
  <c r="C11" i="5" s="1"/>
  <c r="B12" i="5" s="1"/>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3" i="4"/>
  <c r="B3" i="4" s="1"/>
  <c r="C3" i="4" s="1"/>
  <c r="J72" i="7" l="1"/>
  <c r="D3" i="4"/>
  <c r="B53" i="4"/>
  <c r="B45" i="4"/>
  <c r="B37" i="4"/>
  <c r="B29" i="4"/>
  <c r="B21" i="4"/>
  <c r="B13" i="4"/>
  <c r="B6" i="4"/>
  <c r="B5" i="4"/>
  <c r="B17" i="4"/>
  <c r="B9" i="4"/>
  <c r="B50" i="4"/>
  <c r="B18" i="4"/>
  <c r="B10" i="4"/>
  <c r="B51" i="4"/>
  <c r="B43" i="4"/>
  <c r="B35" i="4"/>
  <c r="B27" i="4"/>
  <c r="B19" i="4"/>
  <c r="B11" i="4"/>
  <c r="B15" i="4"/>
  <c r="B7" i="4"/>
  <c r="B28" i="4"/>
  <c r="B20" i="4"/>
  <c r="B12" i="4"/>
  <c r="B49" i="4"/>
  <c r="B41" i="4"/>
  <c r="B33" i="4"/>
  <c r="B8" i="4"/>
  <c r="B42" i="4"/>
  <c r="B34" i="4"/>
  <c r="B25" i="4"/>
  <c r="B16" i="4"/>
  <c r="B46" i="4"/>
  <c r="B38" i="4"/>
  <c r="B30" i="4"/>
  <c r="B22" i="4"/>
  <c r="B52" i="4"/>
  <c r="B44" i="4"/>
  <c r="B36" i="4"/>
  <c r="B26" i="4"/>
  <c r="B48" i="4"/>
  <c r="B40" i="4"/>
  <c r="B32" i="4"/>
  <c r="B24" i="4"/>
  <c r="B47" i="4"/>
  <c r="B39" i="4"/>
  <c r="B31" i="4"/>
  <c r="B23" i="4"/>
  <c r="B14" i="4"/>
  <c r="B4" i="4"/>
  <c r="L117" i="7"/>
  <c r="L72" i="7"/>
  <c r="L101" i="7"/>
  <c r="L56" i="7"/>
  <c r="L111" i="7"/>
  <c r="L66" i="7"/>
  <c r="L95" i="7"/>
  <c r="L50" i="7"/>
  <c r="L36" i="6"/>
  <c r="L28" i="6"/>
  <c r="L20" i="6"/>
  <c r="L12" i="6"/>
  <c r="L4" i="6"/>
  <c r="L18" i="7"/>
  <c r="L108" i="7" s="1"/>
  <c r="L32" i="7"/>
  <c r="L122" i="7" s="1"/>
  <c r="L36" i="7"/>
  <c r="L81" i="7" s="1"/>
  <c r="L43" i="6"/>
  <c r="L27" i="6"/>
  <c r="L19" i="6"/>
  <c r="L11" i="6"/>
  <c r="L3" i="6"/>
  <c r="L8" i="7"/>
  <c r="L15" i="7"/>
  <c r="L105" i="7" s="1"/>
  <c r="L22" i="7"/>
  <c r="L67" i="7" s="1"/>
  <c r="L25" i="7"/>
  <c r="L115" i="7" s="1"/>
  <c r="L40" i="7"/>
  <c r="L85" i="7" s="1"/>
  <c r="L42" i="6"/>
  <c r="L34" i="6"/>
  <c r="L26" i="6"/>
  <c r="L18" i="6"/>
  <c r="L10" i="6"/>
  <c r="L33" i="7"/>
  <c r="L123" i="7" s="1"/>
  <c r="L41" i="6"/>
  <c r="L33" i="6"/>
  <c r="L25" i="6"/>
  <c r="L9" i="6"/>
  <c r="L6" i="7"/>
  <c r="L96" i="7" s="1"/>
  <c r="L9" i="7"/>
  <c r="L99" i="7" s="1"/>
  <c r="L30" i="7"/>
  <c r="L75" i="7" s="1"/>
  <c r="L41" i="7"/>
  <c r="L131" i="7" s="1"/>
  <c r="L16" i="6"/>
  <c r="L16" i="7"/>
  <c r="L61" i="7" s="1"/>
  <c r="L23" i="7"/>
  <c r="L113" i="7" s="1"/>
  <c r="L38" i="7"/>
  <c r="L23" i="6"/>
  <c r="L31" i="7"/>
  <c r="L38" i="6"/>
  <c r="L6" i="6"/>
  <c r="L14" i="7"/>
  <c r="L59" i="7" s="1"/>
  <c r="G6" i="13"/>
  <c r="G26" i="13"/>
  <c r="G22" i="13"/>
  <c r="J54" i="13"/>
  <c r="H20" i="13"/>
  <c r="J61" i="13"/>
  <c r="J106" i="13"/>
  <c r="I17" i="13"/>
  <c r="F25" i="13"/>
  <c r="J47" i="13"/>
  <c r="F29" i="13"/>
  <c r="M3" i="13"/>
  <c r="J50" i="13"/>
  <c r="J59" i="13"/>
  <c r="H40" i="13"/>
  <c r="J85" i="13"/>
  <c r="J130" i="13"/>
  <c r="I41" i="13"/>
  <c r="C4" i="13"/>
  <c r="B4" i="13"/>
  <c r="J102" i="13"/>
  <c r="J57" i="13"/>
  <c r="I13" i="13"/>
  <c r="H17" i="13"/>
  <c r="J124" i="13"/>
  <c r="J126" i="13"/>
  <c r="J81" i="13"/>
  <c r="I37" i="13"/>
  <c r="F6" i="13"/>
  <c r="J100" i="13"/>
  <c r="H32" i="13"/>
  <c r="J77" i="13"/>
  <c r="J122" i="13"/>
  <c r="I33" i="13"/>
  <c r="G42" i="13"/>
  <c r="J98" i="13"/>
  <c r="J53" i="13"/>
  <c r="I9" i="13"/>
  <c r="G14" i="13"/>
  <c r="J116" i="13"/>
  <c r="J118" i="13"/>
  <c r="J73" i="13"/>
  <c r="I29" i="13"/>
  <c r="G38" i="13"/>
  <c r="F41" i="13"/>
  <c r="J52" i="13"/>
  <c r="H8" i="13"/>
  <c r="H24" i="13"/>
  <c r="J69" i="13"/>
  <c r="J114" i="13"/>
  <c r="I25" i="13"/>
  <c r="I100" i="13" s="1"/>
  <c r="G34" i="13"/>
  <c r="F37" i="13"/>
  <c r="J94" i="13"/>
  <c r="I5" i="13"/>
  <c r="I88" i="13" s="1"/>
  <c r="J55" i="13"/>
  <c r="J49" i="13"/>
  <c r="H9" i="13"/>
  <c r="J110" i="13"/>
  <c r="J65" i="13"/>
  <c r="I21" i="13"/>
  <c r="H29" i="13"/>
  <c r="F33" i="13"/>
  <c r="G4" i="13"/>
  <c r="I11" i="13"/>
  <c r="I94" i="13" s="1"/>
  <c r="I15" i="13"/>
  <c r="I27" i="13"/>
  <c r="I35" i="13"/>
  <c r="J93" i="13"/>
  <c r="J97" i="13"/>
  <c r="J101" i="13"/>
  <c r="J105" i="13"/>
  <c r="J109" i="13"/>
  <c r="J113" i="13"/>
  <c r="J117" i="13"/>
  <c r="J76" i="13"/>
  <c r="J121" i="13"/>
  <c r="J80" i="13"/>
  <c r="J125" i="13"/>
  <c r="J84" i="13"/>
  <c r="J129" i="13"/>
  <c r="J88" i="13"/>
  <c r="J133" i="13"/>
  <c r="J60" i="13"/>
  <c r="J72" i="13"/>
  <c r="J68" i="13"/>
  <c r="D4" i="13"/>
  <c r="J95" i="13"/>
  <c r="J99" i="13"/>
  <c r="J58" i="13"/>
  <c r="J103" i="13"/>
  <c r="J107" i="13"/>
  <c r="J62" i="13"/>
  <c r="J66" i="13"/>
  <c r="J111" i="13"/>
  <c r="J115" i="13"/>
  <c r="J70" i="13"/>
  <c r="J74" i="13"/>
  <c r="J119" i="13"/>
  <c r="J123" i="13"/>
  <c r="J78" i="13"/>
  <c r="J82" i="13"/>
  <c r="J127" i="13"/>
  <c r="J131" i="13"/>
  <c r="J86" i="13"/>
  <c r="J56" i="13"/>
  <c r="J92" i="13"/>
  <c r="I96" i="13"/>
  <c r="I112" i="13"/>
  <c r="I124" i="13"/>
  <c r="I132" i="13"/>
  <c r="J48" i="13"/>
  <c r="I51" i="13"/>
  <c r="J64" i="13"/>
  <c r="F4" i="13"/>
  <c r="D5" i="13"/>
  <c r="J96" i="13"/>
  <c r="H7" i="13"/>
  <c r="H11" i="13"/>
  <c r="J104" i="13"/>
  <c r="H15" i="13"/>
  <c r="J63" i="13"/>
  <c r="H19" i="13"/>
  <c r="J112" i="13"/>
  <c r="J67" i="13"/>
  <c r="J71" i="13"/>
  <c r="J120" i="13"/>
  <c r="J75" i="13"/>
  <c r="J79" i="13"/>
  <c r="J128" i="13"/>
  <c r="J83" i="13"/>
  <c r="J87" i="13"/>
  <c r="J51" i="13"/>
  <c r="J108" i="13"/>
  <c r="J79" i="7"/>
  <c r="J83" i="7"/>
  <c r="H22" i="7"/>
  <c r="L68" i="7"/>
  <c r="L97" i="7"/>
  <c r="L52" i="7"/>
  <c r="H14" i="7"/>
  <c r="J116" i="7"/>
  <c r="J71" i="7"/>
  <c r="I27" i="7"/>
  <c r="J55" i="7"/>
  <c r="J100" i="7"/>
  <c r="I11" i="7"/>
  <c r="J68" i="7"/>
  <c r="J87" i="7"/>
  <c r="H6" i="7"/>
  <c r="J63" i="7"/>
  <c r="J108" i="7"/>
  <c r="I19" i="7"/>
  <c r="J77" i="7"/>
  <c r="I37" i="7"/>
  <c r="J126" i="7"/>
  <c r="J81" i="7"/>
  <c r="H41" i="7"/>
  <c r="L133" i="7"/>
  <c r="L88" i="7"/>
  <c r="J88" i="7"/>
  <c r="H29" i="7"/>
  <c r="F5" i="7"/>
  <c r="J67" i="7"/>
  <c r="J70" i="7"/>
  <c r="I30" i="7"/>
  <c r="J119" i="7"/>
  <c r="J74" i="7"/>
  <c r="J84" i="7"/>
  <c r="J76" i="7"/>
  <c r="J80" i="7"/>
  <c r="I6" i="7"/>
  <c r="J95" i="7"/>
  <c r="J50" i="7"/>
  <c r="H9" i="7"/>
  <c r="L55" i="7"/>
  <c r="L100" i="7"/>
  <c r="I14" i="7"/>
  <c r="J103" i="7"/>
  <c r="J58" i="7"/>
  <c r="H17" i="7"/>
  <c r="I22" i="7"/>
  <c r="J111" i="7"/>
  <c r="H25" i="7"/>
  <c r="L71" i="7"/>
  <c r="L116" i="7"/>
  <c r="I34" i="7"/>
  <c r="J123" i="7"/>
  <c r="L126" i="7"/>
  <c r="I41" i="7"/>
  <c r="J130" i="7"/>
  <c r="J134" i="7"/>
  <c r="H5" i="7"/>
  <c r="J53" i="7"/>
  <c r="J98" i="7"/>
  <c r="J61" i="7"/>
  <c r="J106" i="7"/>
  <c r="J114" i="7"/>
  <c r="I31" i="7"/>
  <c r="J120" i="7"/>
  <c r="I38" i="7"/>
  <c r="J127" i="7"/>
  <c r="L89" i="7"/>
  <c r="L134" i="7"/>
  <c r="J75" i="7"/>
  <c r="L84" i="7"/>
  <c r="J56" i="7"/>
  <c r="J101" i="7"/>
  <c r="L106" i="7"/>
  <c r="I42" i="7"/>
  <c r="J131" i="7"/>
  <c r="L49" i="7"/>
  <c r="L94" i="7"/>
  <c r="J51" i="7"/>
  <c r="J96" i="7"/>
  <c r="I9" i="7"/>
  <c r="I105" i="7" s="1"/>
  <c r="J59" i="7"/>
  <c r="J104" i="7"/>
  <c r="I17" i="7"/>
  <c r="J112" i="7"/>
  <c r="I25" i="7"/>
  <c r="J121" i="7"/>
  <c r="L79" i="7"/>
  <c r="L124" i="7"/>
  <c r="I39" i="7"/>
  <c r="J128" i="7"/>
  <c r="J86" i="7"/>
  <c r="J82" i="7"/>
  <c r="J78" i="7"/>
  <c r="J66" i="7"/>
  <c r="L80" i="7"/>
  <c r="L64" i="7"/>
  <c r="J49" i="7"/>
  <c r="J94" i="7"/>
  <c r="J64" i="7"/>
  <c r="J109" i="7"/>
  <c r="I35" i="7"/>
  <c r="J124" i="7"/>
  <c r="C5" i="7"/>
  <c r="M5" i="7" s="1"/>
  <c r="I10" i="7"/>
  <c r="J99" i="7"/>
  <c r="J54" i="7"/>
  <c r="I12" i="7"/>
  <c r="L104" i="7"/>
  <c r="I18" i="7"/>
  <c r="J107" i="7"/>
  <c r="J62" i="7"/>
  <c r="I20" i="7"/>
  <c r="I26" i="7"/>
  <c r="J115" i="7"/>
  <c r="J125" i="7"/>
  <c r="L83" i="7"/>
  <c r="L128" i="7"/>
  <c r="I43" i="7"/>
  <c r="J132" i="7"/>
  <c r="J48" i="7"/>
  <c r="L78" i="7"/>
  <c r="L62" i="7"/>
  <c r="J117" i="7"/>
  <c r="D5" i="7"/>
  <c r="D6" i="7"/>
  <c r="H8" i="7"/>
  <c r="J57" i="7"/>
  <c r="J102" i="7"/>
  <c r="H16" i="7"/>
  <c r="J65" i="7"/>
  <c r="J110" i="7"/>
  <c r="H24" i="7"/>
  <c r="I29" i="7"/>
  <c r="J118" i="7"/>
  <c r="H33" i="7"/>
  <c r="J129" i="7"/>
  <c r="L87" i="7"/>
  <c r="L132" i="7"/>
  <c r="J89" i="7"/>
  <c r="J85" i="7"/>
  <c r="J73" i="7"/>
  <c r="J69" i="7"/>
  <c r="J93" i="7"/>
  <c r="L98" i="7"/>
  <c r="L53" i="7"/>
  <c r="L114" i="7"/>
  <c r="L69" i="7"/>
  <c r="L82" i="7"/>
  <c r="G5" i="7"/>
  <c r="J52" i="7"/>
  <c r="J97" i="7"/>
  <c r="L57" i="7"/>
  <c r="L102" i="7"/>
  <c r="J60" i="7"/>
  <c r="J105" i="7"/>
  <c r="L65" i="7"/>
  <c r="L110" i="7"/>
  <c r="J113" i="7"/>
  <c r="L73" i="7"/>
  <c r="L118" i="7"/>
  <c r="I33" i="7"/>
  <c r="I77" i="7" s="1"/>
  <c r="J122" i="7"/>
  <c r="I36" i="7"/>
  <c r="I44" i="7"/>
  <c r="J133" i="7"/>
  <c r="L48" i="7"/>
  <c r="L74" i="7"/>
  <c r="L58" i="7"/>
  <c r="J94" i="10"/>
  <c r="J57" i="10"/>
  <c r="J55" i="10"/>
  <c r="I13" i="10"/>
  <c r="L71" i="10"/>
  <c r="G11" i="10"/>
  <c r="F38" i="10"/>
  <c r="G19" i="10"/>
  <c r="J50" i="10"/>
  <c r="H6" i="10"/>
  <c r="J99" i="10"/>
  <c r="J54" i="10"/>
  <c r="J103" i="10"/>
  <c r="J58" i="10"/>
  <c r="H14" i="10"/>
  <c r="J107" i="10"/>
  <c r="J62" i="10"/>
  <c r="J69" i="10"/>
  <c r="H26" i="10"/>
  <c r="L121" i="10"/>
  <c r="L76" i="10"/>
  <c r="H34" i="10"/>
  <c r="H37" i="10"/>
  <c r="H38" i="10"/>
  <c r="L129" i="10"/>
  <c r="L84" i="10"/>
  <c r="G43" i="10"/>
  <c r="J48" i="10"/>
  <c r="J82" i="10"/>
  <c r="L113" i="10"/>
  <c r="J126" i="10"/>
  <c r="C5" i="10"/>
  <c r="M5" i="10" s="1"/>
  <c r="I6" i="10"/>
  <c r="L99" i="10"/>
  <c r="L54" i="10"/>
  <c r="I10" i="10"/>
  <c r="I14" i="10"/>
  <c r="L107" i="10"/>
  <c r="L62" i="10"/>
  <c r="I18" i="10"/>
  <c r="L114" i="10"/>
  <c r="L69" i="10"/>
  <c r="J70" i="10"/>
  <c r="J115" i="10"/>
  <c r="I26" i="10"/>
  <c r="J78" i="10"/>
  <c r="J123" i="10"/>
  <c r="I34" i="10"/>
  <c r="J124" i="10"/>
  <c r="J79" i="10"/>
  <c r="J80" i="10"/>
  <c r="J125" i="10"/>
  <c r="H39" i="10"/>
  <c r="J128" i="10"/>
  <c r="J83" i="10"/>
  <c r="L51" i="10"/>
  <c r="J96" i="10"/>
  <c r="J51" i="10"/>
  <c r="J100" i="10"/>
  <c r="J104" i="10"/>
  <c r="J59" i="10"/>
  <c r="J108" i="10"/>
  <c r="J63" i="10"/>
  <c r="I19" i="10"/>
  <c r="L115" i="10"/>
  <c r="L70" i="10"/>
  <c r="J116" i="10"/>
  <c r="J71" i="10"/>
  <c r="I27" i="10"/>
  <c r="L79" i="10"/>
  <c r="L124" i="10"/>
  <c r="L80" i="10"/>
  <c r="L125" i="10"/>
  <c r="L126" i="10"/>
  <c r="L81" i="10"/>
  <c r="L83" i="10"/>
  <c r="L128" i="10"/>
  <c r="L87" i="10"/>
  <c r="L132" i="10"/>
  <c r="L58" i="10"/>
  <c r="L78" i="10"/>
  <c r="J127" i="10"/>
  <c r="L98" i="10"/>
  <c r="L53" i="10"/>
  <c r="L106" i="10"/>
  <c r="L61" i="10"/>
  <c r="J113" i="10"/>
  <c r="J68" i="10"/>
  <c r="L75" i="10"/>
  <c r="L120" i="10"/>
  <c r="J121" i="10"/>
  <c r="J76" i="10"/>
  <c r="I32" i="10"/>
  <c r="J129" i="10"/>
  <c r="J84" i="10"/>
  <c r="E5" i="10"/>
  <c r="C6" i="10"/>
  <c r="I7" i="10"/>
  <c r="L100" i="10"/>
  <c r="L55" i="10"/>
  <c r="I11" i="10"/>
  <c r="I15" i="10"/>
  <c r="L108" i="10"/>
  <c r="L63" i="10"/>
  <c r="J109" i="10"/>
  <c r="I20" i="10"/>
  <c r="J72" i="10"/>
  <c r="I28" i="10"/>
  <c r="L65" i="10"/>
  <c r="I24" i="10"/>
  <c r="L88" i="10"/>
  <c r="L133" i="10"/>
  <c r="L49" i="10"/>
  <c r="F5" i="10"/>
  <c r="J97" i="10"/>
  <c r="J52" i="10"/>
  <c r="J101" i="10"/>
  <c r="J105" i="10"/>
  <c r="J60" i="10"/>
  <c r="L109" i="10"/>
  <c r="L64" i="10"/>
  <c r="H22" i="10"/>
  <c r="L72" i="10"/>
  <c r="L117" i="10"/>
  <c r="J118" i="10"/>
  <c r="H30" i="10"/>
  <c r="I40" i="10"/>
  <c r="J86" i="10"/>
  <c r="J131" i="10"/>
  <c r="I42" i="10"/>
  <c r="L50" i="10"/>
  <c r="J95" i="10"/>
  <c r="L93" i="10"/>
  <c r="L48" i="10"/>
  <c r="L52" i="10"/>
  <c r="L97" i="10"/>
  <c r="L101" i="10"/>
  <c r="L56" i="10"/>
  <c r="L105" i="10"/>
  <c r="L60" i="10"/>
  <c r="J111" i="10"/>
  <c r="I22" i="10"/>
  <c r="L118" i="10"/>
  <c r="L73" i="10"/>
  <c r="J119" i="10"/>
  <c r="J74" i="10"/>
  <c r="I30" i="10"/>
  <c r="H44" i="10"/>
  <c r="J49" i="10"/>
  <c r="L57" i="10"/>
  <c r="J66" i="10"/>
  <c r="J93" i="10"/>
  <c r="H5" i="10"/>
  <c r="F6" i="10"/>
  <c r="J98" i="10"/>
  <c r="J53" i="10"/>
  <c r="H9" i="10"/>
  <c r="J102" i="10"/>
  <c r="H13" i="10"/>
  <c r="J106" i="10"/>
  <c r="J61" i="10"/>
  <c r="H17" i="10"/>
  <c r="L111" i="10"/>
  <c r="L66" i="10"/>
  <c r="J112" i="10"/>
  <c r="J67" i="10"/>
  <c r="I23" i="10"/>
  <c r="L74" i="10"/>
  <c r="L119" i="10"/>
  <c r="J120" i="10"/>
  <c r="J75" i="10"/>
  <c r="I31" i="10"/>
  <c r="I39" i="10"/>
  <c r="J56" i="10"/>
  <c r="J64" i="10"/>
  <c r="L112" i="10"/>
  <c r="J117" i="10"/>
  <c r="J88" i="10"/>
  <c r="J133" i="10"/>
  <c r="J65" i="10"/>
  <c r="J114" i="10"/>
  <c r="J73" i="10"/>
  <c r="J77" i="10"/>
  <c r="J122" i="10"/>
  <c r="J81" i="10"/>
  <c r="J85" i="10"/>
  <c r="J130" i="10"/>
  <c r="J89" i="10"/>
  <c r="L86" i="10"/>
  <c r="L134" i="10"/>
  <c r="L89" i="10"/>
  <c r="J110" i="10"/>
  <c r="L85" i="10"/>
  <c r="J134" i="10"/>
  <c r="J132" i="10"/>
  <c r="J87" i="10"/>
  <c r="L127" i="10"/>
  <c r="I89" i="10" l="1"/>
  <c r="I102" i="10"/>
  <c r="I122" i="7"/>
  <c r="I111" i="7"/>
  <c r="I53" i="7"/>
  <c r="A31" i="4"/>
  <c r="C31" i="4"/>
  <c r="D31" i="4" s="1"/>
  <c r="A36" i="4"/>
  <c r="C36" i="4"/>
  <c r="D36" i="4" s="1"/>
  <c r="A25" i="4"/>
  <c r="C25" i="4"/>
  <c r="D25" i="4" s="1"/>
  <c r="A20" i="4"/>
  <c r="C20" i="4"/>
  <c r="D20" i="4" s="1"/>
  <c r="A43" i="4"/>
  <c r="C43" i="4"/>
  <c r="D43" i="4" s="1"/>
  <c r="A6" i="4"/>
  <c r="C6" i="4"/>
  <c r="D6" i="4" s="1"/>
  <c r="A39" i="4"/>
  <c r="C39" i="4"/>
  <c r="D39" i="4" s="1"/>
  <c r="A44" i="4"/>
  <c r="C44" i="4"/>
  <c r="D44" i="4" s="1"/>
  <c r="A34" i="4"/>
  <c r="C34" i="4"/>
  <c r="D34" i="4" s="1"/>
  <c r="A28" i="4"/>
  <c r="C28" i="4"/>
  <c r="D28" i="4" s="1"/>
  <c r="A51" i="4"/>
  <c r="C51" i="4"/>
  <c r="D51" i="4" s="1"/>
  <c r="A13" i="4"/>
  <c r="C13" i="4"/>
  <c r="D13" i="4" s="1"/>
  <c r="A24" i="4"/>
  <c r="C24" i="4"/>
  <c r="D24" i="4" s="1"/>
  <c r="A8" i="4"/>
  <c r="C8" i="4"/>
  <c r="D8" i="4" s="1"/>
  <c r="A29" i="4"/>
  <c r="C29" i="4"/>
  <c r="D29" i="4" s="1"/>
  <c r="A52" i="4"/>
  <c r="C52" i="4"/>
  <c r="D52" i="4" s="1"/>
  <c r="A21" i="4"/>
  <c r="C21" i="4"/>
  <c r="D21" i="4" s="1"/>
  <c r="A18" i="4"/>
  <c r="C18" i="4"/>
  <c r="D18" i="4" s="1"/>
  <c r="A32" i="4"/>
  <c r="C32" i="4"/>
  <c r="D32" i="4" s="1"/>
  <c r="A30" i="4"/>
  <c r="C30" i="4"/>
  <c r="D30" i="4" s="1"/>
  <c r="A33" i="4"/>
  <c r="C33" i="4"/>
  <c r="D33" i="4" s="1"/>
  <c r="A11" i="4"/>
  <c r="C11" i="4"/>
  <c r="D11" i="4" s="1"/>
  <c r="A50" i="4"/>
  <c r="C50" i="4"/>
  <c r="D50" i="4" s="1"/>
  <c r="A37" i="4"/>
  <c r="C37" i="4"/>
  <c r="D37" i="4" s="1"/>
  <c r="A47" i="4"/>
  <c r="C47" i="4"/>
  <c r="D47" i="4" s="1"/>
  <c r="A42" i="4"/>
  <c r="C42" i="4"/>
  <c r="D42" i="4" s="1"/>
  <c r="A10" i="4"/>
  <c r="C10" i="4"/>
  <c r="D10" i="4" s="1"/>
  <c r="A15" i="4"/>
  <c r="C15" i="4"/>
  <c r="D15" i="4" s="1"/>
  <c r="A4" i="4"/>
  <c r="C4" i="4"/>
  <c r="D4" i="4" s="1"/>
  <c r="A40" i="4"/>
  <c r="C40" i="4"/>
  <c r="D40" i="4" s="1"/>
  <c r="A38" i="4"/>
  <c r="C38" i="4"/>
  <c r="D38" i="4" s="1"/>
  <c r="A41" i="4"/>
  <c r="C41" i="4"/>
  <c r="D41" i="4" s="1"/>
  <c r="A19" i="4"/>
  <c r="C19" i="4"/>
  <c r="D19" i="4" s="1"/>
  <c r="A9" i="4"/>
  <c r="C9" i="4"/>
  <c r="D9" i="4" s="1"/>
  <c r="A45" i="4"/>
  <c r="C45" i="4"/>
  <c r="D45" i="4" s="1"/>
  <c r="A7" i="4"/>
  <c r="C7" i="4"/>
  <c r="D7" i="4" s="1"/>
  <c r="A22" i="4"/>
  <c r="C22" i="4"/>
  <c r="D22" i="4" s="1"/>
  <c r="A14" i="4"/>
  <c r="C14" i="4"/>
  <c r="D14" i="4" s="1"/>
  <c r="A48" i="4"/>
  <c r="C48" i="4"/>
  <c r="D48" i="4" s="1"/>
  <c r="A46" i="4"/>
  <c r="C46" i="4"/>
  <c r="D46" i="4" s="1"/>
  <c r="A49" i="4"/>
  <c r="C49" i="4"/>
  <c r="D49" i="4" s="1"/>
  <c r="A27" i="4"/>
  <c r="C27" i="4"/>
  <c r="D27" i="4" s="1"/>
  <c r="A17" i="4"/>
  <c r="C17" i="4"/>
  <c r="D17" i="4" s="1"/>
  <c r="A53" i="4"/>
  <c r="C53" i="4"/>
  <c r="D53" i="4" s="1"/>
  <c r="A23" i="4"/>
  <c r="C23" i="4"/>
  <c r="D23" i="4" s="1"/>
  <c r="A26" i="4"/>
  <c r="C26" i="4"/>
  <c r="D26" i="4" s="1"/>
  <c r="A16" i="4"/>
  <c r="C16" i="4"/>
  <c r="D16" i="4" s="1"/>
  <c r="A12" i="4"/>
  <c r="C12" i="4"/>
  <c r="D12" i="4" s="1"/>
  <c r="A35" i="4"/>
  <c r="C35" i="4"/>
  <c r="D35" i="4" s="1"/>
  <c r="A5" i="4"/>
  <c r="C5" i="4"/>
  <c r="D5" i="4" s="1"/>
  <c r="L112" i="7"/>
  <c r="L51" i="7"/>
  <c r="L70" i="7"/>
  <c r="L130" i="7"/>
  <c r="L86" i="7"/>
  <c r="L60" i="7"/>
  <c r="L76" i="7"/>
  <c r="L121" i="7"/>
  <c r="L54" i="7"/>
  <c r="L63" i="7"/>
  <c r="L77" i="7"/>
  <c r="L120" i="7"/>
  <c r="G16" i="13"/>
  <c r="I87" i="13"/>
  <c r="I108" i="13"/>
  <c r="I48" i="13"/>
  <c r="I72" i="13"/>
  <c r="I117" i="13"/>
  <c r="H28" i="13"/>
  <c r="F35" i="13"/>
  <c r="I113" i="13"/>
  <c r="I123" i="13"/>
  <c r="I78" i="13"/>
  <c r="H34" i="13"/>
  <c r="M4" i="13"/>
  <c r="I102" i="13"/>
  <c r="F23" i="13"/>
  <c r="I67" i="13"/>
  <c r="I128" i="13"/>
  <c r="I104" i="13"/>
  <c r="I105" i="13"/>
  <c r="H16" i="13"/>
  <c r="I60" i="13"/>
  <c r="G30" i="13"/>
  <c r="I95" i="13"/>
  <c r="H6" i="13"/>
  <c r="I50" i="13"/>
  <c r="I65" i="13"/>
  <c r="I74" i="13"/>
  <c r="H30" i="13"/>
  <c r="I119" i="13"/>
  <c r="I53" i="13"/>
  <c r="G41" i="13"/>
  <c r="I130" i="13"/>
  <c r="I59" i="13"/>
  <c r="G12" i="13"/>
  <c r="I83" i="13"/>
  <c r="I101" i="13"/>
  <c r="I56" i="13"/>
  <c r="H12" i="13"/>
  <c r="I66" i="13"/>
  <c r="H22" i="13"/>
  <c r="I111" i="13"/>
  <c r="I110" i="13"/>
  <c r="I99" i="13"/>
  <c r="I54" i="13"/>
  <c r="H10" i="13"/>
  <c r="I98" i="13"/>
  <c r="I122" i="13"/>
  <c r="B5" i="13"/>
  <c r="I84" i="13"/>
  <c r="I106" i="13"/>
  <c r="I85" i="13"/>
  <c r="I47" i="13"/>
  <c r="F27" i="13"/>
  <c r="G8" i="13"/>
  <c r="C5" i="13"/>
  <c r="F5" i="13"/>
  <c r="I115" i="13"/>
  <c r="I70" i="13"/>
  <c r="H26" i="13"/>
  <c r="G9" i="13"/>
  <c r="E42" i="13"/>
  <c r="G33" i="13"/>
  <c r="E7" i="13"/>
  <c r="I77" i="13"/>
  <c r="I129" i="13"/>
  <c r="I61" i="13"/>
  <c r="E26" i="13"/>
  <c r="G21" i="13"/>
  <c r="I79" i="13"/>
  <c r="I92" i="13"/>
  <c r="I55" i="13"/>
  <c r="I52" i="13"/>
  <c r="I76" i="13"/>
  <c r="G18" i="13"/>
  <c r="I81" i="13"/>
  <c r="I109" i="13"/>
  <c r="C6" i="13"/>
  <c r="I120" i="13"/>
  <c r="I93" i="13"/>
  <c r="I63" i="13"/>
  <c r="E38" i="13"/>
  <c r="I97" i="13"/>
  <c r="I114" i="13"/>
  <c r="F43" i="13"/>
  <c r="I121" i="13"/>
  <c r="I103" i="13"/>
  <c r="H14" i="13"/>
  <c r="H53" i="13" s="1"/>
  <c r="I58" i="13"/>
  <c r="I126" i="13"/>
  <c r="I64" i="13"/>
  <c r="I75" i="13"/>
  <c r="G20" i="13"/>
  <c r="E5" i="13"/>
  <c r="I116" i="13"/>
  <c r="E34" i="13"/>
  <c r="G10" i="13"/>
  <c r="G25" i="13"/>
  <c r="I49" i="13"/>
  <c r="F39" i="13"/>
  <c r="I69" i="13"/>
  <c r="I73" i="13"/>
  <c r="I82" i="13"/>
  <c r="H38" i="13"/>
  <c r="I127" i="13"/>
  <c r="I131" i="13"/>
  <c r="I86" i="13"/>
  <c r="H42" i="13"/>
  <c r="I107" i="13"/>
  <c r="I62" i="13"/>
  <c r="H18" i="13"/>
  <c r="H62" i="13" s="1"/>
  <c r="F7" i="13"/>
  <c r="I80" i="13"/>
  <c r="I125" i="13"/>
  <c r="H36" i="13"/>
  <c r="I68" i="13"/>
  <c r="I71" i="13"/>
  <c r="F15" i="13"/>
  <c r="I118" i="13"/>
  <c r="I57" i="13"/>
  <c r="E30" i="13"/>
  <c r="I133" i="13"/>
  <c r="G6" i="7"/>
  <c r="H23" i="7"/>
  <c r="I112" i="7"/>
  <c r="I67" i="7"/>
  <c r="I130" i="7"/>
  <c r="F6" i="7"/>
  <c r="C6" i="7"/>
  <c r="H44" i="7"/>
  <c r="I133" i="7"/>
  <c r="I88" i="7"/>
  <c r="H21" i="7"/>
  <c r="I110" i="7"/>
  <c r="I65" i="7"/>
  <c r="B6" i="7"/>
  <c r="H10" i="7"/>
  <c r="I99" i="7"/>
  <c r="I54" i="7"/>
  <c r="H35" i="7"/>
  <c r="I79" i="7"/>
  <c r="I124" i="7"/>
  <c r="I98" i="7"/>
  <c r="H31" i="7"/>
  <c r="I120" i="7"/>
  <c r="I75" i="7"/>
  <c r="I118" i="7"/>
  <c r="G42" i="7"/>
  <c r="I60" i="7"/>
  <c r="H12" i="7"/>
  <c r="I101" i="7"/>
  <c r="I56" i="7"/>
  <c r="I58" i="7"/>
  <c r="G23" i="7"/>
  <c r="G34" i="7"/>
  <c r="G17" i="7"/>
  <c r="H40" i="7"/>
  <c r="I129" i="7"/>
  <c r="I84" i="7"/>
  <c r="H43" i="7"/>
  <c r="I87" i="7"/>
  <c r="I132" i="7"/>
  <c r="I73" i="7"/>
  <c r="I103" i="7"/>
  <c r="I89" i="7"/>
  <c r="I134" i="7"/>
  <c r="H30" i="7"/>
  <c r="I74" i="7"/>
  <c r="I119" i="7"/>
  <c r="H11" i="7"/>
  <c r="H62" i="7" s="1"/>
  <c r="I100" i="7"/>
  <c r="I55" i="7"/>
  <c r="I106" i="7"/>
  <c r="G10" i="7"/>
  <c r="G30" i="7"/>
  <c r="G7" i="7"/>
  <c r="G15" i="7"/>
  <c r="H32" i="7"/>
  <c r="I121" i="7"/>
  <c r="I76" i="7"/>
  <c r="H36" i="7"/>
  <c r="I125" i="7"/>
  <c r="I80" i="7"/>
  <c r="I95" i="7"/>
  <c r="I66" i="7"/>
  <c r="G25" i="7"/>
  <c r="G9" i="7"/>
  <c r="H19" i="7"/>
  <c r="I108" i="7"/>
  <c r="I63" i="7"/>
  <c r="H26" i="7"/>
  <c r="I70" i="7"/>
  <c r="I115" i="7"/>
  <c r="I114" i="7"/>
  <c r="H38" i="7"/>
  <c r="I127" i="7"/>
  <c r="I82" i="7"/>
  <c r="I49" i="7"/>
  <c r="I52" i="7"/>
  <c r="H13" i="7"/>
  <c r="I102" i="7"/>
  <c r="I57" i="7"/>
  <c r="E6" i="7"/>
  <c r="I97" i="7"/>
  <c r="I61" i="7"/>
  <c r="H34" i="7"/>
  <c r="I78" i="7"/>
  <c r="I123" i="7"/>
  <c r="H39" i="7"/>
  <c r="I83" i="7"/>
  <c r="I128" i="7"/>
  <c r="I93" i="7"/>
  <c r="H42" i="7"/>
  <c r="I86" i="7"/>
  <c r="I131" i="7"/>
  <c r="G26" i="7"/>
  <c r="H70" i="7"/>
  <c r="H7" i="7"/>
  <c r="I96" i="7"/>
  <c r="I51" i="7"/>
  <c r="I50" i="7"/>
  <c r="H28" i="7"/>
  <c r="I117" i="7"/>
  <c r="I72" i="7"/>
  <c r="I85" i="7"/>
  <c r="H37" i="7"/>
  <c r="I126" i="7"/>
  <c r="I81" i="7"/>
  <c r="I48" i="7"/>
  <c r="I113" i="7"/>
  <c r="G18" i="7"/>
  <c r="I68" i="7"/>
  <c r="I69" i="7"/>
  <c r="C7" i="7"/>
  <c r="H27" i="7"/>
  <c r="I116" i="7"/>
  <c r="I71" i="7"/>
  <c r="H18" i="7"/>
  <c r="I107" i="7"/>
  <c r="I62" i="7"/>
  <c r="I94" i="7"/>
  <c r="H15" i="7"/>
  <c r="I104" i="7"/>
  <c r="I59" i="7"/>
  <c r="H20" i="7"/>
  <c r="I109" i="7"/>
  <c r="I64" i="7"/>
  <c r="I48" i="10"/>
  <c r="I109" i="10"/>
  <c r="I64" i="10"/>
  <c r="H20" i="10"/>
  <c r="I96" i="10"/>
  <c r="I51" i="10"/>
  <c r="H7" i="10"/>
  <c r="I125" i="10"/>
  <c r="I112" i="10"/>
  <c r="I67" i="10"/>
  <c r="H23" i="10"/>
  <c r="I49" i="10"/>
  <c r="I132" i="10"/>
  <c r="H43" i="10"/>
  <c r="I87" i="10"/>
  <c r="I54" i="10"/>
  <c r="I110" i="10"/>
  <c r="I65" i="10"/>
  <c r="H21" i="10"/>
  <c r="I97" i="10"/>
  <c r="I52" i="10"/>
  <c r="H8" i="10"/>
  <c r="I103" i="10"/>
  <c r="I124" i="10"/>
  <c r="I79" i="10"/>
  <c r="H35" i="10"/>
  <c r="I108" i="10"/>
  <c r="I63" i="10"/>
  <c r="H19" i="10"/>
  <c r="B6" i="10"/>
  <c r="I80" i="10"/>
  <c r="G7" i="10"/>
  <c r="G10" i="10"/>
  <c r="F20" i="10"/>
  <c r="I76" i="10"/>
  <c r="I121" i="10"/>
  <c r="H32" i="10"/>
  <c r="I133" i="10"/>
  <c r="I93" i="10"/>
  <c r="I99" i="10"/>
  <c r="B7" i="10"/>
  <c r="I128" i="10"/>
  <c r="G39" i="10"/>
  <c r="G35" i="10"/>
  <c r="E39" i="10"/>
  <c r="G18" i="10"/>
  <c r="E7" i="10"/>
  <c r="I88" i="10"/>
  <c r="I106" i="10"/>
  <c r="I53" i="10"/>
  <c r="I94" i="10"/>
  <c r="G23" i="10"/>
  <c r="I95" i="10"/>
  <c r="D6" i="10"/>
  <c r="I117" i="10"/>
  <c r="I72" i="10"/>
  <c r="H28" i="10"/>
  <c r="G40" i="10"/>
  <c r="I82" i="10"/>
  <c r="I78" i="10"/>
  <c r="G6" i="10"/>
  <c r="I75" i="10"/>
  <c r="I120" i="10"/>
  <c r="H31" i="10"/>
  <c r="I61" i="10"/>
  <c r="I98" i="10"/>
  <c r="I130" i="10"/>
  <c r="I85" i="10"/>
  <c r="H41" i="10"/>
  <c r="I66" i="10"/>
  <c r="I83" i="10"/>
  <c r="I116" i="10"/>
  <c r="I71" i="10"/>
  <c r="H27" i="10"/>
  <c r="I104" i="10"/>
  <c r="I59" i="10"/>
  <c r="H15" i="10"/>
  <c r="I127" i="10"/>
  <c r="I123" i="10"/>
  <c r="G15" i="10"/>
  <c r="I131" i="10"/>
  <c r="G31" i="10"/>
  <c r="I111" i="10"/>
  <c r="E6" i="10"/>
  <c r="H16" i="10"/>
  <c r="I105" i="10"/>
  <c r="I60" i="10"/>
  <c r="I100" i="10"/>
  <c r="I55" i="10"/>
  <c r="H11" i="10"/>
  <c r="G38" i="10"/>
  <c r="I84" i="10"/>
  <c r="I129" i="10"/>
  <c r="H40" i="10"/>
  <c r="I107" i="10"/>
  <c r="I122" i="10"/>
  <c r="I77" i="10"/>
  <c r="H33" i="10"/>
  <c r="I115" i="10"/>
  <c r="I68" i="10"/>
  <c r="I113" i="10"/>
  <c r="H24" i="10"/>
  <c r="G14" i="10"/>
  <c r="I74" i="10"/>
  <c r="H25" i="10"/>
  <c r="I69" i="10"/>
  <c r="I114" i="10"/>
  <c r="I86" i="10"/>
  <c r="I101" i="10"/>
  <c r="I56" i="10"/>
  <c r="H12" i="10"/>
  <c r="I70" i="10"/>
  <c r="F44" i="10"/>
  <c r="I126" i="10"/>
  <c r="I50" i="10"/>
  <c r="F12" i="10"/>
  <c r="I58" i="10"/>
  <c r="I57" i="10"/>
  <c r="I119" i="10"/>
  <c r="I62" i="10"/>
  <c r="I73" i="10"/>
  <c r="I118" i="10"/>
  <c r="H29" i="10"/>
  <c r="I134" i="10"/>
  <c r="I81" i="10"/>
  <c r="G27" i="10"/>
  <c r="H96" i="10" l="1"/>
  <c r="M6" i="10"/>
  <c r="H106" i="7"/>
  <c r="H95" i="7"/>
  <c r="H69" i="7"/>
  <c r="H49" i="7"/>
  <c r="H50" i="7"/>
  <c r="H54" i="7"/>
  <c r="M6" i="7"/>
  <c r="H114" i="13"/>
  <c r="F21" i="13"/>
  <c r="H110" i="13"/>
  <c r="E6" i="13"/>
  <c r="H97" i="13"/>
  <c r="H85" i="13"/>
  <c r="H96" i="13"/>
  <c r="G7" i="13"/>
  <c r="H51" i="13"/>
  <c r="H95" i="13"/>
  <c r="H66" i="13"/>
  <c r="H86" i="13"/>
  <c r="H127" i="13"/>
  <c r="H92" i="13"/>
  <c r="H117" i="13"/>
  <c r="H131" i="13"/>
  <c r="H50" i="13"/>
  <c r="H129" i="13"/>
  <c r="H115" i="13"/>
  <c r="H47" i="13"/>
  <c r="H121" i="13"/>
  <c r="H84" i="13"/>
  <c r="H70" i="13"/>
  <c r="H48" i="13"/>
  <c r="H94" i="13"/>
  <c r="H113" i="13"/>
  <c r="H76" i="13"/>
  <c r="H78" i="13"/>
  <c r="H68" i="13"/>
  <c r="H88" i="13"/>
  <c r="H111" i="13"/>
  <c r="H103" i="13"/>
  <c r="H123" i="13"/>
  <c r="H80" i="13"/>
  <c r="H133" i="13"/>
  <c r="H58" i="13"/>
  <c r="H82" i="13"/>
  <c r="H93" i="13"/>
  <c r="H72" i="13"/>
  <c r="H125" i="13"/>
  <c r="H49" i="13"/>
  <c r="E36" i="13"/>
  <c r="H126" i="13"/>
  <c r="H81" i="13"/>
  <c r="G37" i="13"/>
  <c r="H69" i="13"/>
  <c r="H109" i="13"/>
  <c r="D27" i="13"/>
  <c r="F10" i="13"/>
  <c r="E28" i="13"/>
  <c r="F13" i="13"/>
  <c r="H64" i="13"/>
  <c r="D8" i="13"/>
  <c r="M5" i="13"/>
  <c r="H101" i="13"/>
  <c r="F31" i="13"/>
  <c r="F17" i="13"/>
  <c r="H132" i="13"/>
  <c r="H87" i="13"/>
  <c r="G43" i="13"/>
  <c r="E40" i="13"/>
  <c r="F11" i="13"/>
  <c r="H59" i="13"/>
  <c r="H104" i="13"/>
  <c r="G15" i="13"/>
  <c r="B7" i="13"/>
  <c r="F34" i="13"/>
  <c r="H98" i="13"/>
  <c r="H67" i="13"/>
  <c r="H112" i="13"/>
  <c r="G23" i="13"/>
  <c r="H56" i="13"/>
  <c r="H75" i="13"/>
  <c r="H120" i="13"/>
  <c r="G31" i="13"/>
  <c r="G65" i="13" s="1"/>
  <c r="H119" i="13"/>
  <c r="E24" i="13"/>
  <c r="H60" i="13"/>
  <c r="E16" i="13"/>
  <c r="H54" i="13"/>
  <c r="D6" i="13"/>
  <c r="D39" i="13"/>
  <c r="G63" i="13"/>
  <c r="F19" i="13"/>
  <c r="H122" i="13"/>
  <c r="H116" i="13"/>
  <c r="G27" i="13"/>
  <c r="H71" i="13"/>
  <c r="H74" i="13"/>
  <c r="H124" i="13"/>
  <c r="G35" i="13"/>
  <c r="G120" i="13" s="1"/>
  <c r="H79" i="13"/>
  <c r="H118" i="13"/>
  <c r="H73" i="13"/>
  <c r="G29" i="13"/>
  <c r="H105" i="13"/>
  <c r="E8" i="13"/>
  <c r="H99" i="13"/>
  <c r="H77" i="13"/>
  <c r="B6" i="13"/>
  <c r="H102" i="13"/>
  <c r="H57" i="13"/>
  <c r="G13" i="13"/>
  <c r="D35" i="13"/>
  <c r="H107" i="13"/>
  <c r="F22" i="13"/>
  <c r="D43" i="13"/>
  <c r="F9" i="13"/>
  <c r="H100" i="13"/>
  <c r="G11" i="13"/>
  <c r="H55" i="13"/>
  <c r="F42" i="13"/>
  <c r="H61" i="13"/>
  <c r="H106" i="13"/>
  <c r="G17" i="13"/>
  <c r="D31" i="13"/>
  <c r="H108" i="13"/>
  <c r="H63" i="13"/>
  <c r="G19" i="13"/>
  <c r="H83" i="13"/>
  <c r="H128" i="13"/>
  <c r="G39" i="13"/>
  <c r="G70" i="13"/>
  <c r="F26" i="13"/>
  <c r="H65" i="13"/>
  <c r="H52" i="13"/>
  <c r="H130" i="13"/>
  <c r="G28" i="7"/>
  <c r="H117" i="7"/>
  <c r="H72" i="7"/>
  <c r="F19" i="7"/>
  <c r="H115" i="7"/>
  <c r="G40" i="7"/>
  <c r="H129" i="7"/>
  <c r="H84" i="7"/>
  <c r="G27" i="7"/>
  <c r="H116" i="7"/>
  <c r="H71" i="7"/>
  <c r="H114" i="7"/>
  <c r="H74" i="7"/>
  <c r="H61" i="7"/>
  <c r="H67" i="7"/>
  <c r="H86" i="7"/>
  <c r="F8" i="7"/>
  <c r="G16" i="7"/>
  <c r="H60" i="7"/>
  <c r="H105" i="7"/>
  <c r="G29" i="7"/>
  <c r="H118" i="7"/>
  <c r="H73" i="7"/>
  <c r="F27" i="7"/>
  <c r="F26" i="7"/>
  <c r="G33" i="7"/>
  <c r="H122" i="7"/>
  <c r="H77" i="7"/>
  <c r="H119" i="7"/>
  <c r="G12" i="7"/>
  <c r="H56" i="7"/>
  <c r="H101" i="7"/>
  <c r="F18" i="7"/>
  <c r="H112" i="7"/>
  <c r="H131" i="7"/>
  <c r="D7" i="7"/>
  <c r="H59" i="7"/>
  <c r="F31" i="7"/>
  <c r="H78" i="7"/>
  <c r="F24" i="7"/>
  <c r="F43" i="7"/>
  <c r="G36" i="7"/>
  <c r="H125" i="7"/>
  <c r="H80" i="7"/>
  <c r="B7" i="7"/>
  <c r="G24" i="7"/>
  <c r="H113" i="7"/>
  <c r="H68" i="7"/>
  <c r="B8" i="7"/>
  <c r="G35" i="7"/>
  <c r="H124" i="7"/>
  <c r="H79" i="7"/>
  <c r="G39" i="7"/>
  <c r="H128" i="7"/>
  <c r="H83" i="7"/>
  <c r="G20" i="7"/>
  <c r="H64" i="7"/>
  <c r="H109" i="7"/>
  <c r="H104" i="7"/>
  <c r="H99" i="7"/>
  <c r="G44" i="7"/>
  <c r="H133" i="7"/>
  <c r="H88" i="7"/>
  <c r="H123" i="7"/>
  <c r="G22" i="7"/>
  <c r="H111" i="7"/>
  <c r="H66" i="7"/>
  <c r="G21" i="7"/>
  <c r="H65" i="7"/>
  <c r="H110" i="7"/>
  <c r="G43" i="7"/>
  <c r="H132" i="7"/>
  <c r="H87" i="7"/>
  <c r="H98" i="7"/>
  <c r="F16" i="7"/>
  <c r="G31" i="7"/>
  <c r="H120" i="7"/>
  <c r="H75" i="7"/>
  <c r="F35" i="7"/>
  <c r="G38" i="7"/>
  <c r="H127" i="7"/>
  <c r="H82" i="7"/>
  <c r="G14" i="7"/>
  <c r="H58" i="7"/>
  <c r="H103" i="7"/>
  <c r="H53" i="7"/>
  <c r="H51" i="7"/>
  <c r="F11" i="7"/>
  <c r="H48" i="7"/>
  <c r="G11" i="7"/>
  <c r="H100" i="7"/>
  <c r="H55" i="7"/>
  <c r="F7" i="7"/>
  <c r="G19" i="7"/>
  <c r="H108" i="7"/>
  <c r="H63" i="7"/>
  <c r="H94" i="7"/>
  <c r="H107" i="7"/>
  <c r="G8" i="7"/>
  <c r="G95" i="7" s="1"/>
  <c r="H52" i="7"/>
  <c r="H97" i="7"/>
  <c r="F10" i="7"/>
  <c r="G37" i="7"/>
  <c r="H126" i="7"/>
  <c r="H81" i="7"/>
  <c r="H96" i="7"/>
  <c r="G41" i="7"/>
  <c r="H130" i="7"/>
  <c r="H85" i="7"/>
  <c r="H93" i="7"/>
  <c r="G13" i="7"/>
  <c r="H57" i="7"/>
  <c r="H102" i="7"/>
  <c r="G32" i="7"/>
  <c r="H121" i="7"/>
  <c r="H76" i="7"/>
  <c r="H134" i="7"/>
  <c r="H89" i="7"/>
  <c r="E7" i="7"/>
  <c r="H100" i="10"/>
  <c r="H67" i="10"/>
  <c r="H112" i="10"/>
  <c r="F19" i="10"/>
  <c r="H110" i="10"/>
  <c r="G21" i="10"/>
  <c r="H65" i="10"/>
  <c r="F28" i="10"/>
  <c r="H76" i="10"/>
  <c r="H121" i="10"/>
  <c r="G32" i="10"/>
  <c r="H114" i="10"/>
  <c r="H69" i="10"/>
  <c r="G25" i="10"/>
  <c r="H130" i="10"/>
  <c r="H85" i="10"/>
  <c r="G41" i="10"/>
  <c r="D7" i="10"/>
  <c r="F16" i="10"/>
  <c r="H95" i="10"/>
  <c r="F36" i="10"/>
  <c r="F8" i="10"/>
  <c r="H93" i="10"/>
  <c r="H55" i="10"/>
  <c r="F40" i="10"/>
  <c r="H56" i="10"/>
  <c r="H101" i="10"/>
  <c r="G12" i="10"/>
  <c r="H59" i="10"/>
  <c r="H117" i="10"/>
  <c r="H72" i="10"/>
  <c r="G28" i="10"/>
  <c r="H81" i="10"/>
  <c r="H118" i="10"/>
  <c r="H73" i="10"/>
  <c r="G29" i="10"/>
  <c r="F24" i="10"/>
  <c r="H124" i="10"/>
  <c r="E21" i="10"/>
  <c r="H51" i="10"/>
  <c r="H111" i="10"/>
  <c r="H66" i="10"/>
  <c r="G22" i="10"/>
  <c r="H68" i="10"/>
  <c r="H113" i="10"/>
  <c r="G24" i="10"/>
  <c r="H70" i="10"/>
  <c r="H115" i="10"/>
  <c r="G26" i="10"/>
  <c r="H116" i="10"/>
  <c r="H102" i="10"/>
  <c r="H57" i="10"/>
  <c r="G13" i="10"/>
  <c r="H78" i="10"/>
  <c r="H123" i="10"/>
  <c r="G34" i="10"/>
  <c r="F39" i="10"/>
  <c r="F32" i="10"/>
  <c r="C7" i="10"/>
  <c r="M7" i="10" s="1"/>
  <c r="H107" i="10"/>
  <c r="H128" i="10"/>
  <c r="H99" i="10"/>
  <c r="H89" i="10"/>
  <c r="H71" i="10"/>
  <c r="F15" i="10"/>
  <c r="H82" i="10"/>
  <c r="H120" i="10"/>
  <c r="F41" i="10"/>
  <c r="D40" i="10"/>
  <c r="H83" i="10"/>
  <c r="F11" i="10"/>
  <c r="H134" i="10"/>
  <c r="H119" i="10"/>
  <c r="H74" i="10"/>
  <c r="G30" i="10"/>
  <c r="E13" i="10"/>
  <c r="H104" i="10"/>
  <c r="H79" i="10"/>
  <c r="H80" i="10"/>
  <c r="H125" i="10"/>
  <c r="G36" i="10"/>
  <c r="H48" i="10"/>
  <c r="H58" i="10"/>
  <c r="H127" i="10"/>
  <c r="H106" i="10"/>
  <c r="H61" i="10"/>
  <c r="G17" i="10"/>
  <c r="H75" i="10"/>
  <c r="H105" i="10"/>
  <c r="H60" i="10"/>
  <c r="G16" i="10"/>
  <c r="H86" i="10"/>
  <c r="G42" i="10"/>
  <c r="H131" i="10"/>
  <c r="F7" i="10"/>
  <c r="H129" i="10"/>
  <c r="H122" i="10"/>
  <c r="H77" i="10"/>
  <c r="G33" i="10"/>
  <c r="H54" i="10"/>
  <c r="H98" i="10"/>
  <c r="G9" i="10"/>
  <c r="H53" i="10"/>
  <c r="H88" i="10"/>
  <c r="H133" i="10"/>
  <c r="G44" i="10"/>
  <c r="H62" i="10"/>
  <c r="H87" i="10"/>
  <c r="H103" i="10"/>
  <c r="H132" i="10"/>
  <c r="H126" i="10"/>
  <c r="H50" i="10"/>
  <c r="H84" i="10"/>
  <c r="D8" i="10"/>
  <c r="H63" i="10"/>
  <c r="H109" i="10"/>
  <c r="H64" i="10"/>
  <c r="G20" i="10"/>
  <c r="H97" i="10"/>
  <c r="H52" i="10"/>
  <c r="G8" i="10"/>
  <c r="H49" i="10"/>
  <c r="H94" i="10"/>
  <c r="H108" i="10"/>
  <c r="G49" i="10" l="1"/>
  <c r="G93" i="10"/>
  <c r="G94" i="7"/>
  <c r="G70" i="7"/>
  <c r="M7" i="7"/>
  <c r="G60" i="7"/>
  <c r="G102" i="13"/>
  <c r="C28" i="13"/>
  <c r="G129" i="13"/>
  <c r="G84" i="13"/>
  <c r="F40" i="13"/>
  <c r="F12" i="13"/>
  <c r="G56" i="13"/>
  <c r="G101" i="13"/>
  <c r="E23" i="13"/>
  <c r="C36" i="13"/>
  <c r="G108" i="13"/>
  <c r="G123" i="13"/>
  <c r="G88" i="13"/>
  <c r="G133" i="13"/>
  <c r="G75" i="13"/>
  <c r="C9" i="13"/>
  <c r="D7" i="13"/>
  <c r="G110" i="13"/>
  <c r="G62" i="13"/>
  <c r="G107" i="13"/>
  <c r="F18" i="13"/>
  <c r="G66" i="13"/>
  <c r="M6" i="13"/>
  <c r="C40" i="13"/>
  <c r="G78" i="13"/>
  <c r="D29" i="13"/>
  <c r="D9" i="13"/>
  <c r="D37" i="13"/>
  <c r="G53" i="13"/>
  <c r="G111" i="13"/>
  <c r="C7" i="13"/>
  <c r="G55" i="13"/>
  <c r="G80" i="13"/>
  <c r="F36" i="13"/>
  <c r="G125" i="13"/>
  <c r="G121" i="13"/>
  <c r="G76" i="13"/>
  <c r="F32" i="13"/>
  <c r="G64" i="13"/>
  <c r="F20" i="13"/>
  <c r="G109" i="13"/>
  <c r="E10" i="13"/>
  <c r="G119" i="13"/>
  <c r="G74" i="13"/>
  <c r="F30" i="13"/>
  <c r="G72" i="13"/>
  <c r="F28" i="13"/>
  <c r="G117" i="13"/>
  <c r="G113" i="13"/>
  <c r="G68" i="13"/>
  <c r="F24" i="13"/>
  <c r="E12" i="13"/>
  <c r="E18" i="13"/>
  <c r="E11" i="13"/>
  <c r="E43" i="13"/>
  <c r="G98" i="13"/>
  <c r="G103" i="13"/>
  <c r="G58" i="13"/>
  <c r="F14" i="13"/>
  <c r="D25" i="13"/>
  <c r="M7" i="13"/>
  <c r="G100" i="13"/>
  <c r="G61" i="13"/>
  <c r="G54" i="13"/>
  <c r="G127" i="13"/>
  <c r="G82" i="13"/>
  <c r="F38" i="13"/>
  <c r="G97" i="13"/>
  <c r="G52" i="13"/>
  <c r="F8" i="13"/>
  <c r="F54" i="13" s="1"/>
  <c r="G81" i="13"/>
  <c r="G122" i="13"/>
  <c r="G118" i="13"/>
  <c r="G48" i="13"/>
  <c r="G69" i="13"/>
  <c r="G87" i="13"/>
  <c r="G73" i="13"/>
  <c r="G95" i="13"/>
  <c r="G96" i="13"/>
  <c r="G59" i="13"/>
  <c r="G67" i="13"/>
  <c r="G93" i="13"/>
  <c r="G114" i="13"/>
  <c r="G83" i="13"/>
  <c r="G104" i="13"/>
  <c r="G112" i="13"/>
  <c r="G128" i="13"/>
  <c r="G51" i="13"/>
  <c r="G77" i="13"/>
  <c r="G116" i="13"/>
  <c r="G124" i="13"/>
  <c r="G71" i="13"/>
  <c r="G94" i="13"/>
  <c r="G85" i="13"/>
  <c r="G126" i="13"/>
  <c r="G79" i="13"/>
  <c r="G49" i="13"/>
  <c r="G92" i="13"/>
  <c r="G47" i="13"/>
  <c r="G130" i="13"/>
  <c r="G50" i="13"/>
  <c r="G132" i="13"/>
  <c r="F116" i="13"/>
  <c r="E27" i="13"/>
  <c r="G131" i="13"/>
  <c r="D41" i="13"/>
  <c r="G106" i="13"/>
  <c r="E14" i="13"/>
  <c r="G99" i="13"/>
  <c r="F124" i="13"/>
  <c r="F79" i="13"/>
  <c r="E35" i="13"/>
  <c r="G115" i="13"/>
  <c r="C32" i="13"/>
  <c r="G86" i="13"/>
  <c r="F109" i="13"/>
  <c r="E20" i="13"/>
  <c r="D17" i="13"/>
  <c r="G105" i="13"/>
  <c r="G60" i="13"/>
  <c r="F16" i="13"/>
  <c r="F64" i="13" s="1"/>
  <c r="E32" i="13"/>
  <c r="G57" i="13"/>
  <c r="F111" i="13"/>
  <c r="F66" i="13"/>
  <c r="E22" i="13"/>
  <c r="E44" i="7"/>
  <c r="F14" i="7"/>
  <c r="G103" i="7"/>
  <c r="G58" i="7"/>
  <c r="F38" i="7"/>
  <c r="G127" i="7"/>
  <c r="G82" i="7"/>
  <c r="G50" i="7"/>
  <c r="G105" i="7"/>
  <c r="G68" i="7"/>
  <c r="G116" i="7"/>
  <c r="G108" i="7"/>
  <c r="G54" i="7"/>
  <c r="G124" i="7"/>
  <c r="E17" i="7"/>
  <c r="F22" i="7"/>
  <c r="G111" i="7"/>
  <c r="G66" i="7"/>
  <c r="G113" i="7"/>
  <c r="G71" i="7"/>
  <c r="G52" i="7"/>
  <c r="G63" i="7"/>
  <c r="G134" i="7"/>
  <c r="G89" i="7"/>
  <c r="F40" i="7"/>
  <c r="G84" i="7"/>
  <c r="G129" i="7"/>
  <c r="C8" i="7"/>
  <c r="M8" i="7" s="1"/>
  <c r="F13" i="7"/>
  <c r="G102" i="7"/>
  <c r="G57" i="7"/>
  <c r="F17" i="7"/>
  <c r="G106" i="7"/>
  <c r="G61" i="7"/>
  <c r="G99" i="7"/>
  <c r="F12" i="7"/>
  <c r="G101" i="7"/>
  <c r="G56" i="7"/>
  <c r="G79" i="7"/>
  <c r="F25" i="7"/>
  <c r="G114" i="7"/>
  <c r="G69" i="7"/>
  <c r="E25" i="7"/>
  <c r="E28" i="7"/>
  <c r="G97" i="7"/>
  <c r="E20" i="7"/>
  <c r="E11" i="7"/>
  <c r="F20" i="7"/>
  <c r="G109" i="7"/>
  <c r="G64" i="7"/>
  <c r="F15" i="7"/>
  <c r="G104" i="7"/>
  <c r="G59" i="7"/>
  <c r="E36" i="7"/>
  <c r="G49" i="7"/>
  <c r="F36" i="7"/>
  <c r="G125" i="7"/>
  <c r="G80" i="7"/>
  <c r="G62" i="7"/>
  <c r="E9" i="7"/>
  <c r="F28" i="7"/>
  <c r="G117" i="7"/>
  <c r="G72" i="7"/>
  <c r="D8" i="7"/>
  <c r="F42" i="7"/>
  <c r="G86" i="7"/>
  <c r="G131" i="7"/>
  <c r="G51" i="7"/>
  <c r="G100" i="7"/>
  <c r="F23" i="7"/>
  <c r="G67" i="7"/>
  <c r="G112" i="7"/>
  <c r="G93" i="7"/>
  <c r="F37" i="7"/>
  <c r="F117" i="7" s="1"/>
  <c r="G126" i="7"/>
  <c r="G81" i="7"/>
  <c r="G120" i="7"/>
  <c r="G107" i="7"/>
  <c r="F34" i="7"/>
  <c r="G123" i="7"/>
  <c r="G78" i="7"/>
  <c r="E27" i="7"/>
  <c r="F33" i="7"/>
  <c r="G122" i="7"/>
  <c r="G77" i="7"/>
  <c r="G96" i="7"/>
  <c r="G55" i="7"/>
  <c r="F21" i="7"/>
  <c r="G110" i="7"/>
  <c r="G65" i="7"/>
  <c r="G87" i="7"/>
  <c r="G75" i="7"/>
  <c r="E19" i="7"/>
  <c r="F30" i="7"/>
  <c r="G119" i="7"/>
  <c r="G74" i="7"/>
  <c r="F29" i="7"/>
  <c r="G118" i="7"/>
  <c r="G73" i="7"/>
  <c r="F9" i="7"/>
  <c r="F80" i="7" s="1"/>
  <c r="G98" i="7"/>
  <c r="G53" i="7"/>
  <c r="E8" i="7"/>
  <c r="E12" i="7"/>
  <c r="F39" i="7"/>
  <c r="G83" i="7"/>
  <c r="G128" i="7"/>
  <c r="F32" i="7"/>
  <c r="G121" i="7"/>
  <c r="G76" i="7"/>
  <c r="F44" i="7"/>
  <c r="G88" i="7"/>
  <c r="G133" i="7"/>
  <c r="G132" i="7"/>
  <c r="E32" i="7"/>
  <c r="G115" i="7"/>
  <c r="F41" i="7"/>
  <c r="G130" i="7"/>
  <c r="G85" i="7"/>
  <c r="G48" i="7"/>
  <c r="G60" i="10"/>
  <c r="G129" i="10"/>
  <c r="G89" i="10"/>
  <c r="G134" i="10"/>
  <c r="G87" i="10"/>
  <c r="G132" i="10"/>
  <c r="F43" i="10"/>
  <c r="D14" i="10"/>
  <c r="G72" i="10"/>
  <c r="G50" i="10"/>
  <c r="G106" i="10"/>
  <c r="G61" i="10"/>
  <c r="F17" i="10"/>
  <c r="G55" i="10"/>
  <c r="G85" i="10"/>
  <c r="G76" i="10"/>
  <c r="G103" i="10"/>
  <c r="F14" i="10"/>
  <c r="G58" i="10"/>
  <c r="G84" i="10"/>
  <c r="G105" i="10"/>
  <c r="G115" i="10"/>
  <c r="G70" i="10"/>
  <c r="F26" i="10"/>
  <c r="G117" i="10"/>
  <c r="G95" i="10"/>
  <c r="E12" i="10"/>
  <c r="G97" i="10"/>
  <c r="E8" i="10"/>
  <c r="G100" i="10"/>
  <c r="G130" i="10"/>
  <c r="G121" i="10"/>
  <c r="G73" i="10"/>
  <c r="G118" i="10"/>
  <c r="F29" i="10"/>
  <c r="E41" i="10"/>
  <c r="E42" i="10"/>
  <c r="E33" i="10"/>
  <c r="G114" i="10"/>
  <c r="G69" i="10"/>
  <c r="F25" i="10"/>
  <c r="G48" i="10"/>
  <c r="G81" i="10"/>
  <c r="G126" i="10"/>
  <c r="F37" i="10"/>
  <c r="G120" i="10"/>
  <c r="G75" i="10"/>
  <c r="F31" i="10"/>
  <c r="E40" i="10"/>
  <c r="G67" i="10"/>
  <c r="G112" i="10"/>
  <c r="F23" i="10"/>
  <c r="E25" i="10"/>
  <c r="E37" i="10"/>
  <c r="C8" i="10"/>
  <c r="G66" i="10"/>
  <c r="F22" i="10"/>
  <c r="G111" i="10"/>
  <c r="G65" i="10"/>
  <c r="G110" i="10"/>
  <c r="F21" i="10"/>
  <c r="G104" i="10"/>
  <c r="C9" i="10"/>
  <c r="G99" i="10"/>
  <c r="G54" i="10"/>
  <c r="F10" i="10"/>
  <c r="G98" i="10"/>
  <c r="G53" i="10"/>
  <c r="F9" i="10"/>
  <c r="G109" i="10"/>
  <c r="G56" i="10"/>
  <c r="G101" i="10"/>
  <c r="G64" i="10"/>
  <c r="G133" i="10"/>
  <c r="G88" i="10"/>
  <c r="G127" i="10"/>
  <c r="G96" i="10"/>
  <c r="C41" i="10"/>
  <c r="B8" i="10"/>
  <c r="G83" i="10"/>
  <c r="G68" i="10"/>
  <c r="G80" i="10"/>
  <c r="G122" i="10"/>
  <c r="G77" i="10"/>
  <c r="F33" i="10"/>
  <c r="G51" i="10"/>
  <c r="G107" i="10"/>
  <c r="G62" i="10"/>
  <c r="F18" i="10"/>
  <c r="G128" i="10"/>
  <c r="G71" i="10"/>
  <c r="G116" i="10"/>
  <c r="F27" i="10"/>
  <c r="G113" i="10"/>
  <c r="G125" i="10"/>
  <c r="E20" i="10"/>
  <c r="G94" i="10"/>
  <c r="G78" i="10"/>
  <c r="G123" i="10"/>
  <c r="F34" i="10"/>
  <c r="G82" i="10"/>
  <c r="E16" i="10"/>
  <c r="G79" i="10"/>
  <c r="G124" i="10"/>
  <c r="F35" i="10"/>
  <c r="G74" i="10"/>
  <c r="G119" i="10"/>
  <c r="F30" i="10"/>
  <c r="F13" i="10"/>
  <c r="G57" i="10"/>
  <c r="G102" i="10"/>
  <c r="E9" i="10"/>
  <c r="G86" i="10"/>
  <c r="G131" i="10"/>
  <c r="F42" i="10"/>
  <c r="G63" i="10"/>
  <c r="G59" i="10"/>
  <c r="D22" i="10"/>
  <c r="G52" i="10"/>
  <c r="E17" i="10"/>
  <c r="E29" i="10"/>
  <c r="G108" i="10"/>
  <c r="F53" i="10" l="1"/>
  <c r="M8" i="10"/>
  <c r="F95" i="7"/>
  <c r="F76" i="7"/>
  <c r="F88" i="7"/>
  <c r="F98" i="7"/>
  <c r="C38" i="13"/>
  <c r="B33" i="13"/>
  <c r="D15" i="13"/>
  <c r="F87" i="13"/>
  <c r="F62" i="13"/>
  <c r="B8" i="13"/>
  <c r="C8" i="13"/>
  <c r="D24" i="13"/>
  <c r="C26" i="13"/>
  <c r="F76" i="13"/>
  <c r="F58" i="13"/>
  <c r="F98" i="13"/>
  <c r="F53" i="13"/>
  <c r="E9" i="13"/>
  <c r="E133" i="13" s="1"/>
  <c r="F94" i="13"/>
  <c r="F123" i="13"/>
  <c r="F119" i="13"/>
  <c r="F74" i="13"/>
  <c r="F93" i="13"/>
  <c r="F51" i="13"/>
  <c r="F129" i="13"/>
  <c r="F88" i="13"/>
  <c r="F113" i="13"/>
  <c r="F49" i="13"/>
  <c r="F133" i="13"/>
  <c r="F84" i="13"/>
  <c r="F96" i="13"/>
  <c r="F82" i="13"/>
  <c r="F127" i="13"/>
  <c r="F86" i="13"/>
  <c r="F115" i="13"/>
  <c r="F68" i="13"/>
  <c r="F92" i="13"/>
  <c r="F131" i="13"/>
  <c r="F95" i="13"/>
  <c r="F117" i="13"/>
  <c r="F70" i="13"/>
  <c r="F78" i="13"/>
  <c r="F50" i="13"/>
  <c r="F80" i="13"/>
  <c r="F48" i="13"/>
  <c r="F97" i="13"/>
  <c r="F125" i="13"/>
  <c r="F72" i="13"/>
  <c r="F105" i="13"/>
  <c r="F52" i="13"/>
  <c r="F60" i="13"/>
  <c r="F47" i="13"/>
  <c r="F132" i="13"/>
  <c r="F56" i="13"/>
  <c r="F99" i="13"/>
  <c r="F81" i="13"/>
  <c r="F126" i="13"/>
  <c r="E37" i="13"/>
  <c r="F67" i="13"/>
  <c r="B29" i="13"/>
  <c r="D19" i="13"/>
  <c r="F130" i="13"/>
  <c r="F85" i="13"/>
  <c r="E41" i="13"/>
  <c r="C18" i="13"/>
  <c r="F107" i="13"/>
  <c r="E122" i="13"/>
  <c r="D33" i="13"/>
  <c r="F103" i="13"/>
  <c r="D12" i="13"/>
  <c r="E102" i="13"/>
  <c r="D13" i="13"/>
  <c r="F73" i="13"/>
  <c r="F118" i="13"/>
  <c r="E29" i="13"/>
  <c r="D11" i="13"/>
  <c r="F112" i="13"/>
  <c r="F121" i="13"/>
  <c r="F59" i="13"/>
  <c r="E15" i="13"/>
  <c r="F104" i="13"/>
  <c r="F55" i="13"/>
  <c r="F101" i="13"/>
  <c r="F65" i="13"/>
  <c r="F110" i="13"/>
  <c r="E21" i="13"/>
  <c r="E63" i="13" s="1"/>
  <c r="C10" i="13"/>
  <c r="B41" i="13"/>
  <c r="F108" i="13"/>
  <c r="F63" i="13"/>
  <c r="E19" i="13"/>
  <c r="B10" i="13"/>
  <c r="E112" i="13"/>
  <c r="D23" i="13"/>
  <c r="F106" i="13"/>
  <c r="F61" i="13"/>
  <c r="E17" i="13"/>
  <c r="D21" i="13"/>
  <c r="D36" i="13"/>
  <c r="D28" i="13"/>
  <c r="F83" i="13"/>
  <c r="F128" i="13"/>
  <c r="E39" i="13"/>
  <c r="F100" i="13"/>
  <c r="F114" i="13"/>
  <c r="F69" i="13"/>
  <c r="E25" i="13"/>
  <c r="F75" i="13"/>
  <c r="F120" i="13"/>
  <c r="E31" i="13"/>
  <c r="E57" i="13" s="1"/>
  <c r="B37" i="13"/>
  <c r="F102" i="13"/>
  <c r="F57" i="13"/>
  <c r="E13" i="13"/>
  <c r="C42" i="13"/>
  <c r="F71" i="13"/>
  <c r="F122" i="13"/>
  <c r="F77" i="13"/>
  <c r="E33" i="13"/>
  <c r="C30" i="13"/>
  <c r="B9" i="7"/>
  <c r="F121" i="7"/>
  <c r="E33" i="7"/>
  <c r="F122" i="7"/>
  <c r="F77" i="7"/>
  <c r="F93" i="7"/>
  <c r="F71" i="7"/>
  <c r="E35" i="7"/>
  <c r="F124" i="7"/>
  <c r="F79" i="7"/>
  <c r="F53" i="7"/>
  <c r="F125" i="7"/>
  <c r="F100" i="7"/>
  <c r="F72" i="7"/>
  <c r="E23" i="7"/>
  <c r="F112" i="7"/>
  <c r="F67" i="7"/>
  <c r="D33" i="7"/>
  <c r="D10" i="7"/>
  <c r="E26" i="7"/>
  <c r="F115" i="7"/>
  <c r="F70" i="7"/>
  <c r="E18" i="7"/>
  <c r="F62" i="7"/>
  <c r="F107" i="7"/>
  <c r="E15" i="7"/>
  <c r="F59" i="7"/>
  <c r="F104" i="7"/>
  <c r="F50" i="7"/>
  <c r="F108" i="7"/>
  <c r="E22" i="7"/>
  <c r="F66" i="7"/>
  <c r="F111" i="7"/>
  <c r="D28" i="7"/>
  <c r="E24" i="7"/>
  <c r="F113" i="7"/>
  <c r="F68" i="7"/>
  <c r="C9" i="7"/>
  <c r="D12" i="7"/>
  <c r="D29" i="7"/>
  <c r="F61" i="7"/>
  <c r="E10" i="7"/>
  <c r="F54" i="7"/>
  <c r="F99" i="7"/>
  <c r="F51" i="7"/>
  <c r="F96" i="7"/>
  <c r="F94" i="7"/>
  <c r="E31" i="7"/>
  <c r="F120" i="7"/>
  <c r="F75" i="7"/>
  <c r="D37" i="7"/>
  <c r="F55" i="7"/>
  <c r="F106" i="7"/>
  <c r="E42" i="7"/>
  <c r="F131" i="7"/>
  <c r="F86" i="7"/>
  <c r="E40" i="7"/>
  <c r="F129" i="7"/>
  <c r="F84" i="7"/>
  <c r="F49" i="7"/>
  <c r="F63" i="7"/>
  <c r="F64" i="7"/>
  <c r="E41" i="7"/>
  <c r="F130" i="7"/>
  <c r="F85" i="7"/>
  <c r="D18" i="7"/>
  <c r="F133" i="7"/>
  <c r="E21" i="7"/>
  <c r="F65" i="7"/>
  <c r="F110" i="7"/>
  <c r="F48" i="7"/>
  <c r="F116" i="7"/>
  <c r="E16" i="7"/>
  <c r="F105" i="7"/>
  <c r="F60" i="7"/>
  <c r="F109" i="7"/>
  <c r="F69" i="7"/>
  <c r="E14" i="7"/>
  <c r="F58" i="7"/>
  <c r="F103" i="7"/>
  <c r="E34" i="7"/>
  <c r="F123" i="7"/>
  <c r="F78" i="7"/>
  <c r="E43" i="7"/>
  <c r="F132" i="7"/>
  <c r="F87" i="7"/>
  <c r="F97" i="7"/>
  <c r="E29" i="7"/>
  <c r="F118" i="7"/>
  <c r="F73" i="7"/>
  <c r="E37" i="7"/>
  <c r="F126" i="7"/>
  <c r="F81" i="7"/>
  <c r="D21" i="7"/>
  <c r="F114" i="7"/>
  <c r="E13" i="7"/>
  <c r="F57" i="7"/>
  <c r="F102" i="7"/>
  <c r="F56" i="7"/>
  <c r="F52" i="7"/>
  <c r="D20" i="7"/>
  <c r="F134" i="7"/>
  <c r="F89" i="7"/>
  <c r="F101" i="7"/>
  <c r="E30" i="7"/>
  <c r="F119" i="7"/>
  <c r="F74" i="7"/>
  <c r="D13" i="7"/>
  <c r="D9" i="7"/>
  <c r="E38" i="7"/>
  <c r="F127" i="7"/>
  <c r="F82" i="7"/>
  <c r="D26" i="7"/>
  <c r="E39" i="7"/>
  <c r="F128" i="7"/>
  <c r="F83" i="7"/>
  <c r="F109" i="10"/>
  <c r="F105" i="10"/>
  <c r="F110" i="10"/>
  <c r="F128" i="10"/>
  <c r="F125" i="10"/>
  <c r="E36" i="10"/>
  <c r="F80" i="10"/>
  <c r="B9" i="10"/>
  <c r="F122" i="10"/>
  <c r="F102" i="10"/>
  <c r="F56" i="10"/>
  <c r="F57" i="10"/>
  <c r="F73" i="10"/>
  <c r="F98" i="10"/>
  <c r="F124" i="10"/>
  <c r="F79" i="10"/>
  <c r="E35" i="10"/>
  <c r="F111" i="10"/>
  <c r="F66" i="10"/>
  <c r="E22" i="10"/>
  <c r="F82" i="10"/>
  <c r="F127" i="10"/>
  <c r="E38" i="10"/>
  <c r="D34" i="10"/>
  <c r="F74" i="10"/>
  <c r="F119" i="10"/>
  <c r="E30" i="10"/>
  <c r="F94" i="10"/>
  <c r="F49" i="10"/>
  <c r="F101" i="10"/>
  <c r="F62" i="10"/>
  <c r="E18" i="10"/>
  <c r="F107" i="10"/>
  <c r="F133" i="10"/>
  <c r="E44" i="10"/>
  <c r="F88" i="10"/>
  <c r="D10" i="10"/>
  <c r="F89" i="10"/>
  <c r="F118" i="10"/>
  <c r="F117" i="10"/>
  <c r="F72" i="10"/>
  <c r="E28" i="10"/>
  <c r="F78" i="10"/>
  <c r="F123" i="10"/>
  <c r="E34" i="10"/>
  <c r="F100" i="10"/>
  <c r="F55" i="10"/>
  <c r="E11" i="10"/>
  <c r="E58" i="10" s="1"/>
  <c r="D38" i="10"/>
  <c r="F77" i="10"/>
  <c r="F51" i="10"/>
  <c r="F48" i="10"/>
  <c r="F104" i="10"/>
  <c r="E15" i="10"/>
  <c r="F59" i="10"/>
  <c r="F113" i="10"/>
  <c r="F68" i="10"/>
  <c r="E24" i="10"/>
  <c r="D18" i="10"/>
  <c r="F126" i="10"/>
  <c r="D41" i="10"/>
  <c r="D43" i="10"/>
  <c r="F50" i="10"/>
  <c r="D9" i="10"/>
  <c r="C23" i="10"/>
  <c r="F85" i="10"/>
  <c r="F61" i="10"/>
  <c r="F132" i="10"/>
  <c r="E43" i="10"/>
  <c r="F87" i="10"/>
  <c r="F103" i="10"/>
  <c r="F58" i="10"/>
  <c r="E14" i="10"/>
  <c r="B42" i="10"/>
  <c r="F81" i="10"/>
  <c r="F129" i="10"/>
  <c r="F86" i="10"/>
  <c r="F96" i="10"/>
  <c r="F52" i="10"/>
  <c r="F116" i="10"/>
  <c r="E27" i="10"/>
  <c r="F71" i="10"/>
  <c r="D30" i="10"/>
  <c r="F120" i="10"/>
  <c r="F75" i="10"/>
  <c r="E31" i="10"/>
  <c r="D21" i="10"/>
  <c r="B10" i="10"/>
  <c r="F112" i="10"/>
  <c r="F67" i="10"/>
  <c r="E23" i="10"/>
  <c r="D26" i="10"/>
  <c r="F84" i="10"/>
  <c r="F70" i="10"/>
  <c r="F115" i="10"/>
  <c r="E26" i="10"/>
  <c r="F131" i="10"/>
  <c r="F95" i="10"/>
  <c r="F97" i="10"/>
  <c r="F106" i="10"/>
  <c r="F60" i="10"/>
  <c r="D17" i="10"/>
  <c r="F64" i="10"/>
  <c r="F108" i="10"/>
  <c r="F63" i="10"/>
  <c r="E19" i="10"/>
  <c r="F114" i="10"/>
  <c r="F76" i="10"/>
  <c r="F121" i="10"/>
  <c r="E32" i="10"/>
  <c r="D42" i="10"/>
  <c r="F83" i="10"/>
  <c r="C15" i="10"/>
  <c r="F99" i="10"/>
  <c r="F54" i="10"/>
  <c r="E10" i="10"/>
  <c r="F134" i="10"/>
  <c r="F65" i="10"/>
  <c r="F69" i="10"/>
  <c r="F130" i="10"/>
  <c r="F93" i="10"/>
  <c r="D13" i="10"/>
  <c r="M9" i="10" l="1"/>
  <c r="E118" i="7"/>
  <c r="E96" i="7"/>
  <c r="E107" i="7"/>
  <c r="E65" i="7"/>
  <c r="E101" i="7"/>
  <c r="E70" i="7"/>
  <c r="M9" i="7"/>
  <c r="C20" i="13"/>
  <c r="B31" i="13"/>
  <c r="E110" i="13"/>
  <c r="E55" i="13"/>
  <c r="C25" i="13"/>
  <c r="E103" i="13"/>
  <c r="E58" i="13"/>
  <c r="D14" i="13"/>
  <c r="C29" i="13"/>
  <c r="E65" i="13"/>
  <c r="E100" i="13"/>
  <c r="E56" i="13"/>
  <c r="E108" i="13"/>
  <c r="E113" i="13"/>
  <c r="C12" i="13"/>
  <c r="E78" i="13"/>
  <c r="E123" i="13"/>
  <c r="D34" i="13"/>
  <c r="E70" i="13"/>
  <c r="E115" i="13"/>
  <c r="D26" i="13"/>
  <c r="E72" i="13"/>
  <c r="E62" i="13"/>
  <c r="E107" i="13"/>
  <c r="D18" i="13"/>
  <c r="C13" i="13"/>
  <c r="B19" i="13"/>
  <c r="M29" i="13"/>
  <c r="E68" i="13"/>
  <c r="E117" i="13"/>
  <c r="B11" i="13"/>
  <c r="E60" i="13"/>
  <c r="E105" i="13"/>
  <c r="D16" i="13"/>
  <c r="E119" i="13"/>
  <c r="E74" i="13"/>
  <c r="D30" i="13"/>
  <c r="E101" i="13"/>
  <c r="E88" i="13"/>
  <c r="B9" i="13"/>
  <c r="B39" i="13"/>
  <c r="E76" i="13"/>
  <c r="E121" i="13"/>
  <c r="D32" i="13"/>
  <c r="C22" i="13"/>
  <c r="E104" i="13"/>
  <c r="M8" i="13"/>
  <c r="E80" i="13"/>
  <c r="E109" i="13"/>
  <c r="D20" i="13"/>
  <c r="E64" i="13"/>
  <c r="E86" i="13"/>
  <c r="E131" i="13"/>
  <c r="D42" i="13"/>
  <c r="C37" i="13"/>
  <c r="C24" i="13"/>
  <c r="E111" i="13"/>
  <c r="E66" i="13"/>
  <c r="D22" i="13"/>
  <c r="C34" i="13"/>
  <c r="B27" i="13"/>
  <c r="C16" i="13"/>
  <c r="B43" i="13"/>
  <c r="E84" i="13"/>
  <c r="E129" i="13"/>
  <c r="D40" i="13"/>
  <c r="E125" i="13"/>
  <c r="E67" i="13"/>
  <c r="C14" i="13"/>
  <c r="E77" i="13"/>
  <c r="E127" i="13"/>
  <c r="E82" i="13"/>
  <c r="D38" i="13"/>
  <c r="E54" i="13"/>
  <c r="D10" i="13"/>
  <c r="D56" i="13" s="1"/>
  <c r="E99" i="13"/>
  <c r="E87" i="13"/>
  <c r="E120" i="13"/>
  <c r="E116" i="13"/>
  <c r="E75" i="13"/>
  <c r="E98" i="13"/>
  <c r="E79" i="13"/>
  <c r="E97" i="13"/>
  <c r="E128" i="13"/>
  <c r="E73" i="13"/>
  <c r="E50" i="13"/>
  <c r="E69" i="13"/>
  <c r="E118" i="13"/>
  <c r="E48" i="13"/>
  <c r="E71" i="13"/>
  <c r="E47" i="13"/>
  <c r="E53" i="13"/>
  <c r="E93" i="13"/>
  <c r="E94" i="13"/>
  <c r="E130" i="13"/>
  <c r="E132" i="13"/>
  <c r="E96" i="13"/>
  <c r="E124" i="13"/>
  <c r="E81" i="13"/>
  <c r="E95" i="13"/>
  <c r="E106" i="13"/>
  <c r="E85" i="13"/>
  <c r="E52" i="13"/>
  <c r="E126" i="13"/>
  <c r="E83" i="13"/>
  <c r="E114" i="13"/>
  <c r="E92" i="13"/>
  <c r="E61" i="13"/>
  <c r="E51" i="13"/>
  <c r="E49" i="13"/>
  <c r="E59" i="13"/>
  <c r="E134" i="7"/>
  <c r="D17" i="7"/>
  <c r="E106" i="7"/>
  <c r="E61" i="7"/>
  <c r="D32" i="7"/>
  <c r="E76" i="7"/>
  <c r="E121" i="7"/>
  <c r="E72" i="7"/>
  <c r="E98" i="7"/>
  <c r="C22" i="7"/>
  <c r="C10" i="7"/>
  <c r="D31" i="7"/>
  <c r="E120" i="7"/>
  <c r="E75" i="7"/>
  <c r="E126" i="7"/>
  <c r="E73" i="7"/>
  <c r="B10" i="7"/>
  <c r="M10" i="7" s="1"/>
  <c r="C11" i="7"/>
  <c r="D39" i="7"/>
  <c r="E128" i="7"/>
  <c r="E83" i="7"/>
  <c r="E89" i="7"/>
  <c r="D43" i="7"/>
  <c r="E132" i="7"/>
  <c r="E87" i="7"/>
  <c r="C13" i="7"/>
  <c r="E53" i="7"/>
  <c r="C29" i="7"/>
  <c r="D16" i="7"/>
  <c r="E60" i="7"/>
  <c r="E105" i="7"/>
  <c r="D36" i="7"/>
  <c r="E125" i="7"/>
  <c r="E80" i="7"/>
  <c r="E115" i="7"/>
  <c r="E57" i="7"/>
  <c r="D44" i="7"/>
  <c r="E88" i="7"/>
  <c r="E133" i="7"/>
  <c r="D15" i="7"/>
  <c r="E104" i="7"/>
  <c r="E59" i="7"/>
  <c r="E81" i="7"/>
  <c r="E77" i="7"/>
  <c r="E64" i="7"/>
  <c r="D30" i="7"/>
  <c r="E119" i="7"/>
  <c r="E74" i="7"/>
  <c r="E110" i="7"/>
  <c r="D24" i="7"/>
  <c r="E68" i="7"/>
  <c r="E113" i="7"/>
  <c r="C19" i="7"/>
  <c r="E93" i="7"/>
  <c r="E95" i="7"/>
  <c r="C27" i="7"/>
  <c r="E102" i="7"/>
  <c r="D38" i="7"/>
  <c r="E127" i="7"/>
  <c r="E82" i="7"/>
  <c r="D42" i="7"/>
  <c r="E131" i="7"/>
  <c r="E86" i="7"/>
  <c r="D41" i="7"/>
  <c r="E85" i="7"/>
  <c r="E130" i="7"/>
  <c r="C38" i="7"/>
  <c r="C30" i="7"/>
  <c r="D23" i="7"/>
  <c r="E112" i="7"/>
  <c r="E67" i="7"/>
  <c r="D19" i="7"/>
  <c r="E108" i="7"/>
  <c r="E63" i="7"/>
  <c r="E122" i="7"/>
  <c r="E50" i="7"/>
  <c r="E62" i="7"/>
  <c r="C21" i="7"/>
  <c r="C14" i="7"/>
  <c r="D14" i="7"/>
  <c r="D99" i="7" s="1"/>
  <c r="E103" i="7"/>
  <c r="E58" i="7"/>
  <c r="D22" i="7"/>
  <c r="E111" i="7"/>
  <c r="E66" i="7"/>
  <c r="E52" i="7"/>
  <c r="D25" i="7"/>
  <c r="E114" i="7"/>
  <c r="E69" i="7"/>
  <c r="C34" i="7"/>
  <c r="E48" i="7"/>
  <c r="D40" i="7"/>
  <c r="E129" i="7"/>
  <c r="E84" i="7"/>
  <c r="E117" i="7"/>
  <c r="D27" i="7"/>
  <c r="E116" i="7"/>
  <c r="E71" i="7"/>
  <c r="E94" i="7"/>
  <c r="E54" i="7"/>
  <c r="E99" i="7"/>
  <c r="E51" i="7"/>
  <c r="E109" i="7"/>
  <c r="D35" i="7"/>
  <c r="E124" i="7"/>
  <c r="E79" i="7"/>
  <c r="D11" i="7"/>
  <c r="E100" i="7"/>
  <c r="E55" i="7"/>
  <c r="E56" i="7"/>
  <c r="E49" i="7"/>
  <c r="E97" i="7"/>
  <c r="D34" i="7"/>
  <c r="E123" i="7"/>
  <c r="E78" i="7"/>
  <c r="E132" i="10"/>
  <c r="E123" i="10"/>
  <c r="E82" i="10"/>
  <c r="E65" i="10"/>
  <c r="E88" i="10"/>
  <c r="E133" i="10"/>
  <c r="D44" i="10"/>
  <c r="E113" i="10"/>
  <c r="E68" i="10"/>
  <c r="D24" i="10"/>
  <c r="E110" i="10"/>
  <c r="E72" i="10"/>
  <c r="E117" i="10"/>
  <c r="D28" i="10"/>
  <c r="E97" i="10"/>
  <c r="E50" i="10"/>
  <c r="E87" i="10"/>
  <c r="E107" i="10"/>
  <c r="E77" i="10"/>
  <c r="E122" i="10"/>
  <c r="D33" i="10"/>
  <c r="E84" i="10"/>
  <c r="C18" i="10"/>
  <c r="B16" i="10"/>
  <c r="E61" i="10"/>
  <c r="E71" i="10"/>
  <c r="E116" i="10"/>
  <c r="D27" i="10"/>
  <c r="E76" i="10"/>
  <c r="E121" i="10"/>
  <c r="D32" i="10"/>
  <c r="E94" i="10"/>
  <c r="E49" i="10"/>
  <c r="C42" i="10"/>
  <c r="M42" i="10" s="1"/>
  <c r="E69" i="10"/>
  <c r="E114" i="10"/>
  <c r="D25" i="10"/>
  <c r="D19" i="10"/>
  <c r="E108" i="10"/>
  <c r="E63" i="10"/>
  <c r="C35" i="10"/>
  <c r="E62" i="10"/>
  <c r="E106" i="10"/>
  <c r="E52" i="10"/>
  <c r="C10" i="10"/>
  <c r="M10" i="10" s="1"/>
  <c r="E130" i="10"/>
  <c r="C39" i="10"/>
  <c r="E79" i="10"/>
  <c r="D35" i="10"/>
  <c r="E124" i="10"/>
  <c r="E54" i="10"/>
  <c r="E78" i="10"/>
  <c r="E53" i="10"/>
  <c r="C11" i="10"/>
  <c r="B24" i="10"/>
  <c r="E85" i="10"/>
  <c r="E100" i="10"/>
  <c r="D11" i="10"/>
  <c r="E55" i="10"/>
  <c r="E66" i="10"/>
  <c r="C43" i="10"/>
  <c r="D20" i="10"/>
  <c r="E64" i="10"/>
  <c r="E109" i="10"/>
  <c r="C31" i="10"/>
  <c r="E129" i="10"/>
  <c r="E98" i="10"/>
  <c r="E127" i="10"/>
  <c r="E99" i="10"/>
  <c r="E128" i="10"/>
  <c r="D39" i="10"/>
  <c r="E83" i="10"/>
  <c r="E103" i="10"/>
  <c r="E104" i="10"/>
  <c r="E59" i="10"/>
  <c r="D15" i="10"/>
  <c r="C14" i="10"/>
  <c r="E57" i="10"/>
  <c r="E86" i="10"/>
  <c r="C27" i="10"/>
  <c r="E74" i="10"/>
  <c r="E96" i="10"/>
  <c r="E105" i="10"/>
  <c r="E60" i="10"/>
  <c r="D16" i="10"/>
  <c r="E101" i="10"/>
  <c r="E56" i="10"/>
  <c r="D12" i="10"/>
  <c r="E73" i="10"/>
  <c r="E118" i="10"/>
  <c r="D29" i="10"/>
  <c r="E81" i="10"/>
  <c r="E126" i="10"/>
  <c r="D37" i="10"/>
  <c r="E51" i="10"/>
  <c r="E102" i="10"/>
  <c r="E131" i="10"/>
  <c r="E70" i="10"/>
  <c r="C22" i="10"/>
  <c r="E119" i="10"/>
  <c r="E95" i="10"/>
  <c r="E93" i="10"/>
  <c r="C44" i="10"/>
  <c r="C19" i="10"/>
  <c r="E134" i="10"/>
  <c r="E89" i="10"/>
  <c r="E120" i="10"/>
  <c r="D31" i="10"/>
  <c r="E75" i="10"/>
  <c r="E115" i="10"/>
  <c r="E48" i="10"/>
  <c r="E112" i="10"/>
  <c r="D23" i="10"/>
  <c r="E67" i="10"/>
  <c r="E80" i="10"/>
  <c r="E125" i="10"/>
  <c r="D36" i="10"/>
  <c r="E111" i="10"/>
  <c r="D111" i="10" l="1"/>
  <c r="D108" i="10"/>
  <c r="D116" i="7"/>
  <c r="D49" i="7"/>
  <c r="D73" i="7"/>
  <c r="D50" i="7"/>
  <c r="D119" i="7"/>
  <c r="B25" i="13"/>
  <c r="D58" i="13"/>
  <c r="B35" i="13"/>
  <c r="D68" i="13"/>
  <c r="B23" i="13"/>
  <c r="D120" i="13"/>
  <c r="D75" i="13"/>
  <c r="C31" i="13"/>
  <c r="D57" i="13"/>
  <c r="D100" i="13"/>
  <c r="D55" i="13"/>
  <c r="C11" i="13"/>
  <c r="C79" i="13" s="1"/>
  <c r="D80" i="13"/>
  <c r="D98" i="13"/>
  <c r="D84" i="13"/>
  <c r="D95" i="13"/>
  <c r="D53" i="13"/>
  <c r="D129" i="13"/>
  <c r="D94" i="13"/>
  <c r="D50" i="13"/>
  <c r="D125" i="13"/>
  <c r="D47" i="13"/>
  <c r="D96" i="13"/>
  <c r="D49" i="13"/>
  <c r="D133" i="13"/>
  <c r="D76" i="13"/>
  <c r="D51" i="13"/>
  <c r="D92" i="13"/>
  <c r="D88" i="13"/>
  <c r="D121" i="13"/>
  <c r="D48" i="13"/>
  <c r="D93" i="13"/>
  <c r="D70" i="13"/>
  <c r="D82" i="13"/>
  <c r="D97" i="13"/>
  <c r="D127" i="13"/>
  <c r="D52" i="13"/>
  <c r="D99" i="13"/>
  <c r="D117" i="13"/>
  <c r="D86" i="13"/>
  <c r="D131" i="13"/>
  <c r="D107" i="13"/>
  <c r="D72" i="13"/>
  <c r="D54" i="13"/>
  <c r="D115" i="13"/>
  <c r="D62" i="13"/>
  <c r="D119" i="13"/>
  <c r="D74" i="13"/>
  <c r="D103" i="13"/>
  <c r="D123" i="13"/>
  <c r="B38" i="13"/>
  <c r="D66" i="13"/>
  <c r="D102" i="13"/>
  <c r="B13" i="13"/>
  <c r="B26" i="13"/>
  <c r="B21" i="13"/>
  <c r="M11" i="13"/>
  <c r="B17" i="13"/>
  <c r="D78" i="13"/>
  <c r="D126" i="13"/>
  <c r="D65" i="13"/>
  <c r="C21" i="13"/>
  <c r="D110" i="13"/>
  <c r="D111" i="13"/>
  <c r="M9" i="13"/>
  <c r="B14" i="13"/>
  <c r="D71" i="13"/>
  <c r="D116" i="13"/>
  <c r="C27" i="13"/>
  <c r="D101" i="13"/>
  <c r="D69" i="13"/>
  <c r="D64" i="13"/>
  <c r="D63" i="13"/>
  <c r="D108" i="13"/>
  <c r="C19" i="13"/>
  <c r="D104" i="13"/>
  <c r="D59" i="13"/>
  <c r="C15" i="13"/>
  <c r="B15" i="13"/>
  <c r="D128" i="13"/>
  <c r="C39" i="13"/>
  <c r="D83" i="13"/>
  <c r="D105" i="13"/>
  <c r="D112" i="13"/>
  <c r="D67" i="13"/>
  <c r="C23" i="13"/>
  <c r="D81" i="13"/>
  <c r="D122" i="13"/>
  <c r="D77" i="13"/>
  <c r="C33" i="13"/>
  <c r="D106" i="13"/>
  <c r="D61" i="13"/>
  <c r="C17" i="13"/>
  <c r="M10" i="13"/>
  <c r="B30" i="13"/>
  <c r="D114" i="13"/>
  <c r="D109" i="13"/>
  <c r="M31" i="13"/>
  <c r="D113" i="13"/>
  <c r="D130" i="13"/>
  <c r="D85" i="13"/>
  <c r="C41" i="13"/>
  <c r="D60" i="13"/>
  <c r="D118" i="13"/>
  <c r="D87" i="13"/>
  <c r="D132" i="13"/>
  <c r="C43" i="13"/>
  <c r="M43" i="13" s="1"/>
  <c r="M27" i="13"/>
  <c r="M37" i="13"/>
  <c r="M19" i="13"/>
  <c r="D79" i="13"/>
  <c r="D124" i="13"/>
  <c r="C35" i="13"/>
  <c r="D73" i="13"/>
  <c r="C17" i="7"/>
  <c r="D106" i="7"/>
  <c r="D61" i="7"/>
  <c r="C43" i="7"/>
  <c r="D132" i="7"/>
  <c r="D87" i="7"/>
  <c r="C32" i="7"/>
  <c r="D121" i="7"/>
  <c r="D76" i="7"/>
  <c r="D78" i="7"/>
  <c r="B15" i="7"/>
  <c r="B39" i="7"/>
  <c r="D108" i="7"/>
  <c r="D96" i="7"/>
  <c r="D111" i="7"/>
  <c r="D134" i="7"/>
  <c r="D89" i="7"/>
  <c r="D93" i="7"/>
  <c r="D118" i="7"/>
  <c r="B30" i="7"/>
  <c r="M30" i="7" s="1"/>
  <c r="B12" i="7"/>
  <c r="B11" i="7"/>
  <c r="M11" i="7" s="1"/>
  <c r="C35" i="7"/>
  <c r="D124" i="7"/>
  <c r="D79" i="7"/>
  <c r="C36" i="7"/>
  <c r="D125" i="7"/>
  <c r="D80" i="7"/>
  <c r="C28" i="7"/>
  <c r="D117" i="7"/>
  <c r="D72" i="7"/>
  <c r="D123" i="7"/>
  <c r="D65" i="7"/>
  <c r="C39" i="7"/>
  <c r="D128" i="7"/>
  <c r="D83" i="7"/>
  <c r="D63" i="7"/>
  <c r="C31" i="7"/>
  <c r="D120" i="7"/>
  <c r="D75" i="7"/>
  <c r="C16" i="7"/>
  <c r="C98" i="7" s="1"/>
  <c r="D60" i="7"/>
  <c r="D105" i="7"/>
  <c r="C37" i="7"/>
  <c r="D126" i="7"/>
  <c r="D81" i="7"/>
  <c r="D57" i="7"/>
  <c r="D51" i="7"/>
  <c r="D66" i="7"/>
  <c r="C26" i="7"/>
  <c r="D115" i="7"/>
  <c r="D70" i="7"/>
  <c r="B31" i="7"/>
  <c r="M31" i="7" s="1"/>
  <c r="B28" i="7"/>
  <c r="M28" i="7" s="1"/>
  <c r="C44" i="7"/>
  <c r="D133" i="7"/>
  <c r="D88" i="7"/>
  <c r="D54" i="7"/>
  <c r="D94" i="7"/>
  <c r="C20" i="7"/>
  <c r="D64" i="7"/>
  <c r="D109" i="7"/>
  <c r="B35" i="7"/>
  <c r="M35" i="7" s="1"/>
  <c r="C23" i="7"/>
  <c r="D112" i="7"/>
  <c r="D67" i="7"/>
  <c r="D110" i="7"/>
  <c r="C24" i="7"/>
  <c r="D113" i="7"/>
  <c r="D68" i="7"/>
  <c r="B20" i="7"/>
  <c r="M20" i="7" s="1"/>
  <c r="D102" i="7"/>
  <c r="C40" i="7"/>
  <c r="D129" i="7"/>
  <c r="D84" i="7"/>
  <c r="B23" i="7"/>
  <c r="C18" i="7"/>
  <c r="D62" i="7"/>
  <c r="D107" i="7"/>
  <c r="D97" i="7"/>
  <c r="C41" i="7"/>
  <c r="D130" i="7"/>
  <c r="D85" i="7"/>
  <c r="C15" i="7"/>
  <c r="D59" i="7"/>
  <c r="D104" i="7"/>
  <c r="C25" i="7"/>
  <c r="D114" i="7"/>
  <c r="D69" i="7"/>
  <c r="D100" i="7"/>
  <c r="C12" i="7"/>
  <c r="D56" i="7"/>
  <c r="D101" i="7"/>
  <c r="D48" i="7"/>
  <c r="D53" i="7"/>
  <c r="D52" i="7"/>
  <c r="D98" i="7"/>
  <c r="D103" i="7"/>
  <c r="D82" i="7"/>
  <c r="D55" i="7"/>
  <c r="D58" i="7"/>
  <c r="D127" i="7"/>
  <c r="C33" i="7"/>
  <c r="D122" i="7"/>
  <c r="D77" i="7"/>
  <c r="B22" i="7"/>
  <c r="M22" i="7" s="1"/>
  <c r="D74" i="7"/>
  <c r="C42" i="7"/>
  <c r="D131" i="7"/>
  <c r="D86" i="7"/>
  <c r="D71" i="7"/>
  <c r="B14" i="7"/>
  <c r="M14" i="7" s="1"/>
  <c r="D95" i="7"/>
  <c r="D71" i="10"/>
  <c r="D95" i="10"/>
  <c r="D66" i="10"/>
  <c r="D54" i="10"/>
  <c r="D110" i="10"/>
  <c r="D65" i="10"/>
  <c r="C21" i="10"/>
  <c r="D80" i="10"/>
  <c r="D125" i="10"/>
  <c r="C36" i="10"/>
  <c r="D74" i="10"/>
  <c r="D119" i="10"/>
  <c r="C30" i="10"/>
  <c r="B44" i="10"/>
  <c r="M44" i="10" s="1"/>
  <c r="D50" i="10"/>
  <c r="D123" i="10"/>
  <c r="D78" i="10"/>
  <c r="C34" i="10"/>
  <c r="D116" i="10"/>
  <c r="D55" i="10"/>
  <c r="D88" i="10"/>
  <c r="D68" i="10"/>
  <c r="D113" i="10"/>
  <c r="C24" i="10"/>
  <c r="M24" i="10" s="1"/>
  <c r="B15" i="10"/>
  <c r="M15" i="10" s="1"/>
  <c r="D112" i="10"/>
  <c r="D132" i="10"/>
  <c r="B40" i="10"/>
  <c r="M40" i="10" s="1"/>
  <c r="D130" i="10"/>
  <c r="D51" i="10"/>
  <c r="D109" i="10"/>
  <c r="D64" i="10"/>
  <c r="C20" i="10"/>
  <c r="D59" i="10"/>
  <c r="D97" i="10"/>
  <c r="D133" i="10"/>
  <c r="D100" i="10"/>
  <c r="D67" i="10"/>
  <c r="D58" i="10"/>
  <c r="B32" i="10"/>
  <c r="D87" i="10"/>
  <c r="D128" i="10"/>
  <c r="D49" i="10"/>
  <c r="D48" i="10"/>
  <c r="D115" i="10"/>
  <c r="C26" i="10"/>
  <c r="D70" i="10"/>
  <c r="D122" i="10"/>
  <c r="D77" i="10"/>
  <c r="C33" i="10"/>
  <c r="D118" i="10"/>
  <c r="D73" i="10"/>
  <c r="C29" i="10"/>
  <c r="D134" i="10"/>
  <c r="D89" i="10"/>
  <c r="D102" i="10"/>
  <c r="D57" i="10"/>
  <c r="C13" i="10"/>
  <c r="D93" i="10"/>
  <c r="D106" i="10"/>
  <c r="D61" i="10"/>
  <c r="C17" i="10"/>
  <c r="D121" i="10"/>
  <c r="D76" i="10"/>
  <c r="C32" i="10"/>
  <c r="B20" i="10"/>
  <c r="M20" i="10" s="1"/>
  <c r="D82" i="10"/>
  <c r="D127" i="10"/>
  <c r="C38" i="10"/>
  <c r="D103" i="10"/>
  <c r="C40" i="10"/>
  <c r="D129" i="10"/>
  <c r="D84" i="10"/>
  <c r="D120" i="10"/>
  <c r="D83" i="10"/>
  <c r="B11" i="10"/>
  <c r="M11" i="10" s="1"/>
  <c r="D126" i="10"/>
  <c r="D81" i="10"/>
  <c r="C37" i="10"/>
  <c r="D63" i="10"/>
  <c r="B23" i="10"/>
  <c r="M23" i="10" s="1"/>
  <c r="B28" i="10"/>
  <c r="M28" i="10" s="1"/>
  <c r="D105" i="10"/>
  <c r="D60" i="10"/>
  <c r="C16" i="10"/>
  <c r="M16" i="10" s="1"/>
  <c r="D75" i="10"/>
  <c r="D53" i="10"/>
  <c r="B36" i="10"/>
  <c r="C63" i="10"/>
  <c r="B19" i="10"/>
  <c r="M19" i="10" s="1"/>
  <c r="D101" i="10"/>
  <c r="D56" i="10"/>
  <c r="C12" i="10"/>
  <c r="B12" i="10"/>
  <c r="D52" i="10"/>
  <c r="D98" i="10"/>
  <c r="D99" i="10"/>
  <c r="D124" i="10"/>
  <c r="B43" i="10"/>
  <c r="M43" i="10" s="1"/>
  <c r="D72" i="10"/>
  <c r="D117" i="10"/>
  <c r="C28" i="10"/>
  <c r="D62" i="10"/>
  <c r="D96" i="10"/>
  <c r="D79" i="10"/>
  <c r="D86" i="10"/>
  <c r="D107" i="10"/>
  <c r="D114" i="10"/>
  <c r="D69" i="10"/>
  <c r="C25" i="10"/>
  <c r="D85" i="10"/>
  <c r="D94" i="10"/>
  <c r="D131" i="10"/>
  <c r="D104" i="10"/>
  <c r="M36" i="10" l="1"/>
  <c r="M32" i="10"/>
  <c r="M12" i="10"/>
  <c r="C93" i="10"/>
  <c r="C53" i="10"/>
  <c r="C109" i="7"/>
  <c r="M23" i="7"/>
  <c r="M12" i="7"/>
  <c r="C111" i="7"/>
  <c r="C120" i="7"/>
  <c r="M39" i="7"/>
  <c r="M15" i="7"/>
  <c r="C105" i="13"/>
  <c r="C60" i="13"/>
  <c r="B16" i="13"/>
  <c r="C61" i="13"/>
  <c r="C110" i="13"/>
  <c r="C124" i="13"/>
  <c r="C125" i="13"/>
  <c r="C80" i="13"/>
  <c r="B36" i="13"/>
  <c r="C107" i="13"/>
  <c r="B18" i="13"/>
  <c r="C62" i="13"/>
  <c r="M17" i="13"/>
  <c r="C70" i="13"/>
  <c r="C68" i="13"/>
  <c r="C113" i="13"/>
  <c r="B24" i="13"/>
  <c r="C58" i="13"/>
  <c r="C106" i="13"/>
  <c r="M26" i="13"/>
  <c r="M38" i="13"/>
  <c r="M23" i="13"/>
  <c r="M30" i="13"/>
  <c r="C109" i="13"/>
  <c r="C64" i="13"/>
  <c r="B20" i="13"/>
  <c r="M14" i="13"/>
  <c r="C115" i="13"/>
  <c r="C127" i="13"/>
  <c r="C101" i="13"/>
  <c r="C56" i="13"/>
  <c r="B12" i="13"/>
  <c r="C93" i="13"/>
  <c r="C50" i="13"/>
  <c r="C81" i="13"/>
  <c r="C48" i="13"/>
  <c r="C126" i="13"/>
  <c r="C99" i="13"/>
  <c r="C130" i="13"/>
  <c r="C92" i="13"/>
  <c r="C47" i="13"/>
  <c r="C85" i="13"/>
  <c r="C54" i="13"/>
  <c r="C95" i="13"/>
  <c r="C122" i="13"/>
  <c r="C51" i="13"/>
  <c r="C118" i="13"/>
  <c r="C97" i="13"/>
  <c r="C52" i="13"/>
  <c r="C98" i="13"/>
  <c r="C71" i="13"/>
  <c r="C108" i="13"/>
  <c r="C73" i="13"/>
  <c r="C77" i="13"/>
  <c r="C53" i="13"/>
  <c r="C75" i="13"/>
  <c r="C63" i="13"/>
  <c r="C55" i="13"/>
  <c r="C83" i="13"/>
  <c r="C96" i="13"/>
  <c r="C87" i="13"/>
  <c r="C116" i="13"/>
  <c r="C120" i="13"/>
  <c r="C100" i="13"/>
  <c r="C128" i="13"/>
  <c r="C132" i="13"/>
  <c r="C67" i="13"/>
  <c r="M25" i="13"/>
  <c r="C119" i="13"/>
  <c r="C123" i="13"/>
  <c r="B34" i="13"/>
  <c r="C78" i="13"/>
  <c r="M33" i="13"/>
  <c r="C103" i="13"/>
  <c r="C66" i="13"/>
  <c r="C111" i="13"/>
  <c r="B22" i="13"/>
  <c r="B107" i="13" s="1"/>
  <c r="C57" i="13"/>
  <c r="C82" i="13"/>
  <c r="C112" i="13"/>
  <c r="C69" i="13"/>
  <c r="C74" i="13"/>
  <c r="M15" i="13"/>
  <c r="M13" i="13"/>
  <c r="C114" i="13"/>
  <c r="C133" i="13"/>
  <c r="C88" i="13"/>
  <c r="C94" i="13"/>
  <c r="C49" i="13"/>
  <c r="C59" i="13"/>
  <c r="C65" i="13"/>
  <c r="C102" i="13"/>
  <c r="C131" i="13"/>
  <c r="B42" i="13"/>
  <c r="C86" i="13"/>
  <c r="M41" i="13"/>
  <c r="C84" i="13"/>
  <c r="C129" i="13"/>
  <c r="B40" i="13"/>
  <c r="C104" i="13"/>
  <c r="M39" i="13"/>
  <c r="C117" i="13"/>
  <c r="C72" i="13"/>
  <c r="B28" i="13"/>
  <c r="B60" i="13" s="1"/>
  <c r="M21" i="13"/>
  <c r="C76" i="13"/>
  <c r="C121" i="13"/>
  <c r="B32" i="13"/>
  <c r="M35" i="13"/>
  <c r="B24" i="7"/>
  <c r="M24" i="7" s="1"/>
  <c r="C113" i="7"/>
  <c r="C68" i="7"/>
  <c r="B36" i="7"/>
  <c r="M36" i="7" s="1"/>
  <c r="C125" i="7"/>
  <c r="C80" i="7"/>
  <c r="B13" i="7"/>
  <c r="C102" i="7"/>
  <c r="C57" i="7"/>
  <c r="C51" i="7"/>
  <c r="C94" i="7"/>
  <c r="C48" i="7"/>
  <c r="C49" i="7"/>
  <c r="C112" i="7"/>
  <c r="C64" i="7"/>
  <c r="C75" i="7"/>
  <c r="B42" i="7"/>
  <c r="M42" i="7" s="1"/>
  <c r="C86" i="7"/>
  <c r="C131" i="7"/>
  <c r="C79" i="7"/>
  <c r="C56" i="7"/>
  <c r="C53" i="7"/>
  <c r="B43" i="7"/>
  <c r="M43" i="7" s="1"/>
  <c r="C132" i="7"/>
  <c r="C87" i="7"/>
  <c r="B34" i="7"/>
  <c r="M34" i="7" s="1"/>
  <c r="C123" i="7"/>
  <c r="C78" i="7"/>
  <c r="B26" i="7"/>
  <c r="M26" i="7" s="1"/>
  <c r="C115" i="7"/>
  <c r="C70" i="7"/>
  <c r="C134" i="7"/>
  <c r="C89" i="7"/>
  <c r="B38" i="7"/>
  <c r="M38" i="7" s="1"/>
  <c r="C127" i="7"/>
  <c r="C82" i="7"/>
  <c r="C97" i="7"/>
  <c r="C124" i="7"/>
  <c r="B29" i="7"/>
  <c r="M29" i="7" s="1"/>
  <c r="C118" i="7"/>
  <c r="C73" i="7"/>
  <c r="C101" i="7"/>
  <c r="B25" i="7"/>
  <c r="M25" i="7" s="1"/>
  <c r="C114" i="7"/>
  <c r="C69" i="7"/>
  <c r="C72" i="7"/>
  <c r="B27" i="7"/>
  <c r="M27" i="7" s="1"/>
  <c r="C116" i="7"/>
  <c r="C71" i="7"/>
  <c r="C93" i="7"/>
  <c r="C74" i="7"/>
  <c r="C128" i="7"/>
  <c r="C104" i="7"/>
  <c r="C103" i="7"/>
  <c r="C52" i="7"/>
  <c r="B19" i="7"/>
  <c r="M19" i="7" s="1"/>
  <c r="C108" i="7"/>
  <c r="C63" i="7"/>
  <c r="B41" i="7"/>
  <c r="C85" i="7"/>
  <c r="C130" i="7"/>
  <c r="C117" i="7"/>
  <c r="B40" i="7"/>
  <c r="M40" i="7" s="1"/>
  <c r="C129" i="7"/>
  <c r="C84" i="7"/>
  <c r="B37" i="7"/>
  <c r="M37" i="7" s="1"/>
  <c r="C126" i="7"/>
  <c r="C81" i="7"/>
  <c r="C50" i="7"/>
  <c r="C119" i="7"/>
  <c r="B18" i="7"/>
  <c r="M18" i="7" s="1"/>
  <c r="C107" i="7"/>
  <c r="C62" i="7"/>
  <c r="C99" i="7"/>
  <c r="C100" i="7"/>
  <c r="B33" i="7"/>
  <c r="M33" i="7" s="1"/>
  <c r="C122" i="7"/>
  <c r="C77" i="7"/>
  <c r="B32" i="7"/>
  <c r="M32" i="7" s="1"/>
  <c r="C121" i="7"/>
  <c r="C76" i="7"/>
  <c r="C96" i="7"/>
  <c r="C59" i="7"/>
  <c r="C95" i="7"/>
  <c r="B44" i="7"/>
  <c r="C88" i="7"/>
  <c r="C133" i="7"/>
  <c r="C58" i="7"/>
  <c r="C66" i="7"/>
  <c r="B16" i="7"/>
  <c r="M16" i="7" s="1"/>
  <c r="C105" i="7"/>
  <c r="C60" i="7"/>
  <c r="C67" i="7"/>
  <c r="B21" i="7"/>
  <c r="M21" i="7" s="1"/>
  <c r="C110" i="7"/>
  <c r="C65" i="7"/>
  <c r="B17" i="7"/>
  <c r="M17" i="7" s="1"/>
  <c r="C106" i="7"/>
  <c r="C61" i="7"/>
  <c r="C55" i="7"/>
  <c r="C83" i="7"/>
  <c r="C54" i="7"/>
  <c r="C94" i="10"/>
  <c r="C64" i="10"/>
  <c r="C52" i="10"/>
  <c r="C80" i="10"/>
  <c r="C103" i="10"/>
  <c r="C58" i="10"/>
  <c r="B14" i="10"/>
  <c r="M14" i="10" s="1"/>
  <c r="C60" i="10"/>
  <c r="C129" i="10"/>
  <c r="C132" i="10"/>
  <c r="C101" i="10"/>
  <c r="C98" i="10"/>
  <c r="C85" i="10"/>
  <c r="C130" i="10"/>
  <c r="B41" i="10"/>
  <c r="M41" i="10" s="1"/>
  <c r="C77" i="10"/>
  <c r="C122" i="10"/>
  <c r="B33" i="10"/>
  <c r="M33" i="10" s="1"/>
  <c r="C78" i="10"/>
  <c r="B34" i="10"/>
  <c r="M34" i="10" s="1"/>
  <c r="C123" i="10"/>
  <c r="C110" i="10"/>
  <c r="B21" i="10"/>
  <c r="M21" i="10" s="1"/>
  <c r="C65" i="10"/>
  <c r="C126" i="10"/>
  <c r="C81" i="10"/>
  <c r="B37" i="10"/>
  <c r="M37" i="10" s="1"/>
  <c r="C56" i="10"/>
  <c r="C109" i="10"/>
  <c r="C114" i="10"/>
  <c r="C69" i="10"/>
  <c r="B25" i="10"/>
  <c r="M25" i="10" s="1"/>
  <c r="C87" i="10"/>
  <c r="C102" i="10"/>
  <c r="C57" i="10"/>
  <c r="B13" i="10"/>
  <c r="M13" i="10" s="1"/>
  <c r="N2" i="10" s="1"/>
  <c r="C125" i="10"/>
  <c r="C117" i="10"/>
  <c r="C97" i="10"/>
  <c r="C95" i="10"/>
  <c r="C113" i="10"/>
  <c r="C68" i="10"/>
  <c r="C100" i="10"/>
  <c r="C83" i="10"/>
  <c r="C128" i="10"/>
  <c r="B39" i="10"/>
  <c r="M39" i="10" s="1"/>
  <c r="C88" i="10"/>
  <c r="C86" i="10"/>
  <c r="C67" i="10"/>
  <c r="C51" i="10"/>
  <c r="C99" i="10"/>
  <c r="C55" i="10"/>
  <c r="C107" i="10"/>
  <c r="C62" i="10"/>
  <c r="B18" i="10"/>
  <c r="M18" i="10" s="1"/>
  <c r="C89" i="10"/>
  <c r="C111" i="10"/>
  <c r="C66" i="10"/>
  <c r="B22" i="10"/>
  <c r="M22" i="10" s="1"/>
  <c r="C82" i="10"/>
  <c r="C127" i="10"/>
  <c r="B38" i="10"/>
  <c r="M38" i="10" s="1"/>
  <c r="C72" i="10"/>
  <c r="C70" i="10"/>
  <c r="C115" i="10"/>
  <c r="B26" i="10"/>
  <c r="M26" i="10" s="1"/>
  <c r="C61" i="10"/>
  <c r="C106" i="10"/>
  <c r="B17" i="10"/>
  <c r="M17" i="10" s="1"/>
  <c r="C112" i="10"/>
  <c r="C131" i="10"/>
  <c r="C96" i="10"/>
  <c r="C119" i="10"/>
  <c r="C74" i="10"/>
  <c r="B30" i="10"/>
  <c r="M30" i="10" s="1"/>
  <c r="C116" i="10"/>
  <c r="C71" i="10"/>
  <c r="B27" i="10"/>
  <c r="M27" i="10" s="1"/>
  <c r="C76" i="10"/>
  <c r="C134" i="10"/>
  <c r="C133" i="10"/>
  <c r="C50" i="10"/>
  <c r="C54" i="10"/>
  <c r="C118" i="10"/>
  <c r="C73" i="10"/>
  <c r="B29" i="10"/>
  <c r="M29" i="10" s="1"/>
  <c r="C108" i="10"/>
  <c r="C48" i="10"/>
  <c r="C49" i="10"/>
  <c r="C121" i="10"/>
  <c r="C59" i="10"/>
  <c r="C79" i="10"/>
  <c r="C124" i="10"/>
  <c r="B35" i="10"/>
  <c r="M35" i="10" s="1"/>
  <c r="C75" i="10"/>
  <c r="C120" i="10"/>
  <c r="B31" i="10"/>
  <c r="M31" i="10" s="1"/>
  <c r="C84" i="10"/>
  <c r="C104" i="10"/>
  <c r="C105" i="10"/>
  <c r="B110" i="10" l="1"/>
  <c r="B94" i="7"/>
  <c r="M41" i="7"/>
  <c r="B59" i="7"/>
  <c r="B120" i="7"/>
  <c r="B98" i="7"/>
  <c r="M13" i="7"/>
  <c r="B49" i="7"/>
  <c r="M44" i="7"/>
  <c r="B102" i="7"/>
  <c r="B120" i="13"/>
  <c r="B116" i="13"/>
  <c r="B59" i="13"/>
  <c r="B71" i="13"/>
  <c r="B62" i="13"/>
  <c r="B79" i="13"/>
  <c r="B124" i="13"/>
  <c r="M34" i="13"/>
  <c r="B104" i="13"/>
  <c r="B68" i="13"/>
  <c r="B85" i="13"/>
  <c r="B130" i="13"/>
  <c r="M40" i="13"/>
  <c r="B58" i="13"/>
  <c r="B102" i="13"/>
  <c r="M12" i="13"/>
  <c r="O2" i="13" s="1"/>
  <c r="B57" i="13"/>
  <c r="B97" i="13"/>
  <c r="B99" i="13"/>
  <c r="B95" i="13"/>
  <c r="B119" i="13"/>
  <c r="B76" i="13"/>
  <c r="B109" i="13"/>
  <c r="B93" i="13"/>
  <c r="B86" i="13"/>
  <c r="B121" i="13"/>
  <c r="B64" i="13"/>
  <c r="B117" i="13"/>
  <c r="B51" i="13"/>
  <c r="B101" i="13"/>
  <c r="B54" i="13"/>
  <c r="B56" i="13"/>
  <c r="B88" i="13"/>
  <c r="B123" i="13"/>
  <c r="B72" i="13"/>
  <c r="B100" i="13"/>
  <c r="B127" i="13"/>
  <c r="B133" i="13"/>
  <c r="B82" i="13"/>
  <c r="B74" i="13"/>
  <c r="B98" i="13"/>
  <c r="B131" i="13"/>
  <c r="B55" i="13"/>
  <c r="B49" i="13"/>
  <c r="B84" i="13"/>
  <c r="B52" i="13"/>
  <c r="B50" i="13"/>
  <c r="B129" i="13"/>
  <c r="B96" i="13"/>
  <c r="B78" i="13"/>
  <c r="B53" i="13"/>
  <c r="B110" i="13"/>
  <c r="M20" i="13"/>
  <c r="B65" i="13"/>
  <c r="B113" i="13"/>
  <c r="B103" i="13"/>
  <c r="B111" i="13"/>
  <c r="B66" i="13"/>
  <c r="B112" i="13"/>
  <c r="B67" i="13"/>
  <c r="M22" i="13"/>
  <c r="B69" i="13"/>
  <c r="B114" i="13"/>
  <c r="M24" i="13"/>
  <c r="B63" i="13"/>
  <c r="B108" i="13"/>
  <c r="M18" i="13"/>
  <c r="B61" i="13"/>
  <c r="B106" i="13"/>
  <c r="M16" i="13"/>
  <c r="B83" i="13"/>
  <c r="B125" i="13"/>
  <c r="B118" i="13"/>
  <c r="B73" i="13"/>
  <c r="M28" i="13"/>
  <c r="B80" i="13"/>
  <c r="B105" i="13"/>
  <c r="B70" i="13"/>
  <c r="B128" i="13"/>
  <c r="B126" i="13"/>
  <c r="B81" i="13"/>
  <c r="M36" i="13"/>
  <c r="B77" i="13"/>
  <c r="B122" i="13"/>
  <c r="M32" i="13"/>
  <c r="B87" i="13"/>
  <c r="B132" i="13"/>
  <c r="M42" i="13"/>
  <c r="B94" i="13"/>
  <c r="B92" i="13"/>
  <c r="B48" i="13"/>
  <c r="B47" i="13"/>
  <c r="B115" i="13"/>
  <c r="B75" i="13"/>
  <c r="B115" i="7"/>
  <c r="B70" i="7"/>
  <c r="B101" i="7"/>
  <c r="B48" i="7"/>
  <c r="B122" i="7"/>
  <c r="B77" i="7"/>
  <c r="B133" i="7"/>
  <c r="B88" i="7"/>
  <c r="B132" i="7"/>
  <c r="B87" i="7"/>
  <c r="B129" i="7"/>
  <c r="B54" i="7"/>
  <c r="B125" i="7"/>
  <c r="B84" i="7"/>
  <c r="B76" i="7"/>
  <c r="B64" i="7"/>
  <c r="B109" i="7"/>
  <c r="B68" i="7"/>
  <c r="B51" i="7"/>
  <c r="B131" i="7"/>
  <c r="B86" i="7"/>
  <c r="B111" i="7"/>
  <c r="B66" i="7"/>
  <c r="B107" i="7"/>
  <c r="B62" i="7"/>
  <c r="B134" i="7"/>
  <c r="B89" i="7"/>
  <c r="B93" i="7"/>
  <c r="B121" i="7"/>
  <c r="B63" i="7"/>
  <c r="B108" i="7"/>
  <c r="B130" i="7"/>
  <c r="B85" i="7"/>
  <c r="B117" i="7"/>
  <c r="B72" i="7"/>
  <c r="B119" i="7"/>
  <c r="B74" i="7"/>
  <c r="B116" i="7"/>
  <c r="B71" i="7"/>
  <c r="B113" i="7"/>
  <c r="B50" i="7"/>
  <c r="B126" i="7"/>
  <c r="B81" i="7"/>
  <c r="B80" i="7"/>
  <c r="B103" i="7"/>
  <c r="B58" i="7"/>
  <c r="B55" i="7"/>
  <c r="B100" i="7"/>
  <c r="B127" i="7"/>
  <c r="B82" i="7"/>
  <c r="B57" i="7"/>
  <c r="B56" i="7"/>
  <c r="B73" i="7"/>
  <c r="B61" i="7"/>
  <c r="B106" i="7"/>
  <c r="B128" i="7"/>
  <c r="B83" i="7"/>
  <c r="B67" i="7"/>
  <c r="B96" i="7"/>
  <c r="B99" i="7"/>
  <c r="B118" i="7"/>
  <c r="B105" i="7"/>
  <c r="B110" i="7"/>
  <c r="B112" i="7"/>
  <c r="B52" i="7"/>
  <c r="B53" i="7"/>
  <c r="B75" i="7"/>
  <c r="B104" i="7"/>
  <c r="B123" i="7"/>
  <c r="B78" i="7"/>
  <c r="B60" i="7"/>
  <c r="B124" i="7"/>
  <c r="B79" i="7"/>
  <c r="B65" i="7"/>
  <c r="B95" i="7"/>
  <c r="B97" i="7"/>
  <c r="B114" i="7"/>
  <c r="B69" i="7"/>
  <c r="B95" i="10"/>
  <c r="B51" i="10"/>
  <c r="B85" i="10"/>
  <c r="B113" i="10"/>
  <c r="B48" i="10"/>
  <c r="B88" i="10"/>
  <c r="B54" i="10"/>
  <c r="B68" i="10"/>
  <c r="B55" i="10"/>
  <c r="B80" i="10"/>
  <c r="B125" i="10"/>
  <c r="B120" i="10"/>
  <c r="B75" i="10"/>
  <c r="B49" i="10"/>
  <c r="B57" i="10"/>
  <c r="B114" i="10"/>
  <c r="B132" i="10"/>
  <c r="B58" i="10"/>
  <c r="B103" i="10"/>
  <c r="B124" i="10"/>
  <c r="B79" i="10"/>
  <c r="B107" i="10"/>
  <c r="B62" i="10"/>
  <c r="B108" i="10"/>
  <c r="B63" i="10"/>
  <c r="B65" i="10"/>
  <c r="B60" i="10"/>
  <c r="B64" i="10"/>
  <c r="B128" i="10"/>
  <c r="B83" i="10"/>
  <c r="B134" i="10"/>
  <c r="B102" i="10"/>
  <c r="B97" i="10"/>
  <c r="B96" i="10"/>
  <c r="B127" i="10"/>
  <c r="B82" i="10"/>
  <c r="B118" i="10"/>
  <c r="B104" i="10"/>
  <c r="B59" i="10"/>
  <c r="B133" i="10"/>
  <c r="B105" i="10"/>
  <c r="B109" i="10"/>
  <c r="B89" i="10"/>
  <c r="B98" i="10"/>
  <c r="B100" i="10"/>
  <c r="B56" i="10"/>
  <c r="B78" i="10"/>
  <c r="B123" i="10"/>
  <c r="B73" i="10"/>
  <c r="B61" i="10"/>
  <c r="B130" i="10"/>
  <c r="B119" i="10"/>
  <c r="B74" i="10"/>
  <c r="B116" i="10"/>
  <c r="B71" i="10"/>
  <c r="B129" i="10"/>
  <c r="B84" i="10"/>
  <c r="B53" i="10"/>
  <c r="B99" i="10"/>
  <c r="B101" i="10"/>
  <c r="B126" i="10"/>
  <c r="B121" i="10"/>
  <c r="B76" i="10"/>
  <c r="B87" i="10"/>
  <c r="B70" i="10"/>
  <c r="B115" i="10"/>
  <c r="B81" i="10"/>
  <c r="B112" i="10"/>
  <c r="B67" i="10"/>
  <c r="B122" i="10"/>
  <c r="B50" i="10"/>
  <c r="B72" i="10"/>
  <c r="B117" i="10"/>
  <c r="B77" i="10"/>
  <c r="B52" i="10"/>
  <c r="B94" i="10"/>
  <c r="B111" i="10"/>
  <c r="B66" i="10"/>
  <c r="B86" i="10"/>
  <c r="B131" i="10"/>
  <c r="B106" i="10"/>
  <c r="B93" i="10"/>
  <c r="B69" i="10"/>
</calcChain>
</file>

<file path=xl/sharedStrings.xml><?xml version="1.0" encoding="utf-8"?>
<sst xmlns="http://schemas.openxmlformats.org/spreadsheetml/2006/main" count="4735" uniqueCount="1232">
  <si>
    <t>napok</t>
  </si>
  <si>
    <t>T-1</t>
  </si>
  <si>
    <t>T-0</t>
  </si>
  <si>
    <t>T-9</t>
  </si>
  <si>
    <t>T-8</t>
  </si>
  <si>
    <t>T-7</t>
  </si>
  <si>
    <t>T-6</t>
  </si>
  <si>
    <t>T-5</t>
  </si>
  <si>
    <t>T-4</t>
  </si>
  <si>
    <t>T-3</t>
  </si>
  <si>
    <t>T-2</t>
  </si>
  <si>
    <t>T-50</t>
  </si>
  <si>
    <t>T-49</t>
  </si>
  <si>
    <t>T-48</t>
  </si>
  <si>
    <t>T-47</t>
  </si>
  <si>
    <t>T-46</t>
  </si>
  <si>
    <t>T-45</t>
  </si>
  <si>
    <t>T-44</t>
  </si>
  <si>
    <t>T-43</t>
  </si>
  <si>
    <t>T-42</t>
  </si>
  <si>
    <t>T-41</t>
  </si>
  <si>
    <t>T-40</t>
  </si>
  <si>
    <t>T-39</t>
  </si>
  <si>
    <t>T-38</t>
  </si>
  <si>
    <t>T-37</t>
  </si>
  <si>
    <t>T-36</t>
  </si>
  <si>
    <t>T-35</t>
  </si>
  <si>
    <t>T-34</t>
  </si>
  <si>
    <t>T-33</t>
  </si>
  <si>
    <t>T-32</t>
  </si>
  <si>
    <t>T-31</t>
  </si>
  <si>
    <t>T-30</t>
  </si>
  <si>
    <t>T-29</t>
  </si>
  <si>
    <t>T-28</t>
  </si>
  <si>
    <t>T-27</t>
  </si>
  <si>
    <t>T-26</t>
  </si>
  <si>
    <t>T-25</t>
  </si>
  <si>
    <t>T-24</t>
  </si>
  <si>
    <t>T-23</t>
  </si>
  <si>
    <t>T-22</t>
  </si>
  <si>
    <t>T-21</t>
  </si>
  <si>
    <t>T-20</t>
  </si>
  <si>
    <t>T-19</t>
  </si>
  <si>
    <t>T-18</t>
  </si>
  <si>
    <t>T-17</t>
  </si>
  <si>
    <t>T-16</t>
  </si>
  <si>
    <t>T-15</t>
  </si>
  <si>
    <t>T-14</t>
  </si>
  <si>
    <t>T-13</t>
  </si>
  <si>
    <t>T-12</t>
  </si>
  <si>
    <t>T-11</t>
  </si>
  <si>
    <t>T-10</t>
  </si>
  <si>
    <t>t-40</t>
  </si>
  <si>
    <t>Y_gyártott darab</t>
  </si>
  <si>
    <t>0-s irány</t>
  </si>
  <si>
    <t>Azonosító:</t>
  </si>
  <si>
    <t>Objektumok:</t>
  </si>
  <si>
    <t>Attribútumok:</t>
  </si>
  <si>
    <t>Lépcsôk:</t>
  </si>
  <si>
    <t>Eltolás:</t>
  </si>
  <si>
    <t>Leírás:</t>
  </si>
  <si>
    <t>COCO STD: 1398920</t>
  </si>
  <si>
    <t>Rangsor</t>
  </si>
  <si>
    <t>X(A1)</t>
  </si>
  <si>
    <t>X(A2)</t>
  </si>
  <si>
    <t>X(A3)</t>
  </si>
  <si>
    <t>X(A4)</t>
  </si>
  <si>
    <t>X(A5)</t>
  </si>
  <si>
    <t>X(A6)</t>
  </si>
  <si>
    <t>X(A7)</t>
  </si>
  <si>
    <t>X(A8)</t>
  </si>
  <si>
    <t>X(A9)</t>
  </si>
  <si>
    <t>X(A10)</t>
  </si>
  <si>
    <t>Y(A11)</t>
  </si>
  <si>
    <t>O1</t>
  </si>
  <si>
    <t>O2</t>
  </si>
  <si>
    <t>O3</t>
  </si>
  <si>
    <t>O4</t>
  </si>
  <si>
    <t>O5</t>
  </si>
  <si>
    <t>O6</t>
  </si>
  <si>
    <t>O7</t>
  </si>
  <si>
    <t>O8</t>
  </si>
  <si>
    <t>O9</t>
  </si>
  <si>
    <t>O10</t>
  </si>
  <si>
    <t>O11</t>
  </si>
  <si>
    <t>O12</t>
  </si>
  <si>
    <t>O13</t>
  </si>
  <si>
    <t>O14</t>
  </si>
  <si>
    <t>O15</t>
  </si>
  <si>
    <t>O16</t>
  </si>
  <si>
    <t>O17</t>
  </si>
  <si>
    <t>O18</t>
  </si>
  <si>
    <t>O19</t>
  </si>
  <si>
    <t>O20</t>
  </si>
  <si>
    <t>O21</t>
  </si>
  <si>
    <t>O22</t>
  </si>
  <si>
    <t>O23</t>
  </si>
  <si>
    <t>O24</t>
  </si>
  <si>
    <t>O25</t>
  </si>
  <si>
    <t>O26</t>
  </si>
  <si>
    <t>O27</t>
  </si>
  <si>
    <t>O28</t>
  </si>
  <si>
    <t>O29</t>
  </si>
  <si>
    <t>O30</t>
  </si>
  <si>
    <t>O31</t>
  </si>
  <si>
    <t>O32</t>
  </si>
  <si>
    <t>O33</t>
  </si>
  <si>
    <t>O34</t>
  </si>
  <si>
    <t>O35</t>
  </si>
  <si>
    <t>O36</t>
  </si>
  <si>
    <t>O37</t>
  </si>
  <si>
    <t>O38</t>
  </si>
  <si>
    <t>O39</t>
  </si>
  <si>
    <t>O40</t>
  </si>
  <si>
    <t>O41</t>
  </si>
  <si>
    <t>O42</t>
  </si>
  <si>
    <t>Lépcsôk(1)</t>
  </si>
  <si>
    <t>S1</t>
  </si>
  <si>
    <t>(0+181)/(1)=181</t>
  </si>
  <si>
    <t>(0+111)/(1)=111</t>
  </si>
  <si>
    <t>(0+56)/(1)=56</t>
  </si>
  <si>
    <t>(0+83)/(1)=83</t>
  </si>
  <si>
    <t>(0+159)/(1)=159</t>
  </si>
  <si>
    <t>(0+141)/(1)=141</t>
  </si>
  <si>
    <t>(0+86)/(1)=86</t>
  </si>
  <si>
    <t>(0+63)/(1)=63</t>
  </si>
  <si>
    <t>(0+43)/(1)=43</t>
  </si>
  <si>
    <t>(0+72)/(1)=72</t>
  </si>
  <si>
    <t>S2</t>
  </si>
  <si>
    <t>S3</t>
  </si>
  <si>
    <t>(0+153)/(1)=153</t>
  </si>
  <si>
    <t>(0+70)/(1)=70</t>
  </si>
  <si>
    <t>(0+58)/(1)=58</t>
  </si>
  <si>
    <t>(0+31)/(1)=31</t>
  </si>
  <si>
    <t>(0+62)/(1)=62</t>
  </si>
  <si>
    <t>(0+23)/(1)=23</t>
  </si>
  <si>
    <t>(0+9)/(1)=9</t>
  </si>
  <si>
    <t>S4</t>
  </si>
  <si>
    <t>S5</t>
  </si>
  <si>
    <t>(0+77)/(1)=77</t>
  </si>
  <si>
    <t>(0+20)/(1)=20</t>
  </si>
  <si>
    <t>(0+104)/(1)=104</t>
  </si>
  <si>
    <t>S6</t>
  </si>
  <si>
    <t>(0+148)/(1)=148</t>
  </si>
  <si>
    <t>S7</t>
  </si>
  <si>
    <t>(0+67)/(1)=67</t>
  </si>
  <si>
    <t>(0+51)/(1)=51</t>
  </si>
  <si>
    <t>(0+65)/(1)=65</t>
  </si>
  <si>
    <t>(0+6)/(1)=6</t>
  </si>
  <si>
    <t>S8</t>
  </si>
  <si>
    <t>S9</t>
  </si>
  <si>
    <t>(0+90)/(1)=90</t>
  </si>
  <si>
    <t>S10</t>
  </si>
  <si>
    <t>S11</t>
  </si>
  <si>
    <t>(0+137)/(1)=137</t>
  </si>
  <si>
    <t>(0+44)/(1)=44</t>
  </si>
  <si>
    <t>(0+2)/(1)=2</t>
  </si>
  <si>
    <t>S12</t>
  </si>
  <si>
    <t>S13</t>
  </si>
  <si>
    <t>(0+19)/(1)=19</t>
  </si>
  <si>
    <t>S14</t>
  </si>
  <si>
    <t>S15</t>
  </si>
  <si>
    <t>S16</t>
  </si>
  <si>
    <t>S17</t>
  </si>
  <si>
    <t>S18</t>
  </si>
  <si>
    <t>S19</t>
  </si>
  <si>
    <t>S20</t>
  </si>
  <si>
    <t>S21</t>
  </si>
  <si>
    <t>S22</t>
  </si>
  <si>
    <t>(0+53)/(1)=53</t>
  </si>
  <si>
    <t>S23</t>
  </si>
  <si>
    <t>S24</t>
  </si>
  <si>
    <t>(0+42)/(1)=42</t>
  </si>
  <si>
    <t>S25</t>
  </si>
  <si>
    <t>S26</t>
  </si>
  <si>
    <t>S27</t>
  </si>
  <si>
    <t>S28</t>
  </si>
  <si>
    <t>S29</t>
  </si>
  <si>
    <t>S30</t>
  </si>
  <si>
    <t>S31</t>
  </si>
  <si>
    <t>S32</t>
  </si>
  <si>
    <t>S33</t>
  </si>
  <si>
    <t>S34</t>
  </si>
  <si>
    <t>S35</t>
  </si>
  <si>
    <t>(0+1)/(1)=1</t>
  </si>
  <si>
    <t>S36</t>
  </si>
  <si>
    <t>(0+133)/(1)=133</t>
  </si>
  <si>
    <t>(0+10)/(1)=10</t>
  </si>
  <si>
    <t>S37</t>
  </si>
  <si>
    <t>(0+41)/(1)=41</t>
  </si>
  <si>
    <t>(0+0)/(1)=0</t>
  </si>
  <si>
    <t>S38</t>
  </si>
  <si>
    <t>(0+21)/(1)=21</t>
  </si>
  <si>
    <t>S39</t>
  </si>
  <si>
    <t>S40</t>
  </si>
  <si>
    <t>(0+18)/(1)=18</t>
  </si>
  <si>
    <t>S41</t>
  </si>
  <si>
    <t>S42</t>
  </si>
  <si>
    <t>Lépcsôk(2)</t>
  </si>
  <si>
    <t>COCO:STD</t>
  </si>
  <si>
    <t>Becslés</t>
  </si>
  <si>
    <t>Tény+0</t>
  </si>
  <si>
    <t>Delta</t>
  </si>
  <si>
    <t>Delta/Tény</t>
  </si>
  <si>
    <t>S1 összeg:</t>
  </si>
  <si>
    <t>S42 összeg:</t>
  </si>
  <si>
    <t>Becslés összeg:</t>
  </si>
  <si>
    <t>Tény összeg:</t>
  </si>
  <si>
    <t>Tény-becslés eltérés:</t>
  </si>
  <si>
    <t>Tény négyzetösszeg:</t>
  </si>
  <si>
    <t>Becslés négyzetösszeg:</t>
  </si>
  <si>
    <t>Négyzetösszeg hiba:</t>
  </si>
  <si>
    <t>Open url</t>
  </si>
  <si>
    <r>
      <t xml:space="preserve">Maximális memória használat: </t>
    </r>
    <r>
      <rPr>
        <b/>
        <sz val="11"/>
        <color theme="1"/>
        <rFont val="Calibri"/>
        <family val="2"/>
        <charset val="238"/>
        <scheme val="minor"/>
      </rPr>
      <t>1.46 Mb</t>
    </r>
  </si>
  <si>
    <r>
      <t xml:space="preserve">A futtatás idôtartama: </t>
    </r>
    <r>
      <rPr>
        <b/>
        <sz val="11"/>
        <color theme="1"/>
        <rFont val="Calibri"/>
        <family val="2"/>
        <charset val="238"/>
        <scheme val="minor"/>
      </rPr>
      <t>0.12 mp (0 p)</t>
    </r>
  </si>
  <si>
    <t>1-es irány</t>
  </si>
  <si>
    <t>COCO STD: 2534289</t>
  </si>
  <si>
    <t>(0+102)/(1)=102</t>
  </si>
  <si>
    <t>(0+166)/(1)=166</t>
  </si>
  <si>
    <t>(0+263)/(1)=263</t>
  </si>
  <si>
    <t>(0+144)/(1)=144</t>
  </si>
  <si>
    <t>(0+185)/(1)=185</t>
  </si>
  <si>
    <t>(0+98)/(1)=98</t>
  </si>
  <si>
    <t>(0+125)/(1)=125</t>
  </si>
  <si>
    <t>(0+114)/(1)=114</t>
  </si>
  <si>
    <t>(0+75)/(1)=75</t>
  </si>
  <si>
    <t>(0+40)/(1)=40</t>
  </si>
  <si>
    <t>(0+138)/(1)=138</t>
  </si>
  <si>
    <t>(0+88)/(1)=88</t>
  </si>
  <si>
    <t>(0+38)/(1)=38</t>
  </si>
  <si>
    <t>(0+71)/(1)=71</t>
  </si>
  <si>
    <t>(0+118)/(1)=118</t>
  </si>
  <si>
    <t>(0+55)/(1)=55</t>
  </si>
  <si>
    <t>(0+64)/(1)=64</t>
  </si>
  <si>
    <t>(0+117)/(1)=117</t>
  </si>
  <si>
    <t>(0+27)/(1)=27</t>
  </si>
  <si>
    <t>(0+37)/(1)=37</t>
  </si>
  <si>
    <t>(0+33)/(1)=33</t>
  </si>
  <si>
    <t>(0+29)/(1)=29</t>
  </si>
  <si>
    <t>(0+39)/(1)=39</t>
  </si>
  <si>
    <t>(0+17)/(1)=17</t>
  </si>
  <si>
    <t>(0+4)/(1)=4</t>
  </si>
  <si>
    <t>(0+101)/(1)=101</t>
  </si>
  <si>
    <r>
      <t xml:space="preserve">A futtatás idôtartama: </t>
    </r>
    <r>
      <rPr>
        <b/>
        <sz val="11"/>
        <color theme="1"/>
        <rFont val="Calibri"/>
        <family val="2"/>
        <charset val="238"/>
        <scheme val="minor"/>
      </rPr>
      <t>0.09 mp (0 p)</t>
    </r>
  </si>
  <si>
    <t>COCO STD: 6196416</t>
  </si>
  <si>
    <t>(134.3+212.5)/(2)=173.4</t>
  </si>
  <si>
    <t>(208.5+180.4)/(2)=194.45</t>
  </si>
  <si>
    <t>(45.1+109.3)/(2)=77.2</t>
  </si>
  <si>
    <t>(111.3+122.3)/(2)=116.75</t>
  </si>
  <si>
    <t>(140.3+255.6)/(2)=197.95</t>
  </si>
  <si>
    <t>(119.3+388.9)/(2)=254.1</t>
  </si>
  <si>
    <t>(116.3+119.3)/(2)=117.8</t>
  </si>
  <si>
    <t>(159.4+16)/(2)=87.7</t>
  </si>
  <si>
    <t>(218.5+258.6)/(2)=238.55</t>
  </si>
  <si>
    <t>(137.3+102.2)/(2)=119.8</t>
  </si>
  <si>
    <t>(127.3+38.1)/(2)=82.7</t>
  </si>
  <si>
    <t>(45.1+96.2)/(2)=70.65</t>
  </si>
  <si>
    <t>(0+0)/(2)=0</t>
  </si>
  <si>
    <t>(49.1+93.2)/(2)=71.15</t>
  </si>
  <si>
    <t>(119.3+118.3)/(2)=118.8</t>
  </si>
  <si>
    <t>(86.2+16)/(2)=51.1</t>
  </si>
  <si>
    <t>(38.1+0)/(2)=19.05</t>
  </si>
  <si>
    <t>(0+55.1)/(2)=27.55</t>
  </si>
  <si>
    <t>(49.1+80.2)/(2)=64.65</t>
  </si>
  <si>
    <t>(42.1+15)/(2)=28.55</t>
  </si>
  <si>
    <t>(134.3+149.3)/(2)=141.85</t>
  </si>
  <si>
    <t>(15+15)/(2)=15.05</t>
  </si>
  <si>
    <t>(39.1+80.2)/(2)=59.65</t>
  </si>
  <si>
    <t>(0+44.1)/(2)=22.05</t>
  </si>
  <si>
    <t>(120.3+126.3)/(2)=123.3</t>
  </si>
  <si>
    <t>(69.2+126.3)/(2)=97.75</t>
  </si>
  <si>
    <t>(0+80.2)/(2)=40.1</t>
  </si>
  <si>
    <t>(0+72.2)/(2)=36.1</t>
  </si>
  <si>
    <t>(45.1+95.2)/(2)=70.15</t>
  </si>
  <si>
    <t>(0+16)/(2)=8</t>
  </si>
  <si>
    <t>(45.1+38.1)/(2)=41.6</t>
  </si>
  <si>
    <t>(0+38.1)/(2)=19.05</t>
  </si>
  <si>
    <t>(113.3+105.2)/(2)=109.25</t>
  </si>
  <si>
    <t>(12+126.3)/(2)=69.15</t>
  </si>
  <si>
    <t>(12+23.1)/(2)=17.55</t>
  </si>
  <si>
    <t>(0+23.1)/(2)=11.55</t>
  </si>
  <si>
    <t>(113.3+59.1)/(2)=86.2</t>
  </si>
  <si>
    <t>(119.3+38.1)/(2)=78.7</t>
  </si>
  <si>
    <t>(82.2+59.1)/(2)=70.65</t>
  </si>
  <si>
    <t>(0+15)/(2)=7.5</t>
  </si>
  <si>
    <t>(0+13)/(2)=6.5</t>
  </si>
  <si>
    <t>(82.2+0)/(2)=41.1</t>
  </si>
  <si>
    <t>(73.2+0)/(2)=36.6</t>
  </si>
  <si>
    <t>(119.3+0)/(2)=59.65</t>
  </si>
  <si>
    <r>
      <t xml:space="preserve">A futtatás idôtartama: </t>
    </r>
    <r>
      <rPr>
        <b/>
        <sz val="11"/>
        <color theme="1"/>
        <rFont val="Calibri"/>
        <family val="2"/>
        <charset val="238"/>
        <scheme val="minor"/>
      </rPr>
      <t>0.18 mp (0 p)</t>
    </r>
  </si>
  <si>
    <t>COCO STD: 2991376</t>
  </si>
  <si>
    <t>(114.9+103.8)/(2)=109.3</t>
  </si>
  <si>
    <t>(120.9+251.9)/(2)=186.4</t>
  </si>
  <si>
    <t>(244.8+256.9)/(2)=250.85</t>
  </si>
  <si>
    <t>(218.6+171.3)/(2)=194.95</t>
  </si>
  <si>
    <t>(120.9+179.3)/(2)=150.1</t>
  </si>
  <si>
    <t>(183.4+159.2)/(2)=171.25</t>
  </si>
  <si>
    <t>(214.6+534)/(2)=374.3</t>
  </si>
  <si>
    <t>(153.1+143.1)/(2)=148.1</t>
  </si>
  <si>
    <t>(37.3+114.9)/(2)=76.05</t>
  </si>
  <si>
    <t>(246.8+125.9)/(2)=186.4</t>
  </si>
  <si>
    <t>(37.3+51.4)/(2)=44.35</t>
  </si>
  <si>
    <t>(107.8+125.9)/(2)=116.85</t>
  </si>
  <si>
    <t>(0+1)/(2)=0.5</t>
  </si>
  <si>
    <t>(120.9+144.1)/(2)=132.5</t>
  </si>
  <si>
    <t>(172.3+160.2)/(2)=166.25</t>
  </si>
  <si>
    <t>(155.2+171.3)/(2)=163.2</t>
  </si>
  <si>
    <t>(73.5+0)/(2)=36.75</t>
  </si>
  <si>
    <t>(214.6+290.2)/(2)=252.35</t>
  </si>
  <si>
    <t>(107.8+38.3)/(2)=73.05</t>
  </si>
  <si>
    <t>(191.4+190.4)/(2)=190.9</t>
  </si>
  <si>
    <t>(13.1+51.4)/(2)=32.25</t>
  </si>
  <si>
    <t>(0+51.4)/(2)=25.7</t>
  </si>
  <si>
    <t>(56.4+38.3)/(2)=47.35</t>
  </si>
  <si>
    <t>(120.9+61.5)/(2)=91.2</t>
  </si>
  <si>
    <t>(5+53.4)/(2)=29.2</t>
  </si>
  <si>
    <t>(151.1+80.6)/(2)=115.85</t>
  </si>
  <si>
    <t>(0+17.1)/(2)=8.55</t>
  </si>
  <si>
    <t>(9.1+61.5)/(2)=35.25</t>
  </si>
  <si>
    <t>(54.4+0)/(2)=27.2</t>
  </si>
  <si>
    <t>(107.8+76.6)/(2)=92.2</t>
  </si>
  <si>
    <t>(56.4+88.7)/(2)=72.55</t>
  </si>
  <si>
    <t>(56.4+7.1)/(2)=31.75</t>
  </si>
  <si>
    <t>(9.1+58.4)/(2)=33.75</t>
  </si>
  <si>
    <t>(52.4+0)/(2)=26.2</t>
  </si>
  <si>
    <t>(175.3+190.4)/(2)=182.85</t>
  </si>
  <si>
    <t>(48.4+88.7)/(2)=68.5</t>
  </si>
  <si>
    <t>(0+18.1)/(2)=9.05</t>
  </si>
  <si>
    <t>(175.3+183.4)/(2)=179.35</t>
  </si>
  <si>
    <t>(47.4+70.5)/(2)=58.95</t>
  </si>
  <si>
    <t>(116.9+183.4)/(2)=150.1</t>
  </si>
  <si>
    <t>(38.3+3)/(2)=20.65</t>
  </si>
  <si>
    <t>(40.3+70.5)/(2)=55.4</t>
  </si>
  <si>
    <t>(116.9+90.7)/(2)=103.75</t>
  </si>
  <si>
    <t>(0+70.5)/(2)=35.25</t>
  </si>
  <si>
    <t>(38.3+0)/(2)=19.15</t>
  </si>
  <si>
    <t>(9.1+53.4)/(2)=31.25</t>
  </si>
  <si>
    <t>(0+32.2)/(2)=16.1</t>
  </si>
  <si>
    <t>(69.5+90.7)/(2)=80.1</t>
  </si>
  <si>
    <t>Y0</t>
  </si>
  <si>
    <t>COCO Y0: 5336281</t>
  </si>
  <si>
    <t>X(A11)</t>
  </si>
  <si>
    <t>Y(A12)</t>
  </si>
  <si>
    <t>(175.1+193.1)/(2)=184.1</t>
  </si>
  <si>
    <t>(316.2+314.2)/(2)=315.15</t>
  </si>
  <si>
    <t>(366.2+366.2)/(2)=366.2</t>
  </si>
  <si>
    <t>(373.2+353.2)/(2)=363.2</t>
  </si>
  <si>
    <t>(296.2+307.2)/(2)=301.65</t>
  </si>
  <si>
    <t>(329.2+332.2)/(2)=330.65</t>
  </si>
  <si>
    <t>(206.1+206.1)/(2)=206.1</t>
  </si>
  <si>
    <t>(218.1+219.1)/(2)=218.6</t>
  </si>
  <si>
    <t>(175.1+192.1)/(2)=183.6</t>
  </si>
  <si>
    <t>(121.1+122.1)/(2)=121.55</t>
  </si>
  <si>
    <t>(225.1+227.1)/(2)=226.1</t>
  </si>
  <si>
    <t>(174.1+192.1)/(2)=183.1</t>
  </si>
  <si>
    <t>(252.1+313.2)/(2)=282.65</t>
  </si>
  <si>
    <t>(255.1+324.2)/(2)=289.65</t>
  </si>
  <si>
    <t>(372.2+352.2)/(2)=362.2</t>
  </si>
  <si>
    <t>(295.2+306.2)/(2)=300.65</t>
  </si>
  <si>
    <t>(328.2+331.2)/(2)=329.65</t>
  </si>
  <si>
    <t>(205.1+205.1)/(2)=205.1</t>
  </si>
  <si>
    <t>(217.1+218.1)/(2)=217.6</t>
  </si>
  <si>
    <t>(174.1+191.1)/(2)=182.6</t>
  </si>
  <si>
    <t>(120.1+121.1)/(2)=120.55</t>
  </si>
  <si>
    <t>(87+95)/(2)=91.05</t>
  </si>
  <si>
    <t>(75+74)/(2)=74.55</t>
  </si>
  <si>
    <t>(39+39)/(2)=39</t>
  </si>
  <si>
    <t>(126.1+126.1)/(2)=126.05</t>
  </si>
  <si>
    <t>(185.1+167.1)/(2)=176.1</t>
  </si>
  <si>
    <t>(217.1+231.1)/(2)=224.1</t>
  </si>
  <si>
    <t>(235.1+251.1)/(2)=243.15</t>
  </si>
  <si>
    <t>(204.1+204.1)/(2)=204.1</t>
  </si>
  <si>
    <t>(216.1+217.1)/(2)=216.6</t>
  </si>
  <si>
    <t>(173.1+190.1)/(2)=181.6</t>
  </si>
  <si>
    <t>(119.1+120.1)/(2)=119.55</t>
  </si>
  <si>
    <t>(86+72)/(2)=79.05</t>
  </si>
  <si>
    <t>(74+73)/(2)=73.55</t>
  </si>
  <si>
    <t>(38+38)/(2)=38</t>
  </si>
  <si>
    <t>(125.1+125.1)/(2)=125.05</t>
  </si>
  <si>
    <t>(184.1+166.1)/(2)=175.1</t>
  </si>
  <si>
    <t>(216.1+230.1)/(2)=223.1</t>
  </si>
  <si>
    <t>(234.1+250.1)/(2)=242.15</t>
  </si>
  <si>
    <t>(203.1+203.1)/(2)=203.1</t>
  </si>
  <si>
    <t>(215.1+216.1)/(2)=215.6</t>
  </si>
  <si>
    <t>(172.1+189.1)/(2)=180.6</t>
  </si>
  <si>
    <t>(118.1+119.1)/(2)=118.55</t>
  </si>
  <si>
    <t>(85+71)/(2)=78.05</t>
  </si>
  <si>
    <t>(47+47)/(2)=47</t>
  </si>
  <si>
    <t>(37+37)/(2)=37</t>
  </si>
  <si>
    <t>(124.1+124.1)/(2)=124.05</t>
  </si>
  <si>
    <t>(183.1+165.1)/(2)=174.1</t>
  </si>
  <si>
    <t>(138.1+154.1)/(2)=146.1</t>
  </si>
  <si>
    <t>(233.1+230.1)/(2)=231.6</t>
  </si>
  <si>
    <t>(202.1+202.1)/(2)=202.1</t>
  </si>
  <si>
    <t>(214.1+215.1)/(2)=214.6</t>
  </si>
  <si>
    <t>(171.1+188.1)/(2)=179.6</t>
  </si>
  <si>
    <t>(117.1+118.1)/(2)=117.55</t>
  </si>
  <si>
    <t>(84+70)/(2)=77.05</t>
  </si>
  <si>
    <t>(46+46)/(2)=46</t>
  </si>
  <si>
    <t>(36+36)/(2)=36</t>
  </si>
  <si>
    <t>(109.1+108.1)/(2)=108.55</t>
  </si>
  <si>
    <t>(182.1+164.1)/(2)=173.1</t>
  </si>
  <si>
    <t>(104.1+153.1)/(2)=128.55</t>
  </si>
  <si>
    <t>(232.1+229.1)/(2)=230.6</t>
  </si>
  <si>
    <t>(201.1+201.1)/(2)=201.1</t>
  </si>
  <si>
    <t>(150.1+151.1)/(2)=150.6</t>
  </si>
  <si>
    <t>(120.1+136.1)/(2)=128.05</t>
  </si>
  <si>
    <t>(116.1+117.1)/(2)=116.55</t>
  </si>
  <si>
    <t>(83+69)/(2)=76.05</t>
  </si>
  <si>
    <t>(45+45)/(2)=45</t>
  </si>
  <si>
    <t>(35+35)/(2)=35</t>
  </si>
  <si>
    <t>(89+90)/(2)=89.55</t>
  </si>
  <si>
    <t>(173.1+140.1)/(2)=156.6</t>
  </si>
  <si>
    <t>(103.1+119.1)/(2)=111.05</t>
  </si>
  <si>
    <t>(166.1+192.1)/(2)=179.1</t>
  </si>
  <si>
    <t>(200.1+200.1)/(2)=200.1</t>
  </si>
  <si>
    <t>(149.1+150.1)/(2)=149.6</t>
  </si>
  <si>
    <t>(119.1+135.1)/(2)=127.05</t>
  </si>
  <si>
    <t>(115.1+116.1)/(2)=115.55</t>
  </si>
  <si>
    <t>(82+68)/(2)=75.05</t>
  </si>
  <si>
    <t>(44+44)/(2)=44</t>
  </si>
  <si>
    <t>(34+34)/(2)=34</t>
  </si>
  <si>
    <t>(88+89)/(2)=88.55</t>
  </si>
  <si>
    <t>(154.1+134.1)/(2)=144.1</t>
  </si>
  <si>
    <t>(102.1+118.1)/(2)=110.05</t>
  </si>
  <si>
    <t>(146.1+144.1)/(2)=145.1</t>
  </si>
  <si>
    <t>(169.1+147.1)/(2)=158.1</t>
  </si>
  <si>
    <t>(148.1+149.1)/(2)=148.6</t>
  </si>
  <si>
    <t>(118.1+134.1)/(2)=126.05</t>
  </si>
  <si>
    <t>(114.1+115.1)/(2)=114.55</t>
  </si>
  <si>
    <t>(81+67)/(2)=74.05</t>
  </si>
  <si>
    <t>(43+43)/(2)=43</t>
  </si>
  <si>
    <t>(33+33)/(2)=33</t>
  </si>
  <si>
    <t>(87+88)/(2)=87.55</t>
  </si>
  <si>
    <t>(153.1+133.1)/(2)=143.05</t>
  </si>
  <si>
    <t>(101.1+117.1)/(2)=109.05</t>
  </si>
  <si>
    <t>(145.1+143.1)/(2)=144.1</t>
  </si>
  <si>
    <t>(147.1+146.1)/(2)=146.6</t>
  </si>
  <si>
    <t>(147.1+148.1)/(2)=147.6</t>
  </si>
  <si>
    <t>(117.1+133.1)/(2)=125.05</t>
  </si>
  <si>
    <t>(113.1+114.1)/(2)=113.55</t>
  </si>
  <si>
    <t>(80+66)/(2)=73.05</t>
  </si>
  <si>
    <t>(42+42)/(2)=42</t>
  </si>
  <si>
    <t>(32+32)/(2)=32</t>
  </si>
  <si>
    <t>(86+87)/(2)=86.55</t>
  </si>
  <si>
    <t>(152.1+132.1)/(2)=142.05</t>
  </si>
  <si>
    <t>(100.1+116.1)/(2)=108.05</t>
  </si>
  <si>
    <t>(144.1+142.1)/(2)=143.05</t>
  </si>
  <si>
    <t>(146.1+145.1)/(2)=145.6</t>
  </si>
  <si>
    <t>(146.1+147.1)/(2)=146.6</t>
  </si>
  <si>
    <t>(72+88)/(2)=80.05</t>
  </si>
  <si>
    <t>(112.1+113.1)/(2)=112.55</t>
  </si>
  <si>
    <t>(79+65)/(2)=72.05</t>
  </si>
  <si>
    <t>(41+41)/(2)=41</t>
  </si>
  <si>
    <t>(31+31)/(2)=31</t>
  </si>
  <si>
    <t>(85+86)/(2)=85.55</t>
  </si>
  <si>
    <t>(151.1+131.1)/(2)=141.05</t>
  </si>
  <si>
    <t>(99.1+115.1)/(2)=107.05</t>
  </si>
  <si>
    <t>(143.1+141.1)/(2)=142.05</t>
  </si>
  <si>
    <t>(145.1+144.1)/(2)=144.6</t>
  </si>
  <si>
    <t>(145.1+146.1)/(2)=145.6</t>
  </si>
  <si>
    <t>(71+87)/(2)=79.05</t>
  </si>
  <si>
    <t>(111.1+112.1)/(2)=111.55</t>
  </si>
  <si>
    <t>(78+64)/(2)=71.05</t>
  </si>
  <si>
    <t>(40+40)/(2)=40</t>
  </si>
  <si>
    <t>(30+30)/(2)=30</t>
  </si>
  <si>
    <t>(84+85)/(2)=84.55</t>
  </si>
  <si>
    <t>(150.1+130.1)/(2)=140.05</t>
  </si>
  <si>
    <t>(98.1+114.1)/(2)=106.05</t>
  </si>
  <si>
    <t>(141.1+137.1)/(2)=139.05</t>
  </si>
  <si>
    <t>(144.1+143.1)/(2)=143.6</t>
  </si>
  <si>
    <t>(144.1+145.1)/(2)=144.6</t>
  </si>
  <si>
    <t>(70+86)/(2)=78.05</t>
  </si>
  <si>
    <t>(110.1+111.1)/(2)=110.55</t>
  </si>
  <si>
    <t>(77+63)/(2)=70.05</t>
  </si>
  <si>
    <t>(29+29)/(2)=29</t>
  </si>
  <si>
    <t>(83+84)/(2)=83.55</t>
  </si>
  <si>
    <t>(149.1+129.1)/(2)=139.05</t>
  </si>
  <si>
    <t>(97.1+113.1)/(2)=105.05</t>
  </si>
  <si>
    <t>(122.1+123.1)/(2)=122.55</t>
  </si>
  <si>
    <t>(136.1+136.1)/(2)=136.05</t>
  </si>
  <si>
    <t>(143.1+144.1)/(2)=143.6</t>
  </si>
  <si>
    <t>(69+85)/(2)=77.05</t>
  </si>
  <si>
    <t>(109.1+110.1)/(2)=109.55</t>
  </si>
  <si>
    <t>(76+62)/(2)=69.05</t>
  </si>
  <si>
    <t>(28+28)/(2)=28</t>
  </si>
  <si>
    <t>(82+83)/(2)=82.55</t>
  </si>
  <si>
    <t>(148.1+128.1)/(2)=138.05</t>
  </si>
  <si>
    <t>(96.1+112.1)/(2)=104.05</t>
  </si>
  <si>
    <t>(135.1+135.1)/(2)=135.05</t>
  </si>
  <si>
    <t>(142.1+143.1)/(2)=142.55</t>
  </si>
  <si>
    <t>(68+84)/(2)=76.05</t>
  </si>
  <si>
    <t>(108.1+109.1)/(2)=108.55</t>
  </si>
  <si>
    <t>(75+61)/(2)=68.05</t>
  </si>
  <si>
    <t>(27+27)/(2)=27</t>
  </si>
  <si>
    <t>(81+82)/(2)=81.55</t>
  </si>
  <si>
    <t>(147.1+127.1)/(2)=137.05</t>
  </si>
  <si>
    <t>(95+111.1)/(2)=103.05</t>
  </si>
  <si>
    <t>(134.1+134.1)/(2)=134.05</t>
  </si>
  <si>
    <t>(141.1+142.1)/(2)=141.55</t>
  </si>
  <si>
    <t>(67+83)/(2)=75.05</t>
  </si>
  <si>
    <t>(107.1+108.1)/(2)=107.55</t>
  </si>
  <si>
    <t>(74+60)/(2)=67.05</t>
  </si>
  <si>
    <t>(26+26)/(2)=26</t>
  </si>
  <si>
    <t>(80+81)/(2)=80.55</t>
  </si>
  <si>
    <t>(146.1+126.1)/(2)=136.05</t>
  </si>
  <si>
    <t>(94+110.1)/(2)=102.05</t>
  </si>
  <si>
    <t>(133.1+133.1)/(2)=133.05</t>
  </si>
  <si>
    <t>(140.1+141.1)/(2)=140.55</t>
  </si>
  <si>
    <t>(66+82)/(2)=74.05</t>
  </si>
  <si>
    <t>(106.1+107.1)/(2)=106.55</t>
  </si>
  <si>
    <t>(73+59)/(2)=66.05</t>
  </si>
  <si>
    <t>(25+25)/(2)=25</t>
  </si>
  <si>
    <t>(79+80)/(2)=79.55</t>
  </si>
  <si>
    <t>(145.1+125.1)/(2)=135.05</t>
  </si>
  <si>
    <t>(93+109.1)/(2)=101.05</t>
  </si>
  <si>
    <t>(132.1+132.1)/(2)=132.05</t>
  </si>
  <si>
    <t>(139.1+140.1)/(2)=139.55</t>
  </si>
  <si>
    <t>(65+81)/(2)=73.05</t>
  </si>
  <si>
    <t>(105.1+106.1)/(2)=105.55</t>
  </si>
  <si>
    <t>(72+58)/(2)=65.05</t>
  </si>
  <si>
    <t>(24+24)/(2)=24</t>
  </si>
  <si>
    <t>(78+79)/(2)=78.55</t>
  </si>
  <si>
    <t>(144.1+124.1)/(2)=134.05</t>
  </si>
  <si>
    <t>(92+108.1)/(2)=100.05</t>
  </si>
  <si>
    <t>(131.1+131.1)/(2)=131.05</t>
  </si>
  <si>
    <t>(138.1+139.1)/(2)=138.55</t>
  </si>
  <si>
    <t>(64+80)/(2)=72.05</t>
  </si>
  <si>
    <t>(104.1+105.1)/(2)=104.55</t>
  </si>
  <si>
    <t>(71+57)/(2)=64.05</t>
  </si>
  <si>
    <t>(23+23)/(2)=23</t>
  </si>
  <si>
    <t>(77+78)/(2)=77.55</t>
  </si>
  <si>
    <t>(143.1+123.1)/(2)=133.05</t>
  </si>
  <si>
    <t>(91+107.1)/(2)=99.05</t>
  </si>
  <si>
    <t>(130.1+130.1)/(2)=130.05</t>
  </si>
  <si>
    <t>(137.1+138.1)/(2)=137.55</t>
  </si>
  <si>
    <t>(63+79)/(2)=71.05</t>
  </si>
  <si>
    <t>(103.1+104.1)/(2)=103.55</t>
  </si>
  <si>
    <t>(70+56)/(2)=63.05</t>
  </si>
  <si>
    <t>(22+22)/(2)=22</t>
  </si>
  <si>
    <t>(76+77)/(2)=76.55</t>
  </si>
  <si>
    <t>(142.1+122.1)/(2)=132.05</t>
  </si>
  <si>
    <t>(90+106.1)/(2)=98.05</t>
  </si>
  <si>
    <t>(129.1+129.1)/(2)=129.05</t>
  </si>
  <si>
    <t>(136.1+137.1)/(2)=136.55</t>
  </si>
  <si>
    <t>(62+78)/(2)=70.05</t>
  </si>
  <si>
    <t>(102.1+103.1)/(2)=102.55</t>
  </si>
  <si>
    <t>(69+55)/(2)=62.05</t>
  </si>
  <si>
    <t>(21+21)/(2)=21</t>
  </si>
  <si>
    <t>(75+76)/(2)=75.55</t>
  </si>
  <si>
    <t>(141.1+121.1)/(2)=131.05</t>
  </si>
  <si>
    <t>(89+105.1)/(2)=97.05</t>
  </si>
  <si>
    <t>(128.1+128.1)/(2)=128.05</t>
  </si>
  <si>
    <t>(135.1+136.1)/(2)=135.55</t>
  </si>
  <si>
    <t>(61+77)/(2)=69.05</t>
  </si>
  <si>
    <t>(101.1+102.1)/(2)=101.55</t>
  </si>
  <si>
    <t>(68+54)/(2)=61.05</t>
  </si>
  <si>
    <t>(20+20)/(2)=20</t>
  </si>
  <si>
    <t>(74+75)/(2)=74.55</t>
  </si>
  <si>
    <t>(140.1+120.1)/(2)=130.05</t>
  </si>
  <si>
    <t>(88+104.1)/(2)=96.05</t>
  </si>
  <si>
    <t>(127.1+127.1)/(2)=127.05</t>
  </si>
  <si>
    <t>(134.1+135.1)/(2)=134.55</t>
  </si>
  <si>
    <t>(60+76)/(2)=68.05</t>
  </si>
  <si>
    <t>(100.1+101.1)/(2)=100.55</t>
  </si>
  <si>
    <t>(67+53)/(2)=60.05</t>
  </si>
  <si>
    <t>(19+19)/(2)=19</t>
  </si>
  <si>
    <t>(73+74)/(2)=73.55</t>
  </si>
  <si>
    <t>(139.1+119.1)/(2)=129.05</t>
  </si>
  <si>
    <t>(87+103.1)/(2)=95.05</t>
  </si>
  <si>
    <t>(133.1+134.1)/(2)=133.55</t>
  </si>
  <si>
    <t>(59+75)/(2)=67.05</t>
  </si>
  <si>
    <t>(99.1+100.1)/(2)=99.55</t>
  </si>
  <si>
    <t>(66+52)/(2)=59.05</t>
  </si>
  <si>
    <t>(18+18)/(2)=18</t>
  </si>
  <si>
    <t>(72+73)/(2)=72.55</t>
  </si>
  <si>
    <t>(138.1+118.1)/(2)=128.05</t>
  </si>
  <si>
    <t>(86+102.1)/(2)=94.05</t>
  </si>
  <si>
    <t>(132.1+133.1)/(2)=132.55</t>
  </si>
  <si>
    <t>(58+74)/(2)=66.05</t>
  </si>
  <si>
    <t>(98.1+99.1)/(2)=98.55</t>
  </si>
  <si>
    <t>(65+51)/(2)=58.05</t>
  </si>
  <si>
    <t>(17+17)/(2)=17</t>
  </si>
  <si>
    <t>(71+72)/(2)=71.55</t>
  </si>
  <si>
    <t>(137.1+117.1)/(2)=127.05</t>
  </si>
  <si>
    <t>(85+101.1)/(2)=93.05</t>
  </si>
  <si>
    <t>(131.1+132.1)/(2)=131.55</t>
  </si>
  <si>
    <t>(57+73)/(2)=65.05</t>
  </si>
  <si>
    <t>(97.1+98.1)/(2)=97.55</t>
  </si>
  <si>
    <t>(64+50)/(2)=57.05</t>
  </si>
  <si>
    <t>(16+16)/(2)=16</t>
  </si>
  <si>
    <t>(70+71)/(2)=70.55</t>
  </si>
  <si>
    <t>(136.1+116.1)/(2)=126.05</t>
  </si>
  <si>
    <t>(84+100.1)/(2)=92.05</t>
  </si>
  <si>
    <t>(123.1+123.1)/(2)=123.05</t>
  </si>
  <si>
    <t>(130.1+131.1)/(2)=130.55</t>
  </si>
  <si>
    <t>(56+72)/(2)=64.05</t>
  </si>
  <si>
    <t>(96.1+97.1)/(2)=96.55</t>
  </si>
  <si>
    <t>(63+49)/(2)=56.05</t>
  </si>
  <si>
    <t>(15+15)/(2)=15</t>
  </si>
  <si>
    <t>(69+70)/(2)=69.55</t>
  </si>
  <si>
    <t>(135.1+115.1)/(2)=125.05</t>
  </si>
  <si>
    <t>(83+99.1)/(2)=91.05</t>
  </si>
  <si>
    <t>(122.1+122.1)/(2)=122.05</t>
  </si>
  <si>
    <t>(129.1+130.1)/(2)=129.55</t>
  </si>
  <si>
    <t>(55+71)/(2)=63.05</t>
  </si>
  <si>
    <t>(95+96.1)/(2)=95.55</t>
  </si>
  <si>
    <t>(62+48)/(2)=55.05</t>
  </si>
  <si>
    <t>(14+14)/(2)=14</t>
  </si>
  <si>
    <t>(68+69)/(2)=68.55</t>
  </si>
  <si>
    <t>(130.1+114.1)/(2)=122.05</t>
  </si>
  <si>
    <t>(82+98.1)/(2)=90.05</t>
  </si>
  <si>
    <t>(121.1+121.1)/(2)=121.05</t>
  </si>
  <si>
    <t>(128.1+129.1)/(2)=128.55</t>
  </si>
  <si>
    <t>(54+70)/(2)=62.05</t>
  </si>
  <si>
    <t>(94+95)/(2)=94.55</t>
  </si>
  <si>
    <t>(61+47)/(2)=54.05</t>
  </si>
  <si>
    <t>(13+13)/(2)=13</t>
  </si>
  <si>
    <t>(67+68)/(2)=67.55</t>
  </si>
  <si>
    <t>(129.1+113.1)/(2)=121.05</t>
  </si>
  <si>
    <t>(81+97.1)/(2)=89.05</t>
  </si>
  <si>
    <t>(120.1+120.1)/(2)=120.05</t>
  </si>
  <si>
    <t>(127.1+128.1)/(2)=127.55</t>
  </si>
  <si>
    <t>(53+69)/(2)=61.05</t>
  </si>
  <si>
    <t>(93+94)/(2)=93.55</t>
  </si>
  <si>
    <t>(60+46)/(2)=53.05</t>
  </si>
  <si>
    <t>(12+12)/(2)=12</t>
  </si>
  <si>
    <t>(66+67)/(2)=66.55</t>
  </si>
  <si>
    <t>(128.1+112.1)/(2)=120.05</t>
  </si>
  <si>
    <t>(80+96.1)/(2)=88.05</t>
  </si>
  <si>
    <t>(119.1+119.1)/(2)=119.05</t>
  </si>
  <si>
    <t>(126.1+127.1)/(2)=126.55</t>
  </si>
  <si>
    <t>(52+68)/(2)=60.05</t>
  </si>
  <si>
    <t>(92+93)/(2)=92.55</t>
  </si>
  <si>
    <t>(59+45)/(2)=52.05</t>
  </si>
  <si>
    <t>(11+11)/(2)=11</t>
  </si>
  <si>
    <t>(65+66)/(2)=65.55</t>
  </si>
  <si>
    <t>(127.1+111.1)/(2)=119.05</t>
  </si>
  <si>
    <t>(79+95)/(2)=87.05</t>
  </si>
  <si>
    <t>(118.1+118.1)/(2)=118.05</t>
  </si>
  <si>
    <t>(125.1+126.1)/(2)=125.55</t>
  </si>
  <si>
    <t>(51+67)/(2)=59.05</t>
  </si>
  <si>
    <t>(91+92)/(2)=91.55</t>
  </si>
  <si>
    <t>(58+44)/(2)=51.05</t>
  </si>
  <si>
    <t>(10+10)/(2)=10</t>
  </si>
  <si>
    <t>(64+65)/(2)=64.55</t>
  </si>
  <si>
    <t>(126.1+110.1)/(2)=118.05</t>
  </si>
  <si>
    <t>(78+94)/(2)=86.05</t>
  </si>
  <si>
    <t>(117.1+117.1)/(2)=117.05</t>
  </si>
  <si>
    <t>(124.1+125.1)/(2)=124.55</t>
  </si>
  <si>
    <t>(50+66)/(2)=58.05</t>
  </si>
  <si>
    <t>(90+91)/(2)=90.55</t>
  </si>
  <si>
    <t>(57+43)/(2)=50.05</t>
  </si>
  <si>
    <t>(19+9)/(2)=14</t>
  </si>
  <si>
    <t>(9+9)/(2)=9</t>
  </si>
  <si>
    <t>(63+64)/(2)=63.55</t>
  </si>
  <si>
    <t>(125.1+109.1)/(2)=117.05</t>
  </si>
  <si>
    <t>(77+93)/(2)=85.05</t>
  </si>
  <si>
    <t>(116.1+115.1)/(2)=115.55</t>
  </si>
  <si>
    <t>(123.1+124.1)/(2)=123.55</t>
  </si>
  <si>
    <t>(49+65)/(2)=57.05</t>
  </si>
  <si>
    <t>(56+42)/(2)=49.05</t>
  </si>
  <si>
    <t>(8+8)/(2)=8</t>
  </si>
  <si>
    <t>(62+63)/(2)=62.55</t>
  </si>
  <si>
    <t>(124.1+108.1)/(2)=116.05</t>
  </si>
  <si>
    <t>(76+92)/(2)=84.05</t>
  </si>
  <si>
    <t>(115.1+114.1)/(2)=114.55</t>
  </si>
  <si>
    <t>(48+64)/(2)=56.05</t>
  </si>
  <si>
    <t>(55+41)/(2)=48.05</t>
  </si>
  <si>
    <t>(7+7)/(2)=7</t>
  </si>
  <si>
    <t>(61+62)/(2)=61.55</t>
  </si>
  <si>
    <t>(123.1+107.1)/(2)=115.05</t>
  </si>
  <si>
    <t>(75+91)/(2)=83.05</t>
  </si>
  <si>
    <t>(114.1+113.1)/(2)=113.55</t>
  </si>
  <si>
    <t>(47+63)/(2)=55.05</t>
  </si>
  <si>
    <t>(54+40)/(2)=47</t>
  </si>
  <si>
    <t>(6+6)/(2)=6</t>
  </si>
  <si>
    <t>(60+61)/(2)=60.55</t>
  </si>
  <si>
    <t>(122.1+106.1)/(2)=114.05</t>
  </si>
  <si>
    <t>(74+90)/(2)=82.05</t>
  </si>
  <si>
    <t>(113.1+112.1)/(2)=112.55</t>
  </si>
  <si>
    <t>(46+6)/(2)=26</t>
  </si>
  <si>
    <t>(53+39)/(2)=46</t>
  </si>
  <si>
    <t>(5+5)/(2)=5</t>
  </si>
  <si>
    <t>(121.1+105.1)/(2)=113.05</t>
  </si>
  <si>
    <t>(73+89)/(2)=81.05</t>
  </si>
  <si>
    <t>(112.1+90)/(2)=101.05</t>
  </si>
  <si>
    <t>(119.1+39)/(2)=79.05</t>
  </si>
  <si>
    <t>(45+5)/(2)=25</t>
  </si>
  <si>
    <t>(52+38)/(2)=45</t>
  </si>
  <si>
    <t>(4+4)/(2)=4</t>
  </si>
  <si>
    <t>(117.1+104.1)/(2)=110.55</t>
  </si>
  <si>
    <t>(111.1+89)/(2)=100.05</t>
  </si>
  <si>
    <t>(40+38)/(2)=39</t>
  </si>
  <si>
    <t>(51+37)/(2)=44</t>
  </si>
  <si>
    <t>(3+3)/(2)=3</t>
  </si>
  <si>
    <t>(60+60)/(2)=60.05</t>
  </si>
  <si>
    <t>(39+37)/(2)=38</t>
  </si>
  <si>
    <t>(20+3)/(2)=11.5</t>
  </si>
  <si>
    <t>(2+2)/(2)=2</t>
  </si>
  <si>
    <t>(59+59)/(2)=59.05</t>
  </si>
  <si>
    <t>(38+2)/(2)=20</t>
  </si>
  <si>
    <t>(1+1)/(2)=1</t>
  </si>
  <si>
    <t>COCO:Y0</t>
  </si>
  <si>
    <r>
      <t xml:space="preserve">Maximális memória használat: </t>
    </r>
    <r>
      <rPr>
        <b/>
        <sz val="11"/>
        <color theme="1"/>
        <rFont val="Calibri"/>
        <family val="2"/>
        <charset val="238"/>
        <scheme val="minor"/>
      </rPr>
      <t>1.47 Mb</t>
    </r>
  </si>
  <si>
    <r>
      <t xml:space="preserve">A futtatás idôtartama: </t>
    </r>
    <r>
      <rPr>
        <b/>
        <sz val="11"/>
        <color theme="1"/>
        <rFont val="Calibri"/>
        <family val="2"/>
        <charset val="238"/>
        <scheme val="minor"/>
      </rPr>
      <t>0.22 mp (0 p)</t>
    </r>
  </si>
  <si>
    <t>COCO Y0: 3189035</t>
  </si>
  <si>
    <t>(107+191.9)/(2)=149.45</t>
  </si>
  <si>
    <t>(279.9+202.9)/(2)=241.4</t>
  </si>
  <si>
    <t>(210.9+227.9)/(2)=219.4</t>
  </si>
  <si>
    <t>(235.9+197.9)/(2)=216.9</t>
  </si>
  <si>
    <t>(203.9+223.9)/(2)=213.9</t>
  </si>
  <si>
    <t>(287.9+314.9)/(2)=301.4</t>
  </si>
  <si>
    <t>(168.9+171.9)/(2)=170.45</t>
  </si>
  <si>
    <t>(176.9+138.9)/(2)=157.95</t>
  </si>
  <si>
    <t>(133.9+123.9)/(2)=128.95</t>
  </si>
  <si>
    <t>(153.9+228.9)/(2)=191.4</t>
  </si>
  <si>
    <t>(62+53)/(2)=57.5</t>
  </si>
  <si>
    <t>(106+190.9)/(2)=148.45</t>
  </si>
  <si>
    <t>(278.9+201.9)/(2)=240.4</t>
  </si>
  <si>
    <t>(209.9+226.9)/(2)=218.4</t>
  </si>
  <si>
    <t>(234.9+196.9)/(2)=215.9</t>
  </si>
  <si>
    <t>(202.9+222.9)/(2)=212.9</t>
  </si>
  <si>
    <t>(286.9+313.9)/(2)=300.4</t>
  </si>
  <si>
    <t>(167.9+170.9)/(2)=169.45</t>
  </si>
  <si>
    <t>(175.9+137.9)/(2)=156.95</t>
  </si>
  <si>
    <t>(132.9+99)/(2)=115.95</t>
  </si>
  <si>
    <t>(128.9+114)/(2)=121.45</t>
  </si>
  <si>
    <t>(61+52)/(2)=56.5</t>
  </si>
  <si>
    <t>(71+118)/(2)=94.45</t>
  </si>
  <si>
    <t>(239.9+147.9)/(2)=193.9</t>
  </si>
  <si>
    <t>(138.9+159.9)/(2)=149.45</t>
  </si>
  <si>
    <t>(202.9+157.9)/(2)=180.45</t>
  </si>
  <si>
    <t>(117+124.9)/(2)=120.95</t>
  </si>
  <si>
    <t>(206.9+186.9)/(2)=196.9</t>
  </si>
  <si>
    <t>(149.9+130.9)/(2)=140.45</t>
  </si>
  <si>
    <t>(104+111)/(2)=107.45</t>
  </si>
  <si>
    <t>(128.9+98)/(2)=113.45</t>
  </si>
  <si>
    <t>(127.9+113)/(2)=120.45</t>
  </si>
  <si>
    <t>(60+51)/(2)=55.5</t>
  </si>
  <si>
    <t>(70+117)/(2)=93.45</t>
  </si>
  <si>
    <t>(238.9+146.9)/(2)=192.9</t>
  </si>
  <si>
    <t>(137.9+158.9)/(2)=148.45</t>
  </si>
  <si>
    <t>(201.9+156.9)/(2)=179.45</t>
  </si>
  <si>
    <t>(116+123.9)/(2)=119.95</t>
  </si>
  <si>
    <t>(205.9+185.9)/(2)=195.9</t>
  </si>
  <si>
    <t>(148.9+129.9)/(2)=139.45</t>
  </si>
  <si>
    <t>(103+110)/(2)=106.45</t>
  </si>
  <si>
    <t>(127.9+97)/(2)=112.45</t>
  </si>
  <si>
    <t>(38+42)/(2)=40</t>
  </si>
  <si>
    <t>(59+48)/(2)=53.5</t>
  </si>
  <si>
    <t>(69+116)/(2)=92.45</t>
  </si>
  <si>
    <t>(237.9+145.9)/(2)=191.9</t>
  </si>
  <si>
    <t>(136.9+157.9)/(2)=147.45</t>
  </si>
  <si>
    <t>(171.9+155.9)/(2)=163.95</t>
  </si>
  <si>
    <t>(115+123)/(2)=118.95</t>
  </si>
  <si>
    <t>(148.9+183.9)/(2)=166.45</t>
  </si>
  <si>
    <t>(103+128.9)/(2)=115.95</t>
  </si>
  <si>
    <t>(75+77)/(2)=75.95</t>
  </si>
  <si>
    <t>(90+80)/(2)=84.95</t>
  </si>
  <si>
    <t>(37+41)/(2)=39</t>
  </si>
  <si>
    <t>(58+37)/(2)=47.5</t>
  </si>
  <si>
    <t>(68+115)/(2)=91.45</t>
  </si>
  <si>
    <t>(236.9+144.9)/(2)=190.9</t>
  </si>
  <si>
    <t>(135.9+156.9)/(2)=146.45</t>
  </si>
  <si>
    <t>(170.9+154.9)/(2)=162.95</t>
  </si>
  <si>
    <t>(114+122)/(2)=117.95</t>
  </si>
  <si>
    <t>(147.9+182.9)/(2)=165.45</t>
  </si>
  <si>
    <t>(102+127.9)/(2)=114.95</t>
  </si>
  <si>
    <t>(62+76)/(2)=68.95</t>
  </si>
  <si>
    <t>(89+79)/(2)=83.95</t>
  </si>
  <si>
    <t>(36+40)/(2)=38</t>
  </si>
  <si>
    <t>(50+36)/(2)=43</t>
  </si>
  <si>
    <t>(67+114)/(2)=90.45</t>
  </si>
  <si>
    <t>(235.9+143.9)/(2)=189.9</t>
  </si>
  <si>
    <t>(134.9+155.9)/(2)=145.45</t>
  </si>
  <si>
    <t>(142.9+140.9)/(2)=141.95</t>
  </si>
  <si>
    <t>(113+121)/(2)=116.95</t>
  </si>
  <si>
    <t>(146.9+181.9)/(2)=164.45</t>
  </si>
  <si>
    <t>(101+126.9)/(2)=113.95</t>
  </si>
  <si>
    <t>(61+75)/(2)=67.95</t>
  </si>
  <si>
    <t>(88+78)/(2)=82.95</t>
  </si>
  <si>
    <t>(35+39)/(2)=37</t>
  </si>
  <si>
    <t>(49+35)/(2)=42</t>
  </si>
  <si>
    <t>(66+113)/(2)=89.45</t>
  </si>
  <si>
    <t>(234.9+142.9)/(2)=188.9</t>
  </si>
  <si>
    <t>(133.9+154.9)/(2)=144.45</t>
  </si>
  <si>
    <t>(141.9+139.9)/(2)=140.95</t>
  </si>
  <si>
    <t>(112+120)/(2)=115.95</t>
  </si>
  <si>
    <t>(145.9+180.9)/(2)=163.45</t>
  </si>
  <si>
    <t>(100+125.9)/(2)=112.95</t>
  </si>
  <si>
    <t>(60+74)/(2)=66.95</t>
  </si>
  <si>
    <t>(87+77)/(2)=81.95</t>
  </si>
  <si>
    <t>(34+38)/(2)=36</t>
  </si>
  <si>
    <t>(48+34)/(2)=41</t>
  </si>
  <si>
    <t>(65+112)/(2)=88.45</t>
  </si>
  <si>
    <t>(233.9+141.9)/(2)=187.9</t>
  </si>
  <si>
    <t>(132.9+153.9)/(2)=143.45</t>
  </si>
  <si>
    <t>(140.9+138.9)/(2)=139.95</t>
  </si>
  <si>
    <t>(111+119)/(2)=114.95</t>
  </si>
  <si>
    <t>(144.9+179.9)/(2)=162.45</t>
  </si>
  <si>
    <t>(99+124.9)/(2)=111.95</t>
  </si>
  <si>
    <t>(59+73)/(2)=65.95</t>
  </si>
  <si>
    <t>(86+76)/(2)=80.95</t>
  </si>
  <si>
    <t>(33+37)/(2)=35</t>
  </si>
  <si>
    <t>(35+33)/(2)=34</t>
  </si>
  <si>
    <t>(64+103)/(2)=83.45</t>
  </si>
  <si>
    <t>(232.9+140.9)/(2)=186.9</t>
  </si>
  <si>
    <t>(131.9+152.9)/(2)=142.45</t>
  </si>
  <si>
    <t>(139.9+137.9)/(2)=138.95</t>
  </si>
  <si>
    <t>(110+118)/(2)=113.95</t>
  </si>
  <si>
    <t>(143.9+178.9)/(2)=161.45</t>
  </si>
  <si>
    <t>(98+123.9)/(2)=110.95</t>
  </si>
  <si>
    <t>(58+72)/(2)=64.95</t>
  </si>
  <si>
    <t>(85+75)/(2)=79.95</t>
  </si>
  <si>
    <t>(32+36)/(2)=34</t>
  </si>
  <si>
    <t>(34+32)/(2)=33</t>
  </si>
  <si>
    <t>(53+102)/(2)=77.45</t>
  </si>
  <si>
    <t>(231.9+139.9)/(2)=185.9</t>
  </si>
  <si>
    <t>(130.9+151.9)/(2)=141.45</t>
  </si>
  <si>
    <t>(138.9+136.9)/(2)=137.95</t>
  </si>
  <si>
    <t>(109+117)/(2)=112.95</t>
  </si>
  <si>
    <t>(142.9+177.9)/(2)=160.45</t>
  </si>
  <si>
    <t>(97+120)/(2)=108.45</t>
  </si>
  <si>
    <t>(57+71)/(2)=63.95</t>
  </si>
  <si>
    <t>(84+74)/(2)=78.95</t>
  </si>
  <si>
    <t>(31+35)/(2)=33</t>
  </si>
  <si>
    <t>(33+31)/(2)=32</t>
  </si>
  <si>
    <t>(52+101)/(2)=76.45</t>
  </si>
  <si>
    <t>(230.9+138.9)/(2)=184.95</t>
  </si>
  <si>
    <t>(129.9+150.9)/(2)=140.45</t>
  </si>
  <si>
    <t>(137.9+135.9)/(2)=136.95</t>
  </si>
  <si>
    <t>(108+116)/(2)=111.95</t>
  </si>
  <si>
    <t>(141.9+176.9)/(2)=159.45</t>
  </si>
  <si>
    <t>(96+119)/(2)=107.45</t>
  </si>
  <si>
    <t>(56+70)/(2)=62.95</t>
  </si>
  <si>
    <t>(83+73)/(2)=77.95</t>
  </si>
  <si>
    <t>(30+34)/(2)=32</t>
  </si>
  <si>
    <t>(32+30)/(2)=31</t>
  </si>
  <si>
    <t>(51+100)/(2)=75.45</t>
  </si>
  <si>
    <t>(229.9+137.9)/(2)=183.95</t>
  </si>
  <si>
    <t>(128.9+149.9)/(2)=139.45</t>
  </si>
  <si>
    <t>(136.9+134.9)/(2)=135.95</t>
  </si>
  <si>
    <t>(107+115)/(2)=110.95</t>
  </si>
  <si>
    <t>(140.9+175.9)/(2)=158.45</t>
  </si>
  <si>
    <t>(95+118)/(2)=106.45</t>
  </si>
  <si>
    <t>(55+69)/(2)=61.95</t>
  </si>
  <si>
    <t>(82+72)/(2)=76.95</t>
  </si>
  <si>
    <t>(29+33)/(2)=31</t>
  </si>
  <si>
    <t>(31+29)/(2)=30</t>
  </si>
  <si>
    <t>(50+99)/(2)=74.45</t>
  </si>
  <si>
    <t>(228.9+136.9)/(2)=182.95</t>
  </si>
  <si>
    <t>(127.9+148.9)/(2)=138.45</t>
  </si>
  <si>
    <t>(135.9+125.9)/(2)=130.95</t>
  </si>
  <si>
    <t>(106+114)/(2)=109.95</t>
  </si>
  <si>
    <t>(139.9+174.9)/(2)=157.45</t>
  </si>
  <si>
    <t>(94+117)/(2)=105.45</t>
  </si>
  <si>
    <t>(54+68)/(2)=61</t>
  </si>
  <si>
    <t>(81+71)/(2)=75.95</t>
  </si>
  <si>
    <t>(28+32)/(2)=30</t>
  </si>
  <si>
    <t>(30+28)/(2)=29</t>
  </si>
  <si>
    <t>(49+98)/(2)=73.45</t>
  </si>
  <si>
    <t>(227.9+135.9)/(2)=181.95</t>
  </si>
  <si>
    <t>(126.9+147.9)/(2)=137.45</t>
  </si>
  <si>
    <t>(134.9+124.9)/(2)=129.95</t>
  </si>
  <si>
    <t>(105+113)/(2)=108.95</t>
  </si>
  <si>
    <t>(138.9+173.9)/(2)=156.45</t>
  </si>
  <si>
    <t>(93+116)/(2)=104.45</t>
  </si>
  <si>
    <t>(53+67)/(2)=60</t>
  </si>
  <si>
    <t>(80+70)/(2)=74.95</t>
  </si>
  <si>
    <t>(27+31)/(2)=29</t>
  </si>
  <si>
    <t>(29+27)/(2)=28</t>
  </si>
  <si>
    <t>(48+97)/(2)=72.45</t>
  </si>
  <si>
    <t>(226.9+134.9)/(2)=180.95</t>
  </si>
  <si>
    <t>(125.9+146.9)/(2)=136.45</t>
  </si>
  <si>
    <t>(104+112)/(2)=107.95</t>
  </si>
  <si>
    <t>(137.9+172.9)/(2)=155.45</t>
  </si>
  <si>
    <t>(92+115)/(2)=103.45</t>
  </si>
  <si>
    <t>(52+66)/(2)=59</t>
  </si>
  <si>
    <t>(79+69)/(2)=73.95</t>
  </si>
  <si>
    <t>(26+30)/(2)=28</t>
  </si>
  <si>
    <t>(28+26)/(2)=27</t>
  </si>
  <si>
    <t>(47+96)/(2)=71.45</t>
  </si>
  <si>
    <t>(225.9+133.9)/(2)=179.95</t>
  </si>
  <si>
    <t>(124.9+145.9)/(2)=135.45</t>
  </si>
  <si>
    <t>(132.9+123)/(2)=127.95</t>
  </si>
  <si>
    <t>(103+111)/(2)=106.95</t>
  </si>
  <si>
    <t>(136.9+171.9)/(2)=154.45</t>
  </si>
  <si>
    <t>(91+114)/(2)=102.45</t>
  </si>
  <si>
    <t>(51+65)/(2)=58</t>
  </si>
  <si>
    <t>(78+68)/(2)=72.95</t>
  </si>
  <si>
    <t>(25+29)/(2)=27</t>
  </si>
  <si>
    <t>(27+25)/(2)=26</t>
  </si>
  <si>
    <t>(46+95)/(2)=70.45</t>
  </si>
  <si>
    <t>(224.9+132.9)/(2)=178.95</t>
  </si>
  <si>
    <t>(123.9+144.9)/(2)=134.45</t>
  </si>
  <si>
    <t>(131.9+122)/(2)=126.95</t>
  </si>
  <si>
    <t>(102+110)/(2)=105.95</t>
  </si>
  <si>
    <t>(135.9+170.9)/(2)=153.45</t>
  </si>
  <si>
    <t>(90+113)/(2)=101.45</t>
  </si>
  <si>
    <t>(50+64)/(2)=57</t>
  </si>
  <si>
    <t>(77+67)/(2)=71.95</t>
  </si>
  <si>
    <t>(24+28)/(2)=26</t>
  </si>
  <si>
    <t>(26+24)/(2)=25</t>
  </si>
  <si>
    <t>(45+94)/(2)=69.45</t>
  </si>
  <si>
    <t>(223.9+131.9)/(2)=177.95</t>
  </si>
  <si>
    <t>(123+143.9)/(2)=133.45</t>
  </si>
  <si>
    <t>(130.9+121)/(2)=125.95</t>
  </si>
  <si>
    <t>(101+109)/(2)=104.95</t>
  </si>
  <si>
    <t>(134.9+169.9)/(2)=152.45</t>
  </si>
  <si>
    <t>(89+112)/(2)=100.45</t>
  </si>
  <si>
    <t>(49+63)/(2)=56</t>
  </si>
  <si>
    <t>(76+66)/(2)=70.95</t>
  </si>
  <si>
    <t>(23+27)/(2)=25</t>
  </si>
  <si>
    <t>(25+23)/(2)=24</t>
  </si>
  <si>
    <t>(44+93)/(2)=68.45</t>
  </si>
  <si>
    <t>(222.9+130.9)/(2)=176.95</t>
  </si>
  <si>
    <t>(122+142.9)/(2)=132.45</t>
  </si>
  <si>
    <t>(129.9+120)/(2)=124.95</t>
  </si>
  <si>
    <t>(100+108)/(2)=103.95</t>
  </si>
  <si>
    <t>(133.9+168.9)/(2)=151.45</t>
  </si>
  <si>
    <t>(88+111)/(2)=99.45</t>
  </si>
  <si>
    <t>(48+62)/(2)=55</t>
  </si>
  <si>
    <t>(75+65)/(2)=69.95</t>
  </si>
  <si>
    <t>(22+26)/(2)=24</t>
  </si>
  <si>
    <t>(24+22)/(2)=23</t>
  </si>
  <si>
    <t>(43+92)/(2)=67.45</t>
  </si>
  <si>
    <t>(221.9+129.9)/(2)=175.95</t>
  </si>
  <si>
    <t>(121+141.9)/(2)=131.45</t>
  </si>
  <si>
    <t>(128.9+119)/(2)=123.95</t>
  </si>
  <si>
    <t>(99+107)/(2)=102.95</t>
  </si>
  <si>
    <t>(132.9+167.9)/(2)=150.45</t>
  </si>
  <si>
    <t>(87+110)/(2)=98.45</t>
  </si>
  <si>
    <t>(47+61)/(2)=54</t>
  </si>
  <si>
    <t>(74+64)/(2)=68.95</t>
  </si>
  <si>
    <t>(21+25)/(2)=23</t>
  </si>
  <si>
    <t>(23+21)/(2)=22</t>
  </si>
  <si>
    <t>(42+91)/(2)=66.45</t>
  </si>
  <si>
    <t>(220.9+128.9)/(2)=174.95</t>
  </si>
  <si>
    <t>(120+140.9)/(2)=130.45</t>
  </si>
  <si>
    <t>(127.9+118)/(2)=122.95</t>
  </si>
  <si>
    <t>(98+106)/(2)=101.95</t>
  </si>
  <si>
    <t>(131.9+166.9)/(2)=149.45</t>
  </si>
  <si>
    <t>(86+109)/(2)=97.45</t>
  </si>
  <si>
    <t>(46+60)/(2)=53</t>
  </si>
  <si>
    <t>(73+63)/(2)=67.95</t>
  </si>
  <si>
    <t>(20+24)/(2)=22</t>
  </si>
  <si>
    <t>(22+20)/(2)=21</t>
  </si>
  <si>
    <t>(41+90)/(2)=65.45</t>
  </si>
  <si>
    <t>(219.9+127.9)/(2)=173.95</t>
  </si>
  <si>
    <t>(119+139.9)/(2)=129.45</t>
  </si>
  <si>
    <t>(126.9+117)/(2)=121.95</t>
  </si>
  <si>
    <t>(97+105)/(2)=100.95</t>
  </si>
  <si>
    <t>(130.9+165.9)/(2)=148.45</t>
  </si>
  <si>
    <t>(85+108)/(2)=96.45</t>
  </si>
  <si>
    <t>(45+59)/(2)=52</t>
  </si>
  <si>
    <t>(72+62)/(2)=66.95</t>
  </si>
  <si>
    <t>(19+23)/(2)=21</t>
  </si>
  <si>
    <t>(21+19)/(2)=20</t>
  </si>
  <si>
    <t>(40+89)/(2)=64.45</t>
  </si>
  <si>
    <t>(218.9+126.9)/(2)=172.95</t>
  </si>
  <si>
    <t>(118+138.9)/(2)=128.45</t>
  </si>
  <si>
    <t>(125.9+116)/(2)=120.95</t>
  </si>
  <si>
    <t>(96+104)/(2)=99.95</t>
  </si>
  <si>
    <t>(129.9+164.9)/(2)=147.45</t>
  </si>
  <si>
    <t>(84+107)/(2)=95.45</t>
  </si>
  <si>
    <t>(44+58)/(2)=51</t>
  </si>
  <si>
    <t>(71+61)/(2)=65.95</t>
  </si>
  <si>
    <t>(18+22)/(2)=20</t>
  </si>
  <si>
    <t>(20+18)/(2)=19</t>
  </si>
  <si>
    <t>(39+88)/(2)=63.45</t>
  </si>
  <si>
    <t>(217.9+125.9)/(2)=171.95</t>
  </si>
  <si>
    <t>(117+137.9)/(2)=127.45</t>
  </si>
  <si>
    <t>(124.9+115)/(2)=119.95</t>
  </si>
  <si>
    <t>(95+103)/(2)=98.95</t>
  </si>
  <si>
    <t>(128.9+163.9)/(2)=146.45</t>
  </si>
  <si>
    <t>(83+106)/(2)=94.45</t>
  </si>
  <si>
    <t>(43+57)/(2)=50</t>
  </si>
  <si>
    <t>(70+60)/(2)=64.95</t>
  </si>
  <si>
    <t>(17+21)/(2)=19</t>
  </si>
  <si>
    <t>(19+17)/(2)=18</t>
  </si>
  <si>
    <t>(38+87)/(2)=62.45</t>
  </si>
  <si>
    <t>(216.9+124.9)/(2)=170.95</t>
  </si>
  <si>
    <t>(116+136.9)/(2)=126.45</t>
  </si>
  <si>
    <t>(123.9+114)/(2)=118.95</t>
  </si>
  <si>
    <t>(94+102)/(2)=97.95</t>
  </si>
  <si>
    <t>(127.9+162.9)/(2)=145.45</t>
  </si>
  <si>
    <t>(82+105)/(2)=93.45</t>
  </si>
  <si>
    <t>(42+56)/(2)=49</t>
  </si>
  <si>
    <t>(69+59)/(2)=63.95</t>
  </si>
  <si>
    <t>(16+20)/(2)=18</t>
  </si>
  <si>
    <t>(18+16)/(2)=17</t>
  </si>
  <si>
    <t>(37+86)/(2)=61.5</t>
  </si>
  <si>
    <t>(215.9+123.9)/(2)=169.95</t>
  </si>
  <si>
    <t>(115+135.9)/(2)=125.45</t>
  </si>
  <si>
    <t>(123+113)/(2)=117.95</t>
  </si>
  <si>
    <t>(93+101)/(2)=96.95</t>
  </si>
  <si>
    <t>(126.9+161.9)/(2)=144.45</t>
  </si>
  <si>
    <t>(81+104)/(2)=92.45</t>
  </si>
  <si>
    <t>(41+55)/(2)=48</t>
  </si>
  <si>
    <t>(68+58)/(2)=62.95</t>
  </si>
  <si>
    <t>(15+19)/(2)=17</t>
  </si>
  <si>
    <t>(17+15)/(2)=16</t>
  </si>
  <si>
    <t>(36+85)/(2)=60.5</t>
  </si>
  <si>
    <t>(214.9+123)/(2)=168.95</t>
  </si>
  <si>
    <t>(114+134.9)/(2)=124.45</t>
  </si>
  <si>
    <t>(122+112)/(2)=116.95</t>
  </si>
  <si>
    <t>(92+100)/(2)=95.95</t>
  </si>
  <si>
    <t>(125.9+160.9)/(2)=143.45</t>
  </si>
  <si>
    <t>(80+103)/(2)=91.45</t>
  </si>
  <si>
    <t>(40+54)/(2)=47</t>
  </si>
  <si>
    <t>(67+57)/(2)=61.95</t>
  </si>
  <si>
    <t>(14+18)/(2)=16</t>
  </si>
  <si>
    <t>(16+14)/(2)=15</t>
  </si>
  <si>
    <t>(35+84)/(2)=59.5</t>
  </si>
  <si>
    <t>(213.9+122)/(2)=167.95</t>
  </si>
  <si>
    <t>(113+133.9)/(2)=123.45</t>
  </si>
  <si>
    <t>(121+111)/(2)=115.95</t>
  </si>
  <si>
    <t>(91+99)/(2)=94.95</t>
  </si>
  <si>
    <t>(124.9+159.9)/(2)=142.45</t>
  </si>
  <si>
    <t>(79+102)/(2)=90.45</t>
  </si>
  <si>
    <t>(39+53)/(2)=46</t>
  </si>
  <si>
    <t>(66+56)/(2)=61</t>
  </si>
  <si>
    <t>(13+17)/(2)=15</t>
  </si>
  <si>
    <t>(15+13)/(2)=14</t>
  </si>
  <si>
    <t>(34+83)/(2)=58.5</t>
  </si>
  <si>
    <t>(212.9+121)/(2)=166.95</t>
  </si>
  <si>
    <t>(112+132.9)/(2)=122.45</t>
  </si>
  <si>
    <t>(120+110)/(2)=114.95</t>
  </si>
  <si>
    <t>(90+98)/(2)=93.95</t>
  </si>
  <si>
    <t>(123.9+158.9)/(2)=141.45</t>
  </si>
  <si>
    <t>(78+101)/(2)=89.45</t>
  </si>
  <si>
    <t>(38+52)/(2)=45</t>
  </si>
  <si>
    <t>(65+55)/(2)=60</t>
  </si>
  <si>
    <t>(12+16)/(2)=14</t>
  </si>
  <si>
    <t>(14+12)/(2)=13</t>
  </si>
  <si>
    <t>(33+82)/(2)=57.5</t>
  </si>
  <si>
    <t>(211.9+120)/(2)=165.95</t>
  </si>
  <si>
    <t>(111+131.9)/(2)=121.45</t>
  </si>
  <si>
    <t>(119+109)/(2)=113.95</t>
  </si>
  <si>
    <t>(89+97)/(2)=92.95</t>
  </si>
  <si>
    <t>(123+157.9)/(2)=140.45</t>
  </si>
  <si>
    <t>(77+100)/(2)=88.45</t>
  </si>
  <si>
    <t>(37+51)/(2)=44</t>
  </si>
  <si>
    <t>(64+54)/(2)=59</t>
  </si>
  <si>
    <t>(11+15)/(2)=13</t>
  </si>
  <si>
    <t>(13+11)/(2)=12</t>
  </si>
  <si>
    <t>(32+81)/(2)=56.5</t>
  </si>
  <si>
    <t>(210.9+119)/(2)=164.95</t>
  </si>
  <si>
    <t>(110+130.9)/(2)=120.45</t>
  </si>
  <si>
    <t>(118+108)/(2)=112.95</t>
  </si>
  <si>
    <t>(88+96)/(2)=91.95</t>
  </si>
  <si>
    <t>(122+156.9)/(2)=139.45</t>
  </si>
  <si>
    <t>(76+99)/(2)=87.45</t>
  </si>
  <si>
    <t>(36+50)/(2)=43</t>
  </si>
  <si>
    <t>(63+53)/(2)=58</t>
  </si>
  <si>
    <t>(10+14)/(2)=12</t>
  </si>
  <si>
    <t>(12+10)/(2)=11</t>
  </si>
  <si>
    <t>(31+80)/(2)=55.5</t>
  </si>
  <si>
    <t>(209.9+118)/(2)=163.95</t>
  </si>
  <si>
    <t>(109+129.9)/(2)=119.45</t>
  </si>
  <si>
    <t>(117+107)/(2)=111.95</t>
  </si>
  <si>
    <t>(87+95)/(2)=90.95</t>
  </si>
  <si>
    <t>(121+155.9)/(2)=138.45</t>
  </si>
  <si>
    <t>(75+98)/(2)=86.45</t>
  </si>
  <si>
    <t>(35+49)/(2)=42</t>
  </si>
  <si>
    <t>(62+52)/(2)=57</t>
  </si>
  <si>
    <t>(9+13)/(2)=11</t>
  </si>
  <si>
    <t>(11+9)/(2)=10</t>
  </si>
  <si>
    <t>(30+79)/(2)=54.5</t>
  </si>
  <si>
    <t>(208.9+117)/(2)=162.95</t>
  </si>
  <si>
    <t>(108+128.9)/(2)=118.45</t>
  </si>
  <si>
    <t>(116+106)/(2)=110.95</t>
  </si>
  <si>
    <t>(86+94)/(2)=89.95</t>
  </si>
  <si>
    <t>(120+154.9)/(2)=137.45</t>
  </si>
  <si>
    <t>(74+97)/(2)=85.45</t>
  </si>
  <si>
    <t>(34+48)/(2)=41</t>
  </si>
  <si>
    <t>(61+51)/(2)=56</t>
  </si>
  <si>
    <t>(8+12)/(2)=10</t>
  </si>
  <si>
    <t>(10+8)/(2)=9</t>
  </si>
  <si>
    <t>(29+78)/(2)=53.5</t>
  </si>
  <si>
    <t>(207.9+116)/(2)=161.95</t>
  </si>
  <si>
    <t>(107+127.9)/(2)=117.45</t>
  </si>
  <si>
    <t>(115+105)/(2)=109.95</t>
  </si>
  <si>
    <t>(85+93)/(2)=88.95</t>
  </si>
  <si>
    <t>(119+153.9)/(2)=136.45</t>
  </si>
  <si>
    <t>(73+96)/(2)=84.45</t>
  </si>
  <si>
    <t>(33+47)/(2)=40</t>
  </si>
  <si>
    <t>(60+50)/(2)=55</t>
  </si>
  <si>
    <t>(7+11)/(2)=9</t>
  </si>
  <si>
    <t>(9+7)/(2)=8</t>
  </si>
  <si>
    <t>(28+77)/(2)=52.5</t>
  </si>
  <si>
    <t>(206.9+115)/(2)=160.95</t>
  </si>
  <si>
    <t>(106+126.9)/(2)=116.45</t>
  </si>
  <si>
    <t>(114+104)/(2)=108.95</t>
  </si>
  <si>
    <t>(84+92)/(2)=87.95</t>
  </si>
  <si>
    <t>(116+146.9)/(2)=131.45</t>
  </si>
  <si>
    <t>(32+46)/(2)=39</t>
  </si>
  <si>
    <t>(57+6)/(2)=31.5</t>
  </si>
  <si>
    <t>(8+6)/(2)=7</t>
  </si>
  <si>
    <t>(27+76)/(2)=51.5</t>
  </si>
  <si>
    <t>(205.9+114)/(2)=159.95</t>
  </si>
  <si>
    <t>(105+125.9)/(2)=115.45</t>
  </si>
  <si>
    <t>(113+62)/(2)=87.45</t>
  </si>
  <si>
    <t>(83+54)/(2)=68.45</t>
  </si>
  <si>
    <t>(115+109)/(2)=111.95</t>
  </si>
  <si>
    <t>(31+45)/(2)=38</t>
  </si>
  <si>
    <t>(7+5)/(2)=6</t>
  </si>
  <si>
    <t>(26+75)/(2)=50.5</t>
  </si>
  <si>
    <t>(204.9+113)/(2)=158.95</t>
  </si>
  <si>
    <t>(104+124.9)/(2)=114.45</t>
  </si>
  <si>
    <t>(112+61)/(2)=86.45</t>
  </si>
  <si>
    <t>(82+53)/(2)=67.45</t>
  </si>
  <si>
    <t>(114+108)/(2)=110.95</t>
  </si>
  <si>
    <t>(6+4)/(2)=5</t>
  </si>
  <si>
    <t>(25+51)/(2)=38</t>
  </si>
  <si>
    <t>(203.9+112)/(2)=157.95</t>
  </si>
  <si>
    <t>(103+123.9)/(2)=113.45</t>
  </si>
  <si>
    <t>(111+60)/(2)=85.45</t>
  </si>
  <si>
    <t>(33+52)/(2)=42.5</t>
  </si>
  <si>
    <t>(5+3)/(2)=4</t>
  </si>
  <si>
    <t>(24+2)/(2)=13</t>
  </si>
  <si>
    <t>(202.9+111)/(2)=156.95</t>
  </si>
  <si>
    <t>(102+123)/(2)=112.45</t>
  </si>
  <si>
    <t>(110+59)/(2)=84.45</t>
  </si>
  <si>
    <t>(32+51)/(2)=41.5</t>
  </si>
  <si>
    <t>(4+2)/(2)=3</t>
  </si>
  <si>
    <t>(99+1)/(2)=50</t>
  </si>
  <si>
    <t>(55+23)/(2)=39</t>
  </si>
  <si>
    <t>(3+1)/(2)=2</t>
  </si>
  <si>
    <r>
      <t xml:space="preserve">A futtatás idôtartama: </t>
    </r>
    <r>
      <rPr>
        <b/>
        <sz val="11"/>
        <color theme="1"/>
        <rFont val="Calibri"/>
        <family val="2"/>
        <charset val="238"/>
        <scheme val="minor"/>
      </rPr>
      <t>0.24 mp (0 p)</t>
    </r>
  </si>
  <si>
    <t>Y0_direkt</t>
  </si>
  <si>
    <t>Delta_inverz</t>
  </si>
  <si>
    <t>delta_direkt</t>
  </si>
  <si>
    <t>direkt</t>
  </si>
  <si>
    <t>Zeit von T0 bis tief in die Vergangenheit</t>
  </si>
  <si>
    <t>Lagerbestand - Bohrstangen</t>
  </si>
  <si>
    <t>Stück im Lager</t>
  </si>
  <si>
    <t>Anzahl der Bohrlöcher</t>
  </si>
  <si>
    <t>Lager: Ausgabe</t>
  </si>
  <si>
    <t>Lager: Einnahme</t>
  </si>
  <si>
    <t>…</t>
  </si>
  <si>
    <t>Zeit</t>
  </si>
  <si>
    <t>ZUFALLSDATEN</t>
  </si>
  <si>
    <t>FALLSTUDIE</t>
  </si>
  <si>
    <t>Zeit_ID</t>
  </si>
  <si>
    <t>5Tage-Produktion</t>
  </si>
  <si>
    <t>Anmerkung: in der Realität können gleichzeitig Ausgaben/Einnahmen realisiert werden…</t>
  </si>
  <si>
    <t>Anmerkung: Die Einnahme könnte auch geteilt betrachtet werden: neue Bohrstangen und reparierte Bohrstangen</t>
  </si>
  <si>
    <t>Einnahme: Neu</t>
  </si>
  <si>
    <t>Einnahme: geschärft</t>
  </si>
  <si>
    <r>
      <t xml:space="preserve">Problemstellung: Wenn wir nichts mahr wissen, nur die Lagerbestänge und die Produktionsleistungen (Anzahl der Bohrlöcher) pro Tag, dann stellt sich die Frage: Wann darf man annehmen, dass die Lagerbestände zu hoch siind? </t>
    </r>
    <r>
      <rPr>
        <sz val="11"/>
        <color rgb="FFFF0000"/>
        <rFont val="Calibri"/>
        <family val="2"/>
        <charset val="238"/>
        <scheme val="minor"/>
      </rPr>
      <t xml:space="preserve">D.h. kann man daraus schliessen, dass man mit niedrigeren Lagerkosten die gleiche Leistungen hätte erreichen können? </t>
    </r>
    <r>
      <rPr>
        <sz val="11"/>
        <color theme="1"/>
        <rFont val="Calibri"/>
        <family val="2"/>
        <charset val="238"/>
        <scheme val="minor"/>
      </rPr>
      <t>Die Bestellung von Bohrstangen leidet unter mannigfaltigen Risiken: aus diversen Gründen kann man nie wissen, wann eine bestimmte bestellte Menge in der Tat ankommen wird, und überhaupt, ob die bestellte Menge ankommt... Ausserdem: Reparaturen können selten einzeln, aber meistens in grösseren Mengen verordnet und durchgeführt werden.</t>
    </r>
  </si>
  <si>
    <t>Zeile#2: Wenn man die Lagerbestände z.B. für 10 Tage als Zeitreihe betrachtet und eine Produktionsleistung von den letzte 5 Tagen annimmt (wobei 10 Tage und 5 Tage zufällig gewählte Parameter sind), dann ergibt sich eine OAM-Struktur wie folgt:</t>
  </si>
  <si>
    <t>Y</t>
  </si>
  <si>
    <t>X1</t>
  </si>
  <si>
    <t>X2</t>
  </si>
  <si>
    <t>X3</t>
  </si>
  <si>
    <t>X4</t>
  </si>
  <si>
    <t>X5</t>
  </si>
  <si>
    <t>X6</t>
  </si>
  <si>
    <t>X7</t>
  </si>
  <si>
    <t>X8</t>
  </si>
  <si>
    <t>X9</t>
  </si>
  <si>
    <t>X10</t>
  </si>
  <si>
    <t>Summe der Lagerbestände</t>
  </si>
  <si>
    <t>ROHDATEN in Stückzahlen</t>
  </si>
  <si>
    <t>&lt;--Korrelation</t>
  </si>
  <si>
    <t>Richtung</t>
  </si>
  <si>
    <t>Naive Interpretationen: überall, wo die orange-farbene Linie über der blauen Linie verläuft, die Lagerbestände sind zu hoch…</t>
  </si>
  <si>
    <t xml:space="preserve">Vermutung: es ist zwar nicht genau zu wissen, welche Zusammenhänge (Richtungen) zwischen Xi und Y in der Tat vorliegen…Preferriert muss jedoch sein: Richtung = 0, weil ohne Bohrstangen gibt es keine Produktion… </t>
  </si>
  <si>
    <t>Fakt</t>
  </si>
  <si>
    <t>Schätzung (Y)</t>
  </si>
  <si>
    <t>Fakt (Y)</t>
  </si>
  <si>
    <t>Fakt2 (Y)</t>
  </si>
  <si>
    <t>indirekt</t>
  </si>
  <si>
    <t>Validität</t>
  </si>
  <si>
    <t>alternative Zahlen</t>
  </si>
  <si>
    <t>Korrelation</t>
  </si>
  <si>
    <t>Verhältnis</t>
  </si>
  <si>
    <t>Rangzahlen</t>
  </si>
  <si>
    <t>Richtung=0</t>
  </si>
  <si>
    <t>Richtung=1</t>
  </si>
  <si>
    <t>Schaetzung</t>
  </si>
  <si>
    <t>Y0_indirekt</t>
  </si>
  <si>
    <t>Die antidiskriminative Modellirung liefert für die Konstellationen (wo man anhand von vielen Lagerbeständen wenig produzieren sollte, eine immer mehr und mehr sinkende Bestätigung (siehe rote Linie). Folglich: es ist immer weniger akzeptable, dass man anhand von den gegebenen Lagerbeständen nur so viele produziert, bzw. weniger Lagerbestände hätte man verwenden sollen für die faktische Produktion. Die letzte Periode ist validiert (siehe graue Linie = 1)...</t>
  </si>
  <si>
    <t>Bereits die erste lange valide Strecke liefert Vorzeichen für die Schlussfolgerung: bereits damals kann man sinkende rote und zunehmende grüne Linien definieren. D.h. es ist immer mehr (validiert) anzunehmen, dass man mit weniger Lagerbeständen hätte arbeiten dürfen...</t>
  </si>
  <si>
    <t>Am Anfang und am Ende der Zeitreihe zeigen die naiven KPI-Wete eine Art Synchronizität mit den optimierten Ergebnissen…</t>
  </si>
  <si>
    <t>Das Vorzeichen, wo die blaue Linie charakterischtisch mehr Prodution erwartet, scheint aber nicht validierbar… (vgl. ich-weiss-nicht-Systemantwort)</t>
  </si>
  <si>
    <t>jetzt</t>
  </si>
  <si>
    <t>zuvor</t>
  </si>
  <si>
    <t>Anmerkungen</t>
  </si>
  <si>
    <t>id</t>
  </si>
  <si>
    <t>Xi können die reparierten und/oder neuen Lagerbestände auch sein…</t>
  </si>
  <si>
    <t>Alle Szenarien müssen letztendlich eine gemeinsame Hermeneutik haben…</t>
  </si>
  <si>
    <t>Y und alle möglichen Xi können die Plätze in der OAM-Struktur wechseln…</t>
  </si>
  <si>
    <t>Zeit kann auch als Xi fungieren…</t>
  </si>
  <si>
    <t>Zeit kann auch als Y interpretiert werden…</t>
  </si>
  <si>
    <t>Y-Werte und/oder X-Werte können Differenzen sein anhand von benachbarten Zeit-Ids (oder beliebigen Zeit-Ids)…</t>
  </si>
  <si>
    <t>Da die blaue Linie mehr Produktion vermuten lässt, als die faktische Produktion (am Ende der Zeitreihe - nah zu T0), so scheinen die Lagerbestände zu hoch zu sein, weil man mit den Lagerbeständen hätte mehr produzieren können/müssen, und umgekehrt: für die faktisch realisierte Produktion hätte man weniger Lagerbestände gebraucht... Leider, die letzte Zeitintervalle liefern keine validierbare Ergebnisse....</t>
  </si>
  <si>
    <t>Simulationen zeigen, dass die gleiche Produktionsleistung (wegen der Wirkungssümpfe) mit wesentlich weniger INPUT hätte erreicht werden können: dicke Umrundung zeit die Sümpfe. Grüne Hintergrundfarbe zeit die aktuelle Positionen pro Variable. Grüne Zahlen am tieferen Ende der Sümpfe zeigen die INPUT-REDUKTIONSPOTENZIALE!</t>
  </si>
  <si>
    <t>Simulationen können anhand von den Treppenhausfunktionen abgeleitet werden… (z.B. Sumpfwirkungen)</t>
  </si>
  <si>
    <t>Simulation: keine weitere Einnahme mehr für immer mehr Tage, aber regelmässige Ausgaben angenommen… (je ein Szenario für jeden Tag wo keine Einnahme realisiert wird)</t>
  </si>
  <si>
    <t>&lt;--letzte Realität</t>
  </si>
  <si>
    <t>t+1</t>
  </si>
  <si>
    <t>t-8</t>
  </si>
  <si>
    <t>t-7</t>
  </si>
  <si>
    <t>t-6</t>
  </si>
  <si>
    <t>t-5</t>
  </si>
  <si>
    <t>t-4</t>
  </si>
  <si>
    <t>t-3</t>
  </si>
  <si>
    <t>t-2</t>
  </si>
  <si>
    <t>t-1</t>
  </si>
  <si>
    <t>t-0</t>
  </si>
  <si>
    <t>t+2</t>
  </si>
  <si>
    <t>t+3</t>
  </si>
  <si>
    <t>t+4</t>
  </si>
  <si>
    <t>t+5</t>
  </si>
  <si>
    <t>t+6</t>
  </si>
  <si>
    <t>t+7</t>
  </si>
  <si>
    <t>t+8</t>
  </si>
  <si>
    <t>t+9</t>
  </si>
  <si>
    <t>t+10</t>
  </si>
  <si>
    <t>?</t>
  </si>
  <si>
    <t>&lt;--Keine Einnahme mehr Tag für Tag</t>
  </si>
  <si>
    <t>Schätzwerte</t>
  </si>
  <si>
    <t>return</t>
  </si>
  <si>
    <t>Treppen</t>
  </si>
  <si>
    <t>SVERWEIS (Rangzahlen-basierte Folgen)</t>
  </si>
  <si>
    <t>Schätzungen</t>
  </si>
  <si>
    <t>??</t>
  </si>
  <si>
    <t>Kontrolle</t>
  </si>
  <si>
    <t>&lt;--ab t+5 steil sinkende Produktionspotenziale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</si>
</sst>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8"/>
      <name val="Calibri"/>
      <family val="2"/>
      <charset val="238"/>
      <scheme val="minor"/>
    </font>
    <font>
      <sz val="8.8000000000000007"/>
      <color theme="1"/>
      <name val="Calibri"/>
      <family val="2"/>
      <charset val="238"/>
      <scheme val="minor"/>
    </font>
    <font>
      <sz val="11"/>
      <color rgb="FFFF0000"/>
      <name val="Calibri"/>
      <family val="2"/>
      <charset val="238"/>
      <scheme val="minor"/>
    </font>
    <font>
      <i/>
      <sz val="11"/>
      <color theme="1"/>
      <name val="Calibri"/>
      <family val="2"/>
      <charset val="238"/>
      <scheme val="minor"/>
    </font>
    <font>
      <b/>
      <sz val="11"/>
      <color rgb="FFFF0000"/>
      <name val="Calibri"/>
      <family val="2"/>
      <charset val="238"/>
      <scheme val="minor"/>
    </font>
    <font>
      <sz val="11"/>
      <color rgb="FF00B050"/>
      <name val="Calibri"/>
      <family val="2"/>
      <charset val="238"/>
      <scheme val="minor"/>
    </font>
  </fonts>
  <fills count="5">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00B0F0"/>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0" fillId="0" borderId="0" xfId="0" applyAlignment="1">
      <alignment horizontal="center"/>
    </xf>
    <xf numFmtId="0" fontId="1" fillId="0" borderId="0" xfId="0" applyFont="1" applyAlignment="1">
      <alignment horizontal="right"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2" fillId="0" borderId="0" xfId="1"/>
    <xf numFmtId="0" fontId="0" fillId="0" borderId="0" xfId="0" applyAlignment="1">
      <alignment wrapText="1"/>
    </xf>
    <xf numFmtId="0" fontId="6" fillId="0" borderId="0" xfId="0" applyFont="1" applyAlignment="1">
      <alignment wrapText="1"/>
    </xf>
    <xf numFmtId="0" fontId="0" fillId="0" borderId="1" xfId="0" applyBorder="1"/>
    <xf numFmtId="0" fontId="0" fillId="0" borderId="2" xfId="0" applyBorder="1"/>
    <xf numFmtId="0" fontId="0" fillId="0" borderId="3" xfId="0" applyBorder="1"/>
    <xf numFmtId="0" fontId="2" fillId="0" borderId="4" xfId="1" applyBorder="1"/>
    <xf numFmtId="0" fontId="0" fillId="0" borderId="5" xfId="0" applyBorder="1"/>
    <xf numFmtId="0" fontId="0" fillId="0" borderId="6" xfId="0" applyBorder="1"/>
    <xf numFmtId="0" fontId="5" fillId="0" borderId="0" xfId="0" applyFont="1"/>
    <xf numFmtId="0" fontId="5" fillId="0" borderId="5" xfId="0" applyFont="1" applyBorder="1"/>
    <xf numFmtId="0" fontId="0" fillId="0" borderId="0" xfId="0" applyAlignment="1">
      <alignment horizontal="center" wrapText="1"/>
    </xf>
    <xf numFmtId="2" fontId="0" fillId="0" borderId="0" xfId="0" applyNumberFormat="1"/>
    <xf numFmtId="0" fontId="1" fillId="3" borderId="0" xfId="0" applyFont="1" applyFill="1" applyAlignment="1">
      <alignment horizontal="center" vertical="center" wrapText="1"/>
    </xf>
    <xf numFmtId="0" fontId="0" fillId="3" borderId="0" xfId="0" applyFill="1" applyAlignment="1">
      <alignment horizontal="center" vertical="center" wrapText="1"/>
    </xf>
    <xf numFmtId="0" fontId="0" fillId="3" borderId="0" xfId="0" applyFill="1"/>
    <xf numFmtId="0" fontId="7" fillId="0" borderId="0" xfId="0" applyFont="1" applyAlignment="1">
      <alignment horizontal="center" vertical="center" wrapText="1"/>
    </xf>
    <xf numFmtId="0" fontId="0" fillId="2" borderId="0" xfId="0" applyFill="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8" fillId="0" borderId="9" xfId="0" applyFont="1"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2" borderId="10" xfId="0" applyFill="1" applyBorder="1" applyAlignment="1">
      <alignment horizontal="center" vertical="center" wrapText="1"/>
    </xf>
    <xf numFmtId="0" fontId="8" fillId="0" borderId="4" xfId="0" applyFont="1" applyBorder="1" applyAlignment="1">
      <alignment horizontal="center" vertical="center" wrapText="1"/>
    </xf>
    <xf numFmtId="0" fontId="1" fillId="4" borderId="0" xfId="0" applyFont="1" applyFill="1" applyAlignment="1">
      <alignment horizontal="center" vertical="center" wrapText="1"/>
    </xf>
    <xf numFmtId="0" fontId="0" fillId="4" borderId="0" xfId="0" applyFill="1"/>
    <xf numFmtId="0" fontId="0" fillId="4" borderId="0" xfId="0" applyFill="1" applyAlignment="1">
      <alignment horizontal="center" vertical="center" wrapText="1"/>
    </xf>
    <xf numFmtId="0" fontId="2" fillId="0" borderId="0" xfId="1" applyAlignment="1">
      <alignment wrapText="1"/>
    </xf>
    <xf numFmtId="0" fontId="0" fillId="0" borderId="0" xfId="0" applyAlignment="1">
      <alignment horizontal="center" vertical="center" wrapText="1"/>
    </xf>
    <xf numFmtId="0" fontId="2" fillId="0" borderId="0" xfId="1" applyAlignment="1">
      <alignment horizontal="center" vertical="center" wrapText="1"/>
    </xf>
    <xf numFmtId="0" fontId="0" fillId="0" borderId="0" xfId="0"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Lagerbestand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'L-förmige Zeitreihe'!$B$3:$AZ$3</c:f>
              <c:numCache>
                <c:formatCode>General</c:formatCode>
                <c:ptCount val="51"/>
                <c:pt idx="0">
                  <c:v>59</c:v>
                </c:pt>
                <c:pt idx="1">
                  <c:v>77</c:v>
                </c:pt>
                <c:pt idx="2">
                  <c:v>72</c:v>
                </c:pt>
                <c:pt idx="3">
                  <c:v>23</c:v>
                </c:pt>
                <c:pt idx="4">
                  <c:v>57</c:v>
                </c:pt>
                <c:pt idx="5">
                  <c:v>84</c:v>
                </c:pt>
                <c:pt idx="6">
                  <c:v>3</c:v>
                </c:pt>
                <c:pt idx="7">
                  <c:v>68</c:v>
                </c:pt>
                <c:pt idx="8">
                  <c:v>89</c:v>
                </c:pt>
                <c:pt idx="9">
                  <c:v>85</c:v>
                </c:pt>
                <c:pt idx="10">
                  <c:v>80</c:v>
                </c:pt>
                <c:pt idx="11">
                  <c:v>33</c:v>
                </c:pt>
                <c:pt idx="12">
                  <c:v>87</c:v>
                </c:pt>
                <c:pt idx="13">
                  <c:v>60</c:v>
                </c:pt>
                <c:pt idx="14">
                  <c:v>18</c:v>
                </c:pt>
                <c:pt idx="15">
                  <c:v>8</c:v>
                </c:pt>
                <c:pt idx="16">
                  <c:v>57</c:v>
                </c:pt>
                <c:pt idx="17">
                  <c:v>17</c:v>
                </c:pt>
                <c:pt idx="18">
                  <c:v>49</c:v>
                </c:pt>
                <c:pt idx="19">
                  <c:v>55</c:v>
                </c:pt>
                <c:pt idx="20">
                  <c:v>78</c:v>
                </c:pt>
                <c:pt idx="21">
                  <c:v>63</c:v>
                </c:pt>
                <c:pt idx="22">
                  <c:v>15</c:v>
                </c:pt>
                <c:pt idx="23">
                  <c:v>33</c:v>
                </c:pt>
                <c:pt idx="24">
                  <c:v>29</c:v>
                </c:pt>
                <c:pt idx="25">
                  <c:v>11</c:v>
                </c:pt>
                <c:pt idx="26">
                  <c:v>57</c:v>
                </c:pt>
                <c:pt idx="27">
                  <c:v>13</c:v>
                </c:pt>
                <c:pt idx="28">
                  <c:v>93</c:v>
                </c:pt>
                <c:pt idx="29">
                  <c:v>4</c:v>
                </c:pt>
                <c:pt idx="30">
                  <c:v>12</c:v>
                </c:pt>
                <c:pt idx="31">
                  <c:v>21</c:v>
                </c:pt>
                <c:pt idx="32">
                  <c:v>36</c:v>
                </c:pt>
                <c:pt idx="33">
                  <c:v>89</c:v>
                </c:pt>
                <c:pt idx="34">
                  <c:v>2</c:v>
                </c:pt>
                <c:pt idx="35">
                  <c:v>30</c:v>
                </c:pt>
                <c:pt idx="36">
                  <c:v>60</c:v>
                </c:pt>
                <c:pt idx="37">
                  <c:v>20</c:v>
                </c:pt>
                <c:pt idx="38">
                  <c:v>95</c:v>
                </c:pt>
                <c:pt idx="39">
                  <c:v>54</c:v>
                </c:pt>
                <c:pt idx="40">
                  <c:v>67</c:v>
                </c:pt>
                <c:pt idx="41">
                  <c:v>88</c:v>
                </c:pt>
                <c:pt idx="42">
                  <c:v>9</c:v>
                </c:pt>
                <c:pt idx="43">
                  <c:v>6</c:v>
                </c:pt>
                <c:pt idx="44">
                  <c:v>54</c:v>
                </c:pt>
                <c:pt idx="45">
                  <c:v>68</c:v>
                </c:pt>
                <c:pt idx="46">
                  <c:v>86</c:v>
                </c:pt>
                <c:pt idx="47">
                  <c:v>59</c:v>
                </c:pt>
                <c:pt idx="48">
                  <c:v>66</c:v>
                </c:pt>
                <c:pt idx="49">
                  <c:v>8</c:v>
                </c:pt>
                <c:pt idx="50">
                  <c:v>83</c:v>
                </c:pt>
              </c:numCache>
            </c:numRef>
          </c:val>
          <c:smooth val="0"/>
          <c:extLst>
            <c:ext xmlns:c16="http://schemas.microsoft.com/office/drawing/2014/chart" uri="{C3380CC4-5D6E-409C-BE32-E72D297353CC}">
              <c16:uniqueId val="{00000000-D49E-43AC-9A15-9414CE374F30}"/>
            </c:ext>
          </c:extLst>
        </c:ser>
        <c:dLbls>
          <c:showLegendKey val="0"/>
          <c:showVal val="0"/>
          <c:showCatName val="0"/>
          <c:showSerName val="0"/>
          <c:showPercent val="0"/>
          <c:showBubbleSize val="0"/>
        </c:dLbls>
        <c:smooth val="0"/>
        <c:axId val="2107335279"/>
        <c:axId val="2107335759"/>
      </c:lineChart>
      <c:catAx>
        <c:axId val="210733527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7335759"/>
        <c:crosses val="autoZero"/>
        <c:auto val="1"/>
        <c:lblAlgn val="ctr"/>
        <c:lblOffset val="100"/>
        <c:noMultiLvlLbl val="0"/>
      </c:catAx>
      <c:valAx>
        <c:axId val="21073357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73352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Produktion vs. Lagerbestand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'OAM_Ymanipul (2)'!$L$1</c:f>
              <c:strCache>
                <c:ptCount val="1"/>
                <c:pt idx="0">
                  <c:v>5Tage-Produktion</c:v>
                </c:pt>
              </c:strCache>
            </c:strRef>
          </c:tx>
          <c:spPr>
            <a:ln w="28575" cap="rnd">
              <a:solidFill>
                <a:schemeClr val="accent1"/>
              </a:solidFill>
              <a:round/>
            </a:ln>
            <a:effectLst/>
          </c:spPr>
          <c:marker>
            <c:symbol val="none"/>
          </c:marker>
          <c:val>
            <c:numRef>
              <c:f>'OAM_Ymanipul (2)'!$L$2:$L$43</c:f>
              <c:numCache>
                <c:formatCode>General</c:formatCode>
                <c:ptCount val="42"/>
                <c:pt idx="0">
                  <c:v>786</c:v>
                </c:pt>
                <c:pt idx="1">
                  <c:v>358</c:v>
                </c:pt>
                <c:pt idx="2">
                  <c:v>527</c:v>
                </c:pt>
                <c:pt idx="3">
                  <c:v>458</c:v>
                </c:pt>
                <c:pt idx="4">
                  <c:v>553</c:v>
                </c:pt>
                <c:pt idx="5">
                  <c:v>545</c:v>
                </c:pt>
                <c:pt idx="6">
                  <c:v>453</c:v>
                </c:pt>
                <c:pt idx="7">
                  <c:v>359</c:v>
                </c:pt>
                <c:pt idx="8">
                  <c:v>511</c:v>
                </c:pt>
                <c:pt idx="9">
                  <c:v>357</c:v>
                </c:pt>
                <c:pt idx="10">
                  <c:v>466</c:v>
                </c:pt>
                <c:pt idx="11">
                  <c:v>405</c:v>
                </c:pt>
                <c:pt idx="12">
                  <c:v>519</c:v>
                </c:pt>
                <c:pt idx="13">
                  <c:v>353</c:v>
                </c:pt>
                <c:pt idx="14">
                  <c:v>504</c:v>
                </c:pt>
                <c:pt idx="15">
                  <c:v>339</c:v>
                </c:pt>
                <c:pt idx="16">
                  <c:v>503</c:v>
                </c:pt>
                <c:pt idx="17">
                  <c:v>330</c:v>
                </c:pt>
                <c:pt idx="18">
                  <c:v>548</c:v>
                </c:pt>
                <c:pt idx="19">
                  <c:v>515</c:v>
                </c:pt>
                <c:pt idx="20">
                  <c:v>547</c:v>
                </c:pt>
                <c:pt idx="21">
                  <c:v>466</c:v>
                </c:pt>
                <c:pt idx="22">
                  <c:v>324</c:v>
                </c:pt>
                <c:pt idx="23">
                  <c:v>560</c:v>
                </c:pt>
                <c:pt idx="24">
                  <c:v>600</c:v>
                </c:pt>
                <c:pt idx="25">
                  <c:v>563</c:v>
                </c:pt>
                <c:pt idx="26">
                  <c:v>515</c:v>
                </c:pt>
                <c:pt idx="27">
                  <c:v>541</c:v>
                </c:pt>
                <c:pt idx="28">
                  <c:v>424</c:v>
                </c:pt>
                <c:pt idx="29">
                  <c:v>320</c:v>
                </c:pt>
                <c:pt idx="30">
                  <c:v>450</c:v>
                </c:pt>
                <c:pt idx="31">
                  <c:v>487</c:v>
                </c:pt>
                <c:pt idx="32">
                  <c:v>388</c:v>
                </c:pt>
                <c:pt idx="33">
                  <c:v>305</c:v>
                </c:pt>
                <c:pt idx="34">
                  <c:v>466</c:v>
                </c:pt>
                <c:pt idx="35">
                  <c:v>472</c:v>
                </c:pt>
                <c:pt idx="36">
                  <c:v>389</c:v>
                </c:pt>
                <c:pt idx="37">
                  <c:v>391</c:v>
                </c:pt>
                <c:pt idx="38">
                  <c:v>431</c:v>
                </c:pt>
                <c:pt idx="39">
                  <c:v>348</c:v>
                </c:pt>
                <c:pt idx="40">
                  <c:v>496</c:v>
                </c:pt>
                <c:pt idx="41">
                  <c:v>589</c:v>
                </c:pt>
              </c:numCache>
            </c:numRef>
          </c:val>
          <c:smooth val="0"/>
          <c:extLst>
            <c:ext xmlns:c16="http://schemas.microsoft.com/office/drawing/2014/chart" uri="{C3380CC4-5D6E-409C-BE32-E72D297353CC}">
              <c16:uniqueId val="{00000000-C10A-4274-9DDD-42A9E2576983}"/>
            </c:ext>
          </c:extLst>
        </c:ser>
        <c:dLbls>
          <c:showLegendKey val="0"/>
          <c:showVal val="0"/>
          <c:showCatName val="0"/>
          <c:showSerName val="0"/>
          <c:showPercent val="0"/>
          <c:showBubbleSize val="0"/>
        </c:dLbls>
        <c:marker val="1"/>
        <c:smooth val="0"/>
        <c:axId val="1169806464"/>
        <c:axId val="1169806136"/>
      </c:lineChart>
      <c:lineChart>
        <c:grouping val="standard"/>
        <c:varyColors val="0"/>
        <c:ser>
          <c:idx val="1"/>
          <c:order val="1"/>
          <c:tx>
            <c:strRef>
              <c:f>'OAM_Ymanipul (2)'!$M$1</c:f>
              <c:strCache>
                <c:ptCount val="1"/>
                <c:pt idx="0">
                  <c:v>Summe der Lagerbestände</c:v>
                </c:pt>
              </c:strCache>
            </c:strRef>
          </c:tx>
          <c:spPr>
            <a:ln w="28575" cap="rnd">
              <a:solidFill>
                <a:schemeClr val="accent2"/>
              </a:solidFill>
              <a:round/>
            </a:ln>
            <a:effectLst/>
          </c:spPr>
          <c:marker>
            <c:symbol val="none"/>
          </c:marker>
          <c:val>
            <c:numRef>
              <c:f>'OAM_Ymanipul (2)'!$M$2:$M$43</c:f>
              <c:numCache>
                <c:formatCode>General</c:formatCode>
                <c:ptCount val="42"/>
                <c:pt idx="0">
                  <c:v>617</c:v>
                </c:pt>
                <c:pt idx="1">
                  <c:v>638</c:v>
                </c:pt>
                <c:pt idx="2">
                  <c:v>594</c:v>
                </c:pt>
                <c:pt idx="3">
                  <c:v>609</c:v>
                </c:pt>
                <c:pt idx="4">
                  <c:v>646</c:v>
                </c:pt>
                <c:pt idx="5">
                  <c:v>607</c:v>
                </c:pt>
                <c:pt idx="6">
                  <c:v>531</c:v>
                </c:pt>
                <c:pt idx="7">
                  <c:v>585</c:v>
                </c:pt>
                <c:pt idx="8">
                  <c:v>534</c:v>
                </c:pt>
                <c:pt idx="9">
                  <c:v>494</c:v>
                </c:pt>
                <c:pt idx="10">
                  <c:v>464</c:v>
                </c:pt>
                <c:pt idx="11">
                  <c:v>462</c:v>
                </c:pt>
                <c:pt idx="12">
                  <c:v>492</c:v>
                </c:pt>
                <c:pt idx="13">
                  <c:v>420</c:v>
                </c:pt>
                <c:pt idx="14">
                  <c:v>393</c:v>
                </c:pt>
                <c:pt idx="15">
                  <c:v>404</c:v>
                </c:pt>
                <c:pt idx="16">
                  <c:v>407</c:v>
                </c:pt>
                <c:pt idx="17">
                  <c:v>407</c:v>
                </c:pt>
                <c:pt idx="18">
                  <c:v>403</c:v>
                </c:pt>
                <c:pt idx="19">
                  <c:v>447</c:v>
                </c:pt>
                <c:pt idx="20">
                  <c:v>396</c:v>
                </c:pt>
                <c:pt idx="21">
                  <c:v>330</c:v>
                </c:pt>
                <c:pt idx="22">
                  <c:v>288</c:v>
                </c:pt>
                <c:pt idx="23">
                  <c:v>309</c:v>
                </c:pt>
                <c:pt idx="24">
                  <c:v>365</c:v>
                </c:pt>
                <c:pt idx="25">
                  <c:v>338</c:v>
                </c:pt>
                <c:pt idx="26">
                  <c:v>357</c:v>
                </c:pt>
                <c:pt idx="27">
                  <c:v>360</c:v>
                </c:pt>
                <c:pt idx="28">
                  <c:v>367</c:v>
                </c:pt>
                <c:pt idx="29">
                  <c:v>369</c:v>
                </c:pt>
                <c:pt idx="30">
                  <c:v>419</c:v>
                </c:pt>
                <c:pt idx="31">
                  <c:v>474</c:v>
                </c:pt>
                <c:pt idx="32">
                  <c:v>541</c:v>
                </c:pt>
                <c:pt idx="33">
                  <c:v>514</c:v>
                </c:pt>
                <c:pt idx="34">
                  <c:v>431</c:v>
                </c:pt>
                <c:pt idx="35">
                  <c:v>483</c:v>
                </c:pt>
                <c:pt idx="36">
                  <c:v>521</c:v>
                </c:pt>
                <c:pt idx="37">
                  <c:v>547</c:v>
                </c:pt>
                <c:pt idx="38">
                  <c:v>586</c:v>
                </c:pt>
                <c:pt idx="39">
                  <c:v>557</c:v>
                </c:pt>
                <c:pt idx="40">
                  <c:v>511</c:v>
                </c:pt>
                <c:pt idx="41">
                  <c:v>527</c:v>
                </c:pt>
              </c:numCache>
            </c:numRef>
          </c:val>
          <c:smooth val="0"/>
          <c:extLst>
            <c:ext xmlns:c16="http://schemas.microsoft.com/office/drawing/2014/chart" uri="{C3380CC4-5D6E-409C-BE32-E72D297353CC}">
              <c16:uniqueId val="{00000001-C10A-4274-9DDD-42A9E2576983}"/>
            </c:ext>
          </c:extLst>
        </c:ser>
        <c:dLbls>
          <c:showLegendKey val="0"/>
          <c:showVal val="0"/>
          <c:showCatName val="0"/>
          <c:showSerName val="0"/>
          <c:showPercent val="0"/>
          <c:showBubbleSize val="0"/>
        </c:dLbls>
        <c:marker val="1"/>
        <c:smooth val="0"/>
        <c:axId val="1161742208"/>
        <c:axId val="1161741880"/>
      </c:lineChart>
      <c:catAx>
        <c:axId val="11698064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9806136"/>
        <c:crosses val="autoZero"/>
        <c:auto val="1"/>
        <c:lblAlgn val="ctr"/>
        <c:lblOffset val="100"/>
        <c:noMultiLvlLbl val="0"/>
      </c:catAx>
      <c:valAx>
        <c:axId val="1169806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9806464"/>
        <c:crosses val="autoZero"/>
        <c:crossBetween val="between"/>
      </c:valAx>
      <c:valAx>
        <c:axId val="11617418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1742208"/>
        <c:crosses val="max"/>
        <c:crossBetween val="between"/>
      </c:valAx>
      <c:catAx>
        <c:axId val="1161742208"/>
        <c:scaling>
          <c:orientation val="minMax"/>
        </c:scaling>
        <c:delete val="1"/>
        <c:axPos val="b"/>
        <c:majorTickMark val="out"/>
        <c:minorTickMark val="none"/>
        <c:tickLblPos val="nextTo"/>
        <c:crossAx val="11617418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Verhältniss</a:t>
            </a:r>
            <a:r>
              <a:rPr lang="hu-HU" baseline="0"/>
              <a:t> als KPI: wenn die graue Linie zu niedrig ist, dann ist der Lagerbestand zu hoch?!</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'OAM_Ymanipul (2)'!$L$1</c:f>
              <c:strCache>
                <c:ptCount val="1"/>
                <c:pt idx="0">
                  <c:v>5Tage-Produktion</c:v>
                </c:pt>
              </c:strCache>
            </c:strRef>
          </c:tx>
          <c:spPr>
            <a:ln w="28575" cap="rnd">
              <a:solidFill>
                <a:schemeClr val="accent1"/>
              </a:solidFill>
              <a:round/>
            </a:ln>
            <a:effectLst/>
          </c:spPr>
          <c:marker>
            <c:symbol val="none"/>
          </c:marker>
          <c:val>
            <c:numRef>
              <c:f>'OAM_Ymanipul (2)'!$L$2:$L$43</c:f>
              <c:numCache>
                <c:formatCode>General</c:formatCode>
                <c:ptCount val="42"/>
                <c:pt idx="0">
                  <c:v>786</c:v>
                </c:pt>
                <c:pt idx="1">
                  <c:v>358</c:v>
                </c:pt>
                <c:pt idx="2">
                  <c:v>527</c:v>
                </c:pt>
                <c:pt idx="3">
                  <c:v>458</c:v>
                </c:pt>
                <c:pt idx="4">
                  <c:v>553</c:v>
                </c:pt>
                <c:pt idx="5">
                  <c:v>545</c:v>
                </c:pt>
                <c:pt idx="6">
                  <c:v>453</c:v>
                </c:pt>
                <c:pt idx="7">
                  <c:v>359</c:v>
                </c:pt>
                <c:pt idx="8">
                  <c:v>511</c:v>
                </c:pt>
                <c:pt idx="9">
                  <c:v>357</c:v>
                </c:pt>
                <c:pt idx="10">
                  <c:v>466</c:v>
                </c:pt>
                <c:pt idx="11">
                  <c:v>405</c:v>
                </c:pt>
                <c:pt idx="12">
                  <c:v>519</c:v>
                </c:pt>
                <c:pt idx="13">
                  <c:v>353</c:v>
                </c:pt>
                <c:pt idx="14">
                  <c:v>504</c:v>
                </c:pt>
                <c:pt idx="15">
                  <c:v>339</c:v>
                </c:pt>
                <c:pt idx="16">
                  <c:v>503</c:v>
                </c:pt>
                <c:pt idx="17">
                  <c:v>330</c:v>
                </c:pt>
                <c:pt idx="18">
                  <c:v>548</c:v>
                </c:pt>
                <c:pt idx="19">
                  <c:v>515</c:v>
                </c:pt>
                <c:pt idx="20">
                  <c:v>547</c:v>
                </c:pt>
                <c:pt idx="21">
                  <c:v>466</c:v>
                </c:pt>
                <c:pt idx="22">
                  <c:v>324</c:v>
                </c:pt>
                <c:pt idx="23">
                  <c:v>560</c:v>
                </c:pt>
                <c:pt idx="24">
                  <c:v>600</c:v>
                </c:pt>
                <c:pt idx="25">
                  <c:v>563</c:v>
                </c:pt>
                <c:pt idx="26">
                  <c:v>515</c:v>
                </c:pt>
                <c:pt idx="27">
                  <c:v>541</c:v>
                </c:pt>
                <c:pt idx="28">
                  <c:v>424</c:v>
                </c:pt>
                <c:pt idx="29">
                  <c:v>320</c:v>
                </c:pt>
                <c:pt idx="30">
                  <c:v>450</c:v>
                </c:pt>
                <c:pt idx="31">
                  <c:v>487</c:v>
                </c:pt>
                <c:pt idx="32">
                  <c:v>388</c:v>
                </c:pt>
                <c:pt idx="33">
                  <c:v>305</c:v>
                </c:pt>
                <c:pt idx="34">
                  <c:v>466</c:v>
                </c:pt>
                <c:pt idx="35">
                  <c:v>472</c:v>
                </c:pt>
                <c:pt idx="36">
                  <c:v>389</c:v>
                </c:pt>
                <c:pt idx="37">
                  <c:v>391</c:v>
                </c:pt>
                <c:pt idx="38">
                  <c:v>431</c:v>
                </c:pt>
                <c:pt idx="39">
                  <c:v>348</c:v>
                </c:pt>
                <c:pt idx="40">
                  <c:v>496</c:v>
                </c:pt>
                <c:pt idx="41">
                  <c:v>589</c:v>
                </c:pt>
              </c:numCache>
            </c:numRef>
          </c:val>
          <c:smooth val="0"/>
          <c:extLst>
            <c:ext xmlns:c16="http://schemas.microsoft.com/office/drawing/2014/chart" uri="{C3380CC4-5D6E-409C-BE32-E72D297353CC}">
              <c16:uniqueId val="{00000000-01B9-4015-A0FF-A31D2704057D}"/>
            </c:ext>
          </c:extLst>
        </c:ser>
        <c:ser>
          <c:idx val="1"/>
          <c:order val="1"/>
          <c:tx>
            <c:strRef>
              <c:f>'OAM_Ymanipul (2)'!$M$1</c:f>
              <c:strCache>
                <c:ptCount val="1"/>
                <c:pt idx="0">
                  <c:v>Summe der Lagerbestände</c:v>
                </c:pt>
              </c:strCache>
            </c:strRef>
          </c:tx>
          <c:spPr>
            <a:ln w="28575" cap="rnd">
              <a:solidFill>
                <a:schemeClr val="accent2"/>
              </a:solidFill>
              <a:round/>
            </a:ln>
            <a:effectLst/>
          </c:spPr>
          <c:marker>
            <c:symbol val="none"/>
          </c:marker>
          <c:val>
            <c:numRef>
              <c:f>'OAM_Ymanipul (2)'!$M$2:$M$43</c:f>
              <c:numCache>
                <c:formatCode>General</c:formatCode>
                <c:ptCount val="42"/>
                <c:pt idx="0">
                  <c:v>617</c:v>
                </c:pt>
                <c:pt idx="1">
                  <c:v>638</c:v>
                </c:pt>
                <c:pt idx="2">
                  <c:v>594</c:v>
                </c:pt>
                <c:pt idx="3">
                  <c:v>609</c:v>
                </c:pt>
                <c:pt idx="4">
                  <c:v>646</c:v>
                </c:pt>
                <c:pt idx="5">
                  <c:v>607</c:v>
                </c:pt>
                <c:pt idx="6">
                  <c:v>531</c:v>
                </c:pt>
                <c:pt idx="7">
                  <c:v>585</c:v>
                </c:pt>
                <c:pt idx="8">
                  <c:v>534</c:v>
                </c:pt>
                <c:pt idx="9">
                  <c:v>494</c:v>
                </c:pt>
                <c:pt idx="10">
                  <c:v>464</c:v>
                </c:pt>
                <c:pt idx="11">
                  <c:v>462</c:v>
                </c:pt>
                <c:pt idx="12">
                  <c:v>492</c:v>
                </c:pt>
                <c:pt idx="13">
                  <c:v>420</c:v>
                </c:pt>
                <c:pt idx="14">
                  <c:v>393</c:v>
                </c:pt>
                <c:pt idx="15">
                  <c:v>404</c:v>
                </c:pt>
                <c:pt idx="16">
                  <c:v>407</c:v>
                </c:pt>
                <c:pt idx="17">
                  <c:v>407</c:v>
                </c:pt>
                <c:pt idx="18">
                  <c:v>403</c:v>
                </c:pt>
                <c:pt idx="19">
                  <c:v>447</c:v>
                </c:pt>
                <c:pt idx="20">
                  <c:v>396</c:v>
                </c:pt>
                <c:pt idx="21">
                  <c:v>330</c:v>
                </c:pt>
                <c:pt idx="22">
                  <c:v>288</c:v>
                </c:pt>
                <c:pt idx="23">
                  <c:v>309</c:v>
                </c:pt>
                <c:pt idx="24">
                  <c:v>365</c:v>
                </c:pt>
                <c:pt idx="25">
                  <c:v>338</c:v>
                </c:pt>
                <c:pt idx="26">
                  <c:v>357</c:v>
                </c:pt>
                <c:pt idx="27">
                  <c:v>360</c:v>
                </c:pt>
                <c:pt idx="28">
                  <c:v>367</c:v>
                </c:pt>
                <c:pt idx="29">
                  <c:v>369</c:v>
                </c:pt>
                <c:pt idx="30">
                  <c:v>419</c:v>
                </c:pt>
                <c:pt idx="31">
                  <c:v>474</c:v>
                </c:pt>
                <c:pt idx="32">
                  <c:v>541</c:v>
                </c:pt>
                <c:pt idx="33">
                  <c:v>514</c:v>
                </c:pt>
                <c:pt idx="34">
                  <c:v>431</c:v>
                </c:pt>
                <c:pt idx="35">
                  <c:v>483</c:v>
                </c:pt>
                <c:pt idx="36">
                  <c:v>521</c:v>
                </c:pt>
                <c:pt idx="37">
                  <c:v>547</c:v>
                </c:pt>
                <c:pt idx="38">
                  <c:v>586</c:v>
                </c:pt>
                <c:pt idx="39">
                  <c:v>557</c:v>
                </c:pt>
                <c:pt idx="40">
                  <c:v>511</c:v>
                </c:pt>
                <c:pt idx="41">
                  <c:v>527</c:v>
                </c:pt>
              </c:numCache>
            </c:numRef>
          </c:val>
          <c:smooth val="0"/>
          <c:extLst>
            <c:ext xmlns:c16="http://schemas.microsoft.com/office/drawing/2014/chart" uri="{C3380CC4-5D6E-409C-BE32-E72D297353CC}">
              <c16:uniqueId val="{00000001-01B9-4015-A0FF-A31D2704057D}"/>
            </c:ext>
          </c:extLst>
        </c:ser>
        <c:dLbls>
          <c:showLegendKey val="0"/>
          <c:showVal val="0"/>
          <c:showCatName val="0"/>
          <c:showSerName val="0"/>
          <c:showPercent val="0"/>
          <c:showBubbleSize val="0"/>
        </c:dLbls>
        <c:marker val="1"/>
        <c:smooth val="0"/>
        <c:axId val="1163298864"/>
        <c:axId val="1163298208"/>
      </c:lineChart>
      <c:lineChart>
        <c:grouping val="standard"/>
        <c:varyColors val="0"/>
        <c:ser>
          <c:idx val="2"/>
          <c:order val="2"/>
          <c:tx>
            <c:strRef>
              <c:f>'OAM_Ymanipul (2)'!$N$1</c:f>
              <c:strCache>
                <c:ptCount val="1"/>
                <c:pt idx="0">
                  <c:v>Verhältnis</c:v>
                </c:pt>
              </c:strCache>
            </c:strRef>
          </c:tx>
          <c:spPr>
            <a:ln w="28575" cap="rnd">
              <a:solidFill>
                <a:schemeClr val="accent3"/>
              </a:solidFill>
              <a:round/>
            </a:ln>
            <a:effectLst/>
          </c:spPr>
          <c:marker>
            <c:symbol val="none"/>
          </c:marker>
          <c:val>
            <c:numRef>
              <c:f>'OAM_Ymanipul (2)'!$N$2:$N$43</c:f>
              <c:numCache>
                <c:formatCode>0.00</c:formatCode>
                <c:ptCount val="42"/>
                <c:pt idx="0">
                  <c:v>1.2739059967585089</c:v>
                </c:pt>
                <c:pt idx="1">
                  <c:v>0.56112852664576807</c:v>
                </c:pt>
                <c:pt idx="2">
                  <c:v>0.88720538720538722</c:v>
                </c:pt>
                <c:pt idx="3">
                  <c:v>0.7520525451559934</c:v>
                </c:pt>
                <c:pt idx="4">
                  <c:v>0.85603715170278638</c:v>
                </c:pt>
                <c:pt idx="5">
                  <c:v>0.89785831960461282</c:v>
                </c:pt>
                <c:pt idx="6">
                  <c:v>0.85310734463276838</c:v>
                </c:pt>
                <c:pt idx="7">
                  <c:v>0.61367521367521372</c:v>
                </c:pt>
                <c:pt idx="8">
                  <c:v>0.95692883895131087</c:v>
                </c:pt>
                <c:pt idx="9">
                  <c:v>0.72267206477732793</c:v>
                </c:pt>
                <c:pt idx="10">
                  <c:v>1.0043103448275863</c:v>
                </c:pt>
                <c:pt idx="11">
                  <c:v>0.87662337662337664</c:v>
                </c:pt>
                <c:pt idx="12">
                  <c:v>1.0548780487804879</c:v>
                </c:pt>
                <c:pt idx="13">
                  <c:v>0.84047619047619049</c:v>
                </c:pt>
                <c:pt idx="14">
                  <c:v>1.282442748091603</c:v>
                </c:pt>
                <c:pt idx="15">
                  <c:v>0.83910891089108908</c:v>
                </c:pt>
                <c:pt idx="16">
                  <c:v>1.2358722358722358</c:v>
                </c:pt>
                <c:pt idx="17">
                  <c:v>0.81081081081081086</c:v>
                </c:pt>
                <c:pt idx="18">
                  <c:v>1.3598014888337469</c:v>
                </c:pt>
                <c:pt idx="19">
                  <c:v>1.1521252796420582</c:v>
                </c:pt>
                <c:pt idx="20">
                  <c:v>1.3813131313131313</c:v>
                </c:pt>
                <c:pt idx="21">
                  <c:v>1.4121212121212121</c:v>
                </c:pt>
                <c:pt idx="22">
                  <c:v>1.125</c:v>
                </c:pt>
                <c:pt idx="23">
                  <c:v>1.8122977346278317</c:v>
                </c:pt>
                <c:pt idx="24">
                  <c:v>1.6438356164383561</c:v>
                </c:pt>
                <c:pt idx="25">
                  <c:v>1.665680473372781</c:v>
                </c:pt>
                <c:pt idx="26">
                  <c:v>1.4425770308123249</c:v>
                </c:pt>
                <c:pt idx="27">
                  <c:v>1.5027777777777778</c:v>
                </c:pt>
                <c:pt idx="28">
                  <c:v>1.1553133514986376</c:v>
                </c:pt>
                <c:pt idx="29">
                  <c:v>0.86720867208672092</c:v>
                </c:pt>
                <c:pt idx="30">
                  <c:v>1.0739856801909309</c:v>
                </c:pt>
                <c:pt idx="31">
                  <c:v>1.0274261603375527</c:v>
                </c:pt>
                <c:pt idx="32">
                  <c:v>0.71719038817005543</c:v>
                </c:pt>
                <c:pt idx="33">
                  <c:v>0.5933852140077821</c:v>
                </c:pt>
                <c:pt idx="34">
                  <c:v>1.0812064965197217</c:v>
                </c:pt>
                <c:pt idx="35">
                  <c:v>0.97722567287784678</c:v>
                </c:pt>
                <c:pt idx="36">
                  <c:v>0.74664107485604603</c:v>
                </c:pt>
                <c:pt idx="37">
                  <c:v>0.71480804387568553</c:v>
                </c:pt>
                <c:pt idx="38">
                  <c:v>0.73549488054607504</c:v>
                </c:pt>
                <c:pt idx="39">
                  <c:v>0.62477558348294437</c:v>
                </c:pt>
                <c:pt idx="40">
                  <c:v>0.97064579256360073</c:v>
                </c:pt>
                <c:pt idx="41">
                  <c:v>1.1176470588235294</c:v>
                </c:pt>
              </c:numCache>
            </c:numRef>
          </c:val>
          <c:smooth val="0"/>
          <c:extLst>
            <c:ext xmlns:c16="http://schemas.microsoft.com/office/drawing/2014/chart" uri="{C3380CC4-5D6E-409C-BE32-E72D297353CC}">
              <c16:uniqueId val="{00000002-01B9-4015-A0FF-A31D2704057D}"/>
            </c:ext>
          </c:extLst>
        </c:ser>
        <c:dLbls>
          <c:showLegendKey val="0"/>
          <c:showVal val="0"/>
          <c:showCatName val="0"/>
          <c:showSerName val="0"/>
          <c:showPercent val="0"/>
          <c:showBubbleSize val="0"/>
        </c:dLbls>
        <c:marker val="1"/>
        <c:smooth val="0"/>
        <c:axId val="525517152"/>
        <c:axId val="372073848"/>
      </c:lineChart>
      <c:catAx>
        <c:axId val="11632988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298208"/>
        <c:crosses val="autoZero"/>
        <c:auto val="1"/>
        <c:lblAlgn val="ctr"/>
        <c:lblOffset val="100"/>
        <c:noMultiLvlLbl val="0"/>
      </c:catAx>
      <c:valAx>
        <c:axId val="1163298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298864"/>
        <c:crosses val="autoZero"/>
        <c:crossBetween val="between"/>
      </c:valAx>
      <c:valAx>
        <c:axId val="372073848"/>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5517152"/>
        <c:crosses val="max"/>
        <c:crossBetween val="between"/>
      </c:valAx>
      <c:catAx>
        <c:axId val="525517152"/>
        <c:scaling>
          <c:orientation val="minMax"/>
        </c:scaling>
        <c:delete val="1"/>
        <c:axPos val="b"/>
        <c:majorTickMark val="out"/>
        <c:minorTickMark val="none"/>
        <c:tickLblPos val="nextTo"/>
        <c:crossAx val="37207384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Rationalität</a:t>
            </a:r>
            <a:r>
              <a:rPr lang="hu-HU" baseline="0"/>
              <a:t> der Konstellationen: Produktion vs. Lagerbestand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'antidiskriminativ (Prod.dir)'!$M$139</c:f>
              <c:strCache>
                <c:ptCount val="1"/>
                <c:pt idx="0">
                  <c:v>Becslés</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val>
            <c:numRef>
              <c:f>'antidiskriminativ (Prod.dir)'!$M$140:$M$181</c:f>
              <c:numCache>
                <c:formatCode>General</c:formatCode>
                <c:ptCount val="42"/>
                <c:pt idx="0">
                  <c:v>1000</c:v>
                </c:pt>
                <c:pt idx="1">
                  <c:v>1000</c:v>
                </c:pt>
                <c:pt idx="2">
                  <c:v>1000</c:v>
                </c:pt>
                <c:pt idx="3">
                  <c:v>1000</c:v>
                </c:pt>
                <c:pt idx="4">
                  <c:v>1000</c:v>
                </c:pt>
                <c:pt idx="5">
                  <c:v>1000.5</c:v>
                </c:pt>
                <c:pt idx="6">
                  <c:v>1000</c:v>
                </c:pt>
                <c:pt idx="7">
                  <c:v>997</c:v>
                </c:pt>
                <c:pt idx="8">
                  <c:v>1000</c:v>
                </c:pt>
                <c:pt idx="9">
                  <c:v>1000</c:v>
                </c:pt>
                <c:pt idx="10">
                  <c:v>1000</c:v>
                </c:pt>
                <c:pt idx="11">
                  <c:v>1000</c:v>
                </c:pt>
                <c:pt idx="12">
                  <c:v>1000</c:v>
                </c:pt>
                <c:pt idx="13">
                  <c:v>1000</c:v>
                </c:pt>
                <c:pt idx="14">
                  <c:v>1000</c:v>
                </c:pt>
                <c:pt idx="15">
                  <c:v>1000</c:v>
                </c:pt>
                <c:pt idx="16">
                  <c:v>1000</c:v>
                </c:pt>
                <c:pt idx="17">
                  <c:v>999.5</c:v>
                </c:pt>
                <c:pt idx="18">
                  <c:v>1002.5</c:v>
                </c:pt>
                <c:pt idx="19">
                  <c:v>1000</c:v>
                </c:pt>
                <c:pt idx="20">
                  <c:v>1000</c:v>
                </c:pt>
                <c:pt idx="21">
                  <c:v>1000</c:v>
                </c:pt>
                <c:pt idx="22">
                  <c:v>999.5</c:v>
                </c:pt>
                <c:pt idx="23">
                  <c:v>1000</c:v>
                </c:pt>
                <c:pt idx="24">
                  <c:v>999.5</c:v>
                </c:pt>
                <c:pt idx="25">
                  <c:v>1000</c:v>
                </c:pt>
                <c:pt idx="26">
                  <c:v>1000</c:v>
                </c:pt>
                <c:pt idx="27">
                  <c:v>1000</c:v>
                </c:pt>
                <c:pt idx="28">
                  <c:v>1000</c:v>
                </c:pt>
                <c:pt idx="29">
                  <c:v>999.5</c:v>
                </c:pt>
                <c:pt idx="30">
                  <c:v>1000</c:v>
                </c:pt>
                <c:pt idx="31">
                  <c:v>1000.5</c:v>
                </c:pt>
                <c:pt idx="32">
                  <c:v>1000.5</c:v>
                </c:pt>
                <c:pt idx="33">
                  <c:v>1000</c:v>
                </c:pt>
                <c:pt idx="34">
                  <c:v>1000</c:v>
                </c:pt>
                <c:pt idx="35">
                  <c:v>1000</c:v>
                </c:pt>
                <c:pt idx="36">
                  <c:v>1000</c:v>
                </c:pt>
                <c:pt idx="37">
                  <c:v>1000</c:v>
                </c:pt>
                <c:pt idx="38">
                  <c:v>1000</c:v>
                </c:pt>
                <c:pt idx="39">
                  <c:v>1000</c:v>
                </c:pt>
                <c:pt idx="40">
                  <c:v>1000</c:v>
                </c:pt>
                <c:pt idx="41">
                  <c:v>1000</c:v>
                </c:pt>
              </c:numCache>
            </c:numRef>
          </c:val>
          <c:smooth val="0"/>
          <c:extLst>
            <c:ext xmlns:c16="http://schemas.microsoft.com/office/drawing/2014/chart" uri="{C3380CC4-5D6E-409C-BE32-E72D297353CC}">
              <c16:uniqueId val="{00000000-9F43-4772-8D04-1A459D8A8E0F}"/>
            </c:ext>
          </c:extLst>
        </c:ser>
        <c:ser>
          <c:idx val="1"/>
          <c:order val="1"/>
          <c:tx>
            <c:strRef>
              <c:f>'antidiskriminativ (Prod.dir)'!$N$139</c:f>
              <c:strCache>
                <c:ptCount val="1"/>
                <c:pt idx="0">
                  <c:v>Tény+0</c:v>
                </c:pt>
              </c:strCache>
            </c:strRef>
          </c:tx>
          <c:spPr>
            <a:ln w="28575" cap="rnd">
              <a:solidFill>
                <a:schemeClr val="accent2"/>
              </a:solidFill>
              <a:round/>
            </a:ln>
            <a:effectLst/>
          </c:spPr>
          <c:marker>
            <c:symbol val="none"/>
          </c:marker>
          <c:val>
            <c:numRef>
              <c:f>'antidiskriminativ (Prod.dir)'!$N$140:$N$181</c:f>
              <c:numCache>
                <c:formatCode>General</c:formatCode>
                <c:ptCount val="42"/>
                <c:pt idx="0">
                  <c:v>1000</c:v>
                </c:pt>
                <c:pt idx="1">
                  <c:v>1000</c:v>
                </c:pt>
                <c:pt idx="2">
                  <c:v>1000</c:v>
                </c:pt>
                <c:pt idx="3">
                  <c:v>1000</c:v>
                </c:pt>
                <c:pt idx="4">
                  <c:v>1000</c:v>
                </c:pt>
                <c:pt idx="5">
                  <c:v>1000</c:v>
                </c:pt>
                <c:pt idx="6">
                  <c:v>1000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1000</c:v>
                </c:pt>
                <c:pt idx="34">
                  <c:v>1000</c:v>
                </c:pt>
                <c:pt idx="35">
                  <c:v>1000</c:v>
                </c:pt>
                <c:pt idx="36">
                  <c:v>1000</c:v>
                </c:pt>
                <c:pt idx="37">
                  <c:v>1000</c:v>
                </c:pt>
                <c:pt idx="38">
                  <c:v>1000</c:v>
                </c:pt>
                <c:pt idx="39">
                  <c:v>1000</c:v>
                </c:pt>
                <c:pt idx="40">
                  <c:v>1000</c:v>
                </c:pt>
                <c:pt idx="41">
                  <c:v>1000</c:v>
                </c:pt>
              </c:numCache>
            </c:numRef>
          </c:val>
          <c:smooth val="0"/>
          <c:extLst>
            <c:ext xmlns:c16="http://schemas.microsoft.com/office/drawing/2014/chart" uri="{C3380CC4-5D6E-409C-BE32-E72D297353CC}">
              <c16:uniqueId val="{00000001-9F43-4772-8D04-1A459D8A8E0F}"/>
            </c:ext>
          </c:extLst>
        </c:ser>
        <c:dLbls>
          <c:showLegendKey val="0"/>
          <c:showVal val="0"/>
          <c:showCatName val="0"/>
          <c:showSerName val="0"/>
          <c:showPercent val="0"/>
          <c:showBubbleSize val="0"/>
        </c:dLbls>
        <c:smooth val="0"/>
        <c:axId val="815429704"/>
        <c:axId val="815428720"/>
      </c:lineChart>
      <c:catAx>
        <c:axId val="8154297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428720"/>
        <c:crosses val="autoZero"/>
        <c:auto val="1"/>
        <c:lblAlgn val="ctr"/>
        <c:lblOffset val="100"/>
        <c:noMultiLvlLbl val="0"/>
      </c:catAx>
      <c:valAx>
        <c:axId val="815428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429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'antidiskriminative (Prod.ind)'!$M$139</c:f>
              <c:strCache>
                <c:ptCount val="1"/>
                <c:pt idx="0">
                  <c:v>Schaetzung</c:v>
                </c:pt>
              </c:strCache>
            </c:strRef>
          </c:tx>
          <c:spPr>
            <a:ln w="28575" cap="rnd">
              <a:solidFill>
                <a:schemeClr val="accent1"/>
              </a:solidFill>
              <a:round/>
            </a:ln>
            <a:effectLst/>
          </c:spPr>
          <c:marker>
            <c:symbol val="none"/>
          </c:marker>
          <c:val>
            <c:numRef>
              <c:f>'antidiskriminative (Prod.ind)'!$M$140:$M$181</c:f>
              <c:numCache>
                <c:formatCode>General</c:formatCode>
                <c:ptCount val="42"/>
                <c:pt idx="0">
                  <c:v>999.6</c:v>
                </c:pt>
                <c:pt idx="1">
                  <c:v>999.6</c:v>
                </c:pt>
                <c:pt idx="2">
                  <c:v>999.6</c:v>
                </c:pt>
                <c:pt idx="3">
                  <c:v>999.6</c:v>
                </c:pt>
                <c:pt idx="4">
                  <c:v>999.6</c:v>
                </c:pt>
                <c:pt idx="5">
                  <c:v>999.1</c:v>
                </c:pt>
                <c:pt idx="6">
                  <c:v>999.6</c:v>
                </c:pt>
                <c:pt idx="7">
                  <c:v>1029.5999999999999</c:v>
                </c:pt>
                <c:pt idx="8">
                  <c:v>1012.6</c:v>
                </c:pt>
                <c:pt idx="9">
                  <c:v>999.1</c:v>
                </c:pt>
                <c:pt idx="10">
                  <c:v>999.1</c:v>
                </c:pt>
                <c:pt idx="11">
                  <c:v>997.1</c:v>
                </c:pt>
                <c:pt idx="12">
                  <c:v>999.1</c:v>
                </c:pt>
                <c:pt idx="13">
                  <c:v>1014.6</c:v>
                </c:pt>
                <c:pt idx="14">
                  <c:v>977.1</c:v>
                </c:pt>
                <c:pt idx="15">
                  <c:v>999.6</c:v>
                </c:pt>
                <c:pt idx="16">
                  <c:v>980.6</c:v>
                </c:pt>
                <c:pt idx="17">
                  <c:v>999.6</c:v>
                </c:pt>
                <c:pt idx="18">
                  <c:v>974.6</c:v>
                </c:pt>
                <c:pt idx="19">
                  <c:v>999.6</c:v>
                </c:pt>
                <c:pt idx="20">
                  <c:v>999.6</c:v>
                </c:pt>
                <c:pt idx="21">
                  <c:v>999.6</c:v>
                </c:pt>
                <c:pt idx="22">
                  <c:v>1000.1</c:v>
                </c:pt>
                <c:pt idx="23">
                  <c:v>994.1</c:v>
                </c:pt>
                <c:pt idx="24">
                  <c:v>998.6</c:v>
                </c:pt>
                <c:pt idx="25">
                  <c:v>999.6</c:v>
                </c:pt>
                <c:pt idx="26">
                  <c:v>999.6</c:v>
                </c:pt>
                <c:pt idx="27">
                  <c:v>1000.1</c:v>
                </c:pt>
                <c:pt idx="28">
                  <c:v>999.6</c:v>
                </c:pt>
                <c:pt idx="29">
                  <c:v>999.6</c:v>
                </c:pt>
                <c:pt idx="30">
                  <c:v>999.1</c:v>
                </c:pt>
                <c:pt idx="31">
                  <c:v>999.6</c:v>
                </c:pt>
                <c:pt idx="32">
                  <c:v>1000.1</c:v>
                </c:pt>
                <c:pt idx="33">
                  <c:v>1055.0999999999999</c:v>
                </c:pt>
                <c:pt idx="34">
                  <c:v>999.1</c:v>
                </c:pt>
                <c:pt idx="35">
                  <c:v>1006.1</c:v>
                </c:pt>
                <c:pt idx="36">
                  <c:v>1000.1</c:v>
                </c:pt>
                <c:pt idx="37">
                  <c:v>1000.1</c:v>
                </c:pt>
                <c:pt idx="38">
                  <c:v>998.6</c:v>
                </c:pt>
                <c:pt idx="39">
                  <c:v>999.6</c:v>
                </c:pt>
                <c:pt idx="40">
                  <c:v>999.6</c:v>
                </c:pt>
                <c:pt idx="41">
                  <c:v>973.6</c:v>
                </c:pt>
              </c:numCache>
            </c:numRef>
          </c:val>
          <c:smooth val="0"/>
          <c:extLst>
            <c:ext xmlns:c16="http://schemas.microsoft.com/office/drawing/2014/chart" uri="{C3380CC4-5D6E-409C-BE32-E72D297353CC}">
              <c16:uniqueId val="{00000000-D8B0-46C2-A1E2-ED27633FB103}"/>
            </c:ext>
          </c:extLst>
        </c:ser>
        <c:ser>
          <c:idx val="1"/>
          <c:order val="1"/>
          <c:tx>
            <c:strRef>
              <c:f>'antidiskriminative (Prod.ind)'!$N$139</c:f>
              <c:strCache>
                <c:ptCount val="1"/>
                <c:pt idx="0">
                  <c:v>Fakt</c:v>
                </c:pt>
              </c:strCache>
            </c:strRef>
          </c:tx>
          <c:spPr>
            <a:ln w="28575" cap="rnd">
              <a:solidFill>
                <a:schemeClr val="accent2"/>
              </a:solidFill>
              <a:round/>
            </a:ln>
            <a:effectLst/>
          </c:spPr>
          <c:marker>
            <c:symbol val="none"/>
          </c:marker>
          <c:val>
            <c:numRef>
              <c:f>'antidiskriminative (Prod.ind)'!$N$140:$N$181</c:f>
              <c:numCache>
                <c:formatCode>General</c:formatCode>
                <c:ptCount val="42"/>
                <c:pt idx="0">
                  <c:v>1000</c:v>
                </c:pt>
                <c:pt idx="1">
                  <c:v>1000</c:v>
                </c:pt>
                <c:pt idx="2">
                  <c:v>1000</c:v>
                </c:pt>
                <c:pt idx="3">
                  <c:v>1000</c:v>
                </c:pt>
                <c:pt idx="4">
                  <c:v>1000</c:v>
                </c:pt>
                <c:pt idx="5">
                  <c:v>1000</c:v>
                </c:pt>
                <c:pt idx="6">
                  <c:v>1000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1000</c:v>
                </c:pt>
                <c:pt idx="34">
                  <c:v>1000</c:v>
                </c:pt>
                <c:pt idx="35">
                  <c:v>1000</c:v>
                </c:pt>
                <c:pt idx="36">
                  <c:v>1000</c:v>
                </c:pt>
                <c:pt idx="37">
                  <c:v>1000</c:v>
                </c:pt>
                <c:pt idx="38">
                  <c:v>1000</c:v>
                </c:pt>
                <c:pt idx="39">
                  <c:v>1000</c:v>
                </c:pt>
                <c:pt idx="40">
                  <c:v>1000</c:v>
                </c:pt>
                <c:pt idx="41">
                  <c:v>1000</c:v>
                </c:pt>
              </c:numCache>
            </c:numRef>
          </c:val>
          <c:smooth val="0"/>
          <c:extLst>
            <c:ext xmlns:c16="http://schemas.microsoft.com/office/drawing/2014/chart" uri="{C3380CC4-5D6E-409C-BE32-E72D297353CC}">
              <c16:uniqueId val="{00000001-D8B0-46C2-A1E2-ED27633FB103}"/>
            </c:ext>
          </c:extLst>
        </c:ser>
        <c:dLbls>
          <c:showLegendKey val="0"/>
          <c:showVal val="0"/>
          <c:showCatName val="0"/>
          <c:showSerName val="0"/>
          <c:showPercent val="0"/>
          <c:showBubbleSize val="0"/>
        </c:dLbls>
        <c:smooth val="0"/>
        <c:axId val="801226720"/>
        <c:axId val="801230328"/>
      </c:lineChart>
      <c:catAx>
        <c:axId val="8012267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230328"/>
        <c:crosses val="autoZero"/>
        <c:auto val="1"/>
        <c:lblAlgn val="ctr"/>
        <c:lblOffset val="100"/>
        <c:noMultiLvlLbl val="0"/>
      </c:catAx>
      <c:valAx>
        <c:axId val="801230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22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Symmetrie</a:t>
            </a:r>
            <a:r>
              <a:rPr lang="hu-HU" baseline="0"/>
              <a:t> der Rationalität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'antidiskriminative (Prod.ind)'!$U$139</c:f>
              <c:strCache>
                <c:ptCount val="1"/>
                <c:pt idx="0">
                  <c:v>Y0_direkt</c:v>
                </c:pt>
              </c:strCache>
            </c:strRef>
          </c:tx>
          <c:spPr>
            <a:ln w="28575" cap="rnd">
              <a:solidFill>
                <a:schemeClr val="accent1"/>
              </a:solidFill>
              <a:round/>
            </a:ln>
            <a:effectLst/>
          </c:spPr>
          <c:marker>
            <c:symbol val="none"/>
          </c:marker>
          <c:val>
            <c:numRef>
              <c:f>'antidiskriminative (Prod.ind)'!$U$140:$U$181</c:f>
              <c:numCache>
                <c:formatCode>General</c:formatCode>
                <c:ptCount val="42"/>
                <c:pt idx="0">
                  <c:v>1000</c:v>
                </c:pt>
                <c:pt idx="1">
                  <c:v>1000</c:v>
                </c:pt>
                <c:pt idx="2">
                  <c:v>1000</c:v>
                </c:pt>
                <c:pt idx="3">
                  <c:v>1000</c:v>
                </c:pt>
                <c:pt idx="4">
                  <c:v>1000</c:v>
                </c:pt>
                <c:pt idx="5">
                  <c:v>1000.5</c:v>
                </c:pt>
                <c:pt idx="6">
                  <c:v>1000</c:v>
                </c:pt>
                <c:pt idx="7">
                  <c:v>997</c:v>
                </c:pt>
                <c:pt idx="8">
                  <c:v>1000</c:v>
                </c:pt>
                <c:pt idx="9">
                  <c:v>1000</c:v>
                </c:pt>
                <c:pt idx="10">
                  <c:v>1000</c:v>
                </c:pt>
                <c:pt idx="11">
                  <c:v>1000</c:v>
                </c:pt>
                <c:pt idx="12">
                  <c:v>1000</c:v>
                </c:pt>
                <c:pt idx="13">
                  <c:v>1000</c:v>
                </c:pt>
                <c:pt idx="14">
                  <c:v>1000</c:v>
                </c:pt>
                <c:pt idx="15">
                  <c:v>1000</c:v>
                </c:pt>
                <c:pt idx="16">
                  <c:v>1000</c:v>
                </c:pt>
                <c:pt idx="17">
                  <c:v>999.5</c:v>
                </c:pt>
                <c:pt idx="18">
                  <c:v>1002.5</c:v>
                </c:pt>
                <c:pt idx="19">
                  <c:v>1000</c:v>
                </c:pt>
                <c:pt idx="20">
                  <c:v>1000</c:v>
                </c:pt>
                <c:pt idx="21">
                  <c:v>1000</c:v>
                </c:pt>
                <c:pt idx="22">
                  <c:v>999.5</c:v>
                </c:pt>
                <c:pt idx="23">
                  <c:v>1000</c:v>
                </c:pt>
                <c:pt idx="24">
                  <c:v>999.5</c:v>
                </c:pt>
                <c:pt idx="25">
                  <c:v>1000</c:v>
                </c:pt>
                <c:pt idx="26">
                  <c:v>1000</c:v>
                </c:pt>
                <c:pt idx="27">
                  <c:v>1000</c:v>
                </c:pt>
                <c:pt idx="28">
                  <c:v>1000</c:v>
                </c:pt>
                <c:pt idx="29">
                  <c:v>999.5</c:v>
                </c:pt>
                <c:pt idx="30">
                  <c:v>1000</c:v>
                </c:pt>
                <c:pt idx="31">
                  <c:v>1000.5</c:v>
                </c:pt>
                <c:pt idx="32">
                  <c:v>1000.5</c:v>
                </c:pt>
                <c:pt idx="33">
                  <c:v>1000</c:v>
                </c:pt>
                <c:pt idx="34">
                  <c:v>1000</c:v>
                </c:pt>
                <c:pt idx="35">
                  <c:v>1000</c:v>
                </c:pt>
                <c:pt idx="36">
                  <c:v>1000</c:v>
                </c:pt>
                <c:pt idx="37">
                  <c:v>1000</c:v>
                </c:pt>
                <c:pt idx="38">
                  <c:v>1000</c:v>
                </c:pt>
                <c:pt idx="39">
                  <c:v>1000</c:v>
                </c:pt>
                <c:pt idx="40">
                  <c:v>1000</c:v>
                </c:pt>
                <c:pt idx="41">
                  <c:v>1000</c:v>
                </c:pt>
              </c:numCache>
            </c:numRef>
          </c:val>
          <c:smooth val="0"/>
          <c:extLst>
            <c:ext xmlns:c16="http://schemas.microsoft.com/office/drawing/2014/chart" uri="{C3380CC4-5D6E-409C-BE32-E72D297353CC}">
              <c16:uniqueId val="{00000000-3770-45BA-8576-C79896CEC95E}"/>
            </c:ext>
          </c:extLst>
        </c:ser>
        <c:dLbls>
          <c:showLegendKey val="0"/>
          <c:showVal val="0"/>
          <c:showCatName val="0"/>
          <c:showSerName val="0"/>
          <c:showPercent val="0"/>
          <c:showBubbleSize val="0"/>
        </c:dLbls>
        <c:marker val="1"/>
        <c:smooth val="0"/>
        <c:axId val="1159329408"/>
        <c:axId val="1159330392"/>
      </c:lineChart>
      <c:lineChart>
        <c:grouping val="standard"/>
        <c:varyColors val="0"/>
        <c:ser>
          <c:idx val="1"/>
          <c:order val="1"/>
          <c:tx>
            <c:strRef>
              <c:f>'antidiskriminative (Prod.ind)'!$V$139</c:f>
              <c:strCache>
                <c:ptCount val="1"/>
                <c:pt idx="0">
                  <c:v>Y0_indirekt</c:v>
                </c:pt>
              </c:strCache>
            </c:strRef>
          </c:tx>
          <c:spPr>
            <a:ln w="28575" cap="rnd">
              <a:solidFill>
                <a:schemeClr val="accent2"/>
              </a:solidFill>
              <a:round/>
            </a:ln>
            <a:effectLst/>
          </c:spPr>
          <c:marker>
            <c:symbol val="none"/>
          </c:marker>
          <c:val>
            <c:numRef>
              <c:f>'antidiskriminative (Prod.ind)'!$V$140:$V$181</c:f>
              <c:numCache>
                <c:formatCode>General</c:formatCode>
                <c:ptCount val="42"/>
                <c:pt idx="0">
                  <c:v>999.6</c:v>
                </c:pt>
                <c:pt idx="1">
                  <c:v>999.6</c:v>
                </c:pt>
                <c:pt idx="2">
                  <c:v>999.6</c:v>
                </c:pt>
                <c:pt idx="3">
                  <c:v>999.6</c:v>
                </c:pt>
                <c:pt idx="4">
                  <c:v>999.6</c:v>
                </c:pt>
                <c:pt idx="5">
                  <c:v>999.1</c:v>
                </c:pt>
                <c:pt idx="6">
                  <c:v>999.6</c:v>
                </c:pt>
                <c:pt idx="7">
                  <c:v>1029.5999999999999</c:v>
                </c:pt>
                <c:pt idx="8">
                  <c:v>1012.6</c:v>
                </c:pt>
                <c:pt idx="9">
                  <c:v>999.1</c:v>
                </c:pt>
                <c:pt idx="10">
                  <c:v>999.1</c:v>
                </c:pt>
                <c:pt idx="11">
                  <c:v>997.1</c:v>
                </c:pt>
                <c:pt idx="12">
                  <c:v>999.1</c:v>
                </c:pt>
                <c:pt idx="13">
                  <c:v>1014.6</c:v>
                </c:pt>
                <c:pt idx="14">
                  <c:v>977.1</c:v>
                </c:pt>
                <c:pt idx="15">
                  <c:v>999.6</c:v>
                </c:pt>
                <c:pt idx="16">
                  <c:v>980.6</c:v>
                </c:pt>
                <c:pt idx="17">
                  <c:v>999.6</c:v>
                </c:pt>
                <c:pt idx="18">
                  <c:v>974.6</c:v>
                </c:pt>
                <c:pt idx="19">
                  <c:v>999.6</c:v>
                </c:pt>
                <c:pt idx="20">
                  <c:v>999.6</c:v>
                </c:pt>
                <c:pt idx="21">
                  <c:v>999.6</c:v>
                </c:pt>
                <c:pt idx="22">
                  <c:v>1000.1</c:v>
                </c:pt>
                <c:pt idx="23">
                  <c:v>994.1</c:v>
                </c:pt>
                <c:pt idx="24">
                  <c:v>998.6</c:v>
                </c:pt>
                <c:pt idx="25">
                  <c:v>999.6</c:v>
                </c:pt>
                <c:pt idx="26">
                  <c:v>999.6</c:v>
                </c:pt>
                <c:pt idx="27">
                  <c:v>1000.1</c:v>
                </c:pt>
                <c:pt idx="28">
                  <c:v>999.6</c:v>
                </c:pt>
                <c:pt idx="29">
                  <c:v>999.6</c:v>
                </c:pt>
                <c:pt idx="30">
                  <c:v>999.1</c:v>
                </c:pt>
                <c:pt idx="31">
                  <c:v>999.6</c:v>
                </c:pt>
                <c:pt idx="32">
                  <c:v>1000.1</c:v>
                </c:pt>
                <c:pt idx="33">
                  <c:v>1055.0999999999999</c:v>
                </c:pt>
                <c:pt idx="34">
                  <c:v>999.1</c:v>
                </c:pt>
                <c:pt idx="35">
                  <c:v>1006.1</c:v>
                </c:pt>
                <c:pt idx="36">
                  <c:v>1000.1</c:v>
                </c:pt>
                <c:pt idx="37">
                  <c:v>1000.1</c:v>
                </c:pt>
                <c:pt idx="38">
                  <c:v>998.6</c:v>
                </c:pt>
                <c:pt idx="39">
                  <c:v>999.6</c:v>
                </c:pt>
                <c:pt idx="40">
                  <c:v>999.6</c:v>
                </c:pt>
                <c:pt idx="41">
                  <c:v>973.6</c:v>
                </c:pt>
              </c:numCache>
            </c:numRef>
          </c:val>
          <c:smooth val="0"/>
          <c:extLst>
            <c:ext xmlns:c16="http://schemas.microsoft.com/office/drawing/2014/chart" uri="{C3380CC4-5D6E-409C-BE32-E72D297353CC}">
              <c16:uniqueId val="{00000001-3770-45BA-8576-C79896CEC95E}"/>
            </c:ext>
          </c:extLst>
        </c:ser>
        <c:dLbls>
          <c:showLegendKey val="0"/>
          <c:showVal val="0"/>
          <c:showCatName val="0"/>
          <c:showSerName val="0"/>
          <c:showPercent val="0"/>
          <c:showBubbleSize val="0"/>
        </c:dLbls>
        <c:marker val="1"/>
        <c:smooth val="0"/>
        <c:axId val="1171361112"/>
        <c:axId val="1171350944"/>
      </c:lineChart>
      <c:catAx>
        <c:axId val="11593294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9330392"/>
        <c:crosses val="autoZero"/>
        <c:auto val="1"/>
        <c:lblAlgn val="ctr"/>
        <c:lblOffset val="100"/>
        <c:noMultiLvlLbl val="0"/>
      </c:catAx>
      <c:valAx>
        <c:axId val="1159330392"/>
        <c:scaling>
          <c:orientation val="minMax"/>
          <c:max val="1005"/>
          <c:min val="99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9329408"/>
        <c:crosses val="autoZero"/>
        <c:crossBetween val="between"/>
      </c:valAx>
      <c:valAx>
        <c:axId val="117135094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1361112"/>
        <c:crosses val="max"/>
        <c:crossBetween val="between"/>
      </c:valAx>
      <c:catAx>
        <c:axId val="1171361112"/>
        <c:scaling>
          <c:orientation val="minMax"/>
        </c:scaling>
        <c:delete val="1"/>
        <c:axPos val="b"/>
        <c:majorTickMark val="out"/>
        <c:minorTickMark val="none"/>
        <c:tickLblPos val="nextTo"/>
        <c:crossAx val="11713509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Validierte Rationalität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'antidiskriminative (Prod.ind)'!$U$139</c:f>
              <c:strCache>
                <c:ptCount val="1"/>
                <c:pt idx="0">
                  <c:v>Y0_direkt</c:v>
                </c:pt>
              </c:strCache>
            </c:strRef>
          </c:tx>
          <c:spPr>
            <a:ln w="28575" cap="rnd">
              <a:solidFill>
                <a:schemeClr val="accent1"/>
              </a:solidFill>
              <a:round/>
            </a:ln>
            <a:effectLst/>
          </c:spPr>
          <c:marker>
            <c:symbol val="none"/>
          </c:marker>
          <c:val>
            <c:numRef>
              <c:f>'antidiskriminative (Prod.ind)'!$U$140:$U$181</c:f>
              <c:numCache>
                <c:formatCode>General</c:formatCode>
                <c:ptCount val="42"/>
                <c:pt idx="0">
                  <c:v>1000</c:v>
                </c:pt>
                <c:pt idx="1">
                  <c:v>1000</c:v>
                </c:pt>
                <c:pt idx="2">
                  <c:v>1000</c:v>
                </c:pt>
                <c:pt idx="3">
                  <c:v>1000</c:v>
                </c:pt>
                <c:pt idx="4">
                  <c:v>1000</c:v>
                </c:pt>
                <c:pt idx="5">
                  <c:v>1000.5</c:v>
                </c:pt>
                <c:pt idx="6">
                  <c:v>1000</c:v>
                </c:pt>
                <c:pt idx="7">
                  <c:v>997</c:v>
                </c:pt>
                <c:pt idx="8">
                  <c:v>1000</c:v>
                </c:pt>
                <c:pt idx="9">
                  <c:v>1000</c:v>
                </c:pt>
                <c:pt idx="10">
                  <c:v>1000</c:v>
                </c:pt>
                <c:pt idx="11">
                  <c:v>1000</c:v>
                </c:pt>
                <c:pt idx="12">
                  <c:v>1000</c:v>
                </c:pt>
                <c:pt idx="13">
                  <c:v>1000</c:v>
                </c:pt>
                <c:pt idx="14">
                  <c:v>1000</c:v>
                </c:pt>
                <c:pt idx="15">
                  <c:v>1000</c:v>
                </c:pt>
                <c:pt idx="16">
                  <c:v>1000</c:v>
                </c:pt>
                <c:pt idx="17">
                  <c:v>999.5</c:v>
                </c:pt>
                <c:pt idx="18">
                  <c:v>1002.5</c:v>
                </c:pt>
                <c:pt idx="19">
                  <c:v>1000</c:v>
                </c:pt>
                <c:pt idx="20">
                  <c:v>1000</c:v>
                </c:pt>
                <c:pt idx="21">
                  <c:v>1000</c:v>
                </c:pt>
                <c:pt idx="22">
                  <c:v>999.5</c:v>
                </c:pt>
                <c:pt idx="23">
                  <c:v>1000</c:v>
                </c:pt>
                <c:pt idx="24">
                  <c:v>999.5</c:v>
                </c:pt>
                <c:pt idx="25">
                  <c:v>1000</c:v>
                </c:pt>
                <c:pt idx="26">
                  <c:v>1000</c:v>
                </c:pt>
                <c:pt idx="27">
                  <c:v>1000</c:v>
                </c:pt>
                <c:pt idx="28">
                  <c:v>1000</c:v>
                </c:pt>
                <c:pt idx="29">
                  <c:v>999.5</c:v>
                </c:pt>
                <c:pt idx="30">
                  <c:v>1000</c:v>
                </c:pt>
                <c:pt idx="31">
                  <c:v>1000.5</c:v>
                </c:pt>
                <c:pt idx="32">
                  <c:v>1000.5</c:v>
                </c:pt>
                <c:pt idx="33">
                  <c:v>1000</c:v>
                </c:pt>
                <c:pt idx="34">
                  <c:v>1000</c:v>
                </c:pt>
                <c:pt idx="35">
                  <c:v>1000</c:v>
                </c:pt>
                <c:pt idx="36">
                  <c:v>1000</c:v>
                </c:pt>
                <c:pt idx="37">
                  <c:v>1000</c:v>
                </c:pt>
                <c:pt idx="38">
                  <c:v>1000</c:v>
                </c:pt>
                <c:pt idx="39">
                  <c:v>1000</c:v>
                </c:pt>
                <c:pt idx="40">
                  <c:v>1000</c:v>
                </c:pt>
                <c:pt idx="41">
                  <c:v>1000</c:v>
                </c:pt>
              </c:numCache>
            </c:numRef>
          </c:val>
          <c:smooth val="0"/>
          <c:extLst>
            <c:ext xmlns:c16="http://schemas.microsoft.com/office/drawing/2014/chart" uri="{C3380CC4-5D6E-409C-BE32-E72D297353CC}">
              <c16:uniqueId val="{00000000-8212-48F0-856E-C8AFAAB991FC}"/>
            </c:ext>
          </c:extLst>
        </c:ser>
        <c:ser>
          <c:idx val="1"/>
          <c:order val="1"/>
          <c:tx>
            <c:strRef>
              <c:f>'antidiskriminative (Prod.ind)'!$V$139</c:f>
              <c:strCache>
                <c:ptCount val="1"/>
                <c:pt idx="0">
                  <c:v>Y0_indirekt</c:v>
                </c:pt>
              </c:strCache>
            </c:strRef>
          </c:tx>
          <c:spPr>
            <a:ln w="28575" cap="rnd">
              <a:solidFill>
                <a:schemeClr val="accent2"/>
              </a:solidFill>
              <a:round/>
            </a:ln>
            <a:effectLst/>
          </c:spPr>
          <c:marker>
            <c:symbol val="none"/>
          </c:marker>
          <c:val>
            <c:numRef>
              <c:f>'antidiskriminative (Prod.ind)'!$V$140:$V$181</c:f>
              <c:numCache>
                <c:formatCode>General</c:formatCode>
                <c:ptCount val="42"/>
                <c:pt idx="0">
                  <c:v>999.6</c:v>
                </c:pt>
                <c:pt idx="1">
                  <c:v>999.6</c:v>
                </c:pt>
                <c:pt idx="2">
                  <c:v>999.6</c:v>
                </c:pt>
                <c:pt idx="3">
                  <c:v>999.6</c:v>
                </c:pt>
                <c:pt idx="4">
                  <c:v>999.6</c:v>
                </c:pt>
                <c:pt idx="5">
                  <c:v>999.1</c:v>
                </c:pt>
                <c:pt idx="6">
                  <c:v>999.6</c:v>
                </c:pt>
                <c:pt idx="7">
                  <c:v>1029.5999999999999</c:v>
                </c:pt>
                <c:pt idx="8">
                  <c:v>1012.6</c:v>
                </c:pt>
                <c:pt idx="9">
                  <c:v>999.1</c:v>
                </c:pt>
                <c:pt idx="10">
                  <c:v>999.1</c:v>
                </c:pt>
                <c:pt idx="11">
                  <c:v>997.1</c:v>
                </c:pt>
                <c:pt idx="12">
                  <c:v>999.1</c:v>
                </c:pt>
                <c:pt idx="13">
                  <c:v>1014.6</c:v>
                </c:pt>
                <c:pt idx="14">
                  <c:v>977.1</c:v>
                </c:pt>
                <c:pt idx="15">
                  <c:v>999.6</c:v>
                </c:pt>
                <c:pt idx="16">
                  <c:v>980.6</c:v>
                </c:pt>
                <c:pt idx="17">
                  <c:v>999.6</c:v>
                </c:pt>
                <c:pt idx="18">
                  <c:v>974.6</c:v>
                </c:pt>
                <c:pt idx="19">
                  <c:v>999.6</c:v>
                </c:pt>
                <c:pt idx="20">
                  <c:v>999.6</c:v>
                </c:pt>
                <c:pt idx="21">
                  <c:v>999.6</c:v>
                </c:pt>
                <c:pt idx="22">
                  <c:v>1000.1</c:v>
                </c:pt>
                <c:pt idx="23">
                  <c:v>994.1</c:v>
                </c:pt>
                <c:pt idx="24">
                  <c:v>998.6</c:v>
                </c:pt>
                <c:pt idx="25">
                  <c:v>999.6</c:v>
                </c:pt>
                <c:pt idx="26">
                  <c:v>999.6</c:v>
                </c:pt>
                <c:pt idx="27">
                  <c:v>1000.1</c:v>
                </c:pt>
                <c:pt idx="28">
                  <c:v>999.6</c:v>
                </c:pt>
                <c:pt idx="29">
                  <c:v>999.6</c:v>
                </c:pt>
                <c:pt idx="30">
                  <c:v>999.1</c:v>
                </c:pt>
                <c:pt idx="31">
                  <c:v>999.6</c:v>
                </c:pt>
                <c:pt idx="32">
                  <c:v>1000.1</c:v>
                </c:pt>
                <c:pt idx="33">
                  <c:v>1055.0999999999999</c:v>
                </c:pt>
                <c:pt idx="34">
                  <c:v>999.1</c:v>
                </c:pt>
                <c:pt idx="35">
                  <c:v>1006.1</c:v>
                </c:pt>
                <c:pt idx="36">
                  <c:v>1000.1</c:v>
                </c:pt>
                <c:pt idx="37">
                  <c:v>1000.1</c:v>
                </c:pt>
                <c:pt idx="38">
                  <c:v>998.6</c:v>
                </c:pt>
                <c:pt idx="39">
                  <c:v>999.6</c:v>
                </c:pt>
                <c:pt idx="40">
                  <c:v>999.6</c:v>
                </c:pt>
                <c:pt idx="41">
                  <c:v>973.6</c:v>
                </c:pt>
              </c:numCache>
            </c:numRef>
          </c:val>
          <c:smooth val="0"/>
          <c:extLst>
            <c:ext xmlns:c16="http://schemas.microsoft.com/office/drawing/2014/chart" uri="{C3380CC4-5D6E-409C-BE32-E72D297353CC}">
              <c16:uniqueId val="{00000001-8212-48F0-856E-C8AFAAB991FC}"/>
            </c:ext>
          </c:extLst>
        </c:ser>
        <c:dLbls>
          <c:showLegendKey val="0"/>
          <c:showVal val="0"/>
          <c:showCatName val="0"/>
          <c:showSerName val="0"/>
          <c:showPercent val="0"/>
          <c:showBubbleSize val="0"/>
        </c:dLbls>
        <c:marker val="1"/>
        <c:smooth val="0"/>
        <c:axId val="1035757776"/>
        <c:axId val="1035754168"/>
      </c:lineChart>
      <c:lineChart>
        <c:grouping val="standard"/>
        <c:varyColors val="0"/>
        <c:ser>
          <c:idx val="2"/>
          <c:order val="2"/>
          <c:tx>
            <c:strRef>
              <c:f>'antidiskriminative (Prod.ind)'!$W$139</c:f>
              <c:strCache>
                <c:ptCount val="1"/>
                <c:pt idx="0">
                  <c:v>Validität</c:v>
                </c:pt>
              </c:strCache>
            </c:strRef>
          </c:tx>
          <c:spPr>
            <a:ln w="28575" cap="rnd">
              <a:solidFill>
                <a:schemeClr val="accent3"/>
              </a:solidFill>
              <a:round/>
            </a:ln>
            <a:effectLst/>
          </c:spPr>
          <c:marker>
            <c:symbol val="none"/>
          </c:marker>
          <c:val>
            <c:numRef>
              <c:f>'antidiskriminative (Prod.ind)'!$W$140:$W$181</c:f>
              <c:numCache>
                <c:formatCode>General</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0</c:v>
                </c:pt>
                <c:pt idx="18">
                  <c:v>1</c:v>
                </c:pt>
                <c:pt idx="19">
                  <c:v>1</c:v>
                </c:pt>
                <c:pt idx="20">
                  <c:v>1</c:v>
                </c:pt>
                <c:pt idx="21">
                  <c:v>1</c:v>
                </c:pt>
                <c:pt idx="22">
                  <c:v>1</c:v>
                </c:pt>
                <c:pt idx="23">
                  <c:v>1</c:v>
                </c:pt>
                <c:pt idx="24">
                  <c:v>0</c:v>
                </c:pt>
                <c:pt idx="25">
                  <c:v>1</c:v>
                </c:pt>
                <c:pt idx="26">
                  <c:v>1</c:v>
                </c:pt>
                <c:pt idx="27">
                  <c:v>1</c:v>
                </c:pt>
                <c:pt idx="28">
                  <c:v>1</c:v>
                </c:pt>
                <c:pt idx="29">
                  <c:v>0</c:v>
                </c:pt>
                <c:pt idx="30">
                  <c:v>1</c:v>
                </c:pt>
                <c:pt idx="31">
                  <c:v>1</c:v>
                </c:pt>
                <c:pt idx="32">
                  <c:v>0</c:v>
                </c:pt>
                <c:pt idx="33">
                  <c:v>1</c:v>
                </c:pt>
                <c:pt idx="34">
                  <c:v>1</c:v>
                </c:pt>
                <c:pt idx="35">
                  <c:v>1</c:v>
                </c:pt>
                <c:pt idx="36">
                  <c:v>1</c:v>
                </c:pt>
                <c:pt idx="37">
                  <c:v>1</c:v>
                </c:pt>
                <c:pt idx="38">
                  <c:v>1</c:v>
                </c:pt>
                <c:pt idx="39">
                  <c:v>1</c:v>
                </c:pt>
                <c:pt idx="40">
                  <c:v>1</c:v>
                </c:pt>
                <c:pt idx="41">
                  <c:v>1</c:v>
                </c:pt>
              </c:numCache>
            </c:numRef>
          </c:val>
          <c:smooth val="0"/>
          <c:extLst>
            <c:ext xmlns:c16="http://schemas.microsoft.com/office/drawing/2014/chart" uri="{C3380CC4-5D6E-409C-BE32-E72D297353CC}">
              <c16:uniqueId val="{00000002-8212-48F0-856E-C8AFAAB991FC}"/>
            </c:ext>
          </c:extLst>
        </c:ser>
        <c:dLbls>
          <c:showLegendKey val="0"/>
          <c:showVal val="0"/>
          <c:showCatName val="0"/>
          <c:showSerName val="0"/>
          <c:showPercent val="0"/>
          <c:showBubbleSize val="0"/>
        </c:dLbls>
        <c:marker val="1"/>
        <c:smooth val="0"/>
        <c:axId val="815439872"/>
        <c:axId val="815440528"/>
      </c:lineChart>
      <c:catAx>
        <c:axId val="10357577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5754168"/>
        <c:crosses val="autoZero"/>
        <c:auto val="1"/>
        <c:lblAlgn val="ctr"/>
        <c:lblOffset val="100"/>
        <c:noMultiLvlLbl val="0"/>
      </c:catAx>
      <c:valAx>
        <c:axId val="1035754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5757776"/>
        <c:crosses val="autoZero"/>
        <c:crossBetween val="between"/>
      </c:valAx>
      <c:valAx>
        <c:axId val="8154405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439872"/>
        <c:crosses val="max"/>
        <c:crossBetween val="between"/>
      </c:valAx>
      <c:catAx>
        <c:axId val="815439872"/>
        <c:scaling>
          <c:orientation val="minMax"/>
        </c:scaling>
        <c:delete val="1"/>
        <c:axPos val="b"/>
        <c:majorTickMark val="out"/>
        <c:minorTickMark val="none"/>
        <c:tickLblPos val="nextTo"/>
        <c:crossAx val="8154405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Simulationen!$N$31</c:f>
              <c:strCache>
                <c:ptCount val="1"/>
                <c:pt idx="0">
                  <c:v>Schätzwerte</c:v>
                </c:pt>
              </c:strCache>
            </c:strRef>
          </c:tx>
          <c:spPr>
            <a:solidFill>
              <a:schemeClr val="accent1"/>
            </a:solidFill>
            <a:ln>
              <a:noFill/>
            </a:ln>
            <a:effectLst/>
          </c:spPr>
          <c:invertIfNegative val="0"/>
          <c:cat>
            <c:strRef>
              <c:f>Simulationen!$M$32:$M$42</c:f>
              <c:strCache>
                <c:ptCount val="11"/>
                <c:pt idx="0">
                  <c:v>T-0</c:v>
                </c:pt>
                <c:pt idx="1">
                  <c:v>t+1</c:v>
                </c:pt>
                <c:pt idx="2">
                  <c:v>t+2</c:v>
                </c:pt>
                <c:pt idx="3">
                  <c:v>t+3</c:v>
                </c:pt>
                <c:pt idx="4">
                  <c:v>t+4</c:v>
                </c:pt>
                <c:pt idx="5">
                  <c:v>t+5</c:v>
                </c:pt>
                <c:pt idx="6">
                  <c:v>t+6</c:v>
                </c:pt>
                <c:pt idx="7">
                  <c:v>t+7</c:v>
                </c:pt>
                <c:pt idx="8">
                  <c:v>t+8</c:v>
                </c:pt>
                <c:pt idx="9">
                  <c:v>t+9</c:v>
                </c:pt>
                <c:pt idx="10">
                  <c:v>t+10</c:v>
                </c:pt>
              </c:strCache>
            </c:strRef>
          </c:cat>
          <c:val>
            <c:numRef>
              <c:f>Simulationen!$N$32:$N$42</c:f>
              <c:numCache>
                <c:formatCode>General</c:formatCode>
                <c:ptCount val="11"/>
                <c:pt idx="0">
                  <c:v>469</c:v>
                </c:pt>
                <c:pt idx="1">
                  <c:v>469</c:v>
                </c:pt>
                <c:pt idx="2">
                  <c:v>437</c:v>
                </c:pt>
                <c:pt idx="3">
                  <c:v>425</c:v>
                </c:pt>
                <c:pt idx="4">
                  <c:v>436</c:v>
                </c:pt>
                <c:pt idx="5">
                  <c:v>320</c:v>
                </c:pt>
                <c:pt idx="6">
                  <c:v>290</c:v>
                </c:pt>
                <c:pt idx="7">
                  <c:v>251</c:v>
                </c:pt>
                <c:pt idx="8">
                  <c:v>200</c:v>
                </c:pt>
                <c:pt idx="9">
                  <c:v>148</c:v>
                </c:pt>
                <c:pt idx="10">
                  <c:v>0</c:v>
                </c:pt>
              </c:numCache>
            </c:numRef>
          </c:val>
          <c:extLst>
            <c:ext xmlns:c16="http://schemas.microsoft.com/office/drawing/2014/chart" uri="{C3380CC4-5D6E-409C-BE32-E72D297353CC}">
              <c16:uniqueId val="{00000000-3071-4AA3-BD5F-BD31049344C5}"/>
            </c:ext>
          </c:extLst>
        </c:ser>
        <c:dLbls>
          <c:showLegendKey val="0"/>
          <c:showVal val="0"/>
          <c:showCatName val="0"/>
          <c:showSerName val="0"/>
          <c:showPercent val="0"/>
          <c:showBubbleSize val="0"/>
        </c:dLbls>
        <c:gapWidth val="219"/>
        <c:overlap val="-27"/>
        <c:axId val="2046007951"/>
        <c:axId val="2045999311"/>
      </c:barChart>
      <c:catAx>
        <c:axId val="2046007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5999311"/>
        <c:crosses val="autoZero"/>
        <c:auto val="1"/>
        <c:lblAlgn val="ctr"/>
        <c:lblOffset val="100"/>
        <c:noMultiLvlLbl val="0"/>
      </c:catAx>
      <c:valAx>
        <c:axId val="2045999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6007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Je grösser ist</a:t>
            </a:r>
            <a:r>
              <a:rPr lang="hu-HU" baseline="0"/>
              <a:t> die Produktion, umso weniger Bohrstangen sind im Lager (im allgemeinen)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1"/>
          <c:tx>
            <c:strRef>
              <c:f>OAM!$M$2</c:f>
              <c:strCache>
                <c:ptCount val="1"/>
                <c:pt idx="0">
                  <c:v>Summe der Lagerbestände</c:v>
                </c:pt>
              </c:strCache>
            </c:strRef>
          </c:tx>
          <c:spPr>
            <a:ln w="28575" cap="rnd">
              <a:solidFill>
                <a:schemeClr val="accent2"/>
              </a:solidFill>
              <a:round/>
            </a:ln>
            <a:effectLst/>
          </c:spPr>
          <c:marker>
            <c:symbol val="none"/>
          </c:marker>
          <c:val>
            <c:numRef>
              <c:f>OAM!$M$3:$M$44</c:f>
              <c:numCache>
                <c:formatCode>General</c:formatCode>
                <c:ptCount val="42"/>
                <c:pt idx="0">
                  <c:v>617</c:v>
                </c:pt>
                <c:pt idx="1">
                  <c:v>638</c:v>
                </c:pt>
                <c:pt idx="2">
                  <c:v>594</c:v>
                </c:pt>
                <c:pt idx="3">
                  <c:v>609</c:v>
                </c:pt>
                <c:pt idx="4">
                  <c:v>646</c:v>
                </c:pt>
                <c:pt idx="5">
                  <c:v>607</c:v>
                </c:pt>
                <c:pt idx="6">
                  <c:v>531</c:v>
                </c:pt>
                <c:pt idx="7">
                  <c:v>585</c:v>
                </c:pt>
                <c:pt idx="8">
                  <c:v>534</c:v>
                </c:pt>
                <c:pt idx="9">
                  <c:v>494</c:v>
                </c:pt>
                <c:pt idx="10">
                  <c:v>464</c:v>
                </c:pt>
                <c:pt idx="11">
                  <c:v>462</c:v>
                </c:pt>
                <c:pt idx="12">
                  <c:v>492</c:v>
                </c:pt>
                <c:pt idx="13">
                  <c:v>420</c:v>
                </c:pt>
                <c:pt idx="14">
                  <c:v>393</c:v>
                </c:pt>
                <c:pt idx="15">
                  <c:v>404</c:v>
                </c:pt>
                <c:pt idx="16">
                  <c:v>407</c:v>
                </c:pt>
                <c:pt idx="17">
                  <c:v>407</c:v>
                </c:pt>
                <c:pt idx="18">
                  <c:v>403</c:v>
                </c:pt>
                <c:pt idx="19">
                  <c:v>447</c:v>
                </c:pt>
                <c:pt idx="20">
                  <c:v>396</c:v>
                </c:pt>
                <c:pt idx="21">
                  <c:v>330</c:v>
                </c:pt>
                <c:pt idx="22">
                  <c:v>288</c:v>
                </c:pt>
                <c:pt idx="23">
                  <c:v>309</c:v>
                </c:pt>
                <c:pt idx="24">
                  <c:v>365</c:v>
                </c:pt>
                <c:pt idx="25">
                  <c:v>338</c:v>
                </c:pt>
                <c:pt idx="26">
                  <c:v>357</c:v>
                </c:pt>
                <c:pt idx="27">
                  <c:v>360</c:v>
                </c:pt>
                <c:pt idx="28">
                  <c:v>367</c:v>
                </c:pt>
                <c:pt idx="29">
                  <c:v>369</c:v>
                </c:pt>
                <c:pt idx="30">
                  <c:v>419</c:v>
                </c:pt>
                <c:pt idx="31">
                  <c:v>474</c:v>
                </c:pt>
                <c:pt idx="32">
                  <c:v>541</c:v>
                </c:pt>
                <c:pt idx="33">
                  <c:v>514</c:v>
                </c:pt>
                <c:pt idx="34">
                  <c:v>431</c:v>
                </c:pt>
                <c:pt idx="35">
                  <c:v>483</c:v>
                </c:pt>
                <c:pt idx="36">
                  <c:v>521</c:v>
                </c:pt>
                <c:pt idx="37">
                  <c:v>547</c:v>
                </c:pt>
                <c:pt idx="38">
                  <c:v>586</c:v>
                </c:pt>
                <c:pt idx="39">
                  <c:v>557</c:v>
                </c:pt>
                <c:pt idx="40">
                  <c:v>511</c:v>
                </c:pt>
                <c:pt idx="41">
                  <c:v>527</c:v>
                </c:pt>
              </c:numCache>
            </c:numRef>
          </c:val>
          <c:smooth val="0"/>
          <c:extLst>
            <c:ext xmlns:c16="http://schemas.microsoft.com/office/drawing/2014/chart" uri="{C3380CC4-5D6E-409C-BE32-E72D297353CC}">
              <c16:uniqueId val="{00000001-0BE0-4BD6-940E-A9BBE18330A7}"/>
            </c:ext>
          </c:extLst>
        </c:ser>
        <c:dLbls>
          <c:showLegendKey val="0"/>
          <c:showVal val="0"/>
          <c:showCatName val="0"/>
          <c:showSerName val="0"/>
          <c:showPercent val="0"/>
          <c:showBubbleSize val="0"/>
        </c:dLbls>
        <c:marker val="1"/>
        <c:smooth val="0"/>
        <c:axId val="2017967216"/>
        <c:axId val="2017952816"/>
      </c:lineChart>
      <c:lineChart>
        <c:grouping val="standard"/>
        <c:varyColors val="0"/>
        <c:ser>
          <c:idx val="0"/>
          <c:order val="0"/>
          <c:tx>
            <c:strRef>
              <c:f>OAM!$L$2</c:f>
              <c:strCache>
                <c:ptCount val="1"/>
                <c:pt idx="0">
                  <c:v>5Tage-Produktion</c:v>
                </c:pt>
              </c:strCache>
            </c:strRef>
          </c:tx>
          <c:spPr>
            <a:ln w="28575" cap="rnd">
              <a:solidFill>
                <a:schemeClr val="accent1"/>
              </a:solidFill>
              <a:round/>
            </a:ln>
            <a:effectLst/>
          </c:spPr>
          <c:marker>
            <c:symbol val="none"/>
          </c:marker>
          <c:cat>
            <c:strRef>
              <c:f>OAM!$A$3:$A$44</c:f>
              <c:strCache>
                <c:ptCount val="42"/>
                <c:pt idx="0">
                  <c:v>T-50</c:v>
                </c:pt>
                <c:pt idx="1">
                  <c:v>T-49</c:v>
                </c:pt>
                <c:pt idx="2">
                  <c:v>T-48</c:v>
                </c:pt>
                <c:pt idx="3">
                  <c:v>T-47</c:v>
                </c:pt>
                <c:pt idx="4">
                  <c:v>T-46</c:v>
                </c:pt>
                <c:pt idx="5">
                  <c:v>T-45</c:v>
                </c:pt>
                <c:pt idx="6">
                  <c:v>T-44</c:v>
                </c:pt>
                <c:pt idx="7">
                  <c:v>T-43</c:v>
                </c:pt>
                <c:pt idx="8">
                  <c:v>T-42</c:v>
                </c:pt>
                <c:pt idx="9">
                  <c:v>T-41</c:v>
                </c:pt>
                <c:pt idx="10">
                  <c:v>T-40</c:v>
                </c:pt>
                <c:pt idx="11">
                  <c:v>T-39</c:v>
                </c:pt>
                <c:pt idx="12">
                  <c:v>T-38</c:v>
                </c:pt>
                <c:pt idx="13">
                  <c:v>T-37</c:v>
                </c:pt>
                <c:pt idx="14">
                  <c:v>T-36</c:v>
                </c:pt>
                <c:pt idx="15">
                  <c:v>T-35</c:v>
                </c:pt>
                <c:pt idx="16">
                  <c:v>T-34</c:v>
                </c:pt>
                <c:pt idx="17">
                  <c:v>T-33</c:v>
                </c:pt>
                <c:pt idx="18">
                  <c:v>T-32</c:v>
                </c:pt>
                <c:pt idx="19">
                  <c:v>T-31</c:v>
                </c:pt>
                <c:pt idx="20">
                  <c:v>T-30</c:v>
                </c:pt>
                <c:pt idx="21">
                  <c:v>T-29</c:v>
                </c:pt>
                <c:pt idx="22">
                  <c:v>T-28</c:v>
                </c:pt>
                <c:pt idx="23">
                  <c:v>T-27</c:v>
                </c:pt>
                <c:pt idx="24">
                  <c:v>T-26</c:v>
                </c:pt>
                <c:pt idx="25">
                  <c:v>T-25</c:v>
                </c:pt>
                <c:pt idx="26">
                  <c:v>T-24</c:v>
                </c:pt>
                <c:pt idx="27">
                  <c:v>T-23</c:v>
                </c:pt>
                <c:pt idx="28">
                  <c:v>T-22</c:v>
                </c:pt>
                <c:pt idx="29">
                  <c:v>T-21</c:v>
                </c:pt>
                <c:pt idx="30">
                  <c:v>T-20</c:v>
                </c:pt>
                <c:pt idx="31">
                  <c:v>T-19</c:v>
                </c:pt>
                <c:pt idx="32">
                  <c:v>T-18</c:v>
                </c:pt>
                <c:pt idx="33">
                  <c:v>T-17</c:v>
                </c:pt>
                <c:pt idx="34">
                  <c:v>T-16</c:v>
                </c:pt>
                <c:pt idx="35">
                  <c:v>T-15</c:v>
                </c:pt>
                <c:pt idx="36">
                  <c:v>T-14</c:v>
                </c:pt>
                <c:pt idx="37">
                  <c:v>T-13</c:v>
                </c:pt>
                <c:pt idx="38">
                  <c:v>T-12</c:v>
                </c:pt>
                <c:pt idx="39">
                  <c:v>T-11</c:v>
                </c:pt>
                <c:pt idx="40">
                  <c:v>T-10</c:v>
                </c:pt>
                <c:pt idx="41">
                  <c:v>T-9</c:v>
                </c:pt>
              </c:strCache>
            </c:strRef>
          </c:cat>
          <c:val>
            <c:numRef>
              <c:f>OAM!$L$3:$L$44</c:f>
              <c:numCache>
                <c:formatCode>General</c:formatCode>
                <c:ptCount val="42"/>
                <c:pt idx="0">
                  <c:v>438</c:v>
                </c:pt>
                <c:pt idx="1">
                  <c:v>455</c:v>
                </c:pt>
                <c:pt idx="2">
                  <c:v>462</c:v>
                </c:pt>
                <c:pt idx="3">
                  <c:v>486</c:v>
                </c:pt>
                <c:pt idx="4">
                  <c:v>493</c:v>
                </c:pt>
                <c:pt idx="5">
                  <c:v>504</c:v>
                </c:pt>
                <c:pt idx="6">
                  <c:v>492</c:v>
                </c:pt>
                <c:pt idx="7">
                  <c:v>485</c:v>
                </c:pt>
                <c:pt idx="8">
                  <c:v>480</c:v>
                </c:pt>
                <c:pt idx="9">
                  <c:v>478</c:v>
                </c:pt>
                <c:pt idx="10">
                  <c:v>469</c:v>
                </c:pt>
                <c:pt idx="11">
                  <c:v>472</c:v>
                </c:pt>
                <c:pt idx="12">
                  <c:v>473</c:v>
                </c:pt>
                <c:pt idx="13">
                  <c:v>456</c:v>
                </c:pt>
                <c:pt idx="14">
                  <c:v>459</c:v>
                </c:pt>
                <c:pt idx="15">
                  <c:v>469</c:v>
                </c:pt>
                <c:pt idx="16">
                  <c:v>479</c:v>
                </c:pt>
                <c:pt idx="17">
                  <c:v>472</c:v>
                </c:pt>
                <c:pt idx="18">
                  <c:v>492</c:v>
                </c:pt>
                <c:pt idx="19">
                  <c:v>502</c:v>
                </c:pt>
                <c:pt idx="20">
                  <c:v>492</c:v>
                </c:pt>
                <c:pt idx="21">
                  <c:v>493</c:v>
                </c:pt>
                <c:pt idx="22">
                  <c:v>511</c:v>
                </c:pt>
                <c:pt idx="23">
                  <c:v>503</c:v>
                </c:pt>
                <c:pt idx="24">
                  <c:v>485</c:v>
                </c:pt>
                <c:pt idx="25">
                  <c:v>478</c:v>
                </c:pt>
                <c:pt idx="26">
                  <c:v>462</c:v>
                </c:pt>
                <c:pt idx="27">
                  <c:v>471</c:v>
                </c:pt>
                <c:pt idx="28">
                  <c:v>478</c:v>
                </c:pt>
                <c:pt idx="29">
                  <c:v>483</c:v>
                </c:pt>
                <c:pt idx="30">
                  <c:v>497</c:v>
                </c:pt>
                <c:pt idx="31">
                  <c:v>490</c:v>
                </c:pt>
                <c:pt idx="32">
                  <c:v>483</c:v>
                </c:pt>
                <c:pt idx="33">
                  <c:v>480</c:v>
                </c:pt>
                <c:pt idx="34">
                  <c:v>496</c:v>
                </c:pt>
                <c:pt idx="35">
                  <c:v>474</c:v>
                </c:pt>
                <c:pt idx="36">
                  <c:v>468</c:v>
                </c:pt>
                <c:pt idx="37">
                  <c:v>469</c:v>
                </c:pt>
                <c:pt idx="38">
                  <c:v>451</c:v>
                </c:pt>
                <c:pt idx="39">
                  <c:v>455</c:v>
                </c:pt>
                <c:pt idx="40">
                  <c:v>462</c:v>
                </c:pt>
                <c:pt idx="41">
                  <c:v>470</c:v>
                </c:pt>
              </c:numCache>
            </c:numRef>
          </c:val>
          <c:smooth val="0"/>
          <c:extLst>
            <c:ext xmlns:c16="http://schemas.microsoft.com/office/drawing/2014/chart" uri="{C3380CC4-5D6E-409C-BE32-E72D297353CC}">
              <c16:uniqueId val="{00000000-0BE0-4BD6-940E-A9BBE18330A7}"/>
            </c:ext>
          </c:extLst>
        </c:ser>
        <c:dLbls>
          <c:showLegendKey val="0"/>
          <c:showVal val="0"/>
          <c:showCatName val="0"/>
          <c:showSerName val="0"/>
          <c:showPercent val="0"/>
          <c:showBubbleSize val="0"/>
        </c:dLbls>
        <c:marker val="1"/>
        <c:smooth val="0"/>
        <c:axId val="2089325264"/>
        <c:axId val="2089330064"/>
      </c:lineChart>
      <c:catAx>
        <c:axId val="201796721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7952816"/>
        <c:crosses val="autoZero"/>
        <c:auto val="1"/>
        <c:lblAlgn val="ctr"/>
        <c:lblOffset val="100"/>
        <c:noMultiLvlLbl val="0"/>
      </c:catAx>
      <c:valAx>
        <c:axId val="20179528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7967216"/>
        <c:crosses val="autoZero"/>
        <c:crossBetween val="between"/>
      </c:valAx>
      <c:valAx>
        <c:axId val="20893300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9325264"/>
        <c:crosses val="max"/>
        <c:crossBetween val="between"/>
      </c:valAx>
      <c:catAx>
        <c:axId val="2089325264"/>
        <c:scaling>
          <c:orientation val="minMax"/>
        </c:scaling>
        <c:delete val="1"/>
        <c:axPos val="b"/>
        <c:numFmt formatCode="General" sourceLinked="1"/>
        <c:majorTickMark val="out"/>
        <c:minorTickMark val="none"/>
        <c:tickLblPos val="nextTo"/>
        <c:crossAx val="20893300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sz="1400" b="0" i="0" u="none" strike="noStrike" kern="1200" spc="0" baseline="0">
                <a:solidFill>
                  <a:sysClr val="windowText" lastClr="000000">
                    <a:lumMod val="65000"/>
                    <a:lumOff val="35000"/>
                  </a:sysClr>
                </a:solidFill>
              </a:rPr>
              <a:t>Fehlerfreie Schätzung . Richtung=0</a:t>
            </a:r>
            <a:endParaRPr lang="en-GB"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'modell_(0i)'!$L$139</c:f>
              <c:strCache>
                <c:ptCount val="1"/>
                <c:pt idx="0">
                  <c:v>Schätzung (Y)</c:v>
                </c:pt>
              </c:strCache>
            </c:strRef>
          </c:tx>
          <c:spPr>
            <a:solidFill>
              <a:schemeClr val="accent1"/>
            </a:solidFill>
            <a:ln>
              <a:noFill/>
            </a:ln>
            <a:effectLst/>
          </c:spPr>
          <c:invertIfNegative val="0"/>
          <c:val>
            <c:numRef>
              <c:f>'modell_(0i)'!$L$140:$L$181</c:f>
              <c:numCache>
                <c:formatCode>General</c:formatCode>
                <c:ptCount val="42"/>
                <c:pt idx="0">
                  <c:v>437</c:v>
                </c:pt>
                <c:pt idx="1">
                  <c:v>455</c:v>
                </c:pt>
                <c:pt idx="2">
                  <c:v>461</c:v>
                </c:pt>
                <c:pt idx="3">
                  <c:v>485</c:v>
                </c:pt>
                <c:pt idx="4">
                  <c:v>493</c:v>
                </c:pt>
                <c:pt idx="5">
                  <c:v>503</c:v>
                </c:pt>
                <c:pt idx="6">
                  <c:v>491</c:v>
                </c:pt>
                <c:pt idx="7">
                  <c:v>485</c:v>
                </c:pt>
                <c:pt idx="8">
                  <c:v>479</c:v>
                </c:pt>
                <c:pt idx="9">
                  <c:v>477</c:v>
                </c:pt>
                <c:pt idx="10">
                  <c:v>467</c:v>
                </c:pt>
                <c:pt idx="11">
                  <c:v>471</c:v>
                </c:pt>
                <c:pt idx="12">
                  <c:v>471</c:v>
                </c:pt>
                <c:pt idx="13">
                  <c:v>454</c:v>
                </c:pt>
                <c:pt idx="14">
                  <c:v>457</c:v>
                </c:pt>
                <c:pt idx="15">
                  <c:v>468</c:v>
                </c:pt>
                <c:pt idx="16">
                  <c:v>478</c:v>
                </c:pt>
                <c:pt idx="17">
                  <c:v>471</c:v>
                </c:pt>
                <c:pt idx="18">
                  <c:v>491</c:v>
                </c:pt>
                <c:pt idx="19">
                  <c:v>501</c:v>
                </c:pt>
                <c:pt idx="20">
                  <c:v>490</c:v>
                </c:pt>
                <c:pt idx="21">
                  <c:v>491</c:v>
                </c:pt>
                <c:pt idx="22">
                  <c:v>510</c:v>
                </c:pt>
                <c:pt idx="23">
                  <c:v>502</c:v>
                </c:pt>
                <c:pt idx="24">
                  <c:v>484</c:v>
                </c:pt>
                <c:pt idx="25">
                  <c:v>477</c:v>
                </c:pt>
                <c:pt idx="26">
                  <c:v>460</c:v>
                </c:pt>
                <c:pt idx="27">
                  <c:v>470</c:v>
                </c:pt>
                <c:pt idx="28">
                  <c:v>476</c:v>
                </c:pt>
                <c:pt idx="29">
                  <c:v>483</c:v>
                </c:pt>
                <c:pt idx="30">
                  <c:v>495</c:v>
                </c:pt>
                <c:pt idx="31">
                  <c:v>488</c:v>
                </c:pt>
                <c:pt idx="32">
                  <c:v>482</c:v>
                </c:pt>
                <c:pt idx="33">
                  <c:v>479</c:v>
                </c:pt>
                <c:pt idx="34">
                  <c:v>495</c:v>
                </c:pt>
                <c:pt idx="35">
                  <c:v>473</c:v>
                </c:pt>
                <c:pt idx="36">
                  <c:v>467</c:v>
                </c:pt>
                <c:pt idx="37">
                  <c:v>469</c:v>
                </c:pt>
                <c:pt idx="38">
                  <c:v>450</c:v>
                </c:pt>
                <c:pt idx="39">
                  <c:v>453</c:v>
                </c:pt>
                <c:pt idx="40">
                  <c:v>461</c:v>
                </c:pt>
                <c:pt idx="41">
                  <c:v>469</c:v>
                </c:pt>
              </c:numCache>
            </c:numRef>
          </c:val>
          <c:extLst>
            <c:ext xmlns:c16="http://schemas.microsoft.com/office/drawing/2014/chart" uri="{C3380CC4-5D6E-409C-BE32-E72D297353CC}">
              <c16:uniqueId val="{00000000-2276-410A-8D3F-97316FD05076}"/>
            </c:ext>
          </c:extLst>
        </c:ser>
        <c:dLbls>
          <c:showLegendKey val="0"/>
          <c:showVal val="0"/>
          <c:showCatName val="0"/>
          <c:showSerName val="0"/>
          <c:showPercent val="0"/>
          <c:showBubbleSize val="0"/>
        </c:dLbls>
        <c:gapWidth val="219"/>
        <c:axId val="1043935768"/>
        <c:axId val="1043932488"/>
      </c:barChart>
      <c:lineChart>
        <c:grouping val="standard"/>
        <c:varyColors val="0"/>
        <c:ser>
          <c:idx val="1"/>
          <c:order val="1"/>
          <c:tx>
            <c:strRef>
              <c:f>'modell_(0i)'!$M$139</c:f>
              <c:strCache>
                <c:ptCount val="1"/>
                <c:pt idx="0">
                  <c:v>Fakt (Y)</c:v>
                </c:pt>
              </c:strCache>
            </c:strRef>
          </c:tx>
          <c:spPr>
            <a:ln w="28575" cap="rnd">
              <a:solidFill>
                <a:schemeClr val="accent2"/>
              </a:solidFill>
              <a:round/>
            </a:ln>
            <a:effectLst/>
          </c:spPr>
          <c:marker>
            <c:symbol val="none"/>
          </c:marker>
          <c:val>
            <c:numRef>
              <c:f>'modell_(0i)'!$M$140:$M$181</c:f>
              <c:numCache>
                <c:formatCode>General</c:formatCode>
                <c:ptCount val="42"/>
                <c:pt idx="0">
                  <c:v>438</c:v>
                </c:pt>
                <c:pt idx="1">
                  <c:v>455</c:v>
                </c:pt>
                <c:pt idx="2">
                  <c:v>462</c:v>
                </c:pt>
                <c:pt idx="3">
                  <c:v>486</c:v>
                </c:pt>
                <c:pt idx="4">
                  <c:v>493</c:v>
                </c:pt>
                <c:pt idx="5">
                  <c:v>504</c:v>
                </c:pt>
                <c:pt idx="6">
                  <c:v>492</c:v>
                </c:pt>
                <c:pt idx="7">
                  <c:v>485</c:v>
                </c:pt>
                <c:pt idx="8">
                  <c:v>480</c:v>
                </c:pt>
                <c:pt idx="9">
                  <c:v>478</c:v>
                </c:pt>
                <c:pt idx="10">
                  <c:v>469</c:v>
                </c:pt>
                <c:pt idx="11">
                  <c:v>472</c:v>
                </c:pt>
                <c:pt idx="12">
                  <c:v>473</c:v>
                </c:pt>
                <c:pt idx="13">
                  <c:v>456</c:v>
                </c:pt>
                <c:pt idx="14">
                  <c:v>459</c:v>
                </c:pt>
                <c:pt idx="15">
                  <c:v>469</c:v>
                </c:pt>
                <c:pt idx="16">
                  <c:v>479</c:v>
                </c:pt>
                <c:pt idx="17">
                  <c:v>472</c:v>
                </c:pt>
                <c:pt idx="18">
                  <c:v>492</c:v>
                </c:pt>
                <c:pt idx="19">
                  <c:v>502</c:v>
                </c:pt>
                <c:pt idx="20">
                  <c:v>492</c:v>
                </c:pt>
                <c:pt idx="21">
                  <c:v>493</c:v>
                </c:pt>
                <c:pt idx="22">
                  <c:v>511</c:v>
                </c:pt>
                <c:pt idx="23">
                  <c:v>503</c:v>
                </c:pt>
                <c:pt idx="24">
                  <c:v>485</c:v>
                </c:pt>
                <c:pt idx="25">
                  <c:v>478</c:v>
                </c:pt>
                <c:pt idx="26">
                  <c:v>462</c:v>
                </c:pt>
                <c:pt idx="27">
                  <c:v>471</c:v>
                </c:pt>
                <c:pt idx="28">
                  <c:v>478</c:v>
                </c:pt>
                <c:pt idx="29">
                  <c:v>483</c:v>
                </c:pt>
                <c:pt idx="30">
                  <c:v>497</c:v>
                </c:pt>
                <c:pt idx="31">
                  <c:v>490</c:v>
                </c:pt>
                <c:pt idx="32">
                  <c:v>483</c:v>
                </c:pt>
                <c:pt idx="33">
                  <c:v>480</c:v>
                </c:pt>
                <c:pt idx="34">
                  <c:v>496</c:v>
                </c:pt>
                <c:pt idx="35">
                  <c:v>474</c:v>
                </c:pt>
                <c:pt idx="36">
                  <c:v>468</c:v>
                </c:pt>
                <c:pt idx="37">
                  <c:v>469</c:v>
                </c:pt>
                <c:pt idx="38">
                  <c:v>451</c:v>
                </c:pt>
                <c:pt idx="39">
                  <c:v>455</c:v>
                </c:pt>
                <c:pt idx="40">
                  <c:v>462</c:v>
                </c:pt>
                <c:pt idx="41">
                  <c:v>470</c:v>
                </c:pt>
              </c:numCache>
            </c:numRef>
          </c:val>
          <c:smooth val="0"/>
          <c:extLst>
            <c:ext xmlns:c16="http://schemas.microsoft.com/office/drawing/2014/chart" uri="{C3380CC4-5D6E-409C-BE32-E72D297353CC}">
              <c16:uniqueId val="{00000001-2276-410A-8D3F-97316FD05076}"/>
            </c:ext>
          </c:extLst>
        </c:ser>
        <c:dLbls>
          <c:showLegendKey val="0"/>
          <c:showVal val="0"/>
          <c:showCatName val="0"/>
          <c:showSerName val="0"/>
          <c:showPercent val="0"/>
          <c:showBubbleSize val="0"/>
        </c:dLbls>
        <c:marker val="1"/>
        <c:smooth val="0"/>
        <c:axId val="1043935768"/>
        <c:axId val="1043932488"/>
      </c:lineChart>
      <c:catAx>
        <c:axId val="104393576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3932488"/>
        <c:crosses val="autoZero"/>
        <c:auto val="1"/>
        <c:lblAlgn val="ctr"/>
        <c:lblOffset val="100"/>
        <c:noMultiLvlLbl val="0"/>
      </c:catAx>
      <c:valAx>
        <c:axId val="1043932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3935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Fehlerfreie Schätzung - Richtung = 1</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'modell_(1i)'!$L$139</c:f>
              <c:strCache>
                <c:ptCount val="1"/>
                <c:pt idx="0">
                  <c:v>Schätzung (Y)</c:v>
                </c:pt>
              </c:strCache>
            </c:strRef>
          </c:tx>
          <c:spPr>
            <a:solidFill>
              <a:schemeClr val="accent1"/>
            </a:solidFill>
            <a:ln>
              <a:noFill/>
            </a:ln>
            <a:effectLst/>
          </c:spPr>
          <c:invertIfNegative val="0"/>
          <c:val>
            <c:numRef>
              <c:f>'modell_(1i)'!$L$140:$L$181</c:f>
              <c:numCache>
                <c:formatCode>General</c:formatCode>
                <c:ptCount val="42"/>
                <c:pt idx="0">
                  <c:v>438</c:v>
                </c:pt>
                <c:pt idx="1">
                  <c:v>456</c:v>
                </c:pt>
                <c:pt idx="2">
                  <c:v>462</c:v>
                </c:pt>
                <c:pt idx="3">
                  <c:v>487</c:v>
                </c:pt>
                <c:pt idx="4">
                  <c:v>492</c:v>
                </c:pt>
                <c:pt idx="5">
                  <c:v>505</c:v>
                </c:pt>
                <c:pt idx="6">
                  <c:v>493</c:v>
                </c:pt>
                <c:pt idx="7">
                  <c:v>485</c:v>
                </c:pt>
                <c:pt idx="8">
                  <c:v>481</c:v>
                </c:pt>
                <c:pt idx="9">
                  <c:v>478</c:v>
                </c:pt>
                <c:pt idx="10">
                  <c:v>469</c:v>
                </c:pt>
                <c:pt idx="11">
                  <c:v>472</c:v>
                </c:pt>
                <c:pt idx="12">
                  <c:v>474</c:v>
                </c:pt>
                <c:pt idx="13">
                  <c:v>456</c:v>
                </c:pt>
                <c:pt idx="14">
                  <c:v>459</c:v>
                </c:pt>
                <c:pt idx="15">
                  <c:v>469</c:v>
                </c:pt>
                <c:pt idx="16">
                  <c:v>479</c:v>
                </c:pt>
                <c:pt idx="17">
                  <c:v>472</c:v>
                </c:pt>
                <c:pt idx="18">
                  <c:v>492</c:v>
                </c:pt>
                <c:pt idx="19">
                  <c:v>502</c:v>
                </c:pt>
                <c:pt idx="20">
                  <c:v>492</c:v>
                </c:pt>
                <c:pt idx="21">
                  <c:v>494</c:v>
                </c:pt>
                <c:pt idx="22">
                  <c:v>512</c:v>
                </c:pt>
                <c:pt idx="23">
                  <c:v>502</c:v>
                </c:pt>
                <c:pt idx="24">
                  <c:v>485</c:v>
                </c:pt>
                <c:pt idx="25">
                  <c:v>478</c:v>
                </c:pt>
                <c:pt idx="26">
                  <c:v>462</c:v>
                </c:pt>
                <c:pt idx="27">
                  <c:v>471</c:v>
                </c:pt>
                <c:pt idx="28">
                  <c:v>478</c:v>
                </c:pt>
                <c:pt idx="29">
                  <c:v>483</c:v>
                </c:pt>
                <c:pt idx="30">
                  <c:v>497</c:v>
                </c:pt>
                <c:pt idx="31">
                  <c:v>491</c:v>
                </c:pt>
                <c:pt idx="32">
                  <c:v>483</c:v>
                </c:pt>
                <c:pt idx="33">
                  <c:v>480</c:v>
                </c:pt>
                <c:pt idx="34">
                  <c:v>497</c:v>
                </c:pt>
                <c:pt idx="35">
                  <c:v>474</c:v>
                </c:pt>
                <c:pt idx="36">
                  <c:v>468</c:v>
                </c:pt>
                <c:pt idx="37">
                  <c:v>468</c:v>
                </c:pt>
                <c:pt idx="38">
                  <c:v>451</c:v>
                </c:pt>
                <c:pt idx="39">
                  <c:v>456</c:v>
                </c:pt>
                <c:pt idx="40">
                  <c:v>463</c:v>
                </c:pt>
                <c:pt idx="41">
                  <c:v>469</c:v>
                </c:pt>
              </c:numCache>
            </c:numRef>
          </c:val>
          <c:extLst>
            <c:ext xmlns:c16="http://schemas.microsoft.com/office/drawing/2014/chart" uri="{C3380CC4-5D6E-409C-BE32-E72D297353CC}">
              <c16:uniqueId val="{00000000-F2EE-45C5-8E30-43B76CD96B43}"/>
            </c:ext>
          </c:extLst>
        </c:ser>
        <c:dLbls>
          <c:showLegendKey val="0"/>
          <c:showVal val="0"/>
          <c:showCatName val="0"/>
          <c:showSerName val="0"/>
          <c:showPercent val="0"/>
          <c:showBubbleSize val="0"/>
        </c:dLbls>
        <c:gapWidth val="219"/>
        <c:axId val="571969824"/>
        <c:axId val="571970480"/>
      </c:barChart>
      <c:lineChart>
        <c:grouping val="standard"/>
        <c:varyColors val="0"/>
        <c:ser>
          <c:idx val="1"/>
          <c:order val="1"/>
          <c:tx>
            <c:strRef>
              <c:f>'modell_(1i)'!$M$139</c:f>
              <c:strCache>
                <c:ptCount val="1"/>
                <c:pt idx="0">
                  <c:v>Fakt (Y)</c:v>
                </c:pt>
              </c:strCache>
            </c:strRef>
          </c:tx>
          <c:spPr>
            <a:ln w="28575" cap="rnd">
              <a:solidFill>
                <a:schemeClr val="accent2"/>
              </a:solidFill>
              <a:round/>
            </a:ln>
            <a:effectLst/>
          </c:spPr>
          <c:marker>
            <c:symbol val="none"/>
          </c:marker>
          <c:val>
            <c:numRef>
              <c:f>'modell_(1i)'!$M$140:$M$181</c:f>
              <c:numCache>
                <c:formatCode>General</c:formatCode>
                <c:ptCount val="42"/>
                <c:pt idx="0">
                  <c:v>438</c:v>
                </c:pt>
                <c:pt idx="1">
                  <c:v>455</c:v>
                </c:pt>
                <c:pt idx="2">
                  <c:v>462</c:v>
                </c:pt>
                <c:pt idx="3">
                  <c:v>486</c:v>
                </c:pt>
                <c:pt idx="4">
                  <c:v>493</c:v>
                </c:pt>
                <c:pt idx="5">
                  <c:v>504</c:v>
                </c:pt>
                <c:pt idx="6">
                  <c:v>492</c:v>
                </c:pt>
                <c:pt idx="7">
                  <c:v>485</c:v>
                </c:pt>
                <c:pt idx="8">
                  <c:v>480</c:v>
                </c:pt>
                <c:pt idx="9">
                  <c:v>478</c:v>
                </c:pt>
                <c:pt idx="10">
                  <c:v>469</c:v>
                </c:pt>
                <c:pt idx="11">
                  <c:v>472</c:v>
                </c:pt>
                <c:pt idx="12">
                  <c:v>473</c:v>
                </c:pt>
                <c:pt idx="13">
                  <c:v>456</c:v>
                </c:pt>
                <c:pt idx="14">
                  <c:v>459</c:v>
                </c:pt>
                <c:pt idx="15">
                  <c:v>469</c:v>
                </c:pt>
                <c:pt idx="16">
                  <c:v>479</c:v>
                </c:pt>
                <c:pt idx="17">
                  <c:v>472</c:v>
                </c:pt>
                <c:pt idx="18">
                  <c:v>492</c:v>
                </c:pt>
                <c:pt idx="19">
                  <c:v>502</c:v>
                </c:pt>
                <c:pt idx="20">
                  <c:v>492</c:v>
                </c:pt>
                <c:pt idx="21">
                  <c:v>493</c:v>
                </c:pt>
                <c:pt idx="22">
                  <c:v>511</c:v>
                </c:pt>
                <c:pt idx="23">
                  <c:v>503</c:v>
                </c:pt>
                <c:pt idx="24">
                  <c:v>485</c:v>
                </c:pt>
                <c:pt idx="25">
                  <c:v>478</c:v>
                </c:pt>
                <c:pt idx="26">
                  <c:v>462</c:v>
                </c:pt>
                <c:pt idx="27">
                  <c:v>471</c:v>
                </c:pt>
                <c:pt idx="28">
                  <c:v>478</c:v>
                </c:pt>
                <c:pt idx="29">
                  <c:v>483</c:v>
                </c:pt>
                <c:pt idx="30">
                  <c:v>497</c:v>
                </c:pt>
                <c:pt idx="31">
                  <c:v>490</c:v>
                </c:pt>
                <c:pt idx="32">
                  <c:v>483</c:v>
                </c:pt>
                <c:pt idx="33">
                  <c:v>480</c:v>
                </c:pt>
                <c:pt idx="34">
                  <c:v>496</c:v>
                </c:pt>
                <c:pt idx="35">
                  <c:v>474</c:v>
                </c:pt>
                <c:pt idx="36">
                  <c:v>468</c:v>
                </c:pt>
                <c:pt idx="37">
                  <c:v>469</c:v>
                </c:pt>
                <c:pt idx="38">
                  <c:v>451</c:v>
                </c:pt>
                <c:pt idx="39">
                  <c:v>455</c:v>
                </c:pt>
                <c:pt idx="40">
                  <c:v>462</c:v>
                </c:pt>
                <c:pt idx="41">
                  <c:v>470</c:v>
                </c:pt>
              </c:numCache>
            </c:numRef>
          </c:val>
          <c:smooth val="0"/>
          <c:extLst>
            <c:ext xmlns:c16="http://schemas.microsoft.com/office/drawing/2014/chart" uri="{C3380CC4-5D6E-409C-BE32-E72D297353CC}">
              <c16:uniqueId val="{00000001-F2EE-45C5-8E30-43B76CD96B43}"/>
            </c:ext>
          </c:extLst>
        </c:ser>
        <c:dLbls>
          <c:showLegendKey val="0"/>
          <c:showVal val="0"/>
          <c:showCatName val="0"/>
          <c:showSerName val="0"/>
          <c:showPercent val="0"/>
          <c:showBubbleSize val="0"/>
        </c:dLbls>
        <c:marker val="1"/>
        <c:smooth val="0"/>
        <c:axId val="571969824"/>
        <c:axId val="571970480"/>
      </c:lineChart>
      <c:catAx>
        <c:axId val="5719698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970480"/>
        <c:crosses val="autoZero"/>
        <c:auto val="1"/>
        <c:lblAlgn val="ctr"/>
        <c:lblOffset val="100"/>
        <c:noMultiLvlLbl val="0"/>
      </c:catAx>
      <c:valAx>
        <c:axId val="571970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969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Nicht fehlerfreie Schätzung - Richtung = 0</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'modell_Ymanup(0i)'!$L$140</c:f>
              <c:strCache>
                <c:ptCount val="1"/>
                <c:pt idx="0">
                  <c:v>Schätzung (Y)</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1"/>
            <c:trendlineLbl>
              <c:layout>
                <c:manualLayout>
                  <c:x val="-0.70402965093708358"/>
                  <c:y val="0.379489522174585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val>
            <c:numRef>
              <c:f>'modell_Ymanup(0i)'!$L$141:$L$182</c:f>
              <c:numCache>
                <c:formatCode>General</c:formatCode>
                <c:ptCount val="42"/>
                <c:pt idx="0">
                  <c:v>691.1</c:v>
                </c:pt>
                <c:pt idx="1">
                  <c:v>368.4</c:v>
                </c:pt>
                <c:pt idx="2">
                  <c:v>529.20000000000005</c:v>
                </c:pt>
                <c:pt idx="3">
                  <c:v>503.2</c:v>
                </c:pt>
                <c:pt idx="4">
                  <c:v>544.29999999999995</c:v>
                </c:pt>
                <c:pt idx="5">
                  <c:v>546.79999999999995</c:v>
                </c:pt>
                <c:pt idx="6">
                  <c:v>455.1</c:v>
                </c:pt>
                <c:pt idx="7">
                  <c:v>461.6</c:v>
                </c:pt>
                <c:pt idx="8">
                  <c:v>573.29999999999995</c:v>
                </c:pt>
                <c:pt idx="9">
                  <c:v>358.3</c:v>
                </c:pt>
                <c:pt idx="10">
                  <c:v>447</c:v>
                </c:pt>
                <c:pt idx="11">
                  <c:v>381.4</c:v>
                </c:pt>
                <c:pt idx="12">
                  <c:v>459.1</c:v>
                </c:pt>
                <c:pt idx="13">
                  <c:v>403.9</c:v>
                </c:pt>
                <c:pt idx="14">
                  <c:v>460.1</c:v>
                </c:pt>
                <c:pt idx="15">
                  <c:v>312.2</c:v>
                </c:pt>
                <c:pt idx="16">
                  <c:v>452.1</c:v>
                </c:pt>
                <c:pt idx="17">
                  <c:v>300.7</c:v>
                </c:pt>
                <c:pt idx="18">
                  <c:v>442.5</c:v>
                </c:pt>
                <c:pt idx="19">
                  <c:v>511.7</c:v>
                </c:pt>
                <c:pt idx="20">
                  <c:v>569.29999999999995</c:v>
                </c:pt>
                <c:pt idx="21">
                  <c:v>467.1</c:v>
                </c:pt>
                <c:pt idx="22">
                  <c:v>325.8</c:v>
                </c:pt>
                <c:pt idx="23">
                  <c:v>429</c:v>
                </c:pt>
                <c:pt idx="24">
                  <c:v>584.9</c:v>
                </c:pt>
                <c:pt idx="25">
                  <c:v>559.79999999999995</c:v>
                </c:pt>
                <c:pt idx="26">
                  <c:v>475.1</c:v>
                </c:pt>
                <c:pt idx="27">
                  <c:v>509.2</c:v>
                </c:pt>
                <c:pt idx="28">
                  <c:v>434</c:v>
                </c:pt>
                <c:pt idx="29">
                  <c:v>320.7</c:v>
                </c:pt>
                <c:pt idx="30">
                  <c:v>455.1</c:v>
                </c:pt>
                <c:pt idx="31">
                  <c:v>488.6</c:v>
                </c:pt>
                <c:pt idx="32">
                  <c:v>390.4</c:v>
                </c:pt>
                <c:pt idx="33">
                  <c:v>537.79999999999995</c:v>
                </c:pt>
                <c:pt idx="34">
                  <c:v>524.70000000000005</c:v>
                </c:pt>
                <c:pt idx="35">
                  <c:v>495.7</c:v>
                </c:pt>
                <c:pt idx="36">
                  <c:v>453.6</c:v>
                </c:pt>
                <c:pt idx="37">
                  <c:v>392.4</c:v>
                </c:pt>
                <c:pt idx="38">
                  <c:v>441</c:v>
                </c:pt>
                <c:pt idx="39">
                  <c:v>424</c:v>
                </c:pt>
                <c:pt idx="40">
                  <c:v>491.1</c:v>
                </c:pt>
                <c:pt idx="41">
                  <c:v>489.6</c:v>
                </c:pt>
              </c:numCache>
            </c:numRef>
          </c:val>
          <c:smooth val="0"/>
          <c:extLst>
            <c:ext xmlns:c16="http://schemas.microsoft.com/office/drawing/2014/chart" uri="{C3380CC4-5D6E-409C-BE32-E72D297353CC}">
              <c16:uniqueId val="{00000000-0340-4BA9-885E-9AF42B221FCA}"/>
            </c:ext>
          </c:extLst>
        </c:ser>
        <c:ser>
          <c:idx val="1"/>
          <c:order val="1"/>
          <c:tx>
            <c:strRef>
              <c:f>'modell_Ymanup(0i)'!$M$140</c:f>
              <c:strCache>
                <c:ptCount val="1"/>
                <c:pt idx="0">
                  <c:v>Fakt2 (Y)</c:v>
                </c:pt>
              </c:strCache>
            </c:strRef>
          </c:tx>
          <c:spPr>
            <a:ln w="28575" cap="rnd">
              <a:solidFill>
                <a:schemeClr val="accent2"/>
              </a:solidFill>
              <a:round/>
            </a:ln>
            <a:effectLst/>
          </c:spPr>
          <c:marker>
            <c:symbol val="none"/>
          </c:marker>
          <c:trendline>
            <c:spPr>
              <a:ln w="19050" cap="rnd">
                <a:solidFill>
                  <a:schemeClr val="accent2"/>
                </a:solidFill>
                <a:prstDash val="sysDot"/>
              </a:ln>
              <a:effectLst/>
            </c:spPr>
            <c:trendlineType val="linear"/>
            <c:dispRSqr val="0"/>
            <c:dispEq val="1"/>
            <c:trendlineLbl>
              <c:layout>
                <c:manualLayout>
                  <c:x val="-8.6691591217262834E-4"/>
                  <c:y val="0.3710119150329400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val>
            <c:numRef>
              <c:f>'modell_Ymanup(0i)'!$M$141:$M$182</c:f>
              <c:numCache>
                <c:formatCode>General</c:formatCode>
                <c:ptCount val="42"/>
                <c:pt idx="0">
                  <c:v>786</c:v>
                </c:pt>
                <c:pt idx="1">
                  <c:v>358</c:v>
                </c:pt>
                <c:pt idx="2">
                  <c:v>527</c:v>
                </c:pt>
                <c:pt idx="3">
                  <c:v>458</c:v>
                </c:pt>
                <c:pt idx="4">
                  <c:v>553</c:v>
                </c:pt>
                <c:pt idx="5">
                  <c:v>545</c:v>
                </c:pt>
                <c:pt idx="6">
                  <c:v>453</c:v>
                </c:pt>
                <c:pt idx="7">
                  <c:v>359</c:v>
                </c:pt>
                <c:pt idx="8">
                  <c:v>511</c:v>
                </c:pt>
                <c:pt idx="9">
                  <c:v>357</c:v>
                </c:pt>
                <c:pt idx="10">
                  <c:v>466</c:v>
                </c:pt>
                <c:pt idx="11">
                  <c:v>405</c:v>
                </c:pt>
                <c:pt idx="12">
                  <c:v>519</c:v>
                </c:pt>
                <c:pt idx="13">
                  <c:v>353</c:v>
                </c:pt>
                <c:pt idx="14">
                  <c:v>504</c:v>
                </c:pt>
                <c:pt idx="15">
                  <c:v>339</c:v>
                </c:pt>
                <c:pt idx="16">
                  <c:v>503</c:v>
                </c:pt>
                <c:pt idx="17">
                  <c:v>330</c:v>
                </c:pt>
                <c:pt idx="18">
                  <c:v>548</c:v>
                </c:pt>
                <c:pt idx="19">
                  <c:v>515</c:v>
                </c:pt>
                <c:pt idx="20">
                  <c:v>547</c:v>
                </c:pt>
                <c:pt idx="21">
                  <c:v>466</c:v>
                </c:pt>
                <c:pt idx="22">
                  <c:v>324</c:v>
                </c:pt>
                <c:pt idx="23">
                  <c:v>560</c:v>
                </c:pt>
                <c:pt idx="24">
                  <c:v>600</c:v>
                </c:pt>
                <c:pt idx="25">
                  <c:v>563</c:v>
                </c:pt>
                <c:pt idx="26">
                  <c:v>515</c:v>
                </c:pt>
                <c:pt idx="27">
                  <c:v>541</c:v>
                </c:pt>
                <c:pt idx="28">
                  <c:v>424</c:v>
                </c:pt>
                <c:pt idx="29">
                  <c:v>320</c:v>
                </c:pt>
                <c:pt idx="30">
                  <c:v>450</c:v>
                </c:pt>
                <c:pt idx="31">
                  <c:v>487</c:v>
                </c:pt>
                <c:pt idx="32">
                  <c:v>388</c:v>
                </c:pt>
                <c:pt idx="33">
                  <c:v>305</c:v>
                </c:pt>
                <c:pt idx="34">
                  <c:v>466</c:v>
                </c:pt>
                <c:pt idx="35">
                  <c:v>472</c:v>
                </c:pt>
                <c:pt idx="36">
                  <c:v>389</c:v>
                </c:pt>
                <c:pt idx="37">
                  <c:v>391</c:v>
                </c:pt>
                <c:pt idx="38">
                  <c:v>431</c:v>
                </c:pt>
                <c:pt idx="39">
                  <c:v>348</c:v>
                </c:pt>
                <c:pt idx="40">
                  <c:v>496</c:v>
                </c:pt>
                <c:pt idx="41">
                  <c:v>589</c:v>
                </c:pt>
              </c:numCache>
            </c:numRef>
          </c:val>
          <c:smooth val="0"/>
          <c:extLst>
            <c:ext xmlns:c16="http://schemas.microsoft.com/office/drawing/2014/chart" uri="{C3380CC4-5D6E-409C-BE32-E72D297353CC}">
              <c16:uniqueId val="{00000001-0340-4BA9-885E-9AF42B221FCA}"/>
            </c:ext>
          </c:extLst>
        </c:ser>
        <c:dLbls>
          <c:showLegendKey val="0"/>
          <c:showVal val="0"/>
          <c:showCatName val="0"/>
          <c:showSerName val="0"/>
          <c:showPercent val="0"/>
          <c:showBubbleSize val="0"/>
        </c:dLbls>
        <c:smooth val="0"/>
        <c:axId val="1033596296"/>
        <c:axId val="1033587112"/>
      </c:lineChart>
      <c:catAx>
        <c:axId val="103359629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3587112"/>
        <c:crosses val="autoZero"/>
        <c:auto val="1"/>
        <c:lblAlgn val="ctr"/>
        <c:lblOffset val="100"/>
        <c:noMultiLvlLbl val="0"/>
      </c:catAx>
      <c:valAx>
        <c:axId val="1033587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3596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'modell_Ymanip(1i)'!$L$139</c:f>
              <c:strCache>
                <c:ptCount val="1"/>
                <c:pt idx="0">
                  <c:v>Schätzung (Y)</c:v>
                </c:pt>
              </c:strCache>
            </c:strRef>
          </c:tx>
          <c:spPr>
            <a:ln w="28575" cap="rnd">
              <a:solidFill>
                <a:schemeClr val="accent1"/>
              </a:solidFill>
              <a:round/>
            </a:ln>
            <a:effectLst/>
          </c:spPr>
          <c:marker>
            <c:symbol val="none"/>
          </c:marker>
          <c:val>
            <c:numRef>
              <c:f>'modell_Ymanip(1i)'!$L$140:$L$181</c:f>
              <c:numCache>
                <c:formatCode>General</c:formatCode>
                <c:ptCount val="42"/>
                <c:pt idx="0">
                  <c:v>587.4</c:v>
                </c:pt>
                <c:pt idx="1">
                  <c:v>360.2</c:v>
                </c:pt>
                <c:pt idx="2">
                  <c:v>444.3</c:v>
                </c:pt>
                <c:pt idx="3">
                  <c:v>428.2</c:v>
                </c:pt>
                <c:pt idx="4">
                  <c:v>557.1</c:v>
                </c:pt>
                <c:pt idx="5">
                  <c:v>481.6</c:v>
                </c:pt>
                <c:pt idx="6">
                  <c:v>455.9</c:v>
                </c:pt>
                <c:pt idx="7">
                  <c:v>361.7</c:v>
                </c:pt>
                <c:pt idx="8">
                  <c:v>514.79999999999995</c:v>
                </c:pt>
                <c:pt idx="9">
                  <c:v>413.6</c:v>
                </c:pt>
                <c:pt idx="10">
                  <c:v>469</c:v>
                </c:pt>
                <c:pt idx="11">
                  <c:v>408</c:v>
                </c:pt>
                <c:pt idx="12">
                  <c:v>481.1</c:v>
                </c:pt>
                <c:pt idx="13">
                  <c:v>355.1</c:v>
                </c:pt>
                <c:pt idx="14">
                  <c:v>454.9</c:v>
                </c:pt>
                <c:pt idx="15">
                  <c:v>364.2</c:v>
                </c:pt>
                <c:pt idx="16">
                  <c:v>462.4</c:v>
                </c:pt>
                <c:pt idx="17">
                  <c:v>350.6</c:v>
                </c:pt>
                <c:pt idx="18">
                  <c:v>531.4</c:v>
                </c:pt>
                <c:pt idx="19">
                  <c:v>441.8</c:v>
                </c:pt>
                <c:pt idx="20">
                  <c:v>550.6</c:v>
                </c:pt>
                <c:pt idx="21">
                  <c:v>469.5</c:v>
                </c:pt>
                <c:pt idx="22">
                  <c:v>365.2</c:v>
                </c:pt>
                <c:pt idx="23">
                  <c:v>523.4</c:v>
                </c:pt>
                <c:pt idx="24">
                  <c:v>602</c:v>
                </c:pt>
                <c:pt idx="25">
                  <c:v>567.20000000000005</c:v>
                </c:pt>
                <c:pt idx="26">
                  <c:v>518.9</c:v>
                </c:pt>
                <c:pt idx="27">
                  <c:v>545.6</c:v>
                </c:pt>
                <c:pt idx="28">
                  <c:v>615.1</c:v>
                </c:pt>
                <c:pt idx="29">
                  <c:v>386.9</c:v>
                </c:pt>
                <c:pt idx="30">
                  <c:v>492.2</c:v>
                </c:pt>
                <c:pt idx="31">
                  <c:v>490.6</c:v>
                </c:pt>
                <c:pt idx="32">
                  <c:v>398</c:v>
                </c:pt>
                <c:pt idx="33">
                  <c:v>405</c:v>
                </c:pt>
                <c:pt idx="34">
                  <c:v>469</c:v>
                </c:pt>
                <c:pt idx="35">
                  <c:v>475.5</c:v>
                </c:pt>
                <c:pt idx="36">
                  <c:v>391.9</c:v>
                </c:pt>
                <c:pt idx="37">
                  <c:v>393.9</c:v>
                </c:pt>
                <c:pt idx="38">
                  <c:v>433.7</c:v>
                </c:pt>
                <c:pt idx="39">
                  <c:v>350.6</c:v>
                </c:pt>
                <c:pt idx="40">
                  <c:v>499.7</c:v>
                </c:pt>
                <c:pt idx="41">
                  <c:v>593.4</c:v>
                </c:pt>
              </c:numCache>
            </c:numRef>
          </c:val>
          <c:smooth val="0"/>
          <c:extLst>
            <c:ext xmlns:c16="http://schemas.microsoft.com/office/drawing/2014/chart" uri="{C3380CC4-5D6E-409C-BE32-E72D297353CC}">
              <c16:uniqueId val="{00000000-F912-44F0-8C87-4899284CB9D6}"/>
            </c:ext>
          </c:extLst>
        </c:ser>
        <c:ser>
          <c:idx val="1"/>
          <c:order val="1"/>
          <c:tx>
            <c:strRef>
              <c:f>'modell_Ymanip(1i)'!$M$139</c:f>
              <c:strCache>
                <c:ptCount val="1"/>
                <c:pt idx="0">
                  <c:v>Fakt2 (Y)</c:v>
                </c:pt>
              </c:strCache>
            </c:strRef>
          </c:tx>
          <c:spPr>
            <a:ln w="28575" cap="rnd">
              <a:solidFill>
                <a:schemeClr val="accent2"/>
              </a:solidFill>
              <a:round/>
            </a:ln>
            <a:effectLst/>
          </c:spPr>
          <c:marker>
            <c:symbol val="none"/>
          </c:marker>
          <c:val>
            <c:numRef>
              <c:f>'modell_Ymanip(1i)'!$M$140:$M$181</c:f>
              <c:numCache>
                <c:formatCode>General</c:formatCode>
                <c:ptCount val="42"/>
                <c:pt idx="0">
                  <c:v>786</c:v>
                </c:pt>
                <c:pt idx="1">
                  <c:v>358</c:v>
                </c:pt>
                <c:pt idx="2">
                  <c:v>527</c:v>
                </c:pt>
                <c:pt idx="3">
                  <c:v>458</c:v>
                </c:pt>
                <c:pt idx="4">
                  <c:v>553</c:v>
                </c:pt>
                <c:pt idx="5">
                  <c:v>545</c:v>
                </c:pt>
                <c:pt idx="6">
                  <c:v>453</c:v>
                </c:pt>
                <c:pt idx="7">
                  <c:v>359</c:v>
                </c:pt>
                <c:pt idx="8">
                  <c:v>511</c:v>
                </c:pt>
                <c:pt idx="9">
                  <c:v>357</c:v>
                </c:pt>
                <c:pt idx="10">
                  <c:v>466</c:v>
                </c:pt>
                <c:pt idx="11">
                  <c:v>405</c:v>
                </c:pt>
                <c:pt idx="12">
                  <c:v>519</c:v>
                </c:pt>
                <c:pt idx="13">
                  <c:v>353</c:v>
                </c:pt>
                <c:pt idx="14">
                  <c:v>504</c:v>
                </c:pt>
                <c:pt idx="15">
                  <c:v>339</c:v>
                </c:pt>
                <c:pt idx="16">
                  <c:v>503</c:v>
                </c:pt>
                <c:pt idx="17">
                  <c:v>330</c:v>
                </c:pt>
                <c:pt idx="18">
                  <c:v>548</c:v>
                </c:pt>
                <c:pt idx="19">
                  <c:v>515</c:v>
                </c:pt>
                <c:pt idx="20">
                  <c:v>547</c:v>
                </c:pt>
                <c:pt idx="21">
                  <c:v>466</c:v>
                </c:pt>
                <c:pt idx="22">
                  <c:v>324</c:v>
                </c:pt>
                <c:pt idx="23">
                  <c:v>560</c:v>
                </c:pt>
                <c:pt idx="24">
                  <c:v>600</c:v>
                </c:pt>
                <c:pt idx="25">
                  <c:v>563</c:v>
                </c:pt>
                <c:pt idx="26">
                  <c:v>515</c:v>
                </c:pt>
                <c:pt idx="27">
                  <c:v>541</c:v>
                </c:pt>
                <c:pt idx="28">
                  <c:v>424</c:v>
                </c:pt>
                <c:pt idx="29">
                  <c:v>320</c:v>
                </c:pt>
                <c:pt idx="30">
                  <c:v>450</c:v>
                </c:pt>
                <c:pt idx="31">
                  <c:v>487</c:v>
                </c:pt>
                <c:pt idx="32">
                  <c:v>388</c:v>
                </c:pt>
                <c:pt idx="33">
                  <c:v>305</c:v>
                </c:pt>
                <c:pt idx="34">
                  <c:v>466</c:v>
                </c:pt>
                <c:pt idx="35">
                  <c:v>472</c:v>
                </c:pt>
                <c:pt idx="36">
                  <c:v>389</c:v>
                </c:pt>
                <c:pt idx="37">
                  <c:v>391</c:v>
                </c:pt>
                <c:pt idx="38">
                  <c:v>431</c:v>
                </c:pt>
                <c:pt idx="39">
                  <c:v>348</c:v>
                </c:pt>
                <c:pt idx="40">
                  <c:v>496</c:v>
                </c:pt>
                <c:pt idx="41">
                  <c:v>589</c:v>
                </c:pt>
              </c:numCache>
            </c:numRef>
          </c:val>
          <c:smooth val="0"/>
          <c:extLst>
            <c:ext xmlns:c16="http://schemas.microsoft.com/office/drawing/2014/chart" uri="{C3380CC4-5D6E-409C-BE32-E72D297353CC}">
              <c16:uniqueId val="{00000001-F912-44F0-8C87-4899284CB9D6}"/>
            </c:ext>
          </c:extLst>
        </c:ser>
        <c:dLbls>
          <c:showLegendKey val="0"/>
          <c:showVal val="0"/>
          <c:showCatName val="0"/>
          <c:showSerName val="0"/>
          <c:showPercent val="0"/>
          <c:showBubbleSize val="0"/>
        </c:dLbls>
        <c:smooth val="0"/>
        <c:axId val="1089575152"/>
        <c:axId val="1089575480"/>
      </c:lineChart>
      <c:catAx>
        <c:axId val="10895751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575480"/>
        <c:crosses val="autoZero"/>
        <c:auto val="1"/>
        <c:lblAlgn val="ctr"/>
        <c:lblOffset val="100"/>
        <c:noMultiLvlLbl val="0"/>
      </c:catAx>
      <c:valAx>
        <c:axId val="1089575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575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Invalide Zahlenmystik: nicht alle Zeit-IDs können symmetrisch interpretiert werden (vgl. ich-weiss-nicht-Systemantwort)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'modell_Ymanip(1i)'!$L$139</c:f>
              <c:strCache>
                <c:ptCount val="1"/>
                <c:pt idx="0">
                  <c:v>Schätzung (Y)</c:v>
                </c:pt>
              </c:strCache>
            </c:strRef>
          </c:tx>
          <c:spPr>
            <a:ln w="28575" cap="rnd">
              <a:solidFill>
                <a:schemeClr val="accent1"/>
              </a:solidFill>
              <a:round/>
            </a:ln>
            <a:effectLst/>
          </c:spPr>
          <c:marker>
            <c:symbol val="none"/>
          </c:marker>
          <c:val>
            <c:numRef>
              <c:f>'modell_Ymanip(1i)'!$L$140:$L$181</c:f>
              <c:numCache>
                <c:formatCode>General</c:formatCode>
                <c:ptCount val="42"/>
                <c:pt idx="0">
                  <c:v>587.4</c:v>
                </c:pt>
                <c:pt idx="1">
                  <c:v>360.2</c:v>
                </c:pt>
                <c:pt idx="2">
                  <c:v>444.3</c:v>
                </c:pt>
                <c:pt idx="3">
                  <c:v>428.2</c:v>
                </c:pt>
                <c:pt idx="4">
                  <c:v>557.1</c:v>
                </c:pt>
                <c:pt idx="5">
                  <c:v>481.6</c:v>
                </c:pt>
                <c:pt idx="6">
                  <c:v>455.9</c:v>
                </c:pt>
                <c:pt idx="7">
                  <c:v>361.7</c:v>
                </c:pt>
                <c:pt idx="8">
                  <c:v>514.79999999999995</c:v>
                </c:pt>
                <c:pt idx="9">
                  <c:v>413.6</c:v>
                </c:pt>
                <c:pt idx="10">
                  <c:v>469</c:v>
                </c:pt>
                <c:pt idx="11">
                  <c:v>408</c:v>
                </c:pt>
                <c:pt idx="12">
                  <c:v>481.1</c:v>
                </c:pt>
                <c:pt idx="13">
                  <c:v>355.1</c:v>
                </c:pt>
                <c:pt idx="14">
                  <c:v>454.9</c:v>
                </c:pt>
                <c:pt idx="15">
                  <c:v>364.2</c:v>
                </c:pt>
                <c:pt idx="16">
                  <c:v>462.4</c:v>
                </c:pt>
                <c:pt idx="17">
                  <c:v>350.6</c:v>
                </c:pt>
                <c:pt idx="18">
                  <c:v>531.4</c:v>
                </c:pt>
                <c:pt idx="19">
                  <c:v>441.8</c:v>
                </c:pt>
                <c:pt idx="20">
                  <c:v>550.6</c:v>
                </c:pt>
                <c:pt idx="21">
                  <c:v>469.5</c:v>
                </c:pt>
                <c:pt idx="22">
                  <c:v>365.2</c:v>
                </c:pt>
                <c:pt idx="23">
                  <c:v>523.4</c:v>
                </c:pt>
                <c:pt idx="24">
                  <c:v>602</c:v>
                </c:pt>
                <c:pt idx="25">
                  <c:v>567.20000000000005</c:v>
                </c:pt>
                <c:pt idx="26">
                  <c:v>518.9</c:v>
                </c:pt>
                <c:pt idx="27">
                  <c:v>545.6</c:v>
                </c:pt>
                <c:pt idx="28">
                  <c:v>615.1</c:v>
                </c:pt>
                <c:pt idx="29">
                  <c:v>386.9</c:v>
                </c:pt>
                <c:pt idx="30">
                  <c:v>492.2</c:v>
                </c:pt>
                <c:pt idx="31">
                  <c:v>490.6</c:v>
                </c:pt>
                <c:pt idx="32">
                  <c:v>398</c:v>
                </c:pt>
                <c:pt idx="33">
                  <c:v>405</c:v>
                </c:pt>
                <c:pt idx="34">
                  <c:v>469</c:v>
                </c:pt>
                <c:pt idx="35">
                  <c:v>475.5</c:v>
                </c:pt>
                <c:pt idx="36">
                  <c:v>391.9</c:v>
                </c:pt>
                <c:pt idx="37">
                  <c:v>393.9</c:v>
                </c:pt>
                <c:pt idx="38">
                  <c:v>433.7</c:v>
                </c:pt>
                <c:pt idx="39">
                  <c:v>350.6</c:v>
                </c:pt>
                <c:pt idx="40">
                  <c:v>499.7</c:v>
                </c:pt>
                <c:pt idx="41">
                  <c:v>593.4</c:v>
                </c:pt>
              </c:numCache>
            </c:numRef>
          </c:val>
          <c:smooth val="0"/>
          <c:extLst>
            <c:ext xmlns:c16="http://schemas.microsoft.com/office/drawing/2014/chart" uri="{C3380CC4-5D6E-409C-BE32-E72D297353CC}">
              <c16:uniqueId val="{00000000-EEE0-4F92-AF52-1BB8EA15E490}"/>
            </c:ext>
          </c:extLst>
        </c:ser>
        <c:ser>
          <c:idx val="1"/>
          <c:order val="1"/>
          <c:tx>
            <c:strRef>
              <c:f>'modell_Ymanip(1i)'!$P$139</c:f>
              <c:strCache>
                <c:ptCount val="1"/>
                <c:pt idx="0">
                  <c:v>Schätzung (Y)</c:v>
                </c:pt>
              </c:strCache>
            </c:strRef>
          </c:tx>
          <c:spPr>
            <a:ln w="28575" cap="rnd">
              <a:solidFill>
                <a:schemeClr val="accent2"/>
              </a:solidFill>
              <a:round/>
            </a:ln>
            <a:effectLst/>
          </c:spPr>
          <c:marker>
            <c:symbol val="none"/>
          </c:marker>
          <c:val>
            <c:numRef>
              <c:f>'modell_Ymanip(1i)'!$P$140:$P$181</c:f>
              <c:numCache>
                <c:formatCode>General</c:formatCode>
                <c:ptCount val="42"/>
                <c:pt idx="0">
                  <c:v>691.1</c:v>
                </c:pt>
                <c:pt idx="1">
                  <c:v>368.4</c:v>
                </c:pt>
                <c:pt idx="2">
                  <c:v>529.20000000000005</c:v>
                </c:pt>
                <c:pt idx="3">
                  <c:v>503.2</c:v>
                </c:pt>
                <c:pt idx="4">
                  <c:v>544.29999999999995</c:v>
                </c:pt>
                <c:pt idx="5">
                  <c:v>546.79999999999995</c:v>
                </c:pt>
                <c:pt idx="6">
                  <c:v>455.1</c:v>
                </c:pt>
                <c:pt idx="7">
                  <c:v>461.6</c:v>
                </c:pt>
                <c:pt idx="8">
                  <c:v>573.29999999999995</c:v>
                </c:pt>
                <c:pt idx="9">
                  <c:v>358.3</c:v>
                </c:pt>
                <c:pt idx="10">
                  <c:v>447</c:v>
                </c:pt>
                <c:pt idx="11">
                  <c:v>381.4</c:v>
                </c:pt>
                <c:pt idx="12">
                  <c:v>459.1</c:v>
                </c:pt>
                <c:pt idx="13">
                  <c:v>403.9</c:v>
                </c:pt>
                <c:pt idx="14">
                  <c:v>460.1</c:v>
                </c:pt>
                <c:pt idx="15">
                  <c:v>312.2</c:v>
                </c:pt>
                <c:pt idx="16">
                  <c:v>452.1</c:v>
                </c:pt>
                <c:pt idx="17">
                  <c:v>300.7</c:v>
                </c:pt>
                <c:pt idx="18">
                  <c:v>442.5</c:v>
                </c:pt>
                <c:pt idx="19">
                  <c:v>511.7</c:v>
                </c:pt>
                <c:pt idx="20">
                  <c:v>569.29999999999995</c:v>
                </c:pt>
                <c:pt idx="21">
                  <c:v>467.1</c:v>
                </c:pt>
                <c:pt idx="22">
                  <c:v>325.8</c:v>
                </c:pt>
                <c:pt idx="23">
                  <c:v>429</c:v>
                </c:pt>
                <c:pt idx="24">
                  <c:v>584.9</c:v>
                </c:pt>
                <c:pt idx="25">
                  <c:v>559.79999999999995</c:v>
                </c:pt>
                <c:pt idx="26">
                  <c:v>475.1</c:v>
                </c:pt>
                <c:pt idx="27">
                  <c:v>509.2</c:v>
                </c:pt>
                <c:pt idx="28">
                  <c:v>434</c:v>
                </c:pt>
                <c:pt idx="29">
                  <c:v>320.7</c:v>
                </c:pt>
                <c:pt idx="30">
                  <c:v>455.1</c:v>
                </c:pt>
                <c:pt idx="31">
                  <c:v>488.6</c:v>
                </c:pt>
                <c:pt idx="32">
                  <c:v>390.4</c:v>
                </c:pt>
                <c:pt idx="33">
                  <c:v>537.79999999999995</c:v>
                </c:pt>
                <c:pt idx="34">
                  <c:v>524.70000000000005</c:v>
                </c:pt>
                <c:pt idx="35">
                  <c:v>495.7</c:v>
                </c:pt>
                <c:pt idx="36">
                  <c:v>453.6</c:v>
                </c:pt>
                <c:pt idx="37">
                  <c:v>392.4</c:v>
                </c:pt>
                <c:pt idx="38">
                  <c:v>441</c:v>
                </c:pt>
                <c:pt idx="39">
                  <c:v>424</c:v>
                </c:pt>
                <c:pt idx="40">
                  <c:v>491.1</c:v>
                </c:pt>
                <c:pt idx="41">
                  <c:v>489.6</c:v>
                </c:pt>
              </c:numCache>
            </c:numRef>
          </c:val>
          <c:smooth val="0"/>
          <c:extLst>
            <c:ext xmlns:c16="http://schemas.microsoft.com/office/drawing/2014/chart" uri="{C3380CC4-5D6E-409C-BE32-E72D297353CC}">
              <c16:uniqueId val="{00000001-EEE0-4F92-AF52-1BB8EA15E490}"/>
            </c:ext>
          </c:extLst>
        </c:ser>
        <c:dLbls>
          <c:showLegendKey val="0"/>
          <c:showVal val="0"/>
          <c:showCatName val="0"/>
          <c:showSerName val="0"/>
          <c:showPercent val="0"/>
          <c:showBubbleSize val="0"/>
        </c:dLbls>
        <c:marker val="1"/>
        <c:smooth val="0"/>
        <c:axId val="1095106048"/>
        <c:axId val="1095105064"/>
      </c:lineChart>
      <c:lineChart>
        <c:grouping val="standard"/>
        <c:varyColors val="0"/>
        <c:ser>
          <c:idx val="2"/>
          <c:order val="2"/>
          <c:tx>
            <c:strRef>
              <c:f>'modell_Ymanip(1i)'!$T$139</c:f>
              <c:strCache>
                <c:ptCount val="1"/>
                <c:pt idx="0">
                  <c:v>Validität</c:v>
                </c:pt>
              </c:strCache>
            </c:strRef>
          </c:tx>
          <c:spPr>
            <a:ln w="28575" cap="rnd">
              <a:solidFill>
                <a:schemeClr val="accent3"/>
              </a:solidFill>
              <a:round/>
            </a:ln>
            <a:effectLst/>
          </c:spPr>
          <c:marker>
            <c:symbol val="none"/>
          </c:marker>
          <c:val>
            <c:numRef>
              <c:f>'modell_Ymanip(1i)'!$T$140:$T$181</c:f>
              <c:numCache>
                <c:formatCode>General</c:formatCode>
                <c:ptCount val="42"/>
                <c:pt idx="0">
                  <c:v>0</c:v>
                </c:pt>
                <c:pt idx="1">
                  <c:v>0</c:v>
                </c:pt>
                <c:pt idx="2">
                  <c:v>1</c:v>
                </c:pt>
                <c:pt idx="3">
                  <c:v>1</c:v>
                </c:pt>
                <c:pt idx="4">
                  <c:v>1</c:v>
                </c:pt>
                <c:pt idx="5">
                  <c:v>1</c:v>
                </c:pt>
                <c:pt idx="6">
                  <c:v>0</c:v>
                </c:pt>
                <c:pt idx="7">
                  <c:v>0</c:v>
                </c:pt>
                <c:pt idx="8">
                  <c:v>0</c:v>
                </c:pt>
                <c:pt idx="9">
                  <c:v>0</c:v>
                </c:pt>
                <c:pt idx="10">
                  <c:v>1</c:v>
                </c:pt>
                <c:pt idx="11">
                  <c:v>1</c:v>
                </c:pt>
                <c:pt idx="12">
                  <c:v>0</c:v>
                </c:pt>
                <c:pt idx="13">
                  <c:v>0</c:v>
                </c:pt>
                <c:pt idx="14">
                  <c:v>0</c:v>
                </c:pt>
                <c:pt idx="15">
                  <c:v>1</c:v>
                </c:pt>
                <c:pt idx="16">
                  <c:v>0</c:v>
                </c:pt>
                <c:pt idx="17">
                  <c:v>1</c:v>
                </c:pt>
                <c:pt idx="18">
                  <c:v>0</c:v>
                </c:pt>
                <c:pt idx="19">
                  <c:v>0</c:v>
                </c:pt>
                <c:pt idx="20">
                  <c:v>0</c:v>
                </c:pt>
                <c:pt idx="21">
                  <c:v>0</c:v>
                </c:pt>
                <c:pt idx="22">
                  <c:v>0</c:v>
                </c:pt>
                <c:pt idx="23">
                  <c:v>0</c:v>
                </c:pt>
                <c:pt idx="24">
                  <c:v>1</c:v>
                </c:pt>
                <c:pt idx="25">
                  <c:v>1</c:v>
                </c:pt>
                <c:pt idx="26">
                  <c:v>1</c:v>
                </c:pt>
                <c:pt idx="27">
                  <c:v>1</c:v>
                </c:pt>
                <c:pt idx="28">
                  <c:v>0</c:v>
                </c:pt>
                <c:pt idx="29">
                  <c:v>0</c:v>
                </c:pt>
                <c:pt idx="30">
                  <c:v>0</c:v>
                </c:pt>
                <c:pt idx="31">
                  <c:v>0</c:v>
                </c:pt>
                <c:pt idx="32">
                  <c:v>0</c:v>
                </c:pt>
                <c:pt idx="33">
                  <c:v>0</c:v>
                </c:pt>
                <c:pt idx="34">
                  <c:v>0</c:v>
                </c:pt>
                <c:pt idx="35">
                  <c:v>0</c:v>
                </c:pt>
                <c:pt idx="36">
                  <c:v>0</c:v>
                </c:pt>
                <c:pt idx="37">
                  <c:v>0</c:v>
                </c:pt>
                <c:pt idx="38">
                  <c:v>0</c:v>
                </c:pt>
                <c:pt idx="39">
                  <c:v>0</c:v>
                </c:pt>
                <c:pt idx="40">
                  <c:v>1</c:v>
                </c:pt>
                <c:pt idx="41">
                  <c:v>1</c:v>
                </c:pt>
              </c:numCache>
            </c:numRef>
          </c:val>
          <c:smooth val="0"/>
          <c:extLst>
            <c:ext xmlns:c16="http://schemas.microsoft.com/office/drawing/2014/chart" uri="{C3380CC4-5D6E-409C-BE32-E72D297353CC}">
              <c16:uniqueId val="{00000002-EEE0-4F92-AF52-1BB8EA15E490}"/>
            </c:ext>
          </c:extLst>
        </c:ser>
        <c:dLbls>
          <c:showLegendKey val="0"/>
          <c:showVal val="0"/>
          <c:showCatName val="0"/>
          <c:showSerName val="0"/>
          <c:showPercent val="0"/>
          <c:showBubbleSize val="0"/>
        </c:dLbls>
        <c:marker val="1"/>
        <c:smooth val="0"/>
        <c:axId val="1163292304"/>
        <c:axId val="316125520"/>
      </c:lineChart>
      <c:catAx>
        <c:axId val="10951060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5105064"/>
        <c:crosses val="autoZero"/>
        <c:auto val="1"/>
        <c:lblAlgn val="ctr"/>
        <c:lblOffset val="100"/>
        <c:noMultiLvlLbl val="0"/>
      </c:catAx>
      <c:valAx>
        <c:axId val="1095105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5106048"/>
        <c:crosses val="autoZero"/>
        <c:crossBetween val="between"/>
      </c:valAx>
      <c:valAx>
        <c:axId val="31612552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3292304"/>
        <c:crosses val="max"/>
        <c:crossBetween val="between"/>
      </c:valAx>
      <c:catAx>
        <c:axId val="1163292304"/>
        <c:scaling>
          <c:orientation val="minMax"/>
        </c:scaling>
        <c:delete val="1"/>
        <c:axPos val="b"/>
        <c:majorTickMark val="out"/>
        <c:minorTickMark val="none"/>
        <c:tickLblPos val="nextTo"/>
        <c:crossAx val="3161255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hu-HU" sz="1400" b="0" i="0" u="none" strike="noStrike" kern="1200" spc="0" baseline="0">
                <a:solidFill>
                  <a:sysClr val="windowText" lastClr="000000">
                    <a:lumMod val="65000"/>
                    <a:lumOff val="35000"/>
                  </a:sysClr>
                </a:solidFill>
              </a:rPr>
              <a:t>Nicht fehlerfreie Schätzung - Richtung = 1</a:t>
            </a:r>
            <a:endParaRPr lang="en-GB"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'modell_Ymanip(1i)'!$L$139</c:f>
              <c:strCache>
                <c:ptCount val="1"/>
                <c:pt idx="0">
                  <c:v>Schätzung (Y)</c:v>
                </c:pt>
              </c:strCache>
            </c:strRef>
          </c:tx>
          <c:spPr>
            <a:ln w="28575" cap="rnd">
              <a:solidFill>
                <a:schemeClr val="accent1"/>
              </a:solidFill>
              <a:round/>
            </a:ln>
            <a:effectLst/>
          </c:spPr>
          <c:marker>
            <c:symbol val="none"/>
          </c:marker>
          <c:val>
            <c:numRef>
              <c:f>'modell_Ymanip(1i)'!$L$140:$L$181</c:f>
              <c:numCache>
                <c:formatCode>General</c:formatCode>
                <c:ptCount val="42"/>
                <c:pt idx="0">
                  <c:v>587.4</c:v>
                </c:pt>
                <c:pt idx="1">
                  <c:v>360.2</c:v>
                </c:pt>
                <c:pt idx="2">
                  <c:v>444.3</c:v>
                </c:pt>
                <c:pt idx="3">
                  <c:v>428.2</c:v>
                </c:pt>
                <c:pt idx="4">
                  <c:v>557.1</c:v>
                </c:pt>
                <c:pt idx="5">
                  <c:v>481.6</c:v>
                </c:pt>
                <c:pt idx="6">
                  <c:v>455.9</c:v>
                </c:pt>
                <c:pt idx="7">
                  <c:v>361.7</c:v>
                </c:pt>
                <c:pt idx="8">
                  <c:v>514.79999999999995</c:v>
                </c:pt>
                <c:pt idx="9">
                  <c:v>413.6</c:v>
                </c:pt>
                <c:pt idx="10">
                  <c:v>469</c:v>
                </c:pt>
                <c:pt idx="11">
                  <c:v>408</c:v>
                </c:pt>
                <c:pt idx="12">
                  <c:v>481.1</c:v>
                </c:pt>
                <c:pt idx="13">
                  <c:v>355.1</c:v>
                </c:pt>
                <c:pt idx="14">
                  <c:v>454.9</c:v>
                </c:pt>
                <c:pt idx="15">
                  <c:v>364.2</c:v>
                </c:pt>
                <c:pt idx="16">
                  <c:v>462.4</c:v>
                </c:pt>
                <c:pt idx="17">
                  <c:v>350.6</c:v>
                </c:pt>
                <c:pt idx="18">
                  <c:v>531.4</c:v>
                </c:pt>
                <c:pt idx="19">
                  <c:v>441.8</c:v>
                </c:pt>
                <c:pt idx="20">
                  <c:v>550.6</c:v>
                </c:pt>
                <c:pt idx="21">
                  <c:v>469.5</c:v>
                </c:pt>
                <c:pt idx="22">
                  <c:v>365.2</c:v>
                </c:pt>
                <c:pt idx="23">
                  <c:v>523.4</c:v>
                </c:pt>
                <c:pt idx="24">
                  <c:v>602</c:v>
                </c:pt>
                <c:pt idx="25">
                  <c:v>567.20000000000005</c:v>
                </c:pt>
                <c:pt idx="26">
                  <c:v>518.9</c:v>
                </c:pt>
                <c:pt idx="27">
                  <c:v>545.6</c:v>
                </c:pt>
                <c:pt idx="28">
                  <c:v>615.1</c:v>
                </c:pt>
                <c:pt idx="29">
                  <c:v>386.9</c:v>
                </c:pt>
                <c:pt idx="30">
                  <c:v>492.2</c:v>
                </c:pt>
                <c:pt idx="31">
                  <c:v>490.6</c:v>
                </c:pt>
                <c:pt idx="32">
                  <c:v>398</c:v>
                </c:pt>
                <c:pt idx="33">
                  <c:v>405</c:v>
                </c:pt>
                <c:pt idx="34">
                  <c:v>469</c:v>
                </c:pt>
                <c:pt idx="35">
                  <c:v>475.5</c:v>
                </c:pt>
                <c:pt idx="36">
                  <c:v>391.9</c:v>
                </c:pt>
                <c:pt idx="37">
                  <c:v>393.9</c:v>
                </c:pt>
                <c:pt idx="38">
                  <c:v>433.7</c:v>
                </c:pt>
                <c:pt idx="39">
                  <c:v>350.6</c:v>
                </c:pt>
                <c:pt idx="40">
                  <c:v>499.7</c:v>
                </c:pt>
                <c:pt idx="41">
                  <c:v>593.4</c:v>
                </c:pt>
              </c:numCache>
            </c:numRef>
          </c:val>
          <c:smooth val="0"/>
          <c:extLst>
            <c:ext xmlns:c16="http://schemas.microsoft.com/office/drawing/2014/chart" uri="{C3380CC4-5D6E-409C-BE32-E72D297353CC}">
              <c16:uniqueId val="{00000000-9801-4CA9-9E7C-F22D05040A05}"/>
            </c:ext>
          </c:extLst>
        </c:ser>
        <c:ser>
          <c:idx val="1"/>
          <c:order val="1"/>
          <c:tx>
            <c:strRef>
              <c:f>'modell_Ymanip(1i)'!$M$139</c:f>
              <c:strCache>
                <c:ptCount val="1"/>
                <c:pt idx="0">
                  <c:v>Fakt2 (Y)</c:v>
                </c:pt>
              </c:strCache>
            </c:strRef>
          </c:tx>
          <c:spPr>
            <a:ln w="28575" cap="rnd">
              <a:solidFill>
                <a:schemeClr val="accent2"/>
              </a:solidFill>
              <a:round/>
            </a:ln>
            <a:effectLst/>
          </c:spPr>
          <c:marker>
            <c:symbol val="none"/>
          </c:marker>
          <c:val>
            <c:numRef>
              <c:f>'modell_Ymanip(1i)'!$M$140:$M$181</c:f>
              <c:numCache>
                <c:formatCode>General</c:formatCode>
                <c:ptCount val="42"/>
                <c:pt idx="0">
                  <c:v>786</c:v>
                </c:pt>
                <c:pt idx="1">
                  <c:v>358</c:v>
                </c:pt>
                <c:pt idx="2">
                  <c:v>527</c:v>
                </c:pt>
                <c:pt idx="3">
                  <c:v>458</c:v>
                </c:pt>
                <c:pt idx="4">
                  <c:v>553</c:v>
                </c:pt>
                <c:pt idx="5">
                  <c:v>545</c:v>
                </c:pt>
                <c:pt idx="6">
                  <c:v>453</c:v>
                </c:pt>
                <c:pt idx="7">
                  <c:v>359</c:v>
                </c:pt>
                <c:pt idx="8">
                  <c:v>511</c:v>
                </c:pt>
                <c:pt idx="9">
                  <c:v>357</c:v>
                </c:pt>
                <c:pt idx="10">
                  <c:v>466</c:v>
                </c:pt>
                <c:pt idx="11">
                  <c:v>405</c:v>
                </c:pt>
                <c:pt idx="12">
                  <c:v>519</c:v>
                </c:pt>
                <c:pt idx="13">
                  <c:v>353</c:v>
                </c:pt>
                <c:pt idx="14">
                  <c:v>504</c:v>
                </c:pt>
                <c:pt idx="15">
                  <c:v>339</c:v>
                </c:pt>
                <c:pt idx="16">
                  <c:v>503</c:v>
                </c:pt>
                <c:pt idx="17">
                  <c:v>330</c:v>
                </c:pt>
                <c:pt idx="18">
                  <c:v>548</c:v>
                </c:pt>
                <c:pt idx="19">
                  <c:v>515</c:v>
                </c:pt>
                <c:pt idx="20">
                  <c:v>547</c:v>
                </c:pt>
                <c:pt idx="21">
                  <c:v>466</c:v>
                </c:pt>
                <c:pt idx="22">
                  <c:v>324</c:v>
                </c:pt>
                <c:pt idx="23">
                  <c:v>560</c:v>
                </c:pt>
                <c:pt idx="24">
                  <c:v>600</c:v>
                </c:pt>
                <c:pt idx="25">
                  <c:v>563</c:v>
                </c:pt>
                <c:pt idx="26">
                  <c:v>515</c:v>
                </c:pt>
                <c:pt idx="27">
                  <c:v>541</c:v>
                </c:pt>
                <c:pt idx="28">
                  <c:v>424</c:v>
                </c:pt>
                <c:pt idx="29">
                  <c:v>320</c:v>
                </c:pt>
                <c:pt idx="30">
                  <c:v>450</c:v>
                </c:pt>
                <c:pt idx="31">
                  <c:v>487</c:v>
                </c:pt>
                <c:pt idx="32">
                  <c:v>388</c:v>
                </c:pt>
                <c:pt idx="33">
                  <c:v>305</c:v>
                </c:pt>
                <c:pt idx="34">
                  <c:v>466</c:v>
                </c:pt>
                <c:pt idx="35">
                  <c:v>472</c:v>
                </c:pt>
                <c:pt idx="36">
                  <c:v>389</c:v>
                </c:pt>
                <c:pt idx="37">
                  <c:v>391</c:v>
                </c:pt>
                <c:pt idx="38">
                  <c:v>431</c:v>
                </c:pt>
                <c:pt idx="39">
                  <c:v>348</c:v>
                </c:pt>
                <c:pt idx="40">
                  <c:v>496</c:v>
                </c:pt>
                <c:pt idx="41">
                  <c:v>589</c:v>
                </c:pt>
              </c:numCache>
            </c:numRef>
          </c:val>
          <c:smooth val="0"/>
          <c:extLst>
            <c:ext xmlns:c16="http://schemas.microsoft.com/office/drawing/2014/chart" uri="{C3380CC4-5D6E-409C-BE32-E72D297353CC}">
              <c16:uniqueId val="{00000001-9801-4CA9-9E7C-F22D05040A05}"/>
            </c:ext>
          </c:extLst>
        </c:ser>
        <c:dLbls>
          <c:showLegendKey val="0"/>
          <c:showVal val="0"/>
          <c:showCatName val="0"/>
          <c:showSerName val="0"/>
          <c:showPercent val="0"/>
          <c:showBubbleSize val="0"/>
        </c:dLbls>
        <c:smooth val="0"/>
        <c:axId val="2089317104"/>
        <c:axId val="2089327184"/>
      </c:lineChart>
      <c:catAx>
        <c:axId val="20893171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9327184"/>
        <c:crosses val="autoZero"/>
        <c:auto val="1"/>
        <c:lblAlgn val="ctr"/>
        <c:lblOffset val="100"/>
        <c:noMultiLvlLbl val="0"/>
      </c:catAx>
      <c:valAx>
        <c:axId val="2089327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9317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Alternative Erfahrungen: neue Zufallszahlen für</a:t>
            </a:r>
            <a:r>
              <a:rPr lang="hu-HU" baseline="0"/>
              <a:t> die Produktion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OAM_Ymanipul!$L$2</c:f>
              <c:strCache>
                <c:ptCount val="1"/>
                <c:pt idx="0">
                  <c:v>5Tage-Produktion</c:v>
                </c:pt>
              </c:strCache>
            </c:strRef>
          </c:tx>
          <c:spPr>
            <a:ln w="28575" cap="rnd">
              <a:solidFill>
                <a:schemeClr val="accent1"/>
              </a:solidFill>
              <a:round/>
            </a:ln>
            <a:effectLst/>
          </c:spPr>
          <c:marker>
            <c:symbol val="none"/>
          </c:marker>
          <c:val>
            <c:numRef>
              <c:f>OAM_Ymanipul!$L$3:$L$44</c:f>
              <c:numCache>
                <c:formatCode>General</c:formatCode>
                <c:ptCount val="42"/>
                <c:pt idx="0">
                  <c:v>786</c:v>
                </c:pt>
                <c:pt idx="1">
                  <c:v>358</c:v>
                </c:pt>
                <c:pt idx="2">
                  <c:v>527</c:v>
                </c:pt>
                <c:pt idx="3">
                  <c:v>458</c:v>
                </c:pt>
                <c:pt idx="4">
                  <c:v>553</c:v>
                </c:pt>
                <c:pt idx="5">
                  <c:v>545</c:v>
                </c:pt>
                <c:pt idx="6">
                  <c:v>453</c:v>
                </c:pt>
                <c:pt idx="7">
                  <c:v>359</c:v>
                </c:pt>
                <c:pt idx="8">
                  <c:v>511</c:v>
                </c:pt>
                <c:pt idx="9">
                  <c:v>357</c:v>
                </c:pt>
                <c:pt idx="10">
                  <c:v>466</c:v>
                </c:pt>
                <c:pt idx="11">
                  <c:v>405</c:v>
                </c:pt>
                <c:pt idx="12">
                  <c:v>519</c:v>
                </c:pt>
                <c:pt idx="13">
                  <c:v>353</c:v>
                </c:pt>
                <c:pt idx="14">
                  <c:v>504</c:v>
                </c:pt>
                <c:pt idx="15">
                  <c:v>339</c:v>
                </c:pt>
                <c:pt idx="16">
                  <c:v>503</c:v>
                </c:pt>
                <c:pt idx="17">
                  <c:v>330</c:v>
                </c:pt>
                <c:pt idx="18">
                  <c:v>548</c:v>
                </c:pt>
                <c:pt idx="19">
                  <c:v>515</c:v>
                </c:pt>
                <c:pt idx="20">
                  <c:v>547</c:v>
                </c:pt>
                <c:pt idx="21">
                  <c:v>466</c:v>
                </c:pt>
                <c:pt idx="22">
                  <c:v>324</c:v>
                </c:pt>
                <c:pt idx="23">
                  <c:v>560</c:v>
                </c:pt>
                <c:pt idx="24">
                  <c:v>600</c:v>
                </c:pt>
                <c:pt idx="25">
                  <c:v>563</c:v>
                </c:pt>
                <c:pt idx="26">
                  <c:v>515</c:v>
                </c:pt>
                <c:pt idx="27">
                  <c:v>541</c:v>
                </c:pt>
                <c:pt idx="28">
                  <c:v>424</c:v>
                </c:pt>
                <c:pt idx="29">
                  <c:v>320</c:v>
                </c:pt>
                <c:pt idx="30">
                  <c:v>450</c:v>
                </c:pt>
                <c:pt idx="31">
                  <c:v>487</c:v>
                </c:pt>
                <c:pt idx="32">
                  <c:v>388</c:v>
                </c:pt>
                <c:pt idx="33">
                  <c:v>305</c:v>
                </c:pt>
                <c:pt idx="34">
                  <c:v>466</c:v>
                </c:pt>
                <c:pt idx="35">
                  <c:v>472</c:v>
                </c:pt>
                <c:pt idx="36">
                  <c:v>389</c:v>
                </c:pt>
                <c:pt idx="37">
                  <c:v>391</c:v>
                </c:pt>
                <c:pt idx="38">
                  <c:v>431</c:v>
                </c:pt>
                <c:pt idx="39">
                  <c:v>348</c:v>
                </c:pt>
                <c:pt idx="40">
                  <c:v>496</c:v>
                </c:pt>
                <c:pt idx="41">
                  <c:v>589</c:v>
                </c:pt>
              </c:numCache>
            </c:numRef>
          </c:val>
          <c:smooth val="0"/>
          <c:extLst>
            <c:ext xmlns:c16="http://schemas.microsoft.com/office/drawing/2014/chart" uri="{C3380CC4-5D6E-409C-BE32-E72D297353CC}">
              <c16:uniqueId val="{00000000-EDF9-40E1-8314-208DB27BBCA8}"/>
            </c:ext>
          </c:extLst>
        </c:ser>
        <c:dLbls>
          <c:showLegendKey val="0"/>
          <c:showVal val="0"/>
          <c:showCatName val="0"/>
          <c:showSerName val="0"/>
          <c:showPercent val="0"/>
          <c:showBubbleSize val="0"/>
        </c:dLbls>
        <c:marker val="1"/>
        <c:smooth val="0"/>
        <c:axId val="1169806464"/>
        <c:axId val="1169806136"/>
      </c:lineChart>
      <c:lineChart>
        <c:grouping val="standard"/>
        <c:varyColors val="0"/>
        <c:ser>
          <c:idx val="1"/>
          <c:order val="1"/>
          <c:tx>
            <c:strRef>
              <c:f>OAM_Ymanipul!$M$2</c:f>
              <c:strCache>
                <c:ptCount val="1"/>
                <c:pt idx="0">
                  <c:v>Summe der Lagerbestände</c:v>
                </c:pt>
              </c:strCache>
            </c:strRef>
          </c:tx>
          <c:spPr>
            <a:ln w="28575" cap="rnd">
              <a:solidFill>
                <a:schemeClr val="accent2"/>
              </a:solidFill>
              <a:round/>
            </a:ln>
            <a:effectLst/>
          </c:spPr>
          <c:marker>
            <c:symbol val="none"/>
          </c:marker>
          <c:val>
            <c:numRef>
              <c:f>OAM_Ymanipul!$M$3:$M$44</c:f>
              <c:numCache>
                <c:formatCode>General</c:formatCode>
                <c:ptCount val="42"/>
                <c:pt idx="0">
                  <c:v>617</c:v>
                </c:pt>
                <c:pt idx="1">
                  <c:v>638</c:v>
                </c:pt>
                <c:pt idx="2">
                  <c:v>594</c:v>
                </c:pt>
                <c:pt idx="3">
                  <c:v>609</c:v>
                </c:pt>
                <c:pt idx="4">
                  <c:v>646</c:v>
                </c:pt>
                <c:pt idx="5">
                  <c:v>607</c:v>
                </c:pt>
                <c:pt idx="6">
                  <c:v>531</c:v>
                </c:pt>
                <c:pt idx="7">
                  <c:v>585</c:v>
                </c:pt>
                <c:pt idx="8">
                  <c:v>534</c:v>
                </c:pt>
                <c:pt idx="9">
                  <c:v>494</c:v>
                </c:pt>
                <c:pt idx="10">
                  <c:v>464</c:v>
                </c:pt>
                <c:pt idx="11">
                  <c:v>462</c:v>
                </c:pt>
                <c:pt idx="12">
                  <c:v>492</c:v>
                </c:pt>
                <c:pt idx="13">
                  <c:v>420</c:v>
                </c:pt>
                <c:pt idx="14">
                  <c:v>393</c:v>
                </c:pt>
                <c:pt idx="15">
                  <c:v>404</c:v>
                </c:pt>
                <c:pt idx="16">
                  <c:v>407</c:v>
                </c:pt>
                <c:pt idx="17">
                  <c:v>407</c:v>
                </c:pt>
                <c:pt idx="18">
                  <c:v>403</c:v>
                </c:pt>
                <c:pt idx="19">
                  <c:v>447</c:v>
                </c:pt>
                <c:pt idx="20">
                  <c:v>396</c:v>
                </c:pt>
                <c:pt idx="21">
                  <c:v>330</c:v>
                </c:pt>
                <c:pt idx="22">
                  <c:v>288</c:v>
                </c:pt>
                <c:pt idx="23">
                  <c:v>309</c:v>
                </c:pt>
                <c:pt idx="24">
                  <c:v>365</c:v>
                </c:pt>
                <c:pt idx="25">
                  <c:v>338</c:v>
                </c:pt>
                <c:pt idx="26">
                  <c:v>357</c:v>
                </c:pt>
                <c:pt idx="27">
                  <c:v>360</c:v>
                </c:pt>
                <c:pt idx="28">
                  <c:v>367</c:v>
                </c:pt>
                <c:pt idx="29">
                  <c:v>369</c:v>
                </c:pt>
                <c:pt idx="30">
                  <c:v>419</c:v>
                </c:pt>
                <c:pt idx="31">
                  <c:v>474</c:v>
                </c:pt>
                <c:pt idx="32">
                  <c:v>541</c:v>
                </c:pt>
                <c:pt idx="33">
                  <c:v>514</c:v>
                </c:pt>
                <c:pt idx="34">
                  <c:v>431</c:v>
                </c:pt>
                <c:pt idx="35">
                  <c:v>483</c:v>
                </c:pt>
                <c:pt idx="36">
                  <c:v>521</c:v>
                </c:pt>
                <c:pt idx="37">
                  <c:v>547</c:v>
                </c:pt>
                <c:pt idx="38">
                  <c:v>586</c:v>
                </c:pt>
                <c:pt idx="39">
                  <c:v>557</c:v>
                </c:pt>
                <c:pt idx="40">
                  <c:v>511</c:v>
                </c:pt>
                <c:pt idx="41">
                  <c:v>527</c:v>
                </c:pt>
              </c:numCache>
            </c:numRef>
          </c:val>
          <c:smooth val="0"/>
          <c:extLst>
            <c:ext xmlns:c16="http://schemas.microsoft.com/office/drawing/2014/chart" uri="{C3380CC4-5D6E-409C-BE32-E72D297353CC}">
              <c16:uniqueId val="{00000001-EDF9-40E1-8314-208DB27BBCA8}"/>
            </c:ext>
          </c:extLst>
        </c:ser>
        <c:dLbls>
          <c:showLegendKey val="0"/>
          <c:showVal val="0"/>
          <c:showCatName val="0"/>
          <c:showSerName val="0"/>
          <c:showPercent val="0"/>
          <c:showBubbleSize val="0"/>
        </c:dLbls>
        <c:marker val="1"/>
        <c:smooth val="0"/>
        <c:axId val="1161742208"/>
        <c:axId val="1161741880"/>
      </c:lineChart>
      <c:catAx>
        <c:axId val="11698064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9806136"/>
        <c:crosses val="autoZero"/>
        <c:auto val="1"/>
        <c:lblAlgn val="ctr"/>
        <c:lblOffset val="100"/>
        <c:noMultiLvlLbl val="0"/>
      </c:catAx>
      <c:valAx>
        <c:axId val="1169806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9806464"/>
        <c:crosses val="autoZero"/>
        <c:crossBetween val="between"/>
      </c:valAx>
      <c:valAx>
        <c:axId val="11617418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1742208"/>
        <c:crosses val="max"/>
        <c:crossBetween val="between"/>
      </c:valAx>
      <c:catAx>
        <c:axId val="1161742208"/>
        <c:scaling>
          <c:orientation val="minMax"/>
        </c:scaling>
        <c:delete val="1"/>
        <c:axPos val="b"/>
        <c:majorTickMark val="out"/>
        <c:minorTickMark val="none"/>
        <c:tickLblPos val="nextTo"/>
        <c:crossAx val="116174188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hart" Target="../charts/chart14.xml"/><Relationship Id="rId7" Type="http://schemas.openxmlformats.org/officeDocument/2006/relationships/customXml" Target="../ink/ink3.xml"/><Relationship Id="rId12" Type="http://schemas.openxmlformats.org/officeDocument/2006/relationships/image" Target="../media/image6.png"/><Relationship Id="rId2" Type="http://schemas.openxmlformats.org/officeDocument/2006/relationships/chart" Target="../charts/chart13.xml"/><Relationship Id="rId1" Type="http://schemas.openxmlformats.org/officeDocument/2006/relationships/image" Target="../media/image1.png"/><Relationship Id="rId6" Type="http://schemas.openxmlformats.org/officeDocument/2006/relationships/image" Target="../media/image3.png"/><Relationship Id="rId11" Type="http://schemas.openxmlformats.org/officeDocument/2006/relationships/customXml" Target="../ink/ink5.xml"/><Relationship Id="rId5" Type="http://schemas.openxmlformats.org/officeDocument/2006/relationships/customXml" Target="../ink/ink2.xml"/><Relationship Id="rId10" Type="http://schemas.openxmlformats.org/officeDocument/2006/relationships/image" Target="../media/image5.png"/><Relationship Id="rId4" Type="http://schemas.openxmlformats.org/officeDocument/2006/relationships/chart" Target="../charts/chart15.xml"/><Relationship Id="rId9" Type="http://schemas.openxmlformats.org/officeDocument/2006/relationships/customXml" Target="../ink/ink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ustomXml" Target="../ink/ink1.xml"/><Relationship Id="rId2" Type="http://schemas.openxmlformats.org/officeDocument/2006/relationships/chart" Target="../charts/chart5.xml"/><Relationship Id="rId1" Type="http://schemas.openxmlformats.org/officeDocument/2006/relationships/image" Target="../media/image1.pn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9180</xdr:colOff>
      <xdr:row>9</xdr:row>
      <xdr:rowOff>101906</xdr:rowOff>
    </xdr:from>
    <xdr:to>
      <xdr:col>41</xdr:col>
      <xdr:colOff>45903</xdr:colOff>
      <xdr:row>24</xdr:row>
      <xdr:rowOff>90890</xdr:rowOff>
    </xdr:to>
    <xdr:graphicFrame macro="">
      <xdr:nvGraphicFramePr>
        <xdr:cNvPr id="2" name="Diagramm 1">
          <a:extLst>
            <a:ext uri="{FF2B5EF4-FFF2-40B4-BE49-F238E27FC236}">
              <a16:creationId xmlns:a16="http://schemas.microsoft.com/office/drawing/2014/main" id="{D1A7DFED-6EEB-1A0E-B018-A36B7386C5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68580</xdr:rowOff>
    </xdr:to>
    <xdr:pic>
      <xdr:nvPicPr>
        <xdr:cNvPr id="2" name="Kép 1" descr="COCO">
          <a:extLst>
            <a:ext uri="{FF2B5EF4-FFF2-40B4-BE49-F238E27FC236}">
              <a16:creationId xmlns:a16="http://schemas.microsoft.com/office/drawing/2014/main" id="{B4669E65-C683-4259-88B8-0911752B19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533400</xdr:colOff>
      <xdr:row>161</xdr:row>
      <xdr:rowOff>30480</xdr:rowOff>
    </xdr:from>
    <xdr:to>
      <xdr:col>15</xdr:col>
      <xdr:colOff>228600</xdr:colOff>
      <xdr:row>176</xdr:row>
      <xdr:rowOff>30480</xdr:rowOff>
    </xdr:to>
    <xdr:graphicFrame macro="">
      <xdr:nvGraphicFramePr>
        <xdr:cNvPr id="3" name="Diagram 2">
          <a:extLst>
            <a:ext uri="{FF2B5EF4-FFF2-40B4-BE49-F238E27FC236}">
              <a16:creationId xmlns:a16="http://schemas.microsoft.com/office/drawing/2014/main" id="{F370AEE4-152A-49C2-AD31-0807C5B89D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533400</xdr:colOff>
      <xdr:row>161</xdr:row>
      <xdr:rowOff>30480</xdr:rowOff>
    </xdr:from>
    <xdr:to>
      <xdr:col>15</xdr:col>
      <xdr:colOff>228600</xdr:colOff>
      <xdr:row>176</xdr:row>
      <xdr:rowOff>30480</xdr:rowOff>
    </xdr:to>
    <xdr:graphicFrame macro="">
      <xdr:nvGraphicFramePr>
        <xdr:cNvPr id="4" name="Diagram 3">
          <a:extLst>
            <a:ext uri="{FF2B5EF4-FFF2-40B4-BE49-F238E27FC236}">
              <a16:creationId xmlns:a16="http://schemas.microsoft.com/office/drawing/2014/main" id="{0B8FAE5F-10AA-4B0B-B269-C15E1DDB73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431800</xdr:colOff>
      <xdr:row>161</xdr:row>
      <xdr:rowOff>41275</xdr:rowOff>
    </xdr:from>
    <xdr:to>
      <xdr:col>23</xdr:col>
      <xdr:colOff>127000</xdr:colOff>
      <xdr:row>176</xdr:row>
      <xdr:rowOff>22225</xdr:rowOff>
    </xdr:to>
    <xdr:graphicFrame macro="">
      <xdr:nvGraphicFramePr>
        <xdr:cNvPr id="6" name="Diagram 5">
          <a:extLst>
            <a:ext uri="{FF2B5EF4-FFF2-40B4-BE49-F238E27FC236}">
              <a16:creationId xmlns:a16="http://schemas.microsoft.com/office/drawing/2014/main" id="{0961DBF2-AE26-4A93-B1CB-FCF8BBC00A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13</xdr:col>
      <xdr:colOff>27316</xdr:colOff>
      <xdr:row>165</xdr:row>
      <xdr:rowOff>69142</xdr:rowOff>
    </xdr:from>
    <xdr:to>
      <xdr:col>14</xdr:col>
      <xdr:colOff>505636</xdr:colOff>
      <xdr:row>170</xdr:row>
      <xdr:rowOff>25037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Freihand 4">
              <a:extLst>
                <a:ext uri="{FF2B5EF4-FFF2-40B4-BE49-F238E27FC236}">
                  <a16:creationId xmlns:a16="http://schemas.microsoft.com/office/drawing/2014/main" id="{C6722DAA-050C-2DF3-9972-074754695B8C}"/>
                </a:ext>
              </a:extLst>
            </xdr14:cNvPr>
            <xdr14:cNvContentPartPr/>
          </xdr14:nvContentPartPr>
          <xdr14:nvPr macro=""/>
          <xdr14:xfrm>
            <a:off x="8146080" y="46010815"/>
            <a:ext cx="1087920" cy="856440"/>
          </xdr14:xfrm>
        </xdr:contentPart>
      </mc:Choice>
      <mc:Fallback xmlns="">
        <xdr:pic>
          <xdr:nvPicPr>
            <xdr:cNvPr id="5" name="Freihand 4">
              <a:extLst>
                <a:ext uri="{FF2B5EF4-FFF2-40B4-BE49-F238E27FC236}">
                  <a16:creationId xmlns:a16="http://schemas.microsoft.com/office/drawing/2014/main" id="{C6722DAA-050C-2DF3-9972-074754695B8C}"/>
                </a:ext>
              </a:extLst>
            </xdr:cNvPr>
            <xdr:cNvPicPr/>
          </xdr:nvPicPr>
          <xdr:blipFill>
            <a:blip xmlns:r="http://schemas.openxmlformats.org/officeDocument/2006/relationships" r:embed="rId6"/>
            <a:stretch>
              <a:fillRect/>
            </a:stretch>
          </xdr:blipFill>
          <xdr:spPr>
            <a:xfrm>
              <a:off x="8137440" y="46001815"/>
              <a:ext cx="1105560" cy="874080"/>
            </a:xfrm>
            <a:prstGeom prst="rect">
              <a:avLst/>
            </a:prstGeom>
          </xdr:spPr>
        </xdr:pic>
      </mc:Fallback>
    </mc:AlternateContent>
    <xdr:clientData/>
  </xdr:twoCellAnchor>
  <xdr:twoCellAnchor editAs="oneCell">
    <xdr:from>
      <xdr:col>12</xdr:col>
      <xdr:colOff>760680</xdr:colOff>
      <xdr:row>163</xdr:row>
      <xdr:rowOff>137400</xdr:rowOff>
    </xdr:from>
    <xdr:to>
      <xdr:col>15</xdr:col>
      <xdr:colOff>42196</xdr:colOff>
      <xdr:row>172</xdr:row>
      <xdr:rowOff>152979</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Freihand 6">
              <a:extLst>
                <a:ext uri="{FF2B5EF4-FFF2-40B4-BE49-F238E27FC236}">
                  <a16:creationId xmlns:a16="http://schemas.microsoft.com/office/drawing/2014/main" id="{B58D92AA-BC10-77C0-B035-1A3DC4E851DF}"/>
                </a:ext>
              </a:extLst>
            </xdr14:cNvPr>
            <xdr14:cNvContentPartPr/>
          </xdr14:nvContentPartPr>
          <xdr14:nvPr macro=""/>
          <xdr14:xfrm>
            <a:off x="8075880" y="45718855"/>
            <a:ext cx="1304280" cy="1636560"/>
          </xdr14:xfrm>
        </xdr:contentPart>
      </mc:Choice>
      <mc:Fallback xmlns="">
        <xdr:pic>
          <xdr:nvPicPr>
            <xdr:cNvPr id="7" name="Freihand 6">
              <a:extLst>
                <a:ext uri="{FF2B5EF4-FFF2-40B4-BE49-F238E27FC236}">
                  <a16:creationId xmlns:a16="http://schemas.microsoft.com/office/drawing/2014/main" id="{B58D92AA-BC10-77C0-B035-1A3DC4E851DF}"/>
                </a:ext>
              </a:extLst>
            </xdr:cNvPr>
            <xdr:cNvPicPr/>
          </xdr:nvPicPr>
          <xdr:blipFill>
            <a:blip xmlns:r="http://schemas.openxmlformats.org/officeDocument/2006/relationships" r:embed="rId8"/>
            <a:stretch>
              <a:fillRect/>
            </a:stretch>
          </xdr:blipFill>
          <xdr:spPr>
            <a:xfrm>
              <a:off x="8067240" y="45709855"/>
              <a:ext cx="1321920" cy="1654200"/>
            </a:xfrm>
            <a:prstGeom prst="rect">
              <a:avLst/>
            </a:prstGeom>
          </xdr:spPr>
        </xdr:pic>
      </mc:Fallback>
    </mc:AlternateContent>
    <xdr:clientData/>
  </xdr:twoCellAnchor>
  <xdr:twoCellAnchor editAs="oneCell">
    <xdr:from>
      <xdr:col>9</xdr:col>
      <xdr:colOff>442800</xdr:colOff>
      <xdr:row>166</xdr:row>
      <xdr:rowOff>123883</xdr:rowOff>
    </xdr:from>
    <xdr:to>
      <xdr:col>11</xdr:col>
      <xdr:colOff>307560</xdr:colOff>
      <xdr:row>169</xdr:row>
      <xdr:rowOff>92596</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8" name="Freihand 7">
              <a:extLst>
                <a:ext uri="{FF2B5EF4-FFF2-40B4-BE49-F238E27FC236}">
                  <a16:creationId xmlns:a16="http://schemas.microsoft.com/office/drawing/2014/main" id="{A3BF4622-0C7B-8917-923E-D4D5FFF2FDE7}"/>
                </a:ext>
              </a:extLst>
            </xdr14:cNvPr>
            <xdr14:cNvContentPartPr/>
          </xdr14:nvContentPartPr>
          <xdr14:nvPr macro=""/>
          <xdr14:xfrm>
            <a:off x="5929200" y="46245665"/>
            <a:ext cx="1083960" cy="509040"/>
          </xdr14:xfrm>
        </xdr:contentPart>
      </mc:Choice>
      <mc:Fallback xmlns="">
        <xdr:pic>
          <xdr:nvPicPr>
            <xdr:cNvPr id="8" name="Freihand 7">
              <a:extLst>
                <a:ext uri="{FF2B5EF4-FFF2-40B4-BE49-F238E27FC236}">
                  <a16:creationId xmlns:a16="http://schemas.microsoft.com/office/drawing/2014/main" id="{A3BF4622-0C7B-8917-923E-D4D5FFF2FDE7}"/>
                </a:ext>
              </a:extLst>
            </xdr:cNvPr>
            <xdr:cNvPicPr/>
          </xdr:nvPicPr>
          <xdr:blipFill>
            <a:blip xmlns:r="http://schemas.openxmlformats.org/officeDocument/2006/relationships" r:embed="rId10"/>
            <a:stretch>
              <a:fillRect/>
            </a:stretch>
          </xdr:blipFill>
          <xdr:spPr>
            <a:xfrm>
              <a:off x="5920560" y="46237025"/>
              <a:ext cx="1101600" cy="526680"/>
            </a:xfrm>
            <a:prstGeom prst="rect">
              <a:avLst/>
            </a:prstGeom>
          </xdr:spPr>
        </xdr:pic>
      </mc:Fallback>
    </mc:AlternateContent>
    <xdr:clientData/>
  </xdr:twoCellAnchor>
  <xdr:twoCellAnchor editAs="oneCell">
    <xdr:from>
      <xdr:col>9</xdr:col>
      <xdr:colOff>429120</xdr:colOff>
      <xdr:row>166</xdr:row>
      <xdr:rowOff>90403</xdr:rowOff>
    </xdr:from>
    <xdr:to>
      <xdr:col>11</xdr:col>
      <xdr:colOff>270120</xdr:colOff>
      <xdr:row>170</xdr:row>
      <xdr:rowOff>151887</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9" name="Freihand 8">
              <a:extLst>
                <a:ext uri="{FF2B5EF4-FFF2-40B4-BE49-F238E27FC236}">
                  <a16:creationId xmlns:a16="http://schemas.microsoft.com/office/drawing/2014/main" id="{0A4A9214-713B-44E2-5ED2-F5DF1E6C058F}"/>
                </a:ext>
              </a:extLst>
            </xdr14:cNvPr>
            <xdr14:cNvContentPartPr/>
          </xdr14:nvContentPartPr>
          <xdr14:nvPr macro=""/>
          <xdr14:xfrm>
            <a:off x="5915520" y="46212185"/>
            <a:ext cx="1060200" cy="781920"/>
          </xdr14:xfrm>
        </xdr:contentPart>
      </mc:Choice>
      <mc:Fallback xmlns="">
        <xdr:pic>
          <xdr:nvPicPr>
            <xdr:cNvPr id="9" name="Freihand 8">
              <a:extLst>
                <a:ext uri="{FF2B5EF4-FFF2-40B4-BE49-F238E27FC236}">
                  <a16:creationId xmlns:a16="http://schemas.microsoft.com/office/drawing/2014/main" id="{0A4A9214-713B-44E2-5ED2-F5DF1E6C058F}"/>
                </a:ext>
              </a:extLst>
            </xdr:cNvPr>
            <xdr:cNvPicPr/>
          </xdr:nvPicPr>
          <xdr:blipFill>
            <a:blip xmlns:r="http://schemas.openxmlformats.org/officeDocument/2006/relationships" r:embed="rId12"/>
            <a:stretch>
              <a:fillRect/>
            </a:stretch>
          </xdr:blipFill>
          <xdr:spPr>
            <a:xfrm>
              <a:off x="5906520" y="46203545"/>
              <a:ext cx="1077840" cy="799560"/>
            </a:xfrm>
            <a:prstGeom prst="rect">
              <a:avLst/>
            </a:prstGeom>
          </xdr:spPr>
        </xdr:pic>
      </mc:Fallback>
    </mc:AlternateContent>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15240</xdr:colOff>
      <xdr:row>28</xdr:row>
      <xdr:rowOff>11430</xdr:rowOff>
    </xdr:from>
    <xdr:to>
      <xdr:col>20</xdr:col>
      <xdr:colOff>624840</xdr:colOff>
      <xdr:row>43</xdr:row>
      <xdr:rowOff>11430</xdr:rowOff>
    </xdr:to>
    <xdr:graphicFrame macro="">
      <xdr:nvGraphicFramePr>
        <xdr:cNvPr id="2" name="Diagramm 1">
          <a:extLst>
            <a:ext uri="{FF2B5EF4-FFF2-40B4-BE49-F238E27FC236}">
              <a16:creationId xmlns:a16="http://schemas.microsoft.com/office/drawing/2014/main" id="{6A6FE792-9E59-3532-13DB-BB684DD606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197394</xdr:colOff>
      <xdr:row>1</xdr:row>
      <xdr:rowOff>155485</xdr:rowOff>
    </xdr:from>
    <xdr:to>
      <xdr:col>20</xdr:col>
      <xdr:colOff>249283</xdr:colOff>
      <xdr:row>16</xdr:row>
      <xdr:rowOff>122828</xdr:rowOff>
    </xdr:to>
    <xdr:graphicFrame macro="">
      <xdr:nvGraphicFramePr>
        <xdr:cNvPr id="2" name="Diagramm 1">
          <a:extLst>
            <a:ext uri="{FF2B5EF4-FFF2-40B4-BE49-F238E27FC236}">
              <a16:creationId xmlns:a16="http://schemas.microsoft.com/office/drawing/2014/main" id="{618067CA-C3ED-D381-D326-A68F7D02E6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68580</xdr:rowOff>
    </xdr:to>
    <xdr:pic>
      <xdr:nvPicPr>
        <xdr:cNvPr id="2" name="Kép 1" descr="COCO">
          <a:extLst>
            <a:ext uri="{FF2B5EF4-FFF2-40B4-BE49-F238E27FC236}">
              <a16:creationId xmlns:a16="http://schemas.microsoft.com/office/drawing/2014/main" id="{1081D70B-B4BB-43F8-AF8B-A95090079A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533400</xdr:colOff>
      <xdr:row>161</xdr:row>
      <xdr:rowOff>30480</xdr:rowOff>
    </xdr:from>
    <xdr:to>
      <xdr:col>15</xdr:col>
      <xdr:colOff>228600</xdr:colOff>
      <xdr:row>176</xdr:row>
      <xdr:rowOff>30480</xdr:rowOff>
    </xdr:to>
    <xdr:graphicFrame macro="">
      <xdr:nvGraphicFramePr>
        <xdr:cNvPr id="3" name="Diagram 2">
          <a:extLst>
            <a:ext uri="{FF2B5EF4-FFF2-40B4-BE49-F238E27FC236}">
              <a16:creationId xmlns:a16="http://schemas.microsoft.com/office/drawing/2014/main" id="{1FB1CFB8-201A-4828-A77C-DBF4A26F8B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68580</xdr:rowOff>
    </xdr:to>
    <xdr:pic>
      <xdr:nvPicPr>
        <xdr:cNvPr id="2" name="Kép 1" descr="COCO">
          <a:extLst>
            <a:ext uri="{FF2B5EF4-FFF2-40B4-BE49-F238E27FC236}">
              <a16:creationId xmlns:a16="http://schemas.microsoft.com/office/drawing/2014/main" id="{C1644B88-88A1-4080-9910-B04DAC228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240323</xdr:colOff>
      <xdr:row>151</xdr:row>
      <xdr:rowOff>15826</xdr:rowOff>
    </xdr:from>
    <xdr:to>
      <xdr:col>14</xdr:col>
      <xdr:colOff>550984</xdr:colOff>
      <xdr:row>166</xdr:row>
      <xdr:rowOff>15825</xdr:rowOff>
    </xdr:to>
    <xdr:graphicFrame macro="">
      <xdr:nvGraphicFramePr>
        <xdr:cNvPr id="3" name="Diagram 2">
          <a:extLst>
            <a:ext uri="{FF2B5EF4-FFF2-40B4-BE49-F238E27FC236}">
              <a16:creationId xmlns:a16="http://schemas.microsoft.com/office/drawing/2014/main" id="{9BBFA646-C8CF-4354-8EF2-323BAAEFB8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68580</xdr:rowOff>
    </xdr:to>
    <xdr:pic>
      <xdr:nvPicPr>
        <xdr:cNvPr id="2" name="Kép 1" descr="COCO">
          <a:extLst>
            <a:ext uri="{FF2B5EF4-FFF2-40B4-BE49-F238E27FC236}">
              <a16:creationId xmlns:a16="http://schemas.microsoft.com/office/drawing/2014/main" id="{354F498E-423A-4DBC-8059-B51A7D185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533400</xdr:colOff>
      <xdr:row>162</xdr:row>
      <xdr:rowOff>30480</xdr:rowOff>
    </xdr:from>
    <xdr:to>
      <xdr:col>15</xdr:col>
      <xdr:colOff>228600</xdr:colOff>
      <xdr:row>177</xdr:row>
      <xdr:rowOff>30480</xdr:rowOff>
    </xdr:to>
    <xdr:graphicFrame macro="">
      <xdr:nvGraphicFramePr>
        <xdr:cNvPr id="3" name="Diagram 2">
          <a:extLst>
            <a:ext uri="{FF2B5EF4-FFF2-40B4-BE49-F238E27FC236}">
              <a16:creationId xmlns:a16="http://schemas.microsoft.com/office/drawing/2014/main" id="{F3346760-7C61-4C83-AAF3-E3E4B819F2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204100</xdr:colOff>
      <xdr:row>165</xdr:row>
      <xdr:rowOff>117889</xdr:rowOff>
    </xdr:from>
    <xdr:to>
      <xdr:col>15</xdr:col>
      <xdr:colOff>247186</xdr:colOff>
      <xdr:row>172</xdr:row>
      <xdr:rowOff>14634</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Freihand 3">
              <a:extLst>
                <a:ext uri="{FF2B5EF4-FFF2-40B4-BE49-F238E27FC236}">
                  <a16:creationId xmlns:a16="http://schemas.microsoft.com/office/drawing/2014/main" id="{E24B63DC-E7BE-DEC9-BECD-B1EF47AE9AF1}"/>
                </a:ext>
              </a:extLst>
            </xdr14:cNvPr>
            <xdr14:cNvContentPartPr/>
          </xdr14:nvContentPartPr>
          <xdr14:nvPr macro=""/>
          <xdr14:xfrm>
            <a:off x="8185727" y="45682906"/>
            <a:ext cx="1257120" cy="1162440"/>
          </xdr14:xfrm>
        </xdr:contentPart>
      </mc:Choice>
      <mc:Fallback xmlns="">
        <xdr:pic>
          <xdr:nvPicPr>
            <xdr:cNvPr id="4" name="Freihand 3">
              <a:extLst>
                <a:ext uri="{FF2B5EF4-FFF2-40B4-BE49-F238E27FC236}">
                  <a16:creationId xmlns:a16="http://schemas.microsoft.com/office/drawing/2014/main" id="{E24B63DC-E7BE-DEC9-BECD-B1EF47AE9AF1}"/>
                </a:ext>
              </a:extLst>
            </xdr:cNvPr>
            <xdr:cNvPicPr/>
          </xdr:nvPicPr>
          <xdr:blipFill>
            <a:blip xmlns:r="http://schemas.openxmlformats.org/officeDocument/2006/relationships" r:embed="rId4"/>
            <a:stretch>
              <a:fillRect/>
            </a:stretch>
          </xdr:blipFill>
          <xdr:spPr>
            <a:xfrm>
              <a:off x="8176633" y="45674116"/>
              <a:ext cx="1274944" cy="1179669"/>
            </a:xfrm>
            <a:prstGeom prst="rect">
              <a:avLst/>
            </a:prstGeom>
          </xdr:spPr>
        </xdr:pic>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68580</xdr:rowOff>
    </xdr:to>
    <xdr:pic>
      <xdr:nvPicPr>
        <xdr:cNvPr id="2" name="Kép 1" descr="COCO">
          <a:extLst>
            <a:ext uri="{FF2B5EF4-FFF2-40B4-BE49-F238E27FC236}">
              <a16:creationId xmlns:a16="http://schemas.microsoft.com/office/drawing/2014/main" id="{D4BF5847-762C-4285-A60C-16718476FB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533400</xdr:colOff>
      <xdr:row>161</xdr:row>
      <xdr:rowOff>30480</xdr:rowOff>
    </xdr:from>
    <xdr:to>
      <xdr:col>15</xdr:col>
      <xdr:colOff>228600</xdr:colOff>
      <xdr:row>176</xdr:row>
      <xdr:rowOff>30480</xdr:rowOff>
    </xdr:to>
    <xdr:graphicFrame macro="">
      <xdr:nvGraphicFramePr>
        <xdr:cNvPr id="3" name="Diagram 2">
          <a:extLst>
            <a:ext uri="{FF2B5EF4-FFF2-40B4-BE49-F238E27FC236}">
              <a16:creationId xmlns:a16="http://schemas.microsoft.com/office/drawing/2014/main" id="{D3B7FD84-449F-4C2C-867A-112731EF97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533400</xdr:colOff>
      <xdr:row>156</xdr:row>
      <xdr:rowOff>83820</xdr:rowOff>
    </xdr:from>
    <xdr:to>
      <xdr:col>19</xdr:col>
      <xdr:colOff>53340</xdr:colOff>
      <xdr:row>176</xdr:row>
      <xdr:rowOff>30480</xdr:rowOff>
    </xdr:to>
    <xdr:graphicFrame macro="">
      <xdr:nvGraphicFramePr>
        <xdr:cNvPr id="4" name="Diagram 3">
          <a:extLst>
            <a:ext uri="{FF2B5EF4-FFF2-40B4-BE49-F238E27FC236}">
              <a16:creationId xmlns:a16="http://schemas.microsoft.com/office/drawing/2014/main" id="{EABD66B5-4C78-4991-8AB2-2E287EDEAC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202163</xdr:colOff>
      <xdr:row>177</xdr:row>
      <xdr:rowOff>35767</xdr:rowOff>
    </xdr:from>
    <xdr:to>
      <xdr:col>16</xdr:col>
      <xdr:colOff>466530</xdr:colOff>
      <xdr:row>186</xdr:row>
      <xdr:rowOff>353008</xdr:rowOff>
    </xdr:to>
    <xdr:graphicFrame macro="">
      <xdr:nvGraphicFramePr>
        <xdr:cNvPr id="5" name="Diagramm 4">
          <a:extLst>
            <a:ext uri="{FF2B5EF4-FFF2-40B4-BE49-F238E27FC236}">
              <a16:creationId xmlns:a16="http://schemas.microsoft.com/office/drawing/2014/main" id="{4FF85ADF-5F7B-BE58-63E7-21C79382CF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372987</xdr:colOff>
      <xdr:row>4</xdr:row>
      <xdr:rowOff>70757</xdr:rowOff>
    </xdr:from>
    <xdr:to>
      <xdr:col>21</xdr:col>
      <xdr:colOff>55085</xdr:colOff>
      <xdr:row>19</xdr:row>
      <xdr:rowOff>38100</xdr:rowOff>
    </xdr:to>
    <xdr:graphicFrame macro="">
      <xdr:nvGraphicFramePr>
        <xdr:cNvPr id="5" name="Diagram 4">
          <a:extLst>
            <a:ext uri="{FF2B5EF4-FFF2-40B4-BE49-F238E27FC236}">
              <a16:creationId xmlns:a16="http://schemas.microsoft.com/office/drawing/2014/main" id="{27140E89-E5DE-4054-979E-47AB46426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598714</xdr:colOff>
      <xdr:row>26</xdr:row>
      <xdr:rowOff>163285</xdr:rowOff>
    </xdr:from>
    <xdr:to>
      <xdr:col>8</xdr:col>
      <xdr:colOff>293914</xdr:colOff>
      <xdr:row>41</xdr:row>
      <xdr:rowOff>130628</xdr:rowOff>
    </xdr:to>
    <xdr:graphicFrame macro="">
      <xdr:nvGraphicFramePr>
        <xdr:cNvPr id="2" name="Diagram 1">
          <a:extLst>
            <a:ext uri="{FF2B5EF4-FFF2-40B4-BE49-F238E27FC236}">
              <a16:creationId xmlns:a16="http://schemas.microsoft.com/office/drawing/2014/main" id="{4C132EF7-F3B2-4BB0-BC5B-5A2B02937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70757</xdr:colOff>
      <xdr:row>26</xdr:row>
      <xdr:rowOff>172943</xdr:rowOff>
    </xdr:from>
    <xdr:to>
      <xdr:col>15</xdr:col>
      <xdr:colOff>169080</xdr:colOff>
      <xdr:row>41</xdr:row>
      <xdr:rowOff>140286</xdr:rowOff>
    </xdr:to>
    <xdr:graphicFrame macro="">
      <xdr:nvGraphicFramePr>
        <xdr:cNvPr id="4" name="Diagram 3">
          <a:extLst>
            <a:ext uri="{FF2B5EF4-FFF2-40B4-BE49-F238E27FC236}">
              <a16:creationId xmlns:a16="http://schemas.microsoft.com/office/drawing/2014/main" id="{A1B1F498-710E-4EF0-9CF5-DD2F437E37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68580</xdr:rowOff>
    </xdr:to>
    <xdr:pic>
      <xdr:nvPicPr>
        <xdr:cNvPr id="2" name="Kép 1" descr="COCO">
          <a:extLst>
            <a:ext uri="{FF2B5EF4-FFF2-40B4-BE49-F238E27FC236}">
              <a16:creationId xmlns:a16="http://schemas.microsoft.com/office/drawing/2014/main" id="{7426F86B-333C-4C64-965F-B61A661531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533400</xdr:colOff>
      <xdr:row>161</xdr:row>
      <xdr:rowOff>30480</xdr:rowOff>
    </xdr:from>
    <xdr:to>
      <xdr:col>15</xdr:col>
      <xdr:colOff>228600</xdr:colOff>
      <xdr:row>176</xdr:row>
      <xdr:rowOff>30480</xdr:rowOff>
    </xdr:to>
    <xdr:graphicFrame macro="">
      <xdr:nvGraphicFramePr>
        <xdr:cNvPr id="3" name="Diagram 2">
          <a:extLst>
            <a:ext uri="{FF2B5EF4-FFF2-40B4-BE49-F238E27FC236}">
              <a16:creationId xmlns:a16="http://schemas.microsoft.com/office/drawing/2014/main" id="{F6F29A57-6642-4F05-97FB-0A634ECCC8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6-23T09:03:40.256"/>
    </inkml:context>
    <inkml:brush xml:id="br0">
      <inkml:brushProperty name="width" value="0.05" units="cm"/>
      <inkml:brushProperty name="height" value="0.05" units="cm"/>
      <inkml:brushProperty name="color" value="#FF0066"/>
    </inkml:brush>
  </inkml:definitions>
  <inkml:trace contextRef="#ctx0" brushRef="#br0">2917 252 24575,'-62'1'0,"30"1"0,1-2 0,0-1 0,0-2 0,-52-10 0,48 5 0,-1 2 0,0 2 0,-72 1 0,4 0 0,87 0 0,-1 0 0,1-1 0,1-1 0,-1-1 0,-20-9 0,19 7 0,0 1 0,-1 1 0,-33-7 0,-160-6 0,45 3 0,-268 9 0,239 10 0,111-5 0,-100 5 0,65 18 0,64-9 0,30-6 0,1 2 0,-43 18 0,38-13 0,-36 9 0,32-11 0,-40 18 0,1 0 0,61-23 0,1 0 0,-1 1 0,1 0 0,0 1 0,1 0 0,-1 1 0,-14 16 0,17-13 0,0 1 0,1-1 0,0 1 0,0 1 0,2-1 0,-1 1 0,2 0 0,0 0 0,1 1 0,0-1 0,-2 27 0,5 38 0,1-56 0,-1 1 0,-4 31 0,1-44 0,0 1 0,-1-1 0,0 0 0,0-1 0,-9 14 0,7-12 0,1-1 0,0 1 0,0 0 0,-3 15 0,1 20 0,3 0 0,1 0 0,6 85 0,1-27 0,-4 432 0,2-494 0,3 0 0,14 66 0,-17-100 0,36 139 0,-10-45 0,-27-100 0,33 119 0,-28-105 0,1 0 0,1 0 0,0 0 0,20 28 0,-18-32 0,-1 1 0,-1 1 0,0 0 0,-2 0 0,10 26 0,-8-19 0,20 36 0,4 12 0,-30-65 0,8 23 0,18 37 0,-23-56 0,0-1 0,1 1 0,0-1 0,0 0 0,1 0 0,0-1 0,13 12 0,2 0 0,-1 0 0,18 24 0,-25-26 0,2 0 0,-1-2 0,2 0 0,32 23 0,14-4 0,125 48 0,-64-31 0,-108-45 0,0 0 0,0-2 0,0 0 0,1-1 0,30 2 0,88-6 0,-65-1 0,-36 1 0,97-4 0,-110 3 0,-1-2 0,1 0 0,-1-1 0,27-11 0,130-40 0,-79 28 0,-25 6 0,-1-3 0,118-60 0,-168 74 0,44-15 0,8-3 0,-5-3 0,-43 22 0,-1-1 0,-1-2 0,0 0 0,42-33 0,108-93 0,-116 94 0,53-53 0,-72 63 0,11-8 0,-30 27 0,0-1 0,-1-1 0,29-36 0,39-61 0,-49 39 0,-18 45 0,-2-1 0,-2 0 0,0-1 0,-2-1 0,-2 0 0,11-46 0,4-74 0,-19 122 0,-2-1 0,-2 1 0,2-43 0,-8-103 0,0 74 0,3-8 0,-4-107 0,-18 85 0,11 80 0,5 27 0,-2 0 0,0 0 0,-2 1 0,0 0 0,-21-38 0,21 44 0,0-1 0,2 0 0,0 0 0,-4-23 0,6 19 0,-2 1 0,-17-43 0,11 39 0,5 9 0,-1 0 0,-1 0 0,0 1 0,-1 1 0,-1-1 0,0 2 0,-25-25 0,13 18 0,1-2 0,-36-47 0,56 68 0,0 0 0,0 0 0,-1 1 0,1 0 0,-1-1 0,0 1 0,0 1 0,0-1 0,-1 1 0,1-1 0,0 1 0,-1 0 0,-5-1 0,8 2 0,0 1 0,0 0 0,0-1 0,-1 1 0,1 0 0,0 0 0,0 0 0,0 1 0,0-1 0,0 0 0,0 1 0,0 0 0,0-1 0,0 1 0,0 0 0,1 0 0,-1 0 0,0 0 0,0 0 0,1 1 0,-1-1 0,0 0 0,1 1 0,0-1 0,-1 1 0,1 0 0,0-1 0,0 1 0,-1 0 0,1 0 0,1 0 0,-3 4 0,0 2-273,1 1 0,0 0 0,0 0 0,-1 17 0,1 6-6553</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6-23T09:09:35.563"/>
    </inkml:context>
    <inkml:brush xml:id="br0">
      <inkml:brushProperty name="width" value="0.05" units="cm"/>
      <inkml:brushProperty name="height" value="0.05" units="cm"/>
      <inkml:brushProperty name="color" value="#FF0066"/>
    </inkml:brush>
  </inkml:definitions>
  <inkml:trace contextRef="#ctx0" brushRef="#br0">1 0 24575,'0'3'0,"1"1"0,0-1 0,0 0 0,1 0 0,-1-1 0,0 1 0,1 0 0,0 0 0,-1-1 0,1 1 0,0-1 0,1 1 0,3 3 0,14 18 0,-5 7 0,13 36 0,-22-48 0,1-1 0,1 0 0,0 0 0,2-1 0,0 0 0,0 0 0,27 29 0,-4-15 0,2-1 0,1-2 0,1-1 0,61 33 0,-71-44 0,37 28 0,-41-27 0,0-2 0,37 20 0,25 14 0,-62-34 0,2-1 0,35 15 0,-48-25 0,-1 1 0,1 1 0,-1 0 0,0 0 0,0 1 0,0 1 0,-1-1 0,0 2 0,-1-1 0,11 13 0,-7-7 0,0-2 0,20 15 0,-7-6 0,25 16 0,-37-28 0,-1 0 0,-1 1 0,0 0 0,12 13 0,-16-14 0,5 7 0,0-1 0,1 0 0,1-1 0,0 0 0,1-1 0,0-1 0,31 17 0,-33-23 0,-1 0 0,0 1 0,0 1 0,0 0 0,-1 1 0,0 0 0,-1 1 0,15 16 0,0 4 0,2-1 0,35 28 0,3 4 0,-46-44 0,-1-1 0,2-1 0,0-1 0,27 13 0,-26-15 0,-1 0 0,0 2 0,0 1 0,24 23 0,-14-11 0,1-1 0,50 32 0,-52-38 0,-1-2 0,52 23 0,-49-25 0,37 22 0,-14-4 0,-31-20 0,0 1 0,-1 1 0,0 1 0,-2 1 0,22 23 0,-28-26 0,1-1 0,1-1 0,0-1 0,0 0 0,1-1 0,35 15 0,38 24 0,-81-43 0,-1 0 0,1 0 0,-1 1 0,0 1 0,-1-1 0,11 15 0,-10-12 15,0-1 0,1-1 0,0 0 0,1 0-1,-1-1 1,2 0 0,-1-1 0,22 9 0,-18-8-315,0 0 0,-1 1 1,0 1-1,19 16 0,-13-4-6526</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6-23T09:09:42.727"/>
    </inkml:context>
    <inkml:brush xml:id="br0">
      <inkml:brushProperty name="width" value="0.05" units="cm"/>
      <inkml:brushProperty name="height" value="0.05" units="cm"/>
      <inkml:brushProperty name="color" value="#FF0066"/>
    </inkml:brush>
  </inkml:definitions>
  <inkml:trace contextRef="#ctx0" brushRef="#br0">2119 40 24575,'-48'-2'0,"-84"-15"0,80 8 0,-61-2 0,-495 10 0,289 3 0,281 1 0,1 0 0,-61 15 0,40-6 0,30-5 0,1 1 0,-47 19 0,42-13 0,-40 9 0,39-14 0,1 2 0,1 0 0,0 2 0,-38 22 0,64-31 0,-1 0 0,1 1 0,0-1 0,0 1 0,0 0 0,1 1 0,0-1 0,0 1 0,0 0 0,1 0 0,0 0 0,0 0 0,0 0 0,1 1 0,-3 10 0,2-6 0,-1 0 0,0-1 0,-1 1 0,-10 15 0,7-14 0,2 0 0,-1 0 0,1 1 0,1 0 0,0 0 0,1 1 0,1-1 0,0 1 0,-3 25 0,4 11 0,5 72 0,0-38 0,-6-19 0,-14 88 0,-2 39 0,18 478 0,3-319 0,-4-219 0,5 149 0,1-256 0,1 0 0,2-1 0,0 0 0,21 46 0,-25-62 0,55 107 0,3 7 0,28 107 0,-32-116 0,-9-21 0,-30-51 0,120 248 0,-117-255 0,1 0 0,28 31 0,-21-29 0,26 44 0,-19-11 0,-25-47 0,0 0 0,2 0 0,23 31 0,-5-17 0,1-1 0,46 70 0,-74-98 0,1-1 0,0 1 0,0-1 0,0 0 0,1-1 0,0 1 0,0-1 0,0 0 0,1 0 0,-1-1 0,1 0 0,14 6 0,-2-4 0,-1 0 0,1-2 0,0 0 0,22 2 0,51 7 0,-20-3 0,77 2 0,312-13 0,-444 1 0,-1-2 0,0 1 0,0-2 0,0 0 0,0-1 0,-1-1 0,0 0 0,1-1 0,-2-1 0,1 0 0,-1-1 0,0 0 0,16-13 0,26-16 0,97-47 0,-105 60 0,101-69 0,-104 62 0,90-46 0,-111 65 0,-1 0 0,0-1 0,0-1 0,-2-1 0,0-1 0,-1-1 0,0-1 0,-1-1 0,20-27 0,34-30 0,-53 57 0,-1 0 0,-1-1 0,17-26 0,-23 31 0,1-1 0,25-23 0,4-6 0,10-24 0,-4-2 0,-4-3 0,40-85 0,-65 123 0,-10 13 0,0 0 0,-1-1 0,-1 1 0,-1-1 0,5-49 0,4 1 0,-9 47 0,5-37 0,9-92 0,3-73 0,-22-141 0,-3 158 0,0 178 0,-2 0 0,-2 0 0,-1 0 0,-1 1 0,-24-59 0,-11-45 0,-11-39 0,35 121 0,3 0 0,2 0 0,-10-77 0,17 95 0,0 0 0,-2 1 0,-2-1 0,-1 2 0,-28-54 0,17 36 0,-18-58 0,34 92 0,-1 0 0,-1 1 0,0 0 0,-1 1 0,-21-25 0,24 31 0,-103-147 0,94 133 0,-1 1 0,-1 1 0,-1 0 0,-36-30 0,-94-61 0,98 76 0,40 29 0,0 0 0,-1 1 0,0 1 0,0 0 0,-1 1 0,1 0 0,-1 0 0,0 2 0,-25-3 0,-12 2 0,-65 6 0,49-1 0,-10-1-1365,43-1-5461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6-23T09:14:57.271"/>
    </inkml:context>
    <inkml:brush xml:id="br0">
      <inkml:brushProperty name="width" value="0.05" units="cm"/>
      <inkml:brushProperty name="height" value="0.05" units="cm"/>
      <inkml:brushProperty name="color" value="#FF0066"/>
    </inkml:brush>
  </inkml:definitions>
  <inkml:trace contextRef="#ctx0" brushRef="#br0">1 1 24575,'0'2'0,"0"0"0,0 0 0,1 0 0,0 1 0,-1-1 0,1 0 0,0 0 0,0 0 0,0 0 0,0 0 0,0-1 0,0 1 0,1 0 0,-1 0 0,1-1 0,2 3 0,32 23 0,-16-12 0,121 99 0,-124-103 0,1-1 0,1 0 0,34 13 0,12 5 0,-27-10 0,76 21 0,-80-29 0,-1 2 0,0 1 0,45 24 0,-44-16 0,1-2 0,0-2 0,43 15 0,-21-13 0,71 12 0,-102-24 0,-1 1 0,0 1 0,-1 1 0,1 1 0,-2 1 0,35 24 0,45 23 0,-56-36 0,-14-5 0,41 13 0,-41-19 0,0 1 0,-1 1 0,0 2 0,40 27 0,-41-24 0,2 0 0,0-3 0,45 17 0,-34-15 0,55 31 0,-19 0 0,-24-14 0,73 34 0,-2 1 0,-104-54 0,1-2 0,1 0 0,0-2 0,1-1 0,0 0 0,52 11 0,-44-17 0,58-2 0,-16 0 0,-70-2-6,1 0 0,-1 1 0,0 0 0,1 0 0,-1 0 0,0 1 0,0 0 0,-1 0 0,1 1 0,9 7 0,10 5-1293,-5-4-5527</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6-23T09:15:20.072"/>
    </inkml:context>
    <inkml:brush xml:id="br0">
      <inkml:brushProperty name="width" value="0.05" units="cm"/>
      <inkml:brushProperty name="height" value="0.05" units="cm"/>
      <inkml:brushProperty name="color" value="#008C3A"/>
    </inkml:brush>
  </inkml:definitions>
  <inkml:trace contextRef="#ctx0" brushRef="#br0">0 2172 24575,'1'-9'0,"0"1"0,1-1 0,0 0 0,0 1 0,0 0 0,1-1 0,1 1 0,-1 0 0,6-8 0,7-10 0,23-29 0,-31 45 0,0 1 0,1 0 0,1 1 0,-1 0 0,1 0 0,1 1 0,-1 0 0,1 1 0,19-8 0,12-3 0,58-14 0,-49 16 0,-39 11 0,1 2 0,-1-2 0,1 0 0,-1 0 0,0-1 0,-1-1 0,1 0 0,-1-1 0,0 0 0,-1 0 0,18-16 0,-17 13 0,1 0 0,0 1 0,0 0 0,23-10 0,12-10 0,-26 17 0,0 1 0,1 0 0,33-10 0,-34 13 0,0 0 0,0-2 0,-1 0 0,22-15 0,-14 4 0,-10 8 0,0 0 0,1 1 0,24-12 0,-11 11 0,-21 9 0,0-1 0,0 0 0,0 0 0,-1-1 0,0 0 0,0-1 0,11-9 0,-11 7 0,1 0 0,0 1 0,1 0 0,0 1 0,17-8 0,-12 7 0,-1-1 0,20-15 0,27-34 0,-45 39 0,34-26 0,-32 28 0,35-36 0,-38 34 0,1 2 0,28-21 0,10-6 0,-34 25 0,30-18 0,-38 27 0,-1-1 0,0 0 0,-1-1 0,0 0 0,-1 0 0,12-18 0,-12 15 0,0 1 0,1 0 0,1 0 0,25-19 0,-22 21 0,-1-1 0,-1-1 0,20-25 0,-22 25 0,1 0 0,0 1 0,0 0 0,21-14 0,104-65 0,-41 23 0,-19 12 0,-52 38 0,-1-2 0,-1-1 0,30-35 0,-26 27 0,41-35 0,-52 53 0,0 2 0,0 0 0,0 1 0,1 1 0,1 1 0,20-6 0,41-18 0,-72 27-84,0-1 0,-1 0-1,0 0 1,-1-1 0,1 1-1,-1-1 1,8-10 0,-8 10-607,10-12-6135</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miau.my-x.hu/myx-free/coco/test/533628120230615153617.html"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miau.my-x.hu/myx-free/coco/test/318903520230615155201.html"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miau.my-x.hu/myx-free/coco/test/139892020230615150700.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miau.my-x.hu/myx-free/coco/test/253428920230615151224.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miau.my-x.hu/myx-free/coco/test/619641620230615151723.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miau.my-x.hu/myx-free/coco/test/299137620230615151916.html"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C4FD1-DF55-45A9-B047-CC05D73D278C}">
  <dimension ref="A1:Z53"/>
  <sheetViews>
    <sheetView zoomScale="60" zoomScaleNormal="60" workbookViewId="0">
      <selection activeCell="O5" sqref="O5:Z19"/>
    </sheetView>
  </sheetViews>
  <sheetFormatPr defaultColWidth="8.88671875" defaultRowHeight="14.4" x14ac:dyDescent="0.3"/>
  <cols>
    <col min="1" max="1" width="15.77734375" bestFit="1" customWidth="1"/>
    <col min="2" max="2" width="17.33203125" bestFit="1" customWidth="1"/>
    <col min="3" max="3" width="15.77734375" bestFit="1" customWidth="1"/>
    <col min="4" max="4" width="20.88671875" bestFit="1" customWidth="1"/>
    <col min="5" max="5" width="40.44140625" bestFit="1" customWidth="1"/>
    <col min="6" max="6" width="14.88671875" bestFit="1" customWidth="1"/>
    <col min="7" max="7" width="22.6640625" bestFit="1" customWidth="1"/>
    <col min="9" max="9" width="4.88671875" bestFit="1" customWidth="1"/>
    <col min="10" max="10" width="14.77734375" bestFit="1" customWidth="1"/>
    <col min="11" max="11" width="22.6640625" bestFit="1" customWidth="1"/>
    <col min="12" max="12" width="18.109375" bestFit="1" customWidth="1"/>
    <col min="13" max="13" width="8" bestFit="1" customWidth="1"/>
  </cols>
  <sheetData>
    <row r="1" spans="1:26" ht="115.2" x14ac:dyDescent="0.3">
      <c r="A1" s="10" t="s">
        <v>1147</v>
      </c>
      <c r="B1" s="10" t="s">
        <v>1148</v>
      </c>
      <c r="C1" s="10"/>
      <c r="D1" s="10"/>
      <c r="E1" t="s">
        <v>1136</v>
      </c>
      <c r="F1" t="s">
        <v>1143</v>
      </c>
      <c r="J1" t="s">
        <v>1144</v>
      </c>
    </row>
    <row r="2" spans="1:26" x14ac:dyDescent="0.3">
      <c r="A2" t="s">
        <v>1139</v>
      </c>
      <c r="B2" t="s">
        <v>1140</v>
      </c>
      <c r="C2" t="s">
        <v>1149</v>
      </c>
      <c r="D2" t="s">
        <v>1150</v>
      </c>
      <c r="E2" s="9" t="s">
        <v>1135</v>
      </c>
      <c r="F2" t="s">
        <v>1137</v>
      </c>
      <c r="G2" s="9" t="s">
        <v>1138</v>
      </c>
      <c r="I2" t="s">
        <v>1142</v>
      </c>
      <c r="J2" t="str">
        <f>F2</f>
        <v>Stück im Lager</v>
      </c>
      <c r="K2" t="str">
        <f>G2</f>
        <v>Anzahl der Bohrlöcher</v>
      </c>
      <c r="L2" t="s">
        <v>1146</v>
      </c>
      <c r="M2" t="s">
        <v>1145</v>
      </c>
    </row>
    <row r="3" spans="1:26" x14ac:dyDescent="0.3">
      <c r="A3">
        <v>0</v>
      </c>
      <c r="B3">
        <f ca="1">F3</f>
        <v>49</v>
      </c>
      <c r="C3">
        <f ca="1">INT(B3*RAND())</f>
        <v>4</v>
      </c>
      <c r="D3">
        <f ca="1">B3-C3</f>
        <v>45</v>
      </c>
      <c r="E3">
        <v>-50</v>
      </c>
      <c r="F3">
        <f ca="1">RANDBETWEEN(0,100)</f>
        <v>49</v>
      </c>
      <c r="G3">
        <f ca="1">RANDBETWEEN(80,110)</f>
        <v>95</v>
      </c>
      <c r="I3">
        <v>-50</v>
      </c>
      <c r="J3" s="8">
        <v>59</v>
      </c>
      <c r="K3">
        <v>84</v>
      </c>
      <c r="M3" t="s">
        <v>11</v>
      </c>
    </row>
    <row r="4" spans="1:26" x14ac:dyDescent="0.3">
      <c r="A4">
        <f ca="1">IF(B4=0,F3-F4,0)</f>
        <v>0</v>
      </c>
      <c r="B4">
        <f ca="1">IF(F4&gt;F3,F4-F3,0)</f>
        <v>33</v>
      </c>
      <c r="C4">
        <f t="shared" ref="C4:C53" ca="1" si="0">INT(B4*RAND())</f>
        <v>19</v>
      </c>
      <c r="D4">
        <f t="shared" ref="D4:D53" ca="1" si="1">B4-C4</f>
        <v>14</v>
      </c>
      <c r="E4">
        <v>-49</v>
      </c>
      <c r="F4">
        <f t="shared" ref="F4:F53" ca="1" si="2">RANDBETWEEN(0,100)</f>
        <v>82</v>
      </c>
      <c r="G4">
        <f t="shared" ref="G4:G53" ca="1" si="3">RANDBETWEEN(80,110)</f>
        <v>93</v>
      </c>
      <c r="I4">
        <v>-49</v>
      </c>
      <c r="J4">
        <v>77</v>
      </c>
      <c r="K4">
        <v>86</v>
      </c>
      <c r="M4" t="s">
        <v>12</v>
      </c>
    </row>
    <row r="5" spans="1:26" x14ac:dyDescent="0.3">
      <c r="A5">
        <f t="shared" ref="A5:A53" ca="1" si="4">IF(B5=0,F4-F5,0)</f>
        <v>8</v>
      </c>
      <c r="B5">
        <f t="shared" ref="B5:B53" ca="1" si="5">IF(F5&gt;F4,F5-F4,0)</f>
        <v>0</v>
      </c>
      <c r="C5">
        <f t="shared" ca="1" si="0"/>
        <v>0</v>
      </c>
      <c r="D5">
        <f t="shared" ca="1" si="1"/>
        <v>0</v>
      </c>
      <c r="E5">
        <v>-48</v>
      </c>
      <c r="F5">
        <f t="shared" ca="1" si="2"/>
        <v>74</v>
      </c>
      <c r="G5">
        <f t="shared" ca="1" si="3"/>
        <v>98</v>
      </c>
      <c r="I5">
        <v>-48</v>
      </c>
      <c r="J5">
        <v>72</v>
      </c>
      <c r="K5">
        <v>100</v>
      </c>
      <c r="M5" t="s">
        <v>13</v>
      </c>
      <c r="O5" s="38" t="s">
        <v>1151</v>
      </c>
      <c r="P5" s="38"/>
      <c r="Q5" s="38"/>
      <c r="R5" s="38"/>
      <c r="S5" s="38"/>
      <c r="T5" s="38"/>
      <c r="U5" s="38"/>
      <c r="V5" s="38"/>
      <c r="W5" s="38"/>
      <c r="X5" s="38"/>
      <c r="Y5" s="38"/>
      <c r="Z5" s="38"/>
    </row>
    <row r="6" spans="1:26" x14ac:dyDescent="0.3">
      <c r="A6">
        <f t="shared" ca="1" si="4"/>
        <v>73</v>
      </c>
      <c r="B6">
        <f t="shared" ca="1" si="5"/>
        <v>0</v>
      </c>
      <c r="C6">
        <f t="shared" ca="1" si="0"/>
        <v>0</v>
      </c>
      <c r="D6">
        <f t="shared" ca="1" si="1"/>
        <v>0</v>
      </c>
      <c r="E6">
        <v>-47</v>
      </c>
      <c r="F6">
        <f t="shared" ca="1" si="2"/>
        <v>1</v>
      </c>
      <c r="G6">
        <f t="shared" ca="1" si="3"/>
        <v>101</v>
      </c>
      <c r="I6">
        <v>-47</v>
      </c>
      <c r="J6">
        <v>23</v>
      </c>
      <c r="K6">
        <v>85</v>
      </c>
      <c r="M6" t="s">
        <v>14</v>
      </c>
      <c r="O6" s="38"/>
      <c r="P6" s="38"/>
      <c r="Q6" s="38"/>
      <c r="R6" s="38"/>
      <c r="S6" s="38"/>
      <c r="T6" s="38"/>
      <c r="U6" s="38"/>
      <c r="V6" s="38"/>
      <c r="W6" s="38"/>
      <c r="X6" s="38"/>
      <c r="Y6" s="38"/>
      <c r="Z6" s="38"/>
    </row>
    <row r="7" spans="1:26" x14ac:dyDescent="0.3">
      <c r="A7">
        <f t="shared" ca="1" si="4"/>
        <v>0</v>
      </c>
      <c r="B7">
        <f t="shared" ca="1" si="5"/>
        <v>86</v>
      </c>
      <c r="C7">
        <f t="shared" ca="1" si="0"/>
        <v>61</v>
      </c>
      <c r="D7">
        <f t="shared" ca="1" si="1"/>
        <v>25</v>
      </c>
      <c r="E7">
        <v>-46</v>
      </c>
      <c r="F7">
        <f t="shared" ca="1" si="2"/>
        <v>87</v>
      </c>
      <c r="G7">
        <f t="shared" ca="1" si="3"/>
        <v>100</v>
      </c>
      <c r="I7">
        <v>-46</v>
      </c>
      <c r="J7">
        <v>57</v>
      </c>
      <c r="K7">
        <v>94</v>
      </c>
      <c r="L7">
        <f>SUM(K3:K7)</f>
        <v>449</v>
      </c>
      <c r="M7" t="s">
        <v>15</v>
      </c>
      <c r="O7" s="38"/>
      <c r="P7" s="38"/>
      <c r="Q7" s="38"/>
      <c r="R7" s="38"/>
      <c r="S7" s="38"/>
      <c r="T7" s="38"/>
      <c r="U7" s="38"/>
      <c r="V7" s="38"/>
      <c r="W7" s="38"/>
      <c r="X7" s="38"/>
      <c r="Y7" s="38"/>
      <c r="Z7" s="38"/>
    </row>
    <row r="8" spans="1:26" x14ac:dyDescent="0.3">
      <c r="A8">
        <f t="shared" ca="1" si="4"/>
        <v>55</v>
      </c>
      <c r="B8">
        <f t="shared" ca="1" si="5"/>
        <v>0</v>
      </c>
      <c r="C8">
        <f t="shared" ca="1" si="0"/>
        <v>0</v>
      </c>
      <c r="D8">
        <f t="shared" ca="1" si="1"/>
        <v>0</v>
      </c>
      <c r="E8">
        <v>-45</v>
      </c>
      <c r="F8">
        <f t="shared" ca="1" si="2"/>
        <v>32</v>
      </c>
      <c r="G8">
        <f t="shared" ca="1" si="3"/>
        <v>95</v>
      </c>
      <c r="I8">
        <v>-45</v>
      </c>
      <c r="J8">
        <v>84</v>
      </c>
      <c r="K8">
        <v>91</v>
      </c>
      <c r="L8">
        <f t="shared" ref="L8:L53" si="6">SUM(K4:K8)</f>
        <v>456</v>
      </c>
      <c r="M8" t="s">
        <v>16</v>
      </c>
      <c r="O8" s="38"/>
      <c r="P8" s="38"/>
      <c r="Q8" s="38"/>
      <c r="R8" s="38"/>
      <c r="S8" s="38"/>
      <c r="T8" s="38"/>
      <c r="U8" s="38"/>
      <c r="V8" s="38"/>
      <c r="W8" s="38"/>
      <c r="X8" s="38"/>
      <c r="Y8" s="38"/>
      <c r="Z8" s="38"/>
    </row>
    <row r="9" spans="1:26" x14ac:dyDescent="0.3">
      <c r="A9">
        <f t="shared" ca="1" si="4"/>
        <v>0</v>
      </c>
      <c r="B9">
        <f t="shared" ca="1" si="5"/>
        <v>29</v>
      </c>
      <c r="C9">
        <f t="shared" ca="1" si="0"/>
        <v>25</v>
      </c>
      <c r="D9">
        <f t="shared" ca="1" si="1"/>
        <v>4</v>
      </c>
      <c r="E9">
        <v>-44</v>
      </c>
      <c r="F9">
        <f t="shared" ca="1" si="2"/>
        <v>61</v>
      </c>
      <c r="G9">
        <f t="shared" ca="1" si="3"/>
        <v>89</v>
      </c>
      <c r="I9">
        <v>-44</v>
      </c>
      <c r="J9">
        <v>3</v>
      </c>
      <c r="K9">
        <v>89</v>
      </c>
      <c r="L9">
        <f t="shared" si="6"/>
        <v>459</v>
      </c>
      <c r="M9" t="s">
        <v>17</v>
      </c>
      <c r="O9" s="38"/>
      <c r="P9" s="38"/>
      <c r="Q9" s="38"/>
      <c r="R9" s="38"/>
      <c r="S9" s="38"/>
      <c r="T9" s="38"/>
      <c r="U9" s="38"/>
      <c r="V9" s="38"/>
      <c r="W9" s="38"/>
      <c r="X9" s="38"/>
      <c r="Y9" s="38"/>
      <c r="Z9" s="38"/>
    </row>
    <row r="10" spans="1:26" x14ac:dyDescent="0.3">
      <c r="A10">
        <f t="shared" ca="1" si="4"/>
        <v>0</v>
      </c>
      <c r="B10">
        <f t="shared" ca="1" si="5"/>
        <v>21</v>
      </c>
      <c r="C10">
        <f t="shared" ca="1" si="0"/>
        <v>6</v>
      </c>
      <c r="D10">
        <f t="shared" ca="1" si="1"/>
        <v>15</v>
      </c>
      <c r="E10">
        <v>-43</v>
      </c>
      <c r="F10">
        <f t="shared" ca="1" si="2"/>
        <v>82</v>
      </c>
      <c r="G10">
        <f t="shared" ca="1" si="3"/>
        <v>105</v>
      </c>
      <c r="I10">
        <v>-43</v>
      </c>
      <c r="J10">
        <v>68</v>
      </c>
      <c r="K10">
        <v>85</v>
      </c>
      <c r="L10">
        <f t="shared" si="6"/>
        <v>444</v>
      </c>
      <c r="M10" t="s">
        <v>18</v>
      </c>
      <c r="O10" s="38"/>
      <c r="P10" s="38"/>
      <c r="Q10" s="38"/>
      <c r="R10" s="38"/>
      <c r="S10" s="38"/>
      <c r="T10" s="38"/>
      <c r="U10" s="38"/>
      <c r="V10" s="38"/>
      <c r="W10" s="38"/>
      <c r="X10" s="38"/>
      <c r="Y10" s="38"/>
      <c r="Z10" s="38"/>
    </row>
    <row r="11" spans="1:26" x14ac:dyDescent="0.3">
      <c r="A11">
        <f t="shared" ca="1" si="4"/>
        <v>0</v>
      </c>
      <c r="B11">
        <f t="shared" ca="1" si="5"/>
        <v>5</v>
      </c>
      <c r="C11">
        <f t="shared" ca="1" si="0"/>
        <v>0</v>
      </c>
      <c r="D11">
        <f t="shared" ca="1" si="1"/>
        <v>5</v>
      </c>
      <c r="E11">
        <v>-42</v>
      </c>
      <c r="F11">
        <f t="shared" ca="1" si="2"/>
        <v>87</v>
      </c>
      <c r="G11">
        <f t="shared" ca="1" si="3"/>
        <v>87</v>
      </c>
      <c r="I11">
        <v>-42</v>
      </c>
      <c r="J11">
        <v>89</v>
      </c>
      <c r="K11">
        <v>80</v>
      </c>
      <c r="L11">
        <f t="shared" si="6"/>
        <v>439</v>
      </c>
      <c r="M11" t="s">
        <v>19</v>
      </c>
      <c r="O11" s="38"/>
      <c r="P11" s="38"/>
      <c r="Q11" s="38"/>
      <c r="R11" s="38"/>
      <c r="S11" s="38"/>
      <c r="T11" s="38"/>
      <c r="U11" s="38"/>
      <c r="V11" s="38"/>
      <c r="W11" s="38"/>
      <c r="X11" s="38"/>
      <c r="Y11" s="38"/>
      <c r="Z11" s="38"/>
    </row>
    <row r="12" spans="1:26" x14ac:dyDescent="0.3">
      <c r="A12">
        <f t="shared" ca="1" si="4"/>
        <v>67</v>
      </c>
      <c r="B12">
        <f t="shared" ca="1" si="5"/>
        <v>0</v>
      </c>
      <c r="C12">
        <f t="shared" ca="1" si="0"/>
        <v>0</v>
      </c>
      <c r="D12">
        <f t="shared" ca="1" si="1"/>
        <v>0</v>
      </c>
      <c r="E12">
        <v>-41</v>
      </c>
      <c r="F12">
        <f t="shared" ca="1" si="2"/>
        <v>20</v>
      </c>
      <c r="G12">
        <f t="shared" ca="1" si="3"/>
        <v>85</v>
      </c>
      <c r="I12">
        <v>-41</v>
      </c>
      <c r="J12">
        <v>85</v>
      </c>
      <c r="K12">
        <v>93</v>
      </c>
      <c r="L12" s="8">
        <f t="shared" si="6"/>
        <v>438</v>
      </c>
      <c r="M12" t="s">
        <v>20</v>
      </c>
      <c r="O12" s="38"/>
      <c r="P12" s="38"/>
      <c r="Q12" s="38"/>
      <c r="R12" s="38"/>
      <c r="S12" s="38"/>
      <c r="T12" s="38"/>
      <c r="U12" s="38"/>
      <c r="V12" s="38"/>
      <c r="W12" s="38"/>
      <c r="X12" s="38"/>
      <c r="Y12" s="38"/>
      <c r="Z12" s="38"/>
    </row>
    <row r="13" spans="1:26" x14ac:dyDescent="0.3">
      <c r="A13">
        <f t="shared" ca="1" si="4"/>
        <v>0</v>
      </c>
      <c r="B13">
        <f t="shared" ca="1" si="5"/>
        <v>22</v>
      </c>
      <c r="C13">
        <f t="shared" ca="1" si="0"/>
        <v>9</v>
      </c>
      <c r="D13">
        <f t="shared" ca="1" si="1"/>
        <v>13</v>
      </c>
      <c r="E13">
        <v>-40</v>
      </c>
      <c r="F13">
        <f t="shared" ca="1" si="2"/>
        <v>42</v>
      </c>
      <c r="G13">
        <f t="shared" ca="1" si="3"/>
        <v>107</v>
      </c>
      <c r="I13">
        <v>-40</v>
      </c>
      <c r="J13">
        <v>80</v>
      </c>
      <c r="K13">
        <v>108</v>
      </c>
      <c r="L13">
        <f t="shared" si="6"/>
        <v>455</v>
      </c>
      <c r="M13" t="s">
        <v>21</v>
      </c>
      <c r="O13" s="38"/>
      <c r="P13" s="38"/>
      <c r="Q13" s="38"/>
      <c r="R13" s="38"/>
      <c r="S13" s="38"/>
      <c r="T13" s="38"/>
      <c r="U13" s="38"/>
      <c r="V13" s="38"/>
      <c r="W13" s="38"/>
      <c r="X13" s="38"/>
      <c r="Y13" s="38"/>
      <c r="Z13" s="38"/>
    </row>
    <row r="14" spans="1:26" x14ac:dyDescent="0.3">
      <c r="A14">
        <f t="shared" ca="1" si="4"/>
        <v>0</v>
      </c>
      <c r="B14">
        <f t="shared" ca="1" si="5"/>
        <v>13</v>
      </c>
      <c r="C14">
        <f t="shared" ca="1" si="0"/>
        <v>10</v>
      </c>
      <c r="D14">
        <f t="shared" ca="1" si="1"/>
        <v>3</v>
      </c>
      <c r="E14">
        <v>-39</v>
      </c>
      <c r="F14">
        <f t="shared" ca="1" si="2"/>
        <v>55</v>
      </c>
      <c r="G14">
        <f t="shared" ca="1" si="3"/>
        <v>91</v>
      </c>
      <c r="I14">
        <v>-39</v>
      </c>
      <c r="J14">
        <v>33</v>
      </c>
      <c r="K14">
        <v>96</v>
      </c>
      <c r="L14">
        <f t="shared" si="6"/>
        <v>462</v>
      </c>
      <c r="M14" t="s">
        <v>22</v>
      </c>
      <c r="O14" s="38"/>
      <c r="P14" s="38"/>
      <c r="Q14" s="38"/>
      <c r="R14" s="38"/>
      <c r="S14" s="38"/>
      <c r="T14" s="38"/>
      <c r="U14" s="38"/>
      <c r="V14" s="38"/>
      <c r="W14" s="38"/>
      <c r="X14" s="38"/>
      <c r="Y14" s="38"/>
      <c r="Z14" s="38"/>
    </row>
    <row r="15" spans="1:26" x14ac:dyDescent="0.3">
      <c r="A15">
        <f t="shared" ca="1" si="4"/>
        <v>21</v>
      </c>
      <c r="B15">
        <f t="shared" ca="1" si="5"/>
        <v>0</v>
      </c>
      <c r="C15">
        <f t="shared" ca="1" si="0"/>
        <v>0</v>
      </c>
      <c r="D15">
        <f t="shared" ca="1" si="1"/>
        <v>0</v>
      </c>
      <c r="E15">
        <v>0</v>
      </c>
      <c r="F15">
        <f t="shared" ca="1" si="2"/>
        <v>34</v>
      </c>
      <c r="G15">
        <f t="shared" ca="1" si="3"/>
        <v>97</v>
      </c>
      <c r="I15">
        <v>-38</v>
      </c>
      <c r="J15">
        <v>87</v>
      </c>
      <c r="K15">
        <v>109</v>
      </c>
      <c r="L15">
        <f t="shared" si="6"/>
        <v>486</v>
      </c>
      <c r="M15" t="s">
        <v>23</v>
      </c>
      <c r="O15" s="38"/>
      <c r="P15" s="38"/>
      <c r="Q15" s="38"/>
      <c r="R15" s="38"/>
      <c r="S15" s="38"/>
      <c r="T15" s="38"/>
      <c r="U15" s="38"/>
      <c r="V15" s="38"/>
      <c r="W15" s="38"/>
      <c r="X15" s="38"/>
      <c r="Y15" s="38"/>
      <c r="Z15" s="38"/>
    </row>
    <row r="16" spans="1:26" x14ac:dyDescent="0.3">
      <c r="A16">
        <f t="shared" ca="1" si="4"/>
        <v>22</v>
      </c>
      <c r="B16">
        <f t="shared" ca="1" si="5"/>
        <v>0</v>
      </c>
      <c r="C16">
        <f t="shared" ca="1" si="0"/>
        <v>0</v>
      </c>
      <c r="D16">
        <f t="shared" ca="1" si="1"/>
        <v>0</v>
      </c>
      <c r="E16">
        <v>-37</v>
      </c>
      <c r="F16">
        <f t="shared" ca="1" si="2"/>
        <v>12</v>
      </c>
      <c r="G16">
        <f t="shared" ca="1" si="3"/>
        <v>102</v>
      </c>
      <c r="I16">
        <v>-37</v>
      </c>
      <c r="J16">
        <v>60</v>
      </c>
      <c r="K16">
        <v>87</v>
      </c>
      <c r="L16">
        <f t="shared" si="6"/>
        <v>493</v>
      </c>
      <c r="M16" t="s">
        <v>24</v>
      </c>
      <c r="O16" s="38"/>
      <c r="P16" s="38"/>
      <c r="Q16" s="38"/>
      <c r="R16" s="38"/>
      <c r="S16" s="38"/>
      <c r="T16" s="38"/>
      <c r="U16" s="38"/>
      <c r="V16" s="38"/>
      <c r="W16" s="38"/>
      <c r="X16" s="38"/>
      <c r="Y16" s="38"/>
      <c r="Z16" s="38"/>
    </row>
    <row r="17" spans="1:26" x14ac:dyDescent="0.3">
      <c r="A17">
        <f t="shared" ca="1" si="4"/>
        <v>0</v>
      </c>
      <c r="B17">
        <f t="shared" ca="1" si="5"/>
        <v>37</v>
      </c>
      <c r="C17">
        <f t="shared" ca="1" si="0"/>
        <v>2</v>
      </c>
      <c r="D17">
        <f t="shared" ca="1" si="1"/>
        <v>35</v>
      </c>
      <c r="E17">
        <v>-36</v>
      </c>
      <c r="F17">
        <f t="shared" ca="1" si="2"/>
        <v>49</v>
      </c>
      <c r="G17">
        <f t="shared" ca="1" si="3"/>
        <v>87</v>
      </c>
      <c r="I17">
        <v>-36</v>
      </c>
      <c r="J17">
        <v>18</v>
      </c>
      <c r="K17">
        <v>104</v>
      </c>
      <c r="L17">
        <f t="shared" si="6"/>
        <v>504</v>
      </c>
      <c r="M17" t="s">
        <v>25</v>
      </c>
      <c r="O17" s="38"/>
      <c r="P17" s="38"/>
      <c r="Q17" s="38"/>
      <c r="R17" s="38"/>
      <c r="S17" s="38"/>
      <c r="T17" s="38"/>
      <c r="U17" s="38"/>
      <c r="V17" s="38"/>
      <c r="W17" s="38"/>
      <c r="X17" s="38"/>
      <c r="Y17" s="38"/>
      <c r="Z17" s="38"/>
    </row>
    <row r="18" spans="1:26" x14ac:dyDescent="0.3">
      <c r="A18">
        <f t="shared" ca="1" si="4"/>
        <v>35</v>
      </c>
      <c r="B18">
        <f t="shared" ca="1" si="5"/>
        <v>0</v>
      </c>
      <c r="C18">
        <f t="shared" ca="1" si="0"/>
        <v>0</v>
      </c>
      <c r="D18">
        <f t="shared" ca="1" si="1"/>
        <v>0</v>
      </c>
      <c r="E18">
        <v>-35</v>
      </c>
      <c r="F18">
        <f t="shared" ca="1" si="2"/>
        <v>14</v>
      </c>
      <c r="G18">
        <f t="shared" ca="1" si="3"/>
        <v>98</v>
      </c>
      <c r="I18">
        <v>-35</v>
      </c>
      <c r="J18">
        <v>8</v>
      </c>
      <c r="K18">
        <v>96</v>
      </c>
      <c r="L18">
        <f t="shared" si="6"/>
        <v>492</v>
      </c>
      <c r="M18" t="s">
        <v>26</v>
      </c>
      <c r="O18" s="38"/>
      <c r="P18" s="38"/>
      <c r="Q18" s="38"/>
      <c r="R18" s="38"/>
      <c r="S18" s="38"/>
      <c r="T18" s="38"/>
      <c r="U18" s="38"/>
      <c r="V18" s="38"/>
      <c r="W18" s="38"/>
      <c r="X18" s="38"/>
      <c r="Y18" s="38"/>
      <c r="Z18" s="38"/>
    </row>
    <row r="19" spans="1:26" x14ac:dyDescent="0.3">
      <c r="A19">
        <f t="shared" ca="1" si="4"/>
        <v>0</v>
      </c>
      <c r="B19">
        <f t="shared" ca="1" si="5"/>
        <v>42</v>
      </c>
      <c r="C19">
        <f t="shared" ca="1" si="0"/>
        <v>17</v>
      </c>
      <c r="D19">
        <f t="shared" ca="1" si="1"/>
        <v>25</v>
      </c>
      <c r="E19">
        <v>-34</v>
      </c>
      <c r="F19">
        <f t="shared" ca="1" si="2"/>
        <v>56</v>
      </c>
      <c r="G19">
        <f t="shared" ca="1" si="3"/>
        <v>83</v>
      </c>
      <c r="I19">
        <v>-34</v>
      </c>
      <c r="J19">
        <v>57</v>
      </c>
      <c r="K19">
        <v>89</v>
      </c>
      <c r="L19">
        <f t="shared" si="6"/>
        <v>485</v>
      </c>
      <c r="M19" t="s">
        <v>27</v>
      </c>
      <c r="O19" s="38"/>
      <c r="P19" s="38"/>
      <c r="Q19" s="38"/>
      <c r="R19" s="38"/>
      <c r="S19" s="38"/>
      <c r="T19" s="38"/>
      <c r="U19" s="38"/>
      <c r="V19" s="38"/>
      <c r="W19" s="38"/>
      <c r="X19" s="38"/>
      <c r="Y19" s="38"/>
      <c r="Z19" s="38"/>
    </row>
    <row r="20" spans="1:26" x14ac:dyDescent="0.3">
      <c r="A20">
        <f t="shared" ca="1" si="4"/>
        <v>14</v>
      </c>
      <c r="B20">
        <f t="shared" ca="1" si="5"/>
        <v>0</v>
      </c>
      <c r="C20">
        <f t="shared" ca="1" si="0"/>
        <v>0</v>
      </c>
      <c r="D20">
        <f t="shared" ca="1" si="1"/>
        <v>0</v>
      </c>
      <c r="E20">
        <v>-33</v>
      </c>
      <c r="F20">
        <f t="shared" ca="1" si="2"/>
        <v>42</v>
      </c>
      <c r="G20">
        <f t="shared" ca="1" si="3"/>
        <v>99</v>
      </c>
      <c r="I20">
        <v>-33</v>
      </c>
      <c r="J20">
        <v>17</v>
      </c>
      <c r="K20">
        <v>104</v>
      </c>
      <c r="L20">
        <f t="shared" si="6"/>
        <v>480</v>
      </c>
      <c r="M20" t="s">
        <v>28</v>
      </c>
    </row>
    <row r="21" spans="1:26" x14ac:dyDescent="0.3">
      <c r="A21">
        <f t="shared" ca="1" si="4"/>
        <v>34</v>
      </c>
      <c r="B21">
        <f t="shared" ca="1" si="5"/>
        <v>0</v>
      </c>
      <c r="C21">
        <f t="shared" ca="1" si="0"/>
        <v>0</v>
      </c>
      <c r="D21">
        <f t="shared" ca="1" si="1"/>
        <v>0</v>
      </c>
      <c r="E21">
        <v>-32</v>
      </c>
      <c r="F21">
        <f t="shared" ca="1" si="2"/>
        <v>8</v>
      </c>
      <c r="G21">
        <f t="shared" ca="1" si="3"/>
        <v>88</v>
      </c>
      <c r="I21">
        <v>-32</v>
      </c>
      <c r="J21">
        <v>49</v>
      </c>
      <c r="K21">
        <v>85</v>
      </c>
      <c r="L21">
        <f t="shared" si="6"/>
        <v>478</v>
      </c>
      <c r="M21" t="s">
        <v>29</v>
      </c>
    </row>
    <row r="22" spans="1:26" x14ac:dyDescent="0.3">
      <c r="A22">
        <f t="shared" ca="1" si="4"/>
        <v>0</v>
      </c>
      <c r="B22">
        <f t="shared" ca="1" si="5"/>
        <v>91</v>
      </c>
      <c r="C22">
        <f t="shared" ca="1" si="0"/>
        <v>33</v>
      </c>
      <c r="D22">
        <f t="shared" ca="1" si="1"/>
        <v>58</v>
      </c>
      <c r="E22">
        <v>-31</v>
      </c>
      <c r="F22">
        <f t="shared" ca="1" si="2"/>
        <v>99</v>
      </c>
      <c r="G22">
        <f t="shared" ca="1" si="3"/>
        <v>107</v>
      </c>
      <c r="I22">
        <v>-31</v>
      </c>
      <c r="J22">
        <v>55</v>
      </c>
      <c r="K22">
        <v>95</v>
      </c>
      <c r="L22">
        <f t="shared" si="6"/>
        <v>469</v>
      </c>
      <c r="M22" t="s">
        <v>30</v>
      </c>
    </row>
    <row r="23" spans="1:26" x14ac:dyDescent="0.3">
      <c r="A23">
        <f t="shared" ca="1" si="4"/>
        <v>95</v>
      </c>
      <c r="B23">
        <f t="shared" ca="1" si="5"/>
        <v>0</v>
      </c>
      <c r="C23">
        <f t="shared" ca="1" si="0"/>
        <v>0</v>
      </c>
      <c r="D23">
        <f t="shared" ca="1" si="1"/>
        <v>0</v>
      </c>
      <c r="E23">
        <v>-30</v>
      </c>
      <c r="F23">
        <f t="shared" ca="1" si="2"/>
        <v>4</v>
      </c>
      <c r="G23">
        <f t="shared" ca="1" si="3"/>
        <v>82</v>
      </c>
      <c r="I23">
        <v>-30</v>
      </c>
      <c r="J23">
        <v>78</v>
      </c>
      <c r="K23">
        <v>99</v>
      </c>
      <c r="L23">
        <f t="shared" si="6"/>
        <v>472</v>
      </c>
      <c r="M23" t="s">
        <v>31</v>
      </c>
    </row>
    <row r="24" spans="1:26" x14ac:dyDescent="0.3">
      <c r="A24">
        <f t="shared" ca="1" si="4"/>
        <v>0</v>
      </c>
      <c r="B24">
        <f t="shared" ca="1" si="5"/>
        <v>77</v>
      </c>
      <c r="C24">
        <f t="shared" ca="1" si="0"/>
        <v>53</v>
      </c>
      <c r="D24">
        <f t="shared" ca="1" si="1"/>
        <v>24</v>
      </c>
      <c r="E24">
        <v>-29</v>
      </c>
      <c r="F24">
        <f t="shared" ca="1" si="2"/>
        <v>81</v>
      </c>
      <c r="G24">
        <f t="shared" ca="1" si="3"/>
        <v>104</v>
      </c>
      <c r="I24">
        <v>-29</v>
      </c>
      <c r="J24">
        <v>63</v>
      </c>
      <c r="K24">
        <v>90</v>
      </c>
      <c r="L24">
        <f t="shared" si="6"/>
        <v>473</v>
      </c>
      <c r="M24" t="s">
        <v>32</v>
      </c>
    </row>
    <row r="25" spans="1:26" x14ac:dyDescent="0.3">
      <c r="A25">
        <f t="shared" ca="1" si="4"/>
        <v>71</v>
      </c>
      <c r="B25">
        <f t="shared" ca="1" si="5"/>
        <v>0</v>
      </c>
      <c r="C25">
        <f t="shared" ca="1" si="0"/>
        <v>0</v>
      </c>
      <c r="D25">
        <f t="shared" ca="1" si="1"/>
        <v>0</v>
      </c>
      <c r="E25">
        <v>-28</v>
      </c>
      <c r="F25">
        <f t="shared" ca="1" si="2"/>
        <v>10</v>
      </c>
      <c r="G25">
        <f t="shared" ca="1" si="3"/>
        <v>101</v>
      </c>
      <c r="I25">
        <v>-28</v>
      </c>
      <c r="J25">
        <v>15</v>
      </c>
      <c r="K25">
        <v>87</v>
      </c>
      <c r="L25">
        <f t="shared" si="6"/>
        <v>456</v>
      </c>
      <c r="M25" t="s">
        <v>33</v>
      </c>
    </row>
    <row r="26" spans="1:26" x14ac:dyDescent="0.3">
      <c r="A26">
        <f t="shared" ca="1" si="4"/>
        <v>0</v>
      </c>
      <c r="B26">
        <f t="shared" ca="1" si="5"/>
        <v>77</v>
      </c>
      <c r="C26">
        <f t="shared" ca="1" si="0"/>
        <v>8</v>
      </c>
      <c r="D26">
        <f t="shared" ca="1" si="1"/>
        <v>69</v>
      </c>
      <c r="E26">
        <v>-27</v>
      </c>
      <c r="F26">
        <f t="shared" ca="1" si="2"/>
        <v>87</v>
      </c>
      <c r="G26">
        <f t="shared" ca="1" si="3"/>
        <v>108</v>
      </c>
      <c r="I26">
        <v>-27</v>
      </c>
      <c r="J26">
        <v>33</v>
      </c>
      <c r="K26">
        <v>88</v>
      </c>
      <c r="L26">
        <f t="shared" si="6"/>
        <v>459</v>
      </c>
      <c r="M26" t="s">
        <v>34</v>
      </c>
    </row>
    <row r="27" spans="1:26" x14ac:dyDescent="0.3">
      <c r="A27">
        <f t="shared" ca="1" si="4"/>
        <v>55</v>
      </c>
      <c r="B27">
        <f t="shared" ca="1" si="5"/>
        <v>0</v>
      </c>
      <c r="C27">
        <f t="shared" ca="1" si="0"/>
        <v>0</v>
      </c>
      <c r="D27">
        <f t="shared" ca="1" si="1"/>
        <v>0</v>
      </c>
      <c r="E27">
        <v>-26</v>
      </c>
      <c r="F27">
        <f t="shared" ca="1" si="2"/>
        <v>32</v>
      </c>
      <c r="G27">
        <f t="shared" ca="1" si="3"/>
        <v>102</v>
      </c>
      <c r="I27">
        <v>-26</v>
      </c>
      <c r="J27">
        <v>29</v>
      </c>
      <c r="K27">
        <v>105</v>
      </c>
      <c r="L27">
        <f t="shared" si="6"/>
        <v>469</v>
      </c>
      <c r="M27" t="s">
        <v>35</v>
      </c>
    </row>
    <row r="28" spans="1:26" x14ac:dyDescent="0.3">
      <c r="A28">
        <f t="shared" ca="1" si="4"/>
        <v>11</v>
      </c>
      <c r="B28">
        <f t="shared" ca="1" si="5"/>
        <v>0</v>
      </c>
      <c r="C28">
        <f t="shared" ca="1" si="0"/>
        <v>0</v>
      </c>
      <c r="D28">
        <f t="shared" ca="1" si="1"/>
        <v>0</v>
      </c>
      <c r="E28">
        <v>-25</v>
      </c>
      <c r="F28">
        <f t="shared" ca="1" si="2"/>
        <v>21</v>
      </c>
      <c r="G28">
        <f t="shared" ca="1" si="3"/>
        <v>101</v>
      </c>
      <c r="I28">
        <v>-25</v>
      </c>
      <c r="J28">
        <v>11</v>
      </c>
      <c r="K28">
        <v>109</v>
      </c>
      <c r="L28">
        <f t="shared" si="6"/>
        <v>479</v>
      </c>
      <c r="M28" t="s">
        <v>36</v>
      </c>
    </row>
    <row r="29" spans="1:26" x14ac:dyDescent="0.3">
      <c r="A29">
        <f t="shared" ca="1" si="4"/>
        <v>0</v>
      </c>
      <c r="B29">
        <f t="shared" ca="1" si="5"/>
        <v>67</v>
      </c>
      <c r="C29">
        <f t="shared" ca="1" si="0"/>
        <v>30</v>
      </c>
      <c r="D29">
        <f t="shared" ca="1" si="1"/>
        <v>37</v>
      </c>
      <c r="E29">
        <v>-24</v>
      </c>
      <c r="F29">
        <f t="shared" ca="1" si="2"/>
        <v>88</v>
      </c>
      <c r="G29">
        <f t="shared" ca="1" si="3"/>
        <v>86</v>
      </c>
      <c r="I29">
        <v>-24</v>
      </c>
      <c r="J29">
        <v>57</v>
      </c>
      <c r="K29">
        <v>83</v>
      </c>
      <c r="L29">
        <f t="shared" si="6"/>
        <v>472</v>
      </c>
      <c r="M29" t="s">
        <v>37</v>
      </c>
    </row>
    <row r="30" spans="1:26" x14ac:dyDescent="0.3">
      <c r="A30">
        <f t="shared" ca="1" si="4"/>
        <v>5</v>
      </c>
      <c r="B30">
        <f t="shared" ca="1" si="5"/>
        <v>0</v>
      </c>
      <c r="C30">
        <f t="shared" ca="1" si="0"/>
        <v>0</v>
      </c>
      <c r="D30">
        <f t="shared" ca="1" si="1"/>
        <v>0</v>
      </c>
      <c r="E30">
        <v>-23</v>
      </c>
      <c r="F30">
        <f t="shared" ca="1" si="2"/>
        <v>83</v>
      </c>
      <c r="G30">
        <f t="shared" ca="1" si="3"/>
        <v>105</v>
      </c>
      <c r="I30">
        <v>-23</v>
      </c>
      <c r="J30">
        <v>13</v>
      </c>
      <c r="K30">
        <v>107</v>
      </c>
      <c r="L30">
        <f t="shared" si="6"/>
        <v>492</v>
      </c>
      <c r="M30" t="s">
        <v>38</v>
      </c>
    </row>
    <row r="31" spans="1:26" x14ac:dyDescent="0.3">
      <c r="A31">
        <f t="shared" ca="1" si="4"/>
        <v>53</v>
      </c>
      <c r="B31">
        <f t="shared" ca="1" si="5"/>
        <v>0</v>
      </c>
      <c r="C31">
        <f t="shared" ca="1" si="0"/>
        <v>0</v>
      </c>
      <c r="D31">
        <f t="shared" ca="1" si="1"/>
        <v>0</v>
      </c>
      <c r="E31">
        <v>-22</v>
      </c>
      <c r="F31">
        <f t="shared" ca="1" si="2"/>
        <v>30</v>
      </c>
      <c r="G31">
        <f t="shared" ca="1" si="3"/>
        <v>83</v>
      </c>
      <c r="I31">
        <v>-22</v>
      </c>
      <c r="J31">
        <v>93</v>
      </c>
      <c r="K31">
        <v>98</v>
      </c>
      <c r="L31">
        <f t="shared" si="6"/>
        <v>502</v>
      </c>
      <c r="M31" t="s">
        <v>39</v>
      </c>
    </row>
    <row r="32" spans="1:26" x14ac:dyDescent="0.3">
      <c r="A32">
        <f t="shared" ca="1" si="4"/>
        <v>0</v>
      </c>
      <c r="B32">
        <f t="shared" ca="1" si="5"/>
        <v>13</v>
      </c>
      <c r="C32">
        <f t="shared" ca="1" si="0"/>
        <v>12</v>
      </c>
      <c r="D32">
        <f t="shared" ca="1" si="1"/>
        <v>1</v>
      </c>
      <c r="E32">
        <v>-21</v>
      </c>
      <c r="F32">
        <f t="shared" ca="1" si="2"/>
        <v>43</v>
      </c>
      <c r="G32">
        <f t="shared" ca="1" si="3"/>
        <v>97</v>
      </c>
      <c r="I32">
        <v>-21</v>
      </c>
      <c r="J32">
        <v>4</v>
      </c>
      <c r="K32">
        <v>95</v>
      </c>
      <c r="L32">
        <f t="shared" si="6"/>
        <v>492</v>
      </c>
      <c r="M32" t="s">
        <v>40</v>
      </c>
    </row>
    <row r="33" spans="1:13" x14ac:dyDescent="0.3">
      <c r="A33">
        <f t="shared" ca="1" si="4"/>
        <v>0</v>
      </c>
      <c r="B33">
        <f t="shared" ca="1" si="5"/>
        <v>1</v>
      </c>
      <c r="C33">
        <f t="shared" ca="1" si="0"/>
        <v>0</v>
      </c>
      <c r="D33">
        <f t="shared" ca="1" si="1"/>
        <v>1</v>
      </c>
      <c r="E33">
        <v>-20</v>
      </c>
      <c r="F33">
        <f t="shared" ca="1" si="2"/>
        <v>44</v>
      </c>
      <c r="G33">
        <f t="shared" ca="1" si="3"/>
        <v>99</v>
      </c>
      <c r="I33">
        <v>-20</v>
      </c>
      <c r="J33">
        <v>12</v>
      </c>
      <c r="K33">
        <v>110</v>
      </c>
      <c r="L33">
        <f t="shared" si="6"/>
        <v>493</v>
      </c>
      <c r="M33" t="s">
        <v>41</v>
      </c>
    </row>
    <row r="34" spans="1:13" x14ac:dyDescent="0.3">
      <c r="A34">
        <f t="shared" ca="1" si="4"/>
        <v>29</v>
      </c>
      <c r="B34">
        <f t="shared" ca="1" si="5"/>
        <v>0</v>
      </c>
      <c r="C34">
        <f t="shared" ca="1" si="0"/>
        <v>0</v>
      </c>
      <c r="D34">
        <f t="shared" ca="1" si="1"/>
        <v>0</v>
      </c>
      <c r="E34">
        <v>-19</v>
      </c>
      <c r="F34">
        <f t="shared" ca="1" si="2"/>
        <v>15</v>
      </c>
      <c r="G34">
        <f t="shared" ca="1" si="3"/>
        <v>85</v>
      </c>
      <c r="I34">
        <v>-19</v>
      </c>
      <c r="J34">
        <v>21</v>
      </c>
      <c r="K34">
        <v>101</v>
      </c>
      <c r="L34">
        <f t="shared" si="6"/>
        <v>511</v>
      </c>
      <c r="M34" t="s">
        <v>42</v>
      </c>
    </row>
    <row r="35" spans="1:13" x14ac:dyDescent="0.3">
      <c r="A35">
        <f t="shared" ca="1" si="4"/>
        <v>0</v>
      </c>
      <c r="B35">
        <f t="shared" ca="1" si="5"/>
        <v>44</v>
      </c>
      <c r="C35">
        <f t="shared" ca="1" si="0"/>
        <v>29</v>
      </c>
      <c r="D35">
        <f t="shared" ca="1" si="1"/>
        <v>15</v>
      </c>
      <c r="E35">
        <v>-18</v>
      </c>
      <c r="F35">
        <f t="shared" ca="1" si="2"/>
        <v>59</v>
      </c>
      <c r="G35">
        <f t="shared" ca="1" si="3"/>
        <v>94</v>
      </c>
      <c r="I35">
        <v>-18</v>
      </c>
      <c r="J35">
        <v>36</v>
      </c>
      <c r="K35">
        <v>99</v>
      </c>
      <c r="L35">
        <f t="shared" si="6"/>
        <v>503</v>
      </c>
      <c r="M35" t="s">
        <v>43</v>
      </c>
    </row>
    <row r="36" spans="1:13" x14ac:dyDescent="0.3">
      <c r="A36">
        <f t="shared" ca="1" si="4"/>
        <v>6</v>
      </c>
      <c r="B36">
        <f t="shared" ca="1" si="5"/>
        <v>0</v>
      </c>
      <c r="C36">
        <f t="shared" ca="1" si="0"/>
        <v>0</v>
      </c>
      <c r="D36">
        <f t="shared" ca="1" si="1"/>
        <v>0</v>
      </c>
      <c r="E36">
        <v>-17</v>
      </c>
      <c r="F36">
        <f t="shared" ca="1" si="2"/>
        <v>53</v>
      </c>
      <c r="G36">
        <f t="shared" ca="1" si="3"/>
        <v>104</v>
      </c>
      <c r="I36">
        <v>-17</v>
      </c>
      <c r="J36">
        <v>89</v>
      </c>
      <c r="K36">
        <v>80</v>
      </c>
      <c r="L36">
        <f t="shared" si="6"/>
        <v>485</v>
      </c>
      <c r="M36" t="s">
        <v>44</v>
      </c>
    </row>
    <row r="37" spans="1:13" x14ac:dyDescent="0.3">
      <c r="A37">
        <f t="shared" ca="1" si="4"/>
        <v>0</v>
      </c>
      <c r="B37">
        <f t="shared" ca="1" si="5"/>
        <v>2</v>
      </c>
      <c r="C37">
        <f t="shared" ca="1" si="0"/>
        <v>1</v>
      </c>
      <c r="D37">
        <f t="shared" ca="1" si="1"/>
        <v>1</v>
      </c>
      <c r="E37">
        <v>-16</v>
      </c>
      <c r="F37">
        <f t="shared" ca="1" si="2"/>
        <v>55</v>
      </c>
      <c r="G37">
        <f t="shared" ca="1" si="3"/>
        <v>110</v>
      </c>
      <c r="I37">
        <v>-16</v>
      </c>
      <c r="J37">
        <v>2</v>
      </c>
      <c r="K37">
        <v>88</v>
      </c>
      <c r="L37">
        <f t="shared" si="6"/>
        <v>478</v>
      </c>
      <c r="M37" t="s">
        <v>45</v>
      </c>
    </row>
    <row r="38" spans="1:13" x14ac:dyDescent="0.3">
      <c r="A38">
        <f t="shared" ca="1" si="4"/>
        <v>41</v>
      </c>
      <c r="B38">
        <f t="shared" ca="1" si="5"/>
        <v>0</v>
      </c>
      <c r="C38">
        <f t="shared" ca="1" si="0"/>
        <v>0</v>
      </c>
      <c r="D38">
        <f t="shared" ca="1" si="1"/>
        <v>0</v>
      </c>
      <c r="E38">
        <v>-15</v>
      </c>
      <c r="F38">
        <f t="shared" ca="1" si="2"/>
        <v>14</v>
      </c>
      <c r="G38">
        <f t="shared" ca="1" si="3"/>
        <v>109</v>
      </c>
      <c r="I38">
        <v>-15</v>
      </c>
      <c r="J38">
        <v>30</v>
      </c>
      <c r="K38">
        <v>94</v>
      </c>
      <c r="L38">
        <f t="shared" si="6"/>
        <v>462</v>
      </c>
      <c r="M38" t="s">
        <v>46</v>
      </c>
    </row>
    <row r="39" spans="1:13" x14ac:dyDescent="0.3">
      <c r="A39">
        <f t="shared" ca="1" si="4"/>
        <v>0</v>
      </c>
      <c r="B39">
        <f t="shared" ca="1" si="5"/>
        <v>26</v>
      </c>
      <c r="C39">
        <f t="shared" ca="1" si="0"/>
        <v>24</v>
      </c>
      <c r="D39">
        <f t="shared" ca="1" si="1"/>
        <v>2</v>
      </c>
      <c r="E39">
        <v>-14</v>
      </c>
      <c r="F39">
        <f t="shared" ca="1" si="2"/>
        <v>40</v>
      </c>
      <c r="G39">
        <f t="shared" ca="1" si="3"/>
        <v>92</v>
      </c>
      <c r="I39">
        <v>-14</v>
      </c>
      <c r="J39">
        <v>60</v>
      </c>
      <c r="K39">
        <v>110</v>
      </c>
      <c r="L39">
        <f t="shared" si="6"/>
        <v>471</v>
      </c>
      <c r="M39" t="s">
        <v>47</v>
      </c>
    </row>
    <row r="40" spans="1:13" x14ac:dyDescent="0.3">
      <c r="A40">
        <f t="shared" ca="1" si="4"/>
        <v>29</v>
      </c>
      <c r="B40">
        <f t="shared" ca="1" si="5"/>
        <v>0</v>
      </c>
      <c r="C40">
        <f t="shared" ca="1" si="0"/>
        <v>0</v>
      </c>
      <c r="D40">
        <f t="shared" ca="1" si="1"/>
        <v>0</v>
      </c>
      <c r="E40">
        <v>-13</v>
      </c>
      <c r="F40">
        <f t="shared" ca="1" si="2"/>
        <v>11</v>
      </c>
      <c r="G40">
        <f t="shared" ca="1" si="3"/>
        <v>84</v>
      </c>
      <c r="I40">
        <v>-13</v>
      </c>
      <c r="J40">
        <v>20</v>
      </c>
      <c r="K40">
        <v>106</v>
      </c>
      <c r="L40">
        <f t="shared" si="6"/>
        <v>478</v>
      </c>
      <c r="M40" t="s">
        <v>48</v>
      </c>
    </row>
    <row r="41" spans="1:13" x14ac:dyDescent="0.3">
      <c r="A41">
        <f t="shared" ca="1" si="4"/>
        <v>0</v>
      </c>
      <c r="B41">
        <f t="shared" ca="1" si="5"/>
        <v>7</v>
      </c>
      <c r="C41">
        <f t="shared" ca="1" si="0"/>
        <v>1</v>
      </c>
      <c r="D41">
        <f t="shared" ca="1" si="1"/>
        <v>6</v>
      </c>
      <c r="E41">
        <v>-12</v>
      </c>
      <c r="F41">
        <f t="shared" ca="1" si="2"/>
        <v>18</v>
      </c>
      <c r="G41">
        <f t="shared" ca="1" si="3"/>
        <v>86</v>
      </c>
      <c r="I41">
        <v>-12</v>
      </c>
      <c r="J41">
        <v>95</v>
      </c>
      <c r="K41">
        <v>85</v>
      </c>
      <c r="L41">
        <f t="shared" si="6"/>
        <v>483</v>
      </c>
      <c r="M41" t="s">
        <v>49</v>
      </c>
    </row>
    <row r="42" spans="1:13" x14ac:dyDescent="0.3">
      <c r="A42">
        <f t="shared" ca="1" si="4"/>
        <v>0</v>
      </c>
      <c r="B42">
        <f t="shared" ca="1" si="5"/>
        <v>3</v>
      </c>
      <c r="C42">
        <f t="shared" ca="1" si="0"/>
        <v>0</v>
      </c>
      <c r="D42">
        <f t="shared" ca="1" si="1"/>
        <v>3</v>
      </c>
      <c r="E42">
        <v>-11</v>
      </c>
      <c r="F42">
        <f t="shared" ca="1" si="2"/>
        <v>21</v>
      </c>
      <c r="G42">
        <f t="shared" ca="1" si="3"/>
        <v>92</v>
      </c>
      <c r="I42">
        <v>-11</v>
      </c>
      <c r="J42">
        <v>54</v>
      </c>
      <c r="K42">
        <v>102</v>
      </c>
      <c r="L42">
        <f t="shared" si="6"/>
        <v>497</v>
      </c>
      <c r="M42" t="s">
        <v>50</v>
      </c>
    </row>
    <row r="43" spans="1:13" x14ac:dyDescent="0.3">
      <c r="A43">
        <f t="shared" ca="1" si="4"/>
        <v>0</v>
      </c>
      <c r="B43">
        <f t="shared" ca="1" si="5"/>
        <v>56</v>
      </c>
      <c r="C43">
        <f t="shared" ca="1" si="0"/>
        <v>54</v>
      </c>
      <c r="D43">
        <f t="shared" ca="1" si="1"/>
        <v>2</v>
      </c>
      <c r="E43">
        <v>-10</v>
      </c>
      <c r="F43">
        <f t="shared" ca="1" si="2"/>
        <v>77</v>
      </c>
      <c r="G43">
        <f t="shared" ca="1" si="3"/>
        <v>87</v>
      </c>
      <c r="I43">
        <v>-10</v>
      </c>
      <c r="J43">
        <v>67</v>
      </c>
      <c r="K43">
        <v>87</v>
      </c>
      <c r="L43">
        <f t="shared" si="6"/>
        <v>490</v>
      </c>
      <c r="M43" t="s">
        <v>51</v>
      </c>
    </row>
    <row r="44" spans="1:13" x14ac:dyDescent="0.3">
      <c r="A44">
        <f t="shared" ca="1" si="4"/>
        <v>41</v>
      </c>
      <c r="B44">
        <f t="shared" ca="1" si="5"/>
        <v>0</v>
      </c>
      <c r="C44">
        <f t="shared" ca="1" si="0"/>
        <v>0</v>
      </c>
      <c r="D44">
        <f t="shared" ca="1" si="1"/>
        <v>0</v>
      </c>
      <c r="E44">
        <v>-9</v>
      </c>
      <c r="F44">
        <f t="shared" ca="1" si="2"/>
        <v>36</v>
      </c>
      <c r="G44">
        <f t="shared" ca="1" si="3"/>
        <v>100</v>
      </c>
      <c r="I44">
        <v>-9</v>
      </c>
      <c r="J44">
        <v>88</v>
      </c>
      <c r="K44">
        <v>103</v>
      </c>
      <c r="L44">
        <f t="shared" si="6"/>
        <v>483</v>
      </c>
      <c r="M44" t="s">
        <v>3</v>
      </c>
    </row>
    <row r="45" spans="1:13" x14ac:dyDescent="0.3">
      <c r="A45">
        <f t="shared" ca="1" si="4"/>
        <v>0</v>
      </c>
      <c r="B45">
        <f t="shared" ca="1" si="5"/>
        <v>22</v>
      </c>
      <c r="C45">
        <f t="shared" ca="1" si="0"/>
        <v>8</v>
      </c>
      <c r="D45">
        <f t="shared" ca="1" si="1"/>
        <v>14</v>
      </c>
      <c r="E45">
        <v>-8</v>
      </c>
      <c r="F45">
        <f t="shared" ca="1" si="2"/>
        <v>58</v>
      </c>
      <c r="G45">
        <f t="shared" ca="1" si="3"/>
        <v>95</v>
      </c>
      <c r="I45">
        <v>-8</v>
      </c>
      <c r="J45">
        <v>9</v>
      </c>
      <c r="K45">
        <v>103</v>
      </c>
      <c r="L45">
        <f t="shared" si="6"/>
        <v>480</v>
      </c>
      <c r="M45" t="s">
        <v>4</v>
      </c>
    </row>
    <row r="46" spans="1:13" x14ac:dyDescent="0.3">
      <c r="A46">
        <f t="shared" ca="1" si="4"/>
        <v>0</v>
      </c>
      <c r="B46">
        <f t="shared" ca="1" si="5"/>
        <v>12</v>
      </c>
      <c r="C46">
        <f t="shared" ca="1" si="0"/>
        <v>11</v>
      </c>
      <c r="D46">
        <f t="shared" ca="1" si="1"/>
        <v>1</v>
      </c>
      <c r="E46">
        <v>-7</v>
      </c>
      <c r="F46">
        <f t="shared" ca="1" si="2"/>
        <v>70</v>
      </c>
      <c r="G46">
        <f t="shared" ca="1" si="3"/>
        <v>108</v>
      </c>
      <c r="I46">
        <v>-7</v>
      </c>
      <c r="J46">
        <v>6</v>
      </c>
      <c r="K46">
        <v>101</v>
      </c>
      <c r="L46">
        <f t="shared" si="6"/>
        <v>496</v>
      </c>
      <c r="M46" t="s">
        <v>5</v>
      </c>
    </row>
    <row r="47" spans="1:13" x14ac:dyDescent="0.3">
      <c r="A47">
        <f t="shared" ca="1" si="4"/>
        <v>40</v>
      </c>
      <c r="B47">
        <f t="shared" ca="1" si="5"/>
        <v>0</v>
      </c>
      <c r="C47">
        <f t="shared" ca="1" si="0"/>
        <v>0</v>
      </c>
      <c r="D47">
        <f t="shared" ca="1" si="1"/>
        <v>0</v>
      </c>
      <c r="E47">
        <v>-6</v>
      </c>
      <c r="F47">
        <f t="shared" ca="1" si="2"/>
        <v>30</v>
      </c>
      <c r="G47">
        <f t="shared" ca="1" si="3"/>
        <v>95</v>
      </c>
      <c r="I47">
        <v>-6</v>
      </c>
      <c r="J47">
        <v>54</v>
      </c>
      <c r="K47">
        <v>80</v>
      </c>
      <c r="L47">
        <f t="shared" si="6"/>
        <v>474</v>
      </c>
      <c r="M47" t="s">
        <v>6</v>
      </c>
    </row>
    <row r="48" spans="1:13" x14ac:dyDescent="0.3">
      <c r="A48">
        <f t="shared" ca="1" si="4"/>
        <v>20</v>
      </c>
      <c r="B48">
        <f t="shared" ca="1" si="5"/>
        <v>0</v>
      </c>
      <c r="C48">
        <f t="shared" ca="1" si="0"/>
        <v>0</v>
      </c>
      <c r="D48">
        <f t="shared" ca="1" si="1"/>
        <v>0</v>
      </c>
      <c r="E48">
        <v>-5</v>
      </c>
      <c r="F48">
        <f t="shared" ca="1" si="2"/>
        <v>10</v>
      </c>
      <c r="G48">
        <f t="shared" ca="1" si="3"/>
        <v>107</v>
      </c>
      <c r="I48">
        <v>-5</v>
      </c>
      <c r="J48">
        <v>68</v>
      </c>
      <c r="K48">
        <v>81</v>
      </c>
      <c r="L48">
        <f t="shared" si="6"/>
        <v>468</v>
      </c>
      <c r="M48" t="s">
        <v>7</v>
      </c>
    </row>
    <row r="49" spans="1:13" x14ac:dyDescent="0.3">
      <c r="A49">
        <f t="shared" ca="1" si="4"/>
        <v>0</v>
      </c>
      <c r="B49">
        <f t="shared" ca="1" si="5"/>
        <v>3</v>
      </c>
      <c r="C49">
        <f t="shared" ca="1" si="0"/>
        <v>1</v>
      </c>
      <c r="D49">
        <f t="shared" ca="1" si="1"/>
        <v>2</v>
      </c>
      <c r="E49">
        <v>-4</v>
      </c>
      <c r="F49">
        <f t="shared" ca="1" si="2"/>
        <v>13</v>
      </c>
      <c r="G49">
        <f t="shared" ca="1" si="3"/>
        <v>106</v>
      </c>
      <c r="I49">
        <v>-4</v>
      </c>
      <c r="J49">
        <v>86</v>
      </c>
      <c r="K49">
        <v>104</v>
      </c>
      <c r="L49">
        <f t="shared" si="6"/>
        <v>469</v>
      </c>
      <c r="M49" t="s">
        <v>8</v>
      </c>
    </row>
    <row r="50" spans="1:13" x14ac:dyDescent="0.3">
      <c r="A50">
        <f t="shared" ca="1" si="4"/>
        <v>0</v>
      </c>
      <c r="B50">
        <f t="shared" ca="1" si="5"/>
        <v>60</v>
      </c>
      <c r="C50">
        <f t="shared" ca="1" si="0"/>
        <v>11</v>
      </c>
      <c r="D50">
        <f t="shared" ca="1" si="1"/>
        <v>49</v>
      </c>
      <c r="E50">
        <v>-3</v>
      </c>
      <c r="F50">
        <f t="shared" ca="1" si="2"/>
        <v>73</v>
      </c>
      <c r="G50">
        <f t="shared" ca="1" si="3"/>
        <v>88</v>
      </c>
      <c r="I50">
        <v>-3</v>
      </c>
      <c r="J50">
        <v>59</v>
      </c>
      <c r="K50">
        <v>85</v>
      </c>
      <c r="L50">
        <f t="shared" si="6"/>
        <v>451</v>
      </c>
      <c r="M50" t="s">
        <v>9</v>
      </c>
    </row>
    <row r="51" spans="1:13" x14ac:dyDescent="0.3">
      <c r="A51">
        <f t="shared" ca="1" si="4"/>
        <v>0</v>
      </c>
      <c r="B51">
        <f t="shared" ca="1" si="5"/>
        <v>23</v>
      </c>
      <c r="C51">
        <f t="shared" ca="1" si="0"/>
        <v>18</v>
      </c>
      <c r="D51">
        <f t="shared" ca="1" si="1"/>
        <v>5</v>
      </c>
      <c r="E51">
        <v>-2</v>
      </c>
      <c r="F51">
        <f t="shared" ca="1" si="2"/>
        <v>96</v>
      </c>
      <c r="G51">
        <f t="shared" ca="1" si="3"/>
        <v>89</v>
      </c>
      <c r="I51">
        <v>-2</v>
      </c>
      <c r="J51">
        <v>66</v>
      </c>
      <c r="K51">
        <v>105</v>
      </c>
      <c r="L51">
        <f t="shared" si="6"/>
        <v>455</v>
      </c>
      <c r="M51" t="s">
        <v>10</v>
      </c>
    </row>
    <row r="52" spans="1:13" x14ac:dyDescent="0.3">
      <c r="A52">
        <f t="shared" ca="1" si="4"/>
        <v>49</v>
      </c>
      <c r="B52">
        <f t="shared" ca="1" si="5"/>
        <v>0</v>
      </c>
      <c r="C52">
        <f t="shared" ca="1" si="0"/>
        <v>0</v>
      </c>
      <c r="D52">
        <f t="shared" ca="1" si="1"/>
        <v>0</v>
      </c>
      <c r="E52">
        <v>-1</v>
      </c>
      <c r="F52">
        <f t="shared" ca="1" si="2"/>
        <v>47</v>
      </c>
      <c r="G52">
        <f t="shared" ca="1" si="3"/>
        <v>98</v>
      </c>
      <c r="I52">
        <v>-1</v>
      </c>
      <c r="J52">
        <v>8</v>
      </c>
      <c r="K52">
        <v>87</v>
      </c>
      <c r="L52">
        <f t="shared" si="6"/>
        <v>462</v>
      </c>
      <c r="M52" t="s">
        <v>1</v>
      </c>
    </row>
    <row r="53" spans="1:13" x14ac:dyDescent="0.3">
      <c r="A53">
        <f t="shared" ca="1" si="4"/>
        <v>0</v>
      </c>
      <c r="B53">
        <f t="shared" ca="1" si="5"/>
        <v>8</v>
      </c>
      <c r="C53">
        <f t="shared" ca="1" si="0"/>
        <v>0</v>
      </c>
      <c r="D53">
        <f t="shared" ca="1" si="1"/>
        <v>8</v>
      </c>
      <c r="E53">
        <v>0</v>
      </c>
      <c r="F53">
        <f t="shared" ca="1" si="2"/>
        <v>55</v>
      </c>
      <c r="G53">
        <f t="shared" ca="1" si="3"/>
        <v>81</v>
      </c>
      <c r="I53">
        <v>0</v>
      </c>
      <c r="J53">
        <v>83</v>
      </c>
      <c r="K53">
        <v>89</v>
      </c>
      <c r="L53">
        <f t="shared" si="6"/>
        <v>470</v>
      </c>
      <c r="M53" t="s">
        <v>2</v>
      </c>
    </row>
  </sheetData>
  <mergeCells count="1">
    <mergeCell ref="O5:Z19"/>
  </mergeCells>
  <phoneticPr fontId="3" type="noConversion"/>
  <hyperlinks>
    <hyperlink ref="J3" location="'L-förmige Zeitreihe'!A1" display="'L-förmige Zeitreihe'!A1" xr:uid="{2376D6A0-4188-414C-A820-8714059846B2}"/>
    <hyperlink ref="L12" location="OAM_Roh!A1" display="OAM_Roh!A1" xr:uid="{0A2B4A01-0FD7-4AF1-9496-B8121D85E6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2C826-AE62-4930-8DC5-2F35973614E1}">
  <dimension ref="A1:W133"/>
  <sheetViews>
    <sheetView zoomScale="62" zoomScaleNormal="140" workbookViewId="0">
      <selection activeCell="Q31" sqref="Q31:W37"/>
    </sheetView>
  </sheetViews>
  <sheetFormatPr defaultColWidth="8.88671875" defaultRowHeight="14.4" x14ac:dyDescent="0.3"/>
  <cols>
    <col min="12" max="12" width="16.6640625" bestFit="1" customWidth="1"/>
    <col min="13" max="13" width="24.109375" bestFit="1" customWidth="1"/>
    <col min="14" max="14" width="13" bestFit="1" customWidth="1"/>
  </cols>
  <sheetData>
    <row r="1" spans="1:15" x14ac:dyDescent="0.3">
      <c r="A1" t="str">
        <f>OAM_Ymanipul!$A$2</f>
        <v>Zeit_ID</v>
      </c>
      <c r="B1" t="s">
        <v>3</v>
      </c>
      <c r="C1" t="s">
        <v>4</v>
      </c>
      <c r="D1" t="s">
        <v>5</v>
      </c>
      <c r="E1" t="s">
        <v>6</v>
      </c>
      <c r="F1" t="s">
        <v>7</v>
      </c>
      <c r="G1" t="s">
        <v>8</v>
      </c>
      <c r="H1" t="s">
        <v>9</v>
      </c>
      <c r="I1" t="s">
        <v>10</v>
      </c>
      <c r="J1" t="s">
        <v>1</v>
      </c>
      <c r="K1" t="s">
        <v>2</v>
      </c>
      <c r="L1" t="str">
        <f>OAM_Ymanipul!L2</f>
        <v>5Tage-Produktion</v>
      </c>
      <c r="M1" t="str">
        <f>OAM_Ymanipul!M2</f>
        <v>Summe der Lagerbestände</v>
      </c>
      <c r="N1" t="s">
        <v>1178</v>
      </c>
      <c r="O1" t="s">
        <v>1177</v>
      </c>
    </row>
    <row r="2" spans="1:15" x14ac:dyDescent="0.3">
      <c r="A2" t="s">
        <v>11</v>
      </c>
      <c r="B2">
        <v>59</v>
      </c>
      <c r="C2">
        <v>77</v>
      </c>
      <c r="D2">
        <v>72</v>
      </c>
      <c r="E2">
        <v>23</v>
      </c>
      <c r="F2">
        <v>57</v>
      </c>
      <c r="G2">
        <v>84</v>
      </c>
      <c r="H2">
        <v>3</v>
      </c>
      <c r="I2">
        <v>68</v>
      </c>
      <c r="J2">
        <v>89</v>
      </c>
      <c r="K2">
        <v>85</v>
      </c>
      <c r="L2">
        <v>786</v>
      </c>
      <c r="M2">
        <f>SUM(B2:K2)</f>
        <v>617</v>
      </c>
      <c r="N2" s="20">
        <f>L2/M2</f>
        <v>1.2739059967585089</v>
      </c>
      <c r="O2" s="20">
        <f>CORREL(L2:L43,M2:M43)</f>
        <v>4.29860043031055E-2</v>
      </c>
    </row>
    <row r="3" spans="1:15" x14ac:dyDescent="0.3">
      <c r="A3" t="s">
        <v>12</v>
      </c>
      <c r="B3">
        <f t="shared" ref="B3:J18" si="0">C2</f>
        <v>77</v>
      </c>
      <c r="C3">
        <f t="shared" si="0"/>
        <v>72</v>
      </c>
      <c r="D3">
        <f t="shared" si="0"/>
        <v>23</v>
      </c>
      <c r="E3">
        <f t="shared" si="0"/>
        <v>57</v>
      </c>
      <c r="F3">
        <f t="shared" si="0"/>
        <v>84</v>
      </c>
      <c r="G3">
        <f t="shared" si="0"/>
        <v>3</v>
      </c>
      <c r="H3">
        <f t="shared" si="0"/>
        <v>68</v>
      </c>
      <c r="I3">
        <f t="shared" si="0"/>
        <v>89</v>
      </c>
      <c r="J3">
        <f>K2</f>
        <v>85</v>
      </c>
      <c r="K3">
        <v>80</v>
      </c>
      <c r="L3">
        <v>358</v>
      </c>
      <c r="M3">
        <f t="shared" ref="M3:M43" si="1">SUM(B3:K3)</f>
        <v>638</v>
      </c>
      <c r="N3" s="20">
        <f t="shared" ref="N3:N43" si="2">L3/M3</f>
        <v>0.56112852664576807</v>
      </c>
    </row>
    <row r="4" spans="1:15" x14ac:dyDescent="0.3">
      <c r="A4" t="s">
        <v>13</v>
      </c>
      <c r="B4">
        <f t="shared" si="0"/>
        <v>72</v>
      </c>
      <c r="C4">
        <f t="shared" si="0"/>
        <v>23</v>
      </c>
      <c r="D4">
        <f t="shared" si="0"/>
        <v>57</v>
      </c>
      <c r="E4">
        <f t="shared" si="0"/>
        <v>84</v>
      </c>
      <c r="F4">
        <f t="shared" si="0"/>
        <v>3</v>
      </c>
      <c r="G4">
        <f t="shared" si="0"/>
        <v>68</v>
      </c>
      <c r="H4">
        <f t="shared" si="0"/>
        <v>89</v>
      </c>
      <c r="I4">
        <f t="shared" si="0"/>
        <v>85</v>
      </c>
      <c r="J4">
        <f t="shared" si="0"/>
        <v>80</v>
      </c>
      <c r="K4">
        <v>33</v>
      </c>
      <c r="L4">
        <v>527</v>
      </c>
      <c r="M4">
        <f t="shared" si="1"/>
        <v>594</v>
      </c>
      <c r="N4" s="20">
        <f t="shared" si="2"/>
        <v>0.88720538720538722</v>
      </c>
    </row>
    <row r="5" spans="1:15" x14ac:dyDescent="0.3">
      <c r="A5" t="s">
        <v>14</v>
      </c>
      <c r="B5">
        <f t="shared" si="0"/>
        <v>23</v>
      </c>
      <c r="C5">
        <f t="shared" si="0"/>
        <v>57</v>
      </c>
      <c r="D5">
        <f t="shared" si="0"/>
        <v>84</v>
      </c>
      <c r="E5">
        <f t="shared" si="0"/>
        <v>3</v>
      </c>
      <c r="F5">
        <f t="shared" si="0"/>
        <v>68</v>
      </c>
      <c r="G5">
        <f t="shared" si="0"/>
        <v>89</v>
      </c>
      <c r="H5">
        <f t="shared" si="0"/>
        <v>85</v>
      </c>
      <c r="I5">
        <f t="shared" si="0"/>
        <v>80</v>
      </c>
      <c r="J5">
        <f t="shared" si="0"/>
        <v>33</v>
      </c>
      <c r="K5">
        <v>87</v>
      </c>
      <c r="L5">
        <v>458</v>
      </c>
      <c r="M5">
        <f t="shared" si="1"/>
        <v>609</v>
      </c>
      <c r="N5" s="20">
        <f t="shared" si="2"/>
        <v>0.7520525451559934</v>
      </c>
    </row>
    <row r="6" spans="1:15" x14ac:dyDescent="0.3">
      <c r="A6" t="s">
        <v>15</v>
      </c>
      <c r="B6">
        <f t="shared" si="0"/>
        <v>57</v>
      </c>
      <c r="C6">
        <f t="shared" si="0"/>
        <v>84</v>
      </c>
      <c r="D6">
        <f t="shared" si="0"/>
        <v>3</v>
      </c>
      <c r="E6">
        <f t="shared" si="0"/>
        <v>68</v>
      </c>
      <c r="F6">
        <f t="shared" si="0"/>
        <v>89</v>
      </c>
      <c r="G6">
        <f t="shared" si="0"/>
        <v>85</v>
      </c>
      <c r="H6">
        <f t="shared" si="0"/>
        <v>80</v>
      </c>
      <c r="I6">
        <f t="shared" si="0"/>
        <v>33</v>
      </c>
      <c r="J6">
        <f t="shared" si="0"/>
        <v>87</v>
      </c>
      <c r="K6">
        <v>60</v>
      </c>
      <c r="L6">
        <v>553</v>
      </c>
      <c r="M6">
        <f t="shared" si="1"/>
        <v>646</v>
      </c>
      <c r="N6" s="20">
        <f t="shared" si="2"/>
        <v>0.85603715170278638</v>
      </c>
    </row>
    <row r="7" spans="1:15" x14ac:dyDescent="0.3">
      <c r="A7" t="s">
        <v>16</v>
      </c>
      <c r="B7">
        <f t="shared" si="0"/>
        <v>84</v>
      </c>
      <c r="C7">
        <f t="shared" si="0"/>
        <v>3</v>
      </c>
      <c r="D7">
        <f t="shared" si="0"/>
        <v>68</v>
      </c>
      <c r="E7">
        <f t="shared" si="0"/>
        <v>89</v>
      </c>
      <c r="F7">
        <f t="shared" si="0"/>
        <v>85</v>
      </c>
      <c r="G7">
        <f t="shared" si="0"/>
        <v>80</v>
      </c>
      <c r="H7">
        <f t="shared" si="0"/>
        <v>33</v>
      </c>
      <c r="I7">
        <f t="shared" si="0"/>
        <v>87</v>
      </c>
      <c r="J7">
        <f t="shared" si="0"/>
        <v>60</v>
      </c>
      <c r="K7">
        <v>18</v>
      </c>
      <c r="L7">
        <v>545</v>
      </c>
      <c r="M7">
        <f t="shared" si="1"/>
        <v>607</v>
      </c>
      <c r="N7" s="20">
        <f t="shared" si="2"/>
        <v>0.89785831960461282</v>
      </c>
    </row>
    <row r="8" spans="1:15" x14ac:dyDescent="0.3">
      <c r="A8" t="s">
        <v>17</v>
      </c>
      <c r="B8">
        <f t="shared" si="0"/>
        <v>3</v>
      </c>
      <c r="C8">
        <f t="shared" si="0"/>
        <v>68</v>
      </c>
      <c r="D8">
        <f t="shared" si="0"/>
        <v>89</v>
      </c>
      <c r="E8">
        <f t="shared" si="0"/>
        <v>85</v>
      </c>
      <c r="F8">
        <f t="shared" si="0"/>
        <v>80</v>
      </c>
      <c r="G8">
        <f t="shared" si="0"/>
        <v>33</v>
      </c>
      <c r="H8">
        <f t="shared" si="0"/>
        <v>87</v>
      </c>
      <c r="I8">
        <f t="shared" si="0"/>
        <v>60</v>
      </c>
      <c r="J8">
        <f t="shared" si="0"/>
        <v>18</v>
      </c>
      <c r="K8">
        <v>8</v>
      </c>
      <c r="L8">
        <v>453</v>
      </c>
      <c r="M8">
        <f t="shared" si="1"/>
        <v>531</v>
      </c>
      <c r="N8" s="20">
        <f t="shared" si="2"/>
        <v>0.85310734463276838</v>
      </c>
    </row>
    <row r="9" spans="1:15" x14ac:dyDescent="0.3">
      <c r="A9" t="s">
        <v>18</v>
      </c>
      <c r="B9">
        <f t="shared" si="0"/>
        <v>68</v>
      </c>
      <c r="C9">
        <f t="shared" si="0"/>
        <v>89</v>
      </c>
      <c r="D9">
        <f t="shared" si="0"/>
        <v>85</v>
      </c>
      <c r="E9">
        <f t="shared" si="0"/>
        <v>80</v>
      </c>
      <c r="F9">
        <f t="shared" si="0"/>
        <v>33</v>
      </c>
      <c r="G9">
        <f t="shared" si="0"/>
        <v>87</v>
      </c>
      <c r="H9">
        <f t="shared" si="0"/>
        <v>60</v>
      </c>
      <c r="I9">
        <f t="shared" si="0"/>
        <v>18</v>
      </c>
      <c r="J9">
        <f t="shared" si="0"/>
        <v>8</v>
      </c>
      <c r="K9">
        <v>57</v>
      </c>
      <c r="L9">
        <v>359</v>
      </c>
      <c r="M9">
        <f t="shared" si="1"/>
        <v>585</v>
      </c>
      <c r="N9" s="20">
        <f t="shared" si="2"/>
        <v>0.61367521367521372</v>
      </c>
    </row>
    <row r="10" spans="1:15" x14ac:dyDescent="0.3">
      <c r="A10" t="s">
        <v>19</v>
      </c>
      <c r="B10">
        <f t="shared" si="0"/>
        <v>89</v>
      </c>
      <c r="C10">
        <f t="shared" si="0"/>
        <v>85</v>
      </c>
      <c r="D10">
        <f t="shared" si="0"/>
        <v>80</v>
      </c>
      <c r="E10">
        <f t="shared" si="0"/>
        <v>33</v>
      </c>
      <c r="F10">
        <f t="shared" si="0"/>
        <v>87</v>
      </c>
      <c r="G10">
        <f t="shared" si="0"/>
        <v>60</v>
      </c>
      <c r="H10">
        <f t="shared" si="0"/>
        <v>18</v>
      </c>
      <c r="I10">
        <f t="shared" si="0"/>
        <v>8</v>
      </c>
      <c r="J10">
        <f t="shared" si="0"/>
        <v>57</v>
      </c>
      <c r="K10">
        <v>17</v>
      </c>
      <c r="L10">
        <v>511</v>
      </c>
      <c r="M10">
        <f t="shared" si="1"/>
        <v>534</v>
      </c>
      <c r="N10" s="20">
        <f t="shared" si="2"/>
        <v>0.95692883895131087</v>
      </c>
    </row>
    <row r="11" spans="1:15" x14ac:dyDescent="0.3">
      <c r="A11" t="s">
        <v>20</v>
      </c>
      <c r="B11">
        <f t="shared" si="0"/>
        <v>85</v>
      </c>
      <c r="C11">
        <f t="shared" si="0"/>
        <v>80</v>
      </c>
      <c r="D11">
        <f t="shared" si="0"/>
        <v>33</v>
      </c>
      <c r="E11">
        <f t="shared" si="0"/>
        <v>87</v>
      </c>
      <c r="F11">
        <f t="shared" si="0"/>
        <v>60</v>
      </c>
      <c r="G11">
        <f t="shared" si="0"/>
        <v>18</v>
      </c>
      <c r="H11">
        <f t="shared" si="0"/>
        <v>8</v>
      </c>
      <c r="I11">
        <f t="shared" si="0"/>
        <v>57</v>
      </c>
      <c r="J11">
        <f t="shared" si="0"/>
        <v>17</v>
      </c>
      <c r="K11">
        <v>49</v>
      </c>
      <c r="L11">
        <v>357</v>
      </c>
      <c r="M11">
        <f t="shared" si="1"/>
        <v>494</v>
      </c>
      <c r="N11" s="20">
        <f t="shared" si="2"/>
        <v>0.72267206477732793</v>
      </c>
    </row>
    <row r="12" spans="1:15" x14ac:dyDescent="0.3">
      <c r="A12" t="s">
        <v>21</v>
      </c>
      <c r="B12">
        <f t="shared" si="0"/>
        <v>80</v>
      </c>
      <c r="C12">
        <f t="shared" si="0"/>
        <v>33</v>
      </c>
      <c r="D12">
        <f t="shared" si="0"/>
        <v>87</v>
      </c>
      <c r="E12">
        <f t="shared" si="0"/>
        <v>60</v>
      </c>
      <c r="F12">
        <f t="shared" si="0"/>
        <v>18</v>
      </c>
      <c r="G12">
        <f t="shared" si="0"/>
        <v>8</v>
      </c>
      <c r="H12">
        <f t="shared" si="0"/>
        <v>57</v>
      </c>
      <c r="I12">
        <f t="shared" si="0"/>
        <v>17</v>
      </c>
      <c r="J12">
        <f t="shared" si="0"/>
        <v>49</v>
      </c>
      <c r="K12">
        <v>55</v>
      </c>
      <c r="L12">
        <v>466</v>
      </c>
      <c r="M12">
        <f t="shared" si="1"/>
        <v>464</v>
      </c>
      <c r="N12" s="20">
        <f t="shared" si="2"/>
        <v>1.0043103448275863</v>
      </c>
    </row>
    <row r="13" spans="1:15" x14ac:dyDescent="0.3">
      <c r="A13" t="s">
        <v>22</v>
      </c>
      <c r="B13">
        <f t="shared" si="0"/>
        <v>33</v>
      </c>
      <c r="C13">
        <f t="shared" si="0"/>
        <v>87</v>
      </c>
      <c r="D13">
        <f t="shared" si="0"/>
        <v>60</v>
      </c>
      <c r="E13">
        <f t="shared" si="0"/>
        <v>18</v>
      </c>
      <c r="F13">
        <f t="shared" si="0"/>
        <v>8</v>
      </c>
      <c r="G13">
        <f t="shared" si="0"/>
        <v>57</v>
      </c>
      <c r="H13">
        <f t="shared" si="0"/>
        <v>17</v>
      </c>
      <c r="I13">
        <f t="shared" si="0"/>
        <v>49</v>
      </c>
      <c r="J13">
        <f t="shared" si="0"/>
        <v>55</v>
      </c>
      <c r="K13">
        <v>78</v>
      </c>
      <c r="L13">
        <v>405</v>
      </c>
      <c r="M13">
        <f t="shared" si="1"/>
        <v>462</v>
      </c>
      <c r="N13" s="20">
        <f t="shared" si="2"/>
        <v>0.87662337662337664</v>
      </c>
    </row>
    <row r="14" spans="1:15" x14ac:dyDescent="0.3">
      <c r="A14" t="s">
        <v>23</v>
      </c>
      <c r="B14">
        <f t="shared" si="0"/>
        <v>87</v>
      </c>
      <c r="C14">
        <f t="shared" si="0"/>
        <v>60</v>
      </c>
      <c r="D14">
        <f t="shared" si="0"/>
        <v>18</v>
      </c>
      <c r="E14">
        <f t="shared" si="0"/>
        <v>8</v>
      </c>
      <c r="F14">
        <f t="shared" si="0"/>
        <v>57</v>
      </c>
      <c r="G14">
        <f t="shared" si="0"/>
        <v>17</v>
      </c>
      <c r="H14">
        <f t="shared" si="0"/>
        <v>49</v>
      </c>
      <c r="I14">
        <f t="shared" si="0"/>
        <v>55</v>
      </c>
      <c r="J14">
        <f t="shared" si="0"/>
        <v>78</v>
      </c>
      <c r="K14">
        <v>63</v>
      </c>
      <c r="L14">
        <v>519</v>
      </c>
      <c r="M14">
        <f t="shared" si="1"/>
        <v>492</v>
      </c>
      <c r="N14" s="20">
        <f t="shared" si="2"/>
        <v>1.0548780487804879</v>
      </c>
    </row>
    <row r="15" spans="1:15" x14ac:dyDescent="0.3">
      <c r="A15" t="s">
        <v>24</v>
      </c>
      <c r="B15">
        <f t="shared" si="0"/>
        <v>60</v>
      </c>
      <c r="C15">
        <f t="shared" si="0"/>
        <v>18</v>
      </c>
      <c r="D15">
        <f t="shared" si="0"/>
        <v>8</v>
      </c>
      <c r="E15">
        <f t="shared" si="0"/>
        <v>57</v>
      </c>
      <c r="F15">
        <f t="shared" si="0"/>
        <v>17</v>
      </c>
      <c r="G15">
        <f t="shared" si="0"/>
        <v>49</v>
      </c>
      <c r="H15">
        <f t="shared" si="0"/>
        <v>55</v>
      </c>
      <c r="I15">
        <f t="shared" si="0"/>
        <v>78</v>
      </c>
      <c r="J15">
        <f t="shared" si="0"/>
        <v>63</v>
      </c>
      <c r="K15">
        <v>15</v>
      </c>
      <c r="L15">
        <v>353</v>
      </c>
      <c r="M15">
        <f t="shared" si="1"/>
        <v>420</v>
      </c>
      <c r="N15" s="20">
        <f t="shared" si="2"/>
        <v>0.84047619047619049</v>
      </c>
    </row>
    <row r="16" spans="1:15" x14ac:dyDescent="0.3">
      <c r="A16" t="s">
        <v>25</v>
      </c>
      <c r="B16">
        <f t="shared" si="0"/>
        <v>18</v>
      </c>
      <c r="C16">
        <f t="shared" si="0"/>
        <v>8</v>
      </c>
      <c r="D16">
        <f t="shared" si="0"/>
        <v>57</v>
      </c>
      <c r="E16">
        <f t="shared" si="0"/>
        <v>17</v>
      </c>
      <c r="F16">
        <f t="shared" si="0"/>
        <v>49</v>
      </c>
      <c r="G16">
        <f t="shared" si="0"/>
        <v>55</v>
      </c>
      <c r="H16">
        <f t="shared" si="0"/>
        <v>78</v>
      </c>
      <c r="I16">
        <f t="shared" si="0"/>
        <v>63</v>
      </c>
      <c r="J16">
        <f t="shared" si="0"/>
        <v>15</v>
      </c>
      <c r="K16">
        <v>33</v>
      </c>
      <c r="L16">
        <v>504</v>
      </c>
      <c r="M16">
        <f t="shared" si="1"/>
        <v>393</v>
      </c>
      <c r="N16" s="20">
        <f t="shared" si="2"/>
        <v>1.282442748091603</v>
      </c>
    </row>
    <row r="17" spans="1:23" x14ac:dyDescent="0.3">
      <c r="A17" t="s">
        <v>26</v>
      </c>
      <c r="B17">
        <f t="shared" si="0"/>
        <v>8</v>
      </c>
      <c r="C17">
        <f t="shared" si="0"/>
        <v>57</v>
      </c>
      <c r="D17">
        <f t="shared" si="0"/>
        <v>17</v>
      </c>
      <c r="E17">
        <f t="shared" si="0"/>
        <v>49</v>
      </c>
      <c r="F17">
        <f t="shared" si="0"/>
        <v>55</v>
      </c>
      <c r="G17">
        <f t="shared" si="0"/>
        <v>78</v>
      </c>
      <c r="H17">
        <f t="shared" si="0"/>
        <v>63</v>
      </c>
      <c r="I17">
        <f t="shared" si="0"/>
        <v>15</v>
      </c>
      <c r="J17">
        <f t="shared" si="0"/>
        <v>33</v>
      </c>
      <c r="K17">
        <v>29</v>
      </c>
      <c r="L17">
        <v>339</v>
      </c>
      <c r="M17">
        <f t="shared" si="1"/>
        <v>404</v>
      </c>
      <c r="N17" s="20">
        <f t="shared" si="2"/>
        <v>0.83910891089108908</v>
      </c>
    </row>
    <row r="18" spans="1:23" x14ac:dyDescent="0.3">
      <c r="A18" t="s">
        <v>27</v>
      </c>
      <c r="B18">
        <f t="shared" si="0"/>
        <v>57</v>
      </c>
      <c r="C18">
        <f t="shared" si="0"/>
        <v>17</v>
      </c>
      <c r="D18">
        <f t="shared" si="0"/>
        <v>49</v>
      </c>
      <c r="E18">
        <f t="shared" si="0"/>
        <v>55</v>
      </c>
      <c r="F18">
        <f t="shared" si="0"/>
        <v>78</v>
      </c>
      <c r="G18">
        <f t="shared" si="0"/>
        <v>63</v>
      </c>
      <c r="H18">
        <f t="shared" si="0"/>
        <v>15</v>
      </c>
      <c r="I18">
        <f t="shared" si="0"/>
        <v>33</v>
      </c>
      <c r="J18">
        <f t="shared" si="0"/>
        <v>29</v>
      </c>
      <c r="K18">
        <v>11</v>
      </c>
      <c r="L18">
        <v>503</v>
      </c>
      <c r="M18">
        <f t="shared" si="1"/>
        <v>407</v>
      </c>
      <c r="N18" s="20">
        <f t="shared" si="2"/>
        <v>1.2358722358722358</v>
      </c>
    </row>
    <row r="19" spans="1:23" x14ac:dyDescent="0.3">
      <c r="A19" t="s">
        <v>28</v>
      </c>
      <c r="B19">
        <f t="shared" ref="B19:J43" si="3">C18</f>
        <v>17</v>
      </c>
      <c r="C19">
        <f t="shared" si="3"/>
        <v>49</v>
      </c>
      <c r="D19">
        <f t="shared" si="3"/>
        <v>55</v>
      </c>
      <c r="E19">
        <f t="shared" si="3"/>
        <v>78</v>
      </c>
      <c r="F19">
        <f t="shared" si="3"/>
        <v>63</v>
      </c>
      <c r="G19">
        <f t="shared" si="3"/>
        <v>15</v>
      </c>
      <c r="H19">
        <f t="shared" si="3"/>
        <v>33</v>
      </c>
      <c r="I19">
        <f t="shared" si="3"/>
        <v>29</v>
      </c>
      <c r="J19">
        <f t="shared" si="3"/>
        <v>11</v>
      </c>
      <c r="K19">
        <v>57</v>
      </c>
      <c r="L19">
        <v>330</v>
      </c>
      <c r="M19">
        <f t="shared" si="1"/>
        <v>407</v>
      </c>
      <c r="N19" s="20">
        <f t="shared" si="2"/>
        <v>0.81081081081081086</v>
      </c>
    </row>
    <row r="20" spans="1:23" x14ac:dyDescent="0.3">
      <c r="A20" t="s">
        <v>29</v>
      </c>
      <c r="B20">
        <f t="shared" si="3"/>
        <v>49</v>
      </c>
      <c r="C20">
        <f t="shared" si="3"/>
        <v>55</v>
      </c>
      <c r="D20">
        <f t="shared" si="3"/>
        <v>78</v>
      </c>
      <c r="E20">
        <f t="shared" si="3"/>
        <v>63</v>
      </c>
      <c r="F20">
        <f t="shared" si="3"/>
        <v>15</v>
      </c>
      <c r="G20">
        <f t="shared" si="3"/>
        <v>33</v>
      </c>
      <c r="H20">
        <f t="shared" si="3"/>
        <v>29</v>
      </c>
      <c r="I20">
        <f t="shared" si="3"/>
        <v>11</v>
      </c>
      <c r="J20">
        <f t="shared" si="3"/>
        <v>57</v>
      </c>
      <c r="K20">
        <v>13</v>
      </c>
      <c r="L20">
        <v>548</v>
      </c>
      <c r="M20">
        <f t="shared" si="1"/>
        <v>403</v>
      </c>
      <c r="N20" s="20">
        <f t="shared" si="2"/>
        <v>1.3598014888337469</v>
      </c>
    </row>
    <row r="21" spans="1:23" x14ac:dyDescent="0.3">
      <c r="A21" t="s">
        <v>30</v>
      </c>
      <c r="B21">
        <f t="shared" si="3"/>
        <v>55</v>
      </c>
      <c r="C21">
        <f t="shared" si="3"/>
        <v>78</v>
      </c>
      <c r="D21">
        <f t="shared" si="3"/>
        <v>63</v>
      </c>
      <c r="E21">
        <f t="shared" si="3"/>
        <v>15</v>
      </c>
      <c r="F21">
        <f t="shared" si="3"/>
        <v>33</v>
      </c>
      <c r="G21">
        <f t="shared" si="3"/>
        <v>29</v>
      </c>
      <c r="H21">
        <f t="shared" si="3"/>
        <v>11</v>
      </c>
      <c r="I21">
        <f t="shared" si="3"/>
        <v>57</v>
      </c>
      <c r="J21">
        <f t="shared" si="3"/>
        <v>13</v>
      </c>
      <c r="K21">
        <v>93</v>
      </c>
      <c r="L21">
        <v>515</v>
      </c>
      <c r="M21">
        <f t="shared" si="1"/>
        <v>447</v>
      </c>
      <c r="N21" s="20">
        <f t="shared" si="2"/>
        <v>1.1521252796420582</v>
      </c>
    </row>
    <row r="22" spans="1:23" x14ac:dyDescent="0.3">
      <c r="A22" t="s">
        <v>31</v>
      </c>
      <c r="B22">
        <f t="shared" si="3"/>
        <v>78</v>
      </c>
      <c r="C22">
        <f t="shared" si="3"/>
        <v>63</v>
      </c>
      <c r="D22">
        <f t="shared" si="3"/>
        <v>15</v>
      </c>
      <c r="E22">
        <f t="shared" si="3"/>
        <v>33</v>
      </c>
      <c r="F22">
        <f t="shared" si="3"/>
        <v>29</v>
      </c>
      <c r="G22">
        <f t="shared" si="3"/>
        <v>11</v>
      </c>
      <c r="H22">
        <f t="shared" si="3"/>
        <v>57</v>
      </c>
      <c r="I22">
        <f t="shared" si="3"/>
        <v>13</v>
      </c>
      <c r="J22">
        <f t="shared" si="3"/>
        <v>93</v>
      </c>
      <c r="K22">
        <v>4</v>
      </c>
      <c r="L22">
        <v>547</v>
      </c>
      <c r="M22">
        <f t="shared" si="1"/>
        <v>396</v>
      </c>
      <c r="N22" s="20">
        <f t="shared" si="2"/>
        <v>1.3813131313131313</v>
      </c>
    </row>
    <row r="23" spans="1:23" x14ac:dyDescent="0.3">
      <c r="A23" t="s">
        <v>32</v>
      </c>
      <c r="B23">
        <f t="shared" si="3"/>
        <v>63</v>
      </c>
      <c r="C23">
        <f t="shared" si="3"/>
        <v>15</v>
      </c>
      <c r="D23">
        <f t="shared" si="3"/>
        <v>33</v>
      </c>
      <c r="E23">
        <f t="shared" si="3"/>
        <v>29</v>
      </c>
      <c r="F23">
        <f t="shared" si="3"/>
        <v>11</v>
      </c>
      <c r="G23">
        <f t="shared" si="3"/>
        <v>57</v>
      </c>
      <c r="H23">
        <f t="shared" si="3"/>
        <v>13</v>
      </c>
      <c r="I23">
        <f t="shared" si="3"/>
        <v>93</v>
      </c>
      <c r="J23">
        <f t="shared" si="3"/>
        <v>4</v>
      </c>
      <c r="K23">
        <v>12</v>
      </c>
      <c r="L23">
        <v>466</v>
      </c>
      <c r="M23">
        <f t="shared" si="1"/>
        <v>330</v>
      </c>
      <c r="N23" s="20">
        <f t="shared" si="2"/>
        <v>1.4121212121212121</v>
      </c>
    </row>
    <row r="24" spans="1:23" x14ac:dyDescent="0.3">
      <c r="A24" t="s">
        <v>33</v>
      </c>
      <c r="B24">
        <f t="shared" si="3"/>
        <v>15</v>
      </c>
      <c r="C24">
        <f t="shared" si="3"/>
        <v>33</v>
      </c>
      <c r="D24">
        <f t="shared" si="3"/>
        <v>29</v>
      </c>
      <c r="E24">
        <f t="shared" si="3"/>
        <v>11</v>
      </c>
      <c r="F24">
        <f t="shared" si="3"/>
        <v>57</v>
      </c>
      <c r="G24">
        <f t="shared" si="3"/>
        <v>13</v>
      </c>
      <c r="H24">
        <f t="shared" si="3"/>
        <v>93</v>
      </c>
      <c r="I24">
        <f t="shared" si="3"/>
        <v>4</v>
      </c>
      <c r="J24">
        <f t="shared" si="3"/>
        <v>12</v>
      </c>
      <c r="K24">
        <v>21</v>
      </c>
      <c r="L24">
        <v>324</v>
      </c>
      <c r="M24">
        <f t="shared" si="1"/>
        <v>288</v>
      </c>
      <c r="N24" s="20">
        <f t="shared" si="2"/>
        <v>1.125</v>
      </c>
    </row>
    <row r="25" spans="1:23" x14ac:dyDescent="0.3">
      <c r="A25" t="s">
        <v>34</v>
      </c>
      <c r="B25">
        <f t="shared" si="3"/>
        <v>33</v>
      </c>
      <c r="C25">
        <f t="shared" si="3"/>
        <v>29</v>
      </c>
      <c r="D25">
        <f t="shared" si="3"/>
        <v>11</v>
      </c>
      <c r="E25">
        <f t="shared" si="3"/>
        <v>57</v>
      </c>
      <c r="F25">
        <f t="shared" si="3"/>
        <v>13</v>
      </c>
      <c r="G25">
        <f t="shared" si="3"/>
        <v>93</v>
      </c>
      <c r="H25">
        <f t="shared" si="3"/>
        <v>4</v>
      </c>
      <c r="I25">
        <f t="shared" si="3"/>
        <v>12</v>
      </c>
      <c r="J25">
        <f t="shared" si="3"/>
        <v>21</v>
      </c>
      <c r="K25">
        <v>36</v>
      </c>
      <c r="L25">
        <v>560</v>
      </c>
      <c r="M25">
        <f t="shared" si="1"/>
        <v>309</v>
      </c>
      <c r="N25" s="20">
        <f t="shared" si="2"/>
        <v>1.8122977346278317</v>
      </c>
    </row>
    <row r="26" spans="1:23" x14ac:dyDescent="0.3">
      <c r="A26" t="s">
        <v>35</v>
      </c>
      <c r="B26">
        <f t="shared" si="3"/>
        <v>29</v>
      </c>
      <c r="C26">
        <f t="shared" si="3"/>
        <v>11</v>
      </c>
      <c r="D26">
        <f t="shared" si="3"/>
        <v>57</v>
      </c>
      <c r="E26">
        <f t="shared" si="3"/>
        <v>13</v>
      </c>
      <c r="F26">
        <f t="shared" si="3"/>
        <v>93</v>
      </c>
      <c r="G26">
        <f t="shared" si="3"/>
        <v>4</v>
      </c>
      <c r="H26">
        <f t="shared" si="3"/>
        <v>12</v>
      </c>
      <c r="I26">
        <f t="shared" si="3"/>
        <v>21</v>
      </c>
      <c r="J26">
        <f t="shared" si="3"/>
        <v>36</v>
      </c>
      <c r="K26">
        <v>89</v>
      </c>
      <c r="L26">
        <v>600</v>
      </c>
      <c r="M26">
        <f t="shared" si="1"/>
        <v>365</v>
      </c>
      <c r="N26" s="20">
        <f t="shared" si="2"/>
        <v>1.6438356164383561</v>
      </c>
    </row>
    <row r="27" spans="1:23" x14ac:dyDescent="0.3">
      <c r="A27" t="s">
        <v>36</v>
      </c>
      <c r="B27">
        <f t="shared" si="3"/>
        <v>11</v>
      </c>
      <c r="C27">
        <f t="shared" si="3"/>
        <v>57</v>
      </c>
      <c r="D27">
        <f t="shared" si="3"/>
        <v>13</v>
      </c>
      <c r="E27">
        <f t="shared" si="3"/>
        <v>93</v>
      </c>
      <c r="F27">
        <f t="shared" si="3"/>
        <v>4</v>
      </c>
      <c r="G27">
        <f t="shared" si="3"/>
        <v>12</v>
      </c>
      <c r="H27">
        <f t="shared" si="3"/>
        <v>21</v>
      </c>
      <c r="I27">
        <f t="shared" si="3"/>
        <v>36</v>
      </c>
      <c r="J27">
        <f t="shared" si="3"/>
        <v>89</v>
      </c>
      <c r="K27">
        <v>2</v>
      </c>
      <c r="L27">
        <v>563</v>
      </c>
      <c r="M27">
        <f t="shared" si="1"/>
        <v>338</v>
      </c>
      <c r="N27" s="20">
        <f t="shared" si="2"/>
        <v>1.665680473372781</v>
      </c>
    </row>
    <row r="28" spans="1:23" x14ac:dyDescent="0.3">
      <c r="A28" t="s">
        <v>37</v>
      </c>
      <c r="B28">
        <f t="shared" si="3"/>
        <v>57</v>
      </c>
      <c r="C28">
        <f t="shared" si="3"/>
        <v>13</v>
      </c>
      <c r="D28">
        <f t="shared" si="3"/>
        <v>93</v>
      </c>
      <c r="E28">
        <f t="shared" si="3"/>
        <v>4</v>
      </c>
      <c r="F28">
        <f t="shared" si="3"/>
        <v>12</v>
      </c>
      <c r="G28">
        <f t="shared" si="3"/>
        <v>21</v>
      </c>
      <c r="H28">
        <f t="shared" si="3"/>
        <v>36</v>
      </c>
      <c r="I28">
        <f t="shared" si="3"/>
        <v>89</v>
      </c>
      <c r="J28">
        <f t="shared" si="3"/>
        <v>2</v>
      </c>
      <c r="K28">
        <v>30</v>
      </c>
      <c r="L28">
        <v>515</v>
      </c>
      <c r="M28">
        <f t="shared" si="1"/>
        <v>357</v>
      </c>
      <c r="N28" s="20">
        <f t="shared" si="2"/>
        <v>1.4425770308123249</v>
      </c>
    </row>
    <row r="29" spans="1:23" x14ac:dyDescent="0.3">
      <c r="A29" t="s">
        <v>38</v>
      </c>
      <c r="B29">
        <f t="shared" si="3"/>
        <v>13</v>
      </c>
      <c r="C29">
        <f t="shared" si="3"/>
        <v>93</v>
      </c>
      <c r="D29">
        <f t="shared" si="3"/>
        <v>4</v>
      </c>
      <c r="E29">
        <f t="shared" si="3"/>
        <v>12</v>
      </c>
      <c r="F29">
        <f t="shared" si="3"/>
        <v>21</v>
      </c>
      <c r="G29">
        <f t="shared" si="3"/>
        <v>36</v>
      </c>
      <c r="H29">
        <f t="shared" si="3"/>
        <v>89</v>
      </c>
      <c r="I29">
        <f t="shared" si="3"/>
        <v>2</v>
      </c>
      <c r="J29">
        <f t="shared" si="3"/>
        <v>30</v>
      </c>
      <c r="K29">
        <v>60</v>
      </c>
      <c r="L29">
        <v>541</v>
      </c>
      <c r="M29">
        <f t="shared" si="1"/>
        <v>360</v>
      </c>
      <c r="N29" s="20">
        <f t="shared" si="2"/>
        <v>1.5027777777777778</v>
      </c>
    </row>
    <row r="30" spans="1:23" x14ac:dyDescent="0.3">
      <c r="A30" t="s">
        <v>39</v>
      </c>
      <c r="B30">
        <f t="shared" si="3"/>
        <v>93</v>
      </c>
      <c r="C30">
        <f t="shared" si="3"/>
        <v>4</v>
      </c>
      <c r="D30">
        <f t="shared" si="3"/>
        <v>12</v>
      </c>
      <c r="E30">
        <f t="shared" si="3"/>
        <v>21</v>
      </c>
      <c r="F30">
        <f t="shared" si="3"/>
        <v>36</v>
      </c>
      <c r="G30">
        <f t="shared" si="3"/>
        <v>89</v>
      </c>
      <c r="H30">
        <f t="shared" si="3"/>
        <v>2</v>
      </c>
      <c r="I30">
        <f t="shared" si="3"/>
        <v>30</v>
      </c>
      <c r="J30">
        <f t="shared" si="3"/>
        <v>60</v>
      </c>
      <c r="K30">
        <v>20</v>
      </c>
      <c r="L30">
        <v>424</v>
      </c>
      <c r="M30">
        <f t="shared" si="1"/>
        <v>367</v>
      </c>
      <c r="N30" s="20">
        <f t="shared" si="2"/>
        <v>1.1553133514986376</v>
      </c>
    </row>
    <row r="31" spans="1:23" x14ac:dyDescent="0.3">
      <c r="A31" t="s">
        <v>40</v>
      </c>
      <c r="B31">
        <f t="shared" si="3"/>
        <v>4</v>
      </c>
      <c r="C31">
        <f t="shared" si="3"/>
        <v>12</v>
      </c>
      <c r="D31">
        <f t="shared" si="3"/>
        <v>21</v>
      </c>
      <c r="E31">
        <f t="shared" si="3"/>
        <v>36</v>
      </c>
      <c r="F31">
        <f t="shared" si="3"/>
        <v>89</v>
      </c>
      <c r="G31">
        <f t="shared" si="3"/>
        <v>2</v>
      </c>
      <c r="H31">
        <f t="shared" si="3"/>
        <v>30</v>
      </c>
      <c r="I31">
        <f t="shared" si="3"/>
        <v>60</v>
      </c>
      <c r="J31">
        <f t="shared" si="3"/>
        <v>20</v>
      </c>
      <c r="K31">
        <v>95</v>
      </c>
      <c r="L31">
        <v>320</v>
      </c>
      <c r="M31">
        <f t="shared" si="1"/>
        <v>369</v>
      </c>
      <c r="N31" s="20">
        <f t="shared" si="2"/>
        <v>0.86720867208672092</v>
      </c>
      <c r="Q31" s="39" t="s">
        <v>1186</v>
      </c>
      <c r="R31" s="39"/>
      <c r="S31" s="39"/>
      <c r="T31" s="39"/>
      <c r="U31" s="39"/>
      <c r="V31" s="39"/>
      <c r="W31" s="39"/>
    </row>
    <row r="32" spans="1:23" x14ac:dyDescent="0.3">
      <c r="A32" t="s">
        <v>41</v>
      </c>
      <c r="B32">
        <f t="shared" si="3"/>
        <v>12</v>
      </c>
      <c r="C32">
        <f t="shared" si="3"/>
        <v>21</v>
      </c>
      <c r="D32">
        <f t="shared" si="3"/>
        <v>36</v>
      </c>
      <c r="E32">
        <f t="shared" si="3"/>
        <v>89</v>
      </c>
      <c r="F32">
        <f t="shared" si="3"/>
        <v>2</v>
      </c>
      <c r="G32">
        <f t="shared" si="3"/>
        <v>30</v>
      </c>
      <c r="H32">
        <f t="shared" si="3"/>
        <v>60</v>
      </c>
      <c r="I32">
        <f t="shared" si="3"/>
        <v>20</v>
      </c>
      <c r="J32">
        <f t="shared" si="3"/>
        <v>95</v>
      </c>
      <c r="K32">
        <v>54</v>
      </c>
      <c r="L32">
        <v>450</v>
      </c>
      <c r="M32">
        <f t="shared" si="1"/>
        <v>419</v>
      </c>
      <c r="N32" s="20">
        <f t="shared" si="2"/>
        <v>1.0739856801909309</v>
      </c>
      <c r="Q32" s="39"/>
      <c r="R32" s="39"/>
      <c r="S32" s="39"/>
      <c r="T32" s="39"/>
      <c r="U32" s="39"/>
      <c r="V32" s="39"/>
      <c r="W32" s="39"/>
    </row>
    <row r="33" spans="1:23" x14ac:dyDescent="0.3">
      <c r="A33" t="s">
        <v>42</v>
      </c>
      <c r="B33">
        <f t="shared" si="3"/>
        <v>21</v>
      </c>
      <c r="C33">
        <f t="shared" si="3"/>
        <v>36</v>
      </c>
      <c r="D33">
        <f t="shared" si="3"/>
        <v>89</v>
      </c>
      <c r="E33">
        <f t="shared" si="3"/>
        <v>2</v>
      </c>
      <c r="F33">
        <f t="shared" si="3"/>
        <v>30</v>
      </c>
      <c r="G33">
        <f t="shared" si="3"/>
        <v>60</v>
      </c>
      <c r="H33">
        <f t="shared" si="3"/>
        <v>20</v>
      </c>
      <c r="I33">
        <f t="shared" si="3"/>
        <v>95</v>
      </c>
      <c r="J33">
        <f t="shared" si="3"/>
        <v>54</v>
      </c>
      <c r="K33">
        <v>67</v>
      </c>
      <c r="L33">
        <v>487</v>
      </c>
      <c r="M33">
        <f t="shared" si="1"/>
        <v>474</v>
      </c>
      <c r="N33" s="20">
        <f t="shared" si="2"/>
        <v>1.0274261603375527</v>
      </c>
      <c r="Q33" s="39"/>
      <c r="R33" s="39"/>
      <c r="S33" s="39"/>
      <c r="T33" s="39"/>
      <c r="U33" s="39"/>
      <c r="V33" s="39"/>
      <c r="W33" s="39"/>
    </row>
    <row r="34" spans="1:23" x14ac:dyDescent="0.3">
      <c r="A34" t="s">
        <v>43</v>
      </c>
      <c r="B34">
        <f t="shared" si="3"/>
        <v>36</v>
      </c>
      <c r="C34">
        <f t="shared" si="3"/>
        <v>89</v>
      </c>
      <c r="D34">
        <f t="shared" si="3"/>
        <v>2</v>
      </c>
      <c r="E34">
        <f t="shared" si="3"/>
        <v>30</v>
      </c>
      <c r="F34">
        <f t="shared" si="3"/>
        <v>60</v>
      </c>
      <c r="G34">
        <f t="shared" si="3"/>
        <v>20</v>
      </c>
      <c r="H34">
        <f t="shared" si="3"/>
        <v>95</v>
      </c>
      <c r="I34">
        <f t="shared" si="3"/>
        <v>54</v>
      </c>
      <c r="J34">
        <f t="shared" si="3"/>
        <v>67</v>
      </c>
      <c r="K34">
        <v>88</v>
      </c>
      <c r="L34">
        <v>388</v>
      </c>
      <c r="M34">
        <f t="shared" si="1"/>
        <v>541</v>
      </c>
      <c r="N34" s="20">
        <f t="shared" si="2"/>
        <v>0.71719038817005543</v>
      </c>
      <c r="Q34" s="39"/>
      <c r="R34" s="39"/>
      <c r="S34" s="39"/>
      <c r="T34" s="39"/>
      <c r="U34" s="39"/>
      <c r="V34" s="39"/>
      <c r="W34" s="39"/>
    </row>
    <row r="35" spans="1:23" x14ac:dyDescent="0.3">
      <c r="A35" t="s">
        <v>44</v>
      </c>
      <c r="B35">
        <f t="shared" si="3"/>
        <v>89</v>
      </c>
      <c r="C35">
        <f t="shared" si="3"/>
        <v>2</v>
      </c>
      <c r="D35">
        <f t="shared" si="3"/>
        <v>30</v>
      </c>
      <c r="E35">
        <f t="shared" si="3"/>
        <v>60</v>
      </c>
      <c r="F35">
        <f t="shared" si="3"/>
        <v>20</v>
      </c>
      <c r="G35">
        <f t="shared" si="3"/>
        <v>95</v>
      </c>
      <c r="H35">
        <f t="shared" si="3"/>
        <v>54</v>
      </c>
      <c r="I35">
        <f t="shared" si="3"/>
        <v>67</v>
      </c>
      <c r="J35">
        <f t="shared" si="3"/>
        <v>88</v>
      </c>
      <c r="K35">
        <v>9</v>
      </c>
      <c r="L35">
        <v>305</v>
      </c>
      <c r="M35">
        <f t="shared" si="1"/>
        <v>514</v>
      </c>
      <c r="N35" s="20">
        <f t="shared" si="2"/>
        <v>0.5933852140077821</v>
      </c>
      <c r="Q35" s="39"/>
      <c r="R35" s="39"/>
      <c r="S35" s="39"/>
      <c r="T35" s="39"/>
      <c r="U35" s="39"/>
      <c r="V35" s="39"/>
      <c r="W35" s="39"/>
    </row>
    <row r="36" spans="1:23" x14ac:dyDescent="0.3">
      <c r="A36" t="s">
        <v>45</v>
      </c>
      <c r="B36">
        <f t="shared" si="3"/>
        <v>2</v>
      </c>
      <c r="C36">
        <f t="shared" si="3"/>
        <v>30</v>
      </c>
      <c r="D36">
        <f t="shared" si="3"/>
        <v>60</v>
      </c>
      <c r="E36">
        <f t="shared" si="3"/>
        <v>20</v>
      </c>
      <c r="F36">
        <f t="shared" si="3"/>
        <v>95</v>
      </c>
      <c r="G36">
        <f t="shared" si="3"/>
        <v>54</v>
      </c>
      <c r="H36">
        <f t="shared" si="3"/>
        <v>67</v>
      </c>
      <c r="I36">
        <f t="shared" si="3"/>
        <v>88</v>
      </c>
      <c r="J36">
        <f t="shared" si="3"/>
        <v>9</v>
      </c>
      <c r="K36">
        <v>6</v>
      </c>
      <c r="L36">
        <v>466</v>
      </c>
      <c r="M36">
        <f t="shared" si="1"/>
        <v>431</v>
      </c>
      <c r="N36" s="20">
        <f t="shared" si="2"/>
        <v>1.0812064965197217</v>
      </c>
      <c r="Q36" s="39"/>
      <c r="R36" s="39"/>
      <c r="S36" s="39"/>
      <c r="T36" s="39"/>
      <c r="U36" s="39"/>
      <c r="V36" s="39"/>
      <c r="W36" s="39"/>
    </row>
    <row r="37" spans="1:23" x14ac:dyDescent="0.3">
      <c r="A37" t="s">
        <v>46</v>
      </c>
      <c r="B37">
        <f t="shared" si="3"/>
        <v>30</v>
      </c>
      <c r="C37">
        <f t="shared" si="3"/>
        <v>60</v>
      </c>
      <c r="D37">
        <f t="shared" si="3"/>
        <v>20</v>
      </c>
      <c r="E37">
        <f t="shared" si="3"/>
        <v>95</v>
      </c>
      <c r="F37">
        <f t="shared" si="3"/>
        <v>54</v>
      </c>
      <c r="G37">
        <f t="shared" si="3"/>
        <v>67</v>
      </c>
      <c r="H37">
        <f t="shared" si="3"/>
        <v>88</v>
      </c>
      <c r="I37">
        <f t="shared" si="3"/>
        <v>9</v>
      </c>
      <c r="J37">
        <f t="shared" si="3"/>
        <v>6</v>
      </c>
      <c r="K37">
        <v>54</v>
      </c>
      <c r="L37">
        <v>472</v>
      </c>
      <c r="M37">
        <f t="shared" si="1"/>
        <v>483</v>
      </c>
      <c r="N37" s="20">
        <f t="shared" si="2"/>
        <v>0.97722567287784678</v>
      </c>
      <c r="Q37" s="39"/>
      <c r="R37" s="39"/>
      <c r="S37" s="39"/>
      <c r="T37" s="39"/>
      <c r="U37" s="39"/>
      <c r="V37" s="39"/>
      <c r="W37" s="39"/>
    </row>
    <row r="38" spans="1:23" x14ac:dyDescent="0.3">
      <c r="A38" t="s">
        <v>47</v>
      </c>
      <c r="B38">
        <f t="shared" si="3"/>
        <v>60</v>
      </c>
      <c r="C38">
        <f t="shared" si="3"/>
        <v>20</v>
      </c>
      <c r="D38">
        <f t="shared" si="3"/>
        <v>95</v>
      </c>
      <c r="E38">
        <f t="shared" si="3"/>
        <v>54</v>
      </c>
      <c r="F38">
        <f t="shared" si="3"/>
        <v>67</v>
      </c>
      <c r="G38">
        <f t="shared" si="3"/>
        <v>88</v>
      </c>
      <c r="H38">
        <f t="shared" si="3"/>
        <v>9</v>
      </c>
      <c r="I38">
        <f t="shared" si="3"/>
        <v>6</v>
      </c>
      <c r="J38">
        <f t="shared" si="3"/>
        <v>54</v>
      </c>
      <c r="K38">
        <v>68</v>
      </c>
      <c r="L38">
        <v>389</v>
      </c>
      <c r="M38">
        <f t="shared" si="1"/>
        <v>521</v>
      </c>
      <c r="N38" s="20">
        <f t="shared" si="2"/>
        <v>0.74664107485604603</v>
      </c>
    </row>
    <row r="39" spans="1:23" x14ac:dyDescent="0.3">
      <c r="A39" t="s">
        <v>48</v>
      </c>
      <c r="B39">
        <f t="shared" si="3"/>
        <v>20</v>
      </c>
      <c r="C39">
        <f t="shared" si="3"/>
        <v>95</v>
      </c>
      <c r="D39">
        <f t="shared" si="3"/>
        <v>54</v>
      </c>
      <c r="E39">
        <f t="shared" si="3"/>
        <v>67</v>
      </c>
      <c r="F39">
        <f t="shared" si="3"/>
        <v>88</v>
      </c>
      <c r="G39">
        <f t="shared" si="3"/>
        <v>9</v>
      </c>
      <c r="H39">
        <f t="shared" si="3"/>
        <v>6</v>
      </c>
      <c r="I39">
        <f t="shared" si="3"/>
        <v>54</v>
      </c>
      <c r="J39">
        <f t="shared" si="3"/>
        <v>68</v>
      </c>
      <c r="K39">
        <v>86</v>
      </c>
      <c r="L39">
        <v>391</v>
      </c>
      <c r="M39">
        <f t="shared" si="1"/>
        <v>547</v>
      </c>
      <c r="N39" s="20">
        <f t="shared" si="2"/>
        <v>0.71480804387568553</v>
      </c>
    </row>
    <row r="40" spans="1:23" x14ac:dyDescent="0.3">
      <c r="A40" t="s">
        <v>49</v>
      </c>
      <c r="B40">
        <f t="shared" si="3"/>
        <v>95</v>
      </c>
      <c r="C40">
        <f t="shared" si="3"/>
        <v>54</v>
      </c>
      <c r="D40">
        <f t="shared" si="3"/>
        <v>67</v>
      </c>
      <c r="E40">
        <f t="shared" si="3"/>
        <v>88</v>
      </c>
      <c r="F40">
        <f t="shared" si="3"/>
        <v>9</v>
      </c>
      <c r="G40">
        <f t="shared" si="3"/>
        <v>6</v>
      </c>
      <c r="H40">
        <f t="shared" si="3"/>
        <v>54</v>
      </c>
      <c r="I40">
        <f t="shared" si="3"/>
        <v>68</v>
      </c>
      <c r="J40">
        <f t="shared" si="3"/>
        <v>86</v>
      </c>
      <c r="K40">
        <v>59</v>
      </c>
      <c r="L40">
        <v>431</v>
      </c>
      <c r="M40">
        <f t="shared" si="1"/>
        <v>586</v>
      </c>
      <c r="N40" s="20">
        <f t="shared" si="2"/>
        <v>0.73549488054607504</v>
      </c>
    </row>
    <row r="41" spans="1:23" x14ac:dyDescent="0.3">
      <c r="A41" t="s">
        <v>50</v>
      </c>
      <c r="B41">
        <f t="shared" si="3"/>
        <v>54</v>
      </c>
      <c r="C41">
        <f t="shared" si="3"/>
        <v>67</v>
      </c>
      <c r="D41">
        <f t="shared" si="3"/>
        <v>88</v>
      </c>
      <c r="E41">
        <f t="shared" si="3"/>
        <v>9</v>
      </c>
      <c r="F41">
        <f t="shared" si="3"/>
        <v>6</v>
      </c>
      <c r="G41">
        <f t="shared" si="3"/>
        <v>54</v>
      </c>
      <c r="H41">
        <f t="shared" si="3"/>
        <v>68</v>
      </c>
      <c r="I41">
        <f t="shared" si="3"/>
        <v>86</v>
      </c>
      <c r="J41">
        <f t="shared" si="3"/>
        <v>59</v>
      </c>
      <c r="K41">
        <v>66</v>
      </c>
      <c r="L41">
        <v>348</v>
      </c>
      <c r="M41">
        <f t="shared" si="1"/>
        <v>557</v>
      </c>
      <c r="N41" s="20">
        <f t="shared" si="2"/>
        <v>0.62477558348294437</v>
      </c>
    </row>
    <row r="42" spans="1:23" x14ac:dyDescent="0.3">
      <c r="A42" t="s">
        <v>51</v>
      </c>
      <c r="B42">
        <f t="shared" si="3"/>
        <v>67</v>
      </c>
      <c r="C42">
        <f t="shared" si="3"/>
        <v>88</v>
      </c>
      <c r="D42">
        <f t="shared" si="3"/>
        <v>9</v>
      </c>
      <c r="E42">
        <f t="shared" si="3"/>
        <v>6</v>
      </c>
      <c r="F42">
        <f t="shared" si="3"/>
        <v>54</v>
      </c>
      <c r="G42">
        <f t="shared" si="3"/>
        <v>68</v>
      </c>
      <c r="H42">
        <f t="shared" si="3"/>
        <v>86</v>
      </c>
      <c r="I42">
        <f t="shared" si="3"/>
        <v>59</v>
      </c>
      <c r="J42">
        <f t="shared" si="3"/>
        <v>66</v>
      </c>
      <c r="K42">
        <v>8</v>
      </c>
      <c r="L42">
        <v>496</v>
      </c>
      <c r="M42">
        <f t="shared" si="1"/>
        <v>511</v>
      </c>
      <c r="N42" s="20">
        <f t="shared" si="2"/>
        <v>0.97064579256360073</v>
      </c>
    </row>
    <row r="43" spans="1:23" x14ac:dyDescent="0.3">
      <c r="A43" t="s">
        <v>3</v>
      </c>
      <c r="B43">
        <f t="shared" si="3"/>
        <v>88</v>
      </c>
      <c r="C43">
        <f t="shared" si="3"/>
        <v>9</v>
      </c>
      <c r="D43">
        <f t="shared" si="3"/>
        <v>6</v>
      </c>
      <c r="E43">
        <f t="shared" si="3"/>
        <v>54</v>
      </c>
      <c r="F43">
        <f t="shared" si="3"/>
        <v>68</v>
      </c>
      <c r="G43">
        <f t="shared" si="3"/>
        <v>86</v>
      </c>
      <c r="H43">
        <f t="shared" si="3"/>
        <v>59</v>
      </c>
      <c r="I43">
        <f t="shared" si="3"/>
        <v>66</v>
      </c>
      <c r="J43">
        <f t="shared" si="3"/>
        <v>8</v>
      </c>
      <c r="K43">
        <v>83</v>
      </c>
      <c r="L43">
        <v>589</v>
      </c>
      <c r="M43">
        <f t="shared" si="1"/>
        <v>527</v>
      </c>
      <c r="N43" s="20">
        <f t="shared" si="2"/>
        <v>1.1176470588235294</v>
      </c>
    </row>
    <row r="45" spans="1:23" x14ac:dyDescent="0.3">
      <c r="B45" t="s">
        <v>54</v>
      </c>
    </row>
    <row r="46" spans="1:23" x14ac:dyDescent="0.3">
      <c r="A46" t="s">
        <v>0</v>
      </c>
      <c r="B46" t="s">
        <v>3</v>
      </c>
      <c r="C46" t="s">
        <v>4</v>
      </c>
      <c r="D46" t="s">
        <v>5</v>
      </c>
      <c r="E46" t="s">
        <v>6</v>
      </c>
      <c r="F46" t="s">
        <v>7</v>
      </c>
      <c r="G46" t="s">
        <v>8</v>
      </c>
      <c r="H46" t="s">
        <v>9</v>
      </c>
      <c r="I46" t="s">
        <v>10</v>
      </c>
      <c r="J46" t="s">
        <v>1</v>
      </c>
      <c r="K46" t="s">
        <v>2</v>
      </c>
      <c r="L46" t="s">
        <v>53</v>
      </c>
      <c r="M46" t="s">
        <v>339</v>
      </c>
    </row>
    <row r="47" spans="1:23" x14ac:dyDescent="0.3">
      <c r="A47" t="s">
        <v>11</v>
      </c>
      <c r="B47">
        <f>RANK(B2,B$2:B$43,0)</f>
        <v>18</v>
      </c>
      <c r="C47">
        <f t="shared" ref="C47:K47" si="4">RANK(C2,C$2:C$43,0)</f>
        <v>11</v>
      </c>
      <c r="D47">
        <f t="shared" si="4"/>
        <v>11</v>
      </c>
      <c r="E47">
        <f t="shared" si="4"/>
        <v>28</v>
      </c>
      <c r="F47">
        <f t="shared" si="4"/>
        <v>17</v>
      </c>
      <c r="G47">
        <f t="shared" si="4"/>
        <v>9</v>
      </c>
      <c r="H47">
        <f t="shared" si="4"/>
        <v>41</v>
      </c>
      <c r="I47">
        <f t="shared" si="4"/>
        <v>11</v>
      </c>
      <c r="J47">
        <f t="shared" si="4"/>
        <v>3</v>
      </c>
      <c r="K47">
        <f t="shared" si="4"/>
        <v>7</v>
      </c>
      <c r="L47">
        <f>RANK(L2,L$2:L$43,1)</f>
        <v>42</v>
      </c>
      <c r="M47">
        <v>1000</v>
      </c>
    </row>
    <row r="48" spans="1:23" x14ac:dyDescent="0.3">
      <c r="A48" t="s">
        <v>12</v>
      </c>
      <c r="B48">
        <f t="shared" ref="B48:K63" si="5">RANK(B3,B$2:B$43,0)</f>
        <v>11</v>
      </c>
      <c r="C48">
        <f t="shared" si="5"/>
        <v>12</v>
      </c>
      <c r="D48">
        <f t="shared" si="5"/>
        <v>28</v>
      </c>
      <c r="E48">
        <f t="shared" si="5"/>
        <v>16</v>
      </c>
      <c r="F48">
        <f t="shared" si="5"/>
        <v>8</v>
      </c>
      <c r="G48">
        <f t="shared" si="5"/>
        <v>41</v>
      </c>
      <c r="H48">
        <f t="shared" si="5"/>
        <v>11</v>
      </c>
      <c r="I48">
        <f t="shared" si="5"/>
        <v>3</v>
      </c>
      <c r="J48">
        <f t="shared" si="5"/>
        <v>8</v>
      </c>
      <c r="K48">
        <f t="shared" si="5"/>
        <v>9</v>
      </c>
      <c r="L48">
        <f t="shared" ref="L48:L88" si="6">RANK(L3,L$2:L$43,1)</f>
        <v>9</v>
      </c>
      <c r="M48">
        <v>1000</v>
      </c>
    </row>
    <row r="49" spans="1:13" x14ac:dyDescent="0.3">
      <c r="A49" t="s">
        <v>13</v>
      </c>
      <c r="B49">
        <f t="shared" si="5"/>
        <v>12</v>
      </c>
      <c r="C49">
        <f t="shared" si="5"/>
        <v>29</v>
      </c>
      <c r="D49">
        <f t="shared" si="5"/>
        <v>17</v>
      </c>
      <c r="E49">
        <f t="shared" si="5"/>
        <v>8</v>
      </c>
      <c r="F49">
        <f t="shared" si="5"/>
        <v>41</v>
      </c>
      <c r="G49">
        <f t="shared" si="5"/>
        <v>12</v>
      </c>
      <c r="H49">
        <f t="shared" si="5"/>
        <v>3</v>
      </c>
      <c r="I49">
        <f t="shared" si="5"/>
        <v>8</v>
      </c>
      <c r="J49">
        <f t="shared" si="5"/>
        <v>9</v>
      </c>
      <c r="K49">
        <f t="shared" si="5"/>
        <v>25</v>
      </c>
      <c r="L49">
        <f t="shared" si="6"/>
        <v>32</v>
      </c>
      <c r="M49">
        <v>1000</v>
      </c>
    </row>
    <row r="50" spans="1:13" x14ac:dyDescent="0.3">
      <c r="A50" t="s">
        <v>14</v>
      </c>
      <c r="B50">
        <f t="shared" si="5"/>
        <v>30</v>
      </c>
      <c r="C50">
        <f t="shared" si="5"/>
        <v>18</v>
      </c>
      <c r="D50">
        <f t="shared" si="5"/>
        <v>8</v>
      </c>
      <c r="E50">
        <f t="shared" si="5"/>
        <v>41</v>
      </c>
      <c r="F50">
        <f t="shared" si="5"/>
        <v>11</v>
      </c>
      <c r="G50">
        <f t="shared" si="5"/>
        <v>3</v>
      </c>
      <c r="H50">
        <f t="shared" si="5"/>
        <v>8</v>
      </c>
      <c r="I50">
        <f t="shared" si="5"/>
        <v>9</v>
      </c>
      <c r="J50">
        <f t="shared" si="5"/>
        <v>25</v>
      </c>
      <c r="K50">
        <f t="shared" si="5"/>
        <v>5</v>
      </c>
      <c r="L50">
        <f t="shared" si="6"/>
        <v>19</v>
      </c>
      <c r="M50">
        <v>1000</v>
      </c>
    </row>
    <row r="51" spans="1:13" x14ac:dyDescent="0.3">
      <c r="A51" t="s">
        <v>15</v>
      </c>
      <c r="B51">
        <f t="shared" si="5"/>
        <v>19</v>
      </c>
      <c r="C51">
        <f t="shared" si="5"/>
        <v>8</v>
      </c>
      <c r="D51">
        <f t="shared" si="5"/>
        <v>41</v>
      </c>
      <c r="E51">
        <f t="shared" si="5"/>
        <v>11</v>
      </c>
      <c r="F51">
        <f t="shared" si="5"/>
        <v>3</v>
      </c>
      <c r="G51">
        <f t="shared" si="5"/>
        <v>8</v>
      </c>
      <c r="H51">
        <f t="shared" si="5"/>
        <v>9</v>
      </c>
      <c r="I51">
        <f t="shared" si="5"/>
        <v>26</v>
      </c>
      <c r="J51">
        <f t="shared" si="5"/>
        <v>6</v>
      </c>
      <c r="K51">
        <f t="shared" si="5"/>
        <v>15</v>
      </c>
      <c r="L51">
        <f t="shared" si="6"/>
        <v>37</v>
      </c>
      <c r="M51">
        <v>1000</v>
      </c>
    </row>
    <row r="52" spans="1:13" x14ac:dyDescent="0.3">
      <c r="A52" t="s">
        <v>16</v>
      </c>
      <c r="B52">
        <f t="shared" si="5"/>
        <v>8</v>
      </c>
      <c r="C52">
        <f t="shared" si="5"/>
        <v>41</v>
      </c>
      <c r="D52">
        <f t="shared" si="5"/>
        <v>12</v>
      </c>
      <c r="E52">
        <f t="shared" si="5"/>
        <v>3</v>
      </c>
      <c r="F52">
        <f t="shared" si="5"/>
        <v>7</v>
      </c>
      <c r="G52">
        <f t="shared" si="5"/>
        <v>10</v>
      </c>
      <c r="H52">
        <f t="shared" si="5"/>
        <v>25</v>
      </c>
      <c r="I52">
        <f t="shared" si="5"/>
        <v>6</v>
      </c>
      <c r="J52">
        <f t="shared" si="5"/>
        <v>15</v>
      </c>
      <c r="K52">
        <f t="shared" si="5"/>
        <v>31</v>
      </c>
      <c r="L52">
        <f t="shared" si="6"/>
        <v>34</v>
      </c>
      <c r="M52">
        <v>1000</v>
      </c>
    </row>
    <row r="53" spans="1:13" x14ac:dyDescent="0.3">
      <c r="A53" t="s">
        <v>17</v>
      </c>
      <c r="B53">
        <f t="shared" si="5"/>
        <v>41</v>
      </c>
      <c r="C53">
        <f t="shared" si="5"/>
        <v>13</v>
      </c>
      <c r="D53">
        <f t="shared" si="5"/>
        <v>3</v>
      </c>
      <c r="E53">
        <f t="shared" si="5"/>
        <v>7</v>
      </c>
      <c r="F53">
        <f t="shared" si="5"/>
        <v>9</v>
      </c>
      <c r="G53">
        <f t="shared" si="5"/>
        <v>25</v>
      </c>
      <c r="H53">
        <f t="shared" si="5"/>
        <v>6</v>
      </c>
      <c r="I53">
        <f t="shared" si="5"/>
        <v>16</v>
      </c>
      <c r="J53">
        <f t="shared" si="5"/>
        <v>31</v>
      </c>
      <c r="K53">
        <f t="shared" si="5"/>
        <v>38</v>
      </c>
      <c r="L53">
        <f t="shared" si="6"/>
        <v>18</v>
      </c>
      <c r="M53">
        <v>1000</v>
      </c>
    </row>
    <row r="54" spans="1:13" x14ac:dyDescent="0.3">
      <c r="A54" t="s">
        <v>18</v>
      </c>
      <c r="B54">
        <f t="shared" si="5"/>
        <v>13</v>
      </c>
      <c r="C54">
        <f t="shared" si="5"/>
        <v>3</v>
      </c>
      <c r="D54">
        <f t="shared" si="5"/>
        <v>7</v>
      </c>
      <c r="E54">
        <f t="shared" si="5"/>
        <v>9</v>
      </c>
      <c r="F54">
        <f t="shared" si="5"/>
        <v>25</v>
      </c>
      <c r="G54">
        <f t="shared" si="5"/>
        <v>6</v>
      </c>
      <c r="H54">
        <f t="shared" si="5"/>
        <v>15</v>
      </c>
      <c r="I54">
        <f t="shared" si="5"/>
        <v>32</v>
      </c>
      <c r="J54">
        <f t="shared" si="5"/>
        <v>38</v>
      </c>
      <c r="K54">
        <f t="shared" si="5"/>
        <v>18</v>
      </c>
      <c r="L54">
        <f t="shared" si="6"/>
        <v>10</v>
      </c>
      <c r="M54">
        <v>1000</v>
      </c>
    </row>
    <row r="55" spans="1:13" x14ac:dyDescent="0.3">
      <c r="A55" t="s">
        <v>19</v>
      </c>
      <c r="B55">
        <f t="shared" si="5"/>
        <v>3</v>
      </c>
      <c r="C55">
        <f t="shared" si="5"/>
        <v>7</v>
      </c>
      <c r="D55">
        <f t="shared" si="5"/>
        <v>9</v>
      </c>
      <c r="E55">
        <f t="shared" si="5"/>
        <v>24</v>
      </c>
      <c r="F55">
        <f t="shared" si="5"/>
        <v>6</v>
      </c>
      <c r="G55">
        <f t="shared" si="5"/>
        <v>16</v>
      </c>
      <c r="H55">
        <f t="shared" si="5"/>
        <v>31</v>
      </c>
      <c r="I55">
        <f t="shared" si="5"/>
        <v>39</v>
      </c>
      <c r="J55">
        <f t="shared" si="5"/>
        <v>18</v>
      </c>
      <c r="K55">
        <f t="shared" si="5"/>
        <v>32</v>
      </c>
      <c r="L55">
        <f t="shared" si="6"/>
        <v>28</v>
      </c>
      <c r="M55">
        <v>1000</v>
      </c>
    </row>
    <row r="56" spans="1:13" x14ac:dyDescent="0.3">
      <c r="A56" t="s">
        <v>20</v>
      </c>
      <c r="B56">
        <f t="shared" si="5"/>
        <v>7</v>
      </c>
      <c r="C56">
        <f t="shared" si="5"/>
        <v>9</v>
      </c>
      <c r="D56">
        <f t="shared" si="5"/>
        <v>24</v>
      </c>
      <c r="E56">
        <f t="shared" si="5"/>
        <v>6</v>
      </c>
      <c r="F56">
        <f t="shared" si="5"/>
        <v>15</v>
      </c>
      <c r="G56">
        <f t="shared" si="5"/>
        <v>31</v>
      </c>
      <c r="H56">
        <f t="shared" si="5"/>
        <v>38</v>
      </c>
      <c r="I56">
        <f t="shared" si="5"/>
        <v>19</v>
      </c>
      <c r="J56">
        <f t="shared" si="5"/>
        <v>32</v>
      </c>
      <c r="K56">
        <f t="shared" si="5"/>
        <v>23</v>
      </c>
      <c r="L56">
        <f t="shared" si="6"/>
        <v>8</v>
      </c>
      <c r="M56">
        <v>1000</v>
      </c>
    </row>
    <row r="57" spans="1:13" x14ac:dyDescent="0.3">
      <c r="A57" t="s">
        <v>21</v>
      </c>
      <c r="B57">
        <f t="shared" si="5"/>
        <v>9</v>
      </c>
      <c r="C57">
        <f t="shared" si="5"/>
        <v>25</v>
      </c>
      <c r="D57">
        <f t="shared" si="5"/>
        <v>6</v>
      </c>
      <c r="E57">
        <f t="shared" si="5"/>
        <v>14</v>
      </c>
      <c r="F57">
        <f t="shared" si="5"/>
        <v>31</v>
      </c>
      <c r="G57">
        <f t="shared" si="5"/>
        <v>38</v>
      </c>
      <c r="H57">
        <f t="shared" si="5"/>
        <v>18</v>
      </c>
      <c r="I57">
        <f t="shared" si="5"/>
        <v>33</v>
      </c>
      <c r="J57">
        <f t="shared" si="5"/>
        <v>23</v>
      </c>
      <c r="K57">
        <f t="shared" si="5"/>
        <v>20</v>
      </c>
      <c r="L57">
        <f t="shared" si="6"/>
        <v>20</v>
      </c>
      <c r="M57">
        <v>1000</v>
      </c>
    </row>
    <row r="58" spans="1:13" x14ac:dyDescent="0.3">
      <c r="A58" t="s">
        <v>22</v>
      </c>
      <c r="B58">
        <f t="shared" si="5"/>
        <v>26</v>
      </c>
      <c r="C58">
        <f t="shared" si="5"/>
        <v>6</v>
      </c>
      <c r="D58">
        <f t="shared" si="5"/>
        <v>15</v>
      </c>
      <c r="E58">
        <f t="shared" si="5"/>
        <v>31</v>
      </c>
      <c r="F58">
        <f t="shared" si="5"/>
        <v>38</v>
      </c>
      <c r="G58">
        <f t="shared" si="5"/>
        <v>18</v>
      </c>
      <c r="H58">
        <f t="shared" si="5"/>
        <v>32</v>
      </c>
      <c r="I58">
        <f t="shared" si="5"/>
        <v>24</v>
      </c>
      <c r="J58">
        <f t="shared" si="5"/>
        <v>20</v>
      </c>
      <c r="K58">
        <f t="shared" si="5"/>
        <v>10</v>
      </c>
      <c r="L58">
        <f t="shared" si="6"/>
        <v>14</v>
      </c>
      <c r="M58">
        <v>1000</v>
      </c>
    </row>
    <row r="59" spans="1:13" x14ac:dyDescent="0.3">
      <c r="A59" t="s">
        <v>23</v>
      </c>
      <c r="B59">
        <f t="shared" si="5"/>
        <v>6</v>
      </c>
      <c r="C59">
        <f t="shared" si="5"/>
        <v>16</v>
      </c>
      <c r="D59">
        <f t="shared" si="5"/>
        <v>31</v>
      </c>
      <c r="E59">
        <f t="shared" si="5"/>
        <v>38</v>
      </c>
      <c r="F59">
        <f t="shared" si="5"/>
        <v>17</v>
      </c>
      <c r="G59">
        <f t="shared" si="5"/>
        <v>32</v>
      </c>
      <c r="H59">
        <f t="shared" si="5"/>
        <v>23</v>
      </c>
      <c r="I59">
        <f t="shared" si="5"/>
        <v>21</v>
      </c>
      <c r="J59">
        <f t="shared" si="5"/>
        <v>10</v>
      </c>
      <c r="K59">
        <f t="shared" si="5"/>
        <v>14</v>
      </c>
      <c r="L59">
        <f t="shared" si="6"/>
        <v>31</v>
      </c>
      <c r="M59">
        <v>1000</v>
      </c>
    </row>
    <row r="60" spans="1:13" x14ac:dyDescent="0.3">
      <c r="A60" t="s">
        <v>24</v>
      </c>
      <c r="B60">
        <f t="shared" si="5"/>
        <v>16</v>
      </c>
      <c r="C60">
        <f t="shared" si="5"/>
        <v>32</v>
      </c>
      <c r="D60">
        <f t="shared" si="5"/>
        <v>38</v>
      </c>
      <c r="E60">
        <f t="shared" si="5"/>
        <v>16</v>
      </c>
      <c r="F60">
        <f t="shared" si="5"/>
        <v>32</v>
      </c>
      <c r="G60">
        <f t="shared" si="5"/>
        <v>23</v>
      </c>
      <c r="H60">
        <f t="shared" si="5"/>
        <v>20</v>
      </c>
      <c r="I60">
        <f t="shared" si="5"/>
        <v>10</v>
      </c>
      <c r="J60">
        <f t="shared" si="5"/>
        <v>14</v>
      </c>
      <c r="K60">
        <f t="shared" si="5"/>
        <v>33</v>
      </c>
      <c r="L60">
        <f t="shared" si="6"/>
        <v>7</v>
      </c>
      <c r="M60">
        <v>1000</v>
      </c>
    </row>
    <row r="61" spans="1:13" x14ac:dyDescent="0.3">
      <c r="A61" t="s">
        <v>25</v>
      </c>
      <c r="B61">
        <f t="shared" si="5"/>
        <v>33</v>
      </c>
      <c r="C61">
        <f t="shared" si="5"/>
        <v>39</v>
      </c>
      <c r="D61">
        <f t="shared" si="5"/>
        <v>17</v>
      </c>
      <c r="E61">
        <f t="shared" si="5"/>
        <v>32</v>
      </c>
      <c r="F61">
        <f t="shared" si="5"/>
        <v>23</v>
      </c>
      <c r="G61">
        <f t="shared" si="5"/>
        <v>20</v>
      </c>
      <c r="H61">
        <f t="shared" si="5"/>
        <v>10</v>
      </c>
      <c r="I61">
        <f t="shared" si="5"/>
        <v>15</v>
      </c>
      <c r="J61">
        <f t="shared" si="5"/>
        <v>33</v>
      </c>
      <c r="K61">
        <f t="shared" si="5"/>
        <v>25</v>
      </c>
      <c r="L61">
        <f t="shared" si="6"/>
        <v>27</v>
      </c>
      <c r="M61">
        <v>1000</v>
      </c>
    </row>
    <row r="62" spans="1:13" x14ac:dyDescent="0.3">
      <c r="A62" t="s">
        <v>26</v>
      </c>
      <c r="B62">
        <f t="shared" si="5"/>
        <v>39</v>
      </c>
      <c r="C62">
        <f t="shared" si="5"/>
        <v>18</v>
      </c>
      <c r="D62">
        <f t="shared" si="5"/>
        <v>32</v>
      </c>
      <c r="E62">
        <f t="shared" si="5"/>
        <v>22</v>
      </c>
      <c r="F62">
        <f t="shared" si="5"/>
        <v>20</v>
      </c>
      <c r="G62">
        <f t="shared" si="5"/>
        <v>11</v>
      </c>
      <c r="H62">
        <f t="shared" si="5"/>
        <v>14</v>
      </c>
      <c r="I62">
        <f t="shared" si="5"/>
        <v>34</v>
      </c>
      <c r="J62">
        <f t="shared" si="5"/>
        <v>25</v>
      </c>
      <c r="K62">
        <f t="shared" si="5"/>
        <v>28</v>
      </c>
      <c r="L62">
        <f t="shared" si="6"/>
        <v>5</v>
      </c>
      <c r="M62">
        <v>1000</v>
      </c>
    </row>
    <row r="63" spans="1:13" x14ac:dyDescent="0.3">
      <c r="A63" t="s">
        <v>27</v>
      </c>
      <c r="B63">
        <f t="shared" si="5"/>
        <v>19</v>
      </c>
      <c r="C63">
        <f t="shared" si="5"/>
        <v>33</v>
      </c>
      <c r="D63">
        <f t="shared" si="5"/>
        <v>22</v>
      </c>
      <c r="E63">
        <f t="shared" si="5"/>
        <v>19</v>
      </c>
      <c r="F63">
        <f t="shared" si="5"/>
        <v>10</v>
      </c>
      <c r="G63">
        <f t="shared" si="5"/>
        <v>15</v>
      </c>
      <c r="H63">
        <f t="shared" si="5"/>
        <v>33</v>
      </c>
      <c r="I63">
        <f t="shared" si="5"/>
        <v>26</v>
      </c>
      <c r="J63">
        <f t="shared" si="5"/>
        <v>28</v>
      </c>
      <c r="K63">
        <f t="shared" si="5"/>
        <v>36</v>
      </c>
      <c r="L63">
        <f t="shared" si="6"/>
        <v>26</v>
      </c>
      <c r="M63">
        <v>1000</v>
      </c>
    </row>
    <row r="64" spans="1:13" x14ac:dyDescent="0.3">
      <c r="A64" t="s">
        <v>28</v>
      </c>
      <c r="B64">
        <f t="shared" ref="B64:K79" si="7">RANK(B19,B$2:B$43,0)</f>
        <v>34</v>
      </c>
      <c r="C64">
        <f t="shared" si="7"/>
        <v>23</v>
      </c>
      <c r="D64">
        <f t="shared" si="7"/>
        <v>20</v>
      </c>
      <c r="E64">
        <f t="shared" si="7"/>
        <v>10</v>
      </c>
      <c r="F64">
        <f t="shared" si="7"/>
        <v>14</v>
      </c>
      <c r="G64">
        <f t="shared" si="7"/>
        <v>33</v>
      </c>
      <c r="H64">
        <f t="shared" si="7"/>
        <v>25</v>
      </c>
      <c r="I64">
        <f t="shared" si="7"/>
        <v>29</v>
      </c>
      <c r="J64">
        <f t="shared" si="7"/>
        <v>36</v>
      </c>
      <c r="K64">
        <f t="shared" si="7"/>
        <v>18</v>
      </c>
      <c r="L64">
        <f t="shared" si="6"/>
        <v>4</v>
      </c>
      <c r="M64">
        <v>1000</v>
      </c>
    </row>
    <row r="65" spans="1:13" x14ac:dyDescent="0.3">
      <c r="A65" t="s">
        <v>29</v>
      </c>
      <c r="B65">
        <f t="shared" si="7"/>
        <v>24</v>
      </c>
      <c r="C65">
        <f t="shared" si="7"/>
        <v>21</v>
      </c>
      <c r="D65">
        <f t="shared" si="7"/>
        <v>10</v>
      </c>
      <c r="E65">
        <f t="shared" si="7"/>
        <v>13</v>
      </c>
      <c r="F65">
        <f t="shared" si="7"/>
        <v>33</v>
      </c>
      <c r="G65">
        <f t="shared" si="7"/>
        <v>25</v>
      </c>
      <c r="H65">
        <f t="shared" si="7"/>
        <v>28</v>
      </c>
      <c r="I65">
        <f t="shared" si="7"/>
        <v>37</v>
      </c>
      <c r="J65">
        <f t="shared" si="7"/>
        <v>18</v>
      </c>
      <c r="K65">
        <f t="shared" si="7"/>
        <v>34</v>
      </c>
      <c r="L65">
        <f t="shared" si="6"/>
        <v>36</v>
      </c>
      <c r="M65">
        <v>1000</v>
      </c>
    </row>
    <row r="66" spans="1:13" x14ac:dyDescent="0.3">
      <c r="A66" t="s">
        <v>30</v>
      </c>
      <c r="B66">
        <f t="shared" si="7"/>
        <v>22</v>
      </c>
      <c r="C66">
        <f t="shared" si="7"/>
        <v>10</v>
      </c>
      <c r="D66">
        <f t="shared" si="7"/>
        <v>14</v>
      </c>
      <c r="E66">
        <f t="shared" si="7"/>
        <v>33</v>
      </c>
      <c r="F66">
        <f t="shared" si="7"/>
        <v>25</v>
      </c>
      <c r="G66">
        <f t="shared" si="7"/>
        <v>28</v>
      </c>
      <c r="H66">
        <f t="shared" si="7"/>
        <v>36</v>
      </c>
      <c r="I66">
        <f t="shared" si="7"/>
        <v>19</v>
      </c>
      <c r="J66">
        <f t="shared" si="7"/>
        <v>34</v>
      </c>
      <c r="K66">
        <f t="shared" si="7"/>
        <v>2</v>
      </c>
      <c r="L66">
        <f t="shared" si="6"/>
        <v>29</v>
      </c>
      <c r="M66">
        <v>1000</v>
      </c>
    </row>
    <row r="67" spans="1:13" x14ac:dyDescent="0.3">
      <c r="A67" t="s">
        <v>31</v>
      </c>
      <c r="B67">
        <f t="shared" si="7"/>
        <v>10</v>
      </c>
      <c r="C67">
        <f t="shared" si="7"/>
        <v>15</v>
      </c>
      <c r="D67">
        <f t="shared" si="7"/>
        <v>33</v>
      </c>
      <c r="E67">
        <f t="shared" si="7"/>
        <v>24</v>
      </c>
      <c r="F67">
        <f t="shared" si="7"/>
        <v>28</v>
      </c>
      <c r="G67">
        <f t="shared" si="7"/>
        <v>36</v>
      </c>
      <c r="H67">
        <f t="shared" si="7"/>
        <v>18</v>
      </c>
      <c r="I67">
        <f t="shared" si="7"/>
        <v>35</v>
      </c>
      <c r="J67">
        <f t="shared" si="7"/>
        <v>2</v>
      </c>
      <c r="K67">
        <f t="shared" si="7"/>
        <v>41</v>
      </c>
      <c r="L67">
        <f t="shared" si="6"/>
        <v>35</v>
      </c>
      <c r="M67">
        <v>1000</v>
      </c>
    </row>
    <row r="68" spans="1:13" x14ac:dyDescent="0.3">
      <c r="A68" t="s">
        <v>32</v>
      </c>
      <c r="B68">
        <f t="shared" si="7"/>
        <v>15</v>
      </c>
      <c r="C68">
        <f t="shared" si="7"/>
        <v>34</v>
      </c>
      <c r="D68">
        <f t="shared" si="7"/>
        <v>24</v>
      </c>
      <c r="E68">
        <f t="shared" si="7"/>
        <v>27</v>
      </c>
      <c r="F68">
        <f t="shared" si="7"/>
        <v>36</v>
      </c>
      <c r="G68">
        <f t="shared" si="7"/>
        <v>18</v>
      </c>
      <c r="H68">
        <f t="shared" si="7"/>
        <v>34</v>
      </c>
      <c r="I68">
        <f t="shared" si="7"/>
        <v>2</v>
      </c>
      <c r="J68">
        <f t="shared" si="7"/>
        <v>41</v>
      </c>
      <c r="K68">
        <f t="shared" si="7"/>
        <v>35</v>
      </c>
      <c r="L68">
        <f t="shared" si="6"/>
        <v>20</v>
      </c>
      <c r="M68">
        <v>1000</v>
      </c>
    </row>
    <row r="69" spans="1:13" x14ac:dyDescent="0.3">
      <c r="A69" t="s">
        <v>33</v>
      </c>
      <c r="B69">
        <f t="shared" si="7"/>
        <v>35</v>
      </c>
      <c r="C69">
        <f t="shared" si="7"/>
        <v>25</v>
      </c>
      <c r="D69">
        <f t="shared" si="7"/>
        <v>27</v>
      </c>
      <c r="E69">
        <f t="shared" si="7"/>
        <v>36</v>
      </c>
      <c r="F69">
        <f t="shared" si="7"/>
        <v>17</v>
      </c>
      <c r="G69">
        <f t="shared" si="7"/>
        <v>34</v>
      </c>
      <c r="H69">
        <f t="shared" si="7"/>
        <v>2</v>
      </c>
      <c r="I69">
        <f t="shared" si="7"/>
        <v>41</v>
      </c>
      <c r="J69">
        <f t="shared" si="7"/>
        <v>35</v>
      </c>
      <c r="K69">
        <f t="shared" si="7"/>
        <v>29</v>
      </c>
      <c r="L69">
        <f t="shared" si="6"/>
        <v>3</v>
      </c>
      <c r="M69">
        <v>1000</v>
      </c>
    </row>
    <row r="70" spans="1:13" x14ac:dyDescent="0.3">
      <c r="A70" t="s">
        <v>34</v>
      </c>
      <c r="B70">
        <f t="shared" si="7"/>
        <v>26</v>
      </c>
      <c r="C70">
        <f t="shared" si="7"/>
        <v>28</v>
      </c>
      <c r="D70">
        <f t="shared" si="7"/>
        <v>36</v>
      </c>
      <c r="E70">
        <f t="shared" si="7"/>
        <v>16</v>
      </c>
      <c r="F70">
        <f t="shared" si="7"/>
        <v>34</v>
      </c>
      <c r="G70">
        <f t="shared" si="7"/>
        <v>2</v>
      </c>
      <c r="H70">
        <f t="shared" si="7"/>
        <v>40</v>
      </c>
      <c r="I70">
        <f t="shared" si="7"/>
        <v>36</v>
      </c>
      <c r="J70">
        <f t="shared" si="7"/>
        <v>29</v>
      </c>
      <c r="K70">
        <f t="shared" si="7"/>
        <v>24</v>
      </c>
      <c r="L70">
        <f t="shared" si="6"/>
        <v>38</v>
      </c>
      <c r="M70">
        <v>1000</v>
      </c>
    </row>
    <row r="71" spans="1:13" x14ac:dyDescent="0.3">
      <c r="A71" t="s">
        <v>35</v>
      </c>
      <c r="B71">
        <f t="shared" si="7"/>
        <v>29</v>
      </c>
      <c r="C71">
        <f t="shared" si="7"/>
        <v>37</v>
      </c>
      <c r="D71">
        <f t="shared" si="7"/>
        <v>17</v>
      </c>
      <c r="E71">
        <f t="shared" si="7"/>
        <v>34</v>
      </c>
      <c r="F71">
        <f t="shared" si="7"/>
        <v>2</v>
      </c>
      <c r="G71">
        <f t="shared" si="7"/>
        <v>40</v>
      </c>
      <c r="H71">
        <f t="shared" si="7"/>
        <v>35</v>
      </c>
      <c r="I71">
        <f t="shared" si="7"/>
        <v>30</v>
      </c>
      <c r="J71">
        <f t="shared" si="7"/>
        <v>24</v>
      </c>
      <c r="K71">
        <f t="shared" si="7"/>
        <v>3</v>
      </c>
      <c r="L71">
        <f t="shared" si="6"/>
        <v>41</v>
      </c>
      <c r="M71">
        <v>1000</v>
      </c>
    </row>
    <row r="72" spans="1:13" x14ac:dyDescent="0.3">
      <c r="A72" t="s">
        <v>36</v>
      </c>
      <c r="B72">
        <f t="shared" si="7"/>
        <v>38</v>
      </c>
      <c r="C72">
        <f t="shared" si="7"/>
        <v>18</v>
      </c>
      <c r="D72">
        <f t="shared" si="7"/>
        <v>34</v>
      </c>
      <c r="E72">
        <f t="shared" si="7"/>
        <v>2</v>
      </c>
      <c r="F72">
        <f t="shared" si="7"/>
        <v>40</v>
      </c>
      <c r="G72">
        <f t="shared" si="7"/>
        <v>35</v>
      </c>
      <c r="H72">
        <f t="shared" si="7"/>
        <v>29</v>
      </c>
      <c r="I72">
        <f t="shared" si="7"/>
        <v>25</v>
      </c>
      <c r="J72">
        <f t="shared" si="7"/>
        <v>3</v>
      </c>
      <c r="K72">
        <f t="shared" si="7"/>
        <v>42</v>
      </c>
      <c r="L72">
        <f t="shared" si="6"/>
        <v>39</v>
      </c>
      <c r="M72">
        <v>1000</v>
      </c>
    </row>
    <row r="73" spans="1:13" x14ac:dyDescent="0.3">
      <c r="A73" t="s">
        <v>37</v>
      </c>
      <c r="B73">
        <f t="shared" si="7"/>
        <v>19</v>
      </c>
      <c r="C73">
        <f t="shared" si="7"/>
        <v>35</v>
      </c>
      <c r="D73">
        <f t="shared" si="7"/>
        <v>2</v>
      </c>
      <c r="E73">
        <f t="shared" si="7"/>
        <v>40</v>
      </c>
      <c r="F73">
        <f t="shared" si="7"/>
        <v>35</v>
      </c>
      <c r="G73">
        <f t="shared" si="7"/>
        <v>29</v>
      </c>
      <c r="H73">
        <f t="shared" si="7"/>
        <v>24</v>
      </c>
      <c r="I73">
        <f t="shared" si="7"/>
        <v>3</v>
      </c>
      <c r="J73">
        <f t="shared" si="7"/>
        <v>42</v>
      </c>
      <c r="K73">
        <f t="shared" si="7"/>
        <v>27</v>
      </c>
      <c r="L73">
        <f t="shared" si="6"/>
        <v>29</v>
      </c>
      <c r="M73">
        <v>1000</v>
      </c>
    </row>
    <row r="74" spans="1:13" x14ac:dyDescent="0.3">
      <c r="A74" t="s">
        <v>38</v>
      </c>
      <c r="B74">
        <f t="shared" si="7"/>
        <v>36</v>
      </c>
      <c r="C74">
        <f t="shared" si="7"/>
        <v>2</v>
      </c>
      <c r="D74">
        <f t="shared" si="7"/>
        <v>40</v>
      </c>
      <c r="E74">
        <f t="shared" si="7"/>
        <v>35</v>
      </c>
      <c r="F74">
        <f t="shared" si="7"/>
        <v>29</v>
      </c>
      <c r="G74">
        <f t="shared" si="7"/>
        <v>24</v>
      </c>
      <c r="H74">
        <f t="shared" si="7"/>
        <v>3</v>
      </c>
      <c r="I74">
        <f t="shared" si="7"/>
        <v>42</v>
      </c>
      <c r="J74">
        <f t="shared" si="7"/>
        <v>27</v>
      </c>
      <c r="K74">
        <f t="shared" si="7"/>
        <v>15</v>
      </c>
      <c r="L74">
        <f t="shared" si="6"/>
        <v>33</v>
      </c>
      <c r="M74">
        <v>1000</v>
      </c>
    </row>
    <row r="75" spans="1:13" x14ac:dyDescent="0.3">
      <c r="A75" t="s">
        <v>39</v>
      </c>
      <c r="B75">
        <f t="shared" si="7"/>
        <v>2</v>
      </c>
      <c r="C75">
        <f t="shared" si="7"/>
        <v>40</v>
      </c>
      <c r="D75">
        <f t="shared" si="7"/>
        <v>35</v>
      </c>
      <c r="E75">
        <f t="shared" si="7"/>
        <v>29</v>
      </c>
      <c r="F75">
        <f t="shared" si="7"/>
        <v>24</v>
      </c>
      <c r="G75">
        <f t="shared" si="7"/>
        <v>3</v>
      </c>
      <c r="H75">
        <f t="shared" si="7"/>
        <v>42</v>
      </c>
      <c r="I75">
        <f t="shared" si="7"/>
        <v>28</v>
      </c>
      <c r="J75">
        <f t="shared" si="7"/>
        <v>15</v>
      </c>
      <c r="K75">
        <f t="shared" si="7"/>
        <v>30</v>
      </c>
      <c r="L75">
        <f t="shared" si="6"/>
        <v>15</v>
      </c>
      <c r="M75">
        <v>1000</v>
      </c>
    </row>
    <row r="76" spans="1:13" x14ac:dyDescent="0.3">
      <c r="A76" t="s">
        <v>40</v>
      </c>
      <c r="B76">
        <f t="shared" si="7"/>
        <v>40</v>
      </c>
      <c r="C76">
        <f t="shared" si="7"/>
        <v>36</v>
      </c>
      <c r="D76">
        <f t="shared" si="7"/>
        <v>29</v>
      </c>
      <c r="E76">
        <f t="shared" si="7"/>
        <v>23</v>
      </c>
      <c r="F76">
        <f t="shared" si="7"/>
        <v>3</v>
      </c>
      <c r="G76">
        <f t="shared" si="7"/>
        <v>42</v>
      </c>
      <c r="H76">
        <f t="shared" si="7"/>
        <v>27</v>
      </c>
      <c r="I76">
        <f t="shared" si="7"/>
        <v>16</v>
      </c>
      <c r="J76">
        <f t="shared" si="7"/>
        <v>30</v>
      </c>
      <c r="K76">
        <f t="shared" si="7"/>
        <v>1</v>
      </c>
      <c r="L76">
        <f t="shared" si="6"/>
        <v>2</v>
      </c>
      <c r="M76">
        <v>1000</v>
      </c>
    </row>
    <row r="77" spans="1:13" x14ac:dyDescent="0.3">
      <c r="A77" t="s">
        <v>41</v>
      </c>
      <c r="B77">
        <f t="shared" si="7"/>
        <v>37</v>
      </c>
      <c r="C77">
        <f t="shared" si="7"/>
        <v>30</v>
      </c>
      <c r="D77">
        <f t="shared" si="7"/>
        <v>23</v>
      </c>
      <c r="E77">
        <f t="shared" si="7"/>
        <v>3</v>
      </c>
      <c r="F77">
        <f t="shared" si="7"/>
        <v>42</v>
      </c>
      <c r="G77">
        <f t="shared" si="7"/>
        <v>27</v>
      </c>
      <c r="H77">
        <f t="shared" si="7"/>
        <v>15</v>
      </c>
      <c r="I77">
        <f t="shared" si="7"/>
        <v>31</v>
      </c>
      <c r="J77">
        <f t="shared" si="7"/>
        <v>1</v>
      </c>
      <c r="K77">
        <f t="shared" si="7"/>
        <v>21</v>
      </c>
      <c r="L77">
        <f t="shared" si="6"/>
        <v>17</v>
      </c>
      <c r="M77">
        <v>1000</v>
      </c>
    </row>
    <row r="78" spans="1:13" x14ac:dyDescent="0.3">
      <c r="A78" t="s">
        <v>42</v>
      </c>
      <c r="B78">
        <f t="shared" si="7"/>
        <v>31</v>
      </c>
      <c r="C78">
        <f t="shared" si="7"/>
        <v>24</v>
      </c>
      <c r="D78">
        <f t="shared" si="7"/>
        <v>3</v>
      </c>
      <c r="E78">
        <f t="shared" si="7"/>
        <v>42</v>
      </c>
      <c r="F78">
        <f t="shared" si="7"/>
        <v>27</v>
      </c>
      <c r="G78">
        <f t="shared" si="7"/>
        <v>16</v>
      </c>
      <c r="H78">
        <f t="shared" si="7"/>
        <v>30</v>
      </c>
      <c r="I78">
        <f t="shared" si="7"/>
        <v>1</v>
      </c>
      <c r="J78">
        <f t="shared" si="7"/>
        <v>21</v>
      </c>
      <c r="K78">
        <f t="shared" si="7"/>
        <v>12</v>
      </c>
      <c r="L78">
        <f t="shared" si="6"/>
        <v>24</v>
      </c>
      <c r="M78">
        <v>1000</v>
      </c>
    </row>
    <row r="79" spans="1:13" x14ac:dyDescent="0.3">
      <c r="A79" t="s">
        <v>43</v>
      </c>
      <c r="B79">
        <f t="shared" si="7"/>
        <v>25</v>
      </c>
      <c r="C79">
        <f t="shared" si="7"/>
        <v>3</v>
      </c>
      <c r="D79">
        <f t="shared" si="7"/>
        <v>42</v>
      </c>
      <c r="E79">
        <f t="shared" si="7"/>
        <v>26</v>
      </c>
      <c r="F79">
        <f t="shared" si="7"/>
        <v>15</v>
      </c>
      <c r="G79">
        <f t="shared" si="7"/>
        <v>30</v>
      </c>
      <c r="H79">
        <f t="shared" si="7"/>
        <v>1</v>
      </c>
      <c r="I79">
        <f t="shared" si="7"/>
        <v>22</v>
      </c>
      <c r="J79">
        <f t="shared" si="7"/>
        <v>12</v>
      </c>
      <c r="K79">
        <f t="shared" si="7"/>
        <v>4</v>
      </c>
      <c r="L79">
        <f t="shared" si="6"/>
        <v>11</v>
      </c>
      <c r="M79">
        <v>1000</v>
      </c>
    </row>
    <row r="80" spans="1:13" x14ac:dyDescent="0.3">
      <c r="A80" t="s">
        <v>44</v>
      </c>
      <c r="B80">
        <f t="shared" ref="B80:K88" si="8">RANK(B35,B$2:B$43,0)</f>
        <v>3</v>
      </c>
      <c r="C80">
        <f t="shared" si="8"/>
        <v>42</v>
      </c>
      <c r="D80">
        <f t="shared" si="8"/>
        <v>26</v>
      </c>
      <c r="E80">
        <f t="shared" si="8"/>
        <v>14</v>
      </c>
      <c r="F80">
        <f t="shared" si="8"/>
        <v>30</v>
      </c>
      <c r="G80">
        <f t="shared" si="8"/>
        <v>1</v>
      </c>
      <c r="H80">
        <f t="shared" si="8"/>
        <v>21</v>
      </c>
      <c r="I80">
        <f t="shared" si="8"/>
        <v>13</v>
      </c>
      <c r="J80">
        <f t="shared" si="8"/>
        <v>5</v>
      </c>
      <c r="K80">
        <f t="shared" si="8"/>
        <v>37</v>
      </c>
      <c r="L80">
        <f t="shared" si="6"/>
        <v>1</v>
      </c>
      <c r="M80">
        <v>1000</v>
      </c>
    </row>
    <row r="81" spans="1:13" x14ac:dyDescent="0.3">
      <c r="A81" t="s">
        <v>45</v>
      </c>
      <c r="B81">
        <f t="shared" si="8"/>
        <v>42</v>
      </c>
      <c r="C81">
        <f t="shared" si="8"/>
        <v>27</v>
      </c>
      <c r="D81">
        <f t="shared" si="8"/>
        <v>15</v>
      </c>
      <c r="E81">
        <f t="shared" si="8"/>
        <v>30</v>
      </c>
      <c r="F81">
        <f t="shared" si="8"/>
        <v>1</v>
      </c>
      <c r="G81">
        <f t="shared" si="8"/>
        <v>21</v>
      </c>
      <c r="H81">
        <f t="shared" si="8"/>
        <v>13</v>
      </c>
      <c r="I81">
        <f t="shared" si="8"/>
        <v>5</v>
      </c>
      <c r="J81">
        <f t="shared" si="8"/>
        <v>37</v>
      </c>
      <c r="K81">
        <f t="shared" si="8"/>
        <v>40</v>
      </c>
      <c r="L81">
        <f t="shared" si="6"/>
        <v>20</v>
      </c>
      <c r="M81">
        <v>1000</v>
      </c>
    </row>
    <row r="82" spans="1:13" x14ac:dyDescent="0.3">
      <c r="A82" t="s">
        <v>46</v>
      </c>
      <c r="B82">
        <f t="shared" si="8"/>
        <v>28</v>
      </c>
      <c r="C82">
        <f t="shared" si="8"/>
        <v>16</v>
      </c>
      <c r="D82">
        <f t="shared" si="8"/>
        <v>30</v>
      </c>
      <c r="E82">
        <f t="shared" si="8"/>
        <v>1</v>
      </c>
      <c r="F82">
        <f t="shared" si="8"/>
        <v>21</v>
      </c>
      <c r="G82">
        <f t="shared" si="8"/>
        <v>14</v>
      </c>
      <c r="H82">
        <f t="shared" si="8"/>
        <v>5</v>
      </c>
      <c r="I82">
        <f t="shared" si="8"/>
        <v>38</v>
      </c>
      <c r="J82">
        <f t="shared" si="8"/>
        <v>40</v>
      </c>
      <c r="K82">
        <f t="shared" si="8"/>
        <v>21</v>
      </c>
      <c r="L82">
        <f t="shared" si="6"/>
        <v>23</v>
      </c>
      <c r="M82">
        <v>1000</v>
      </c>
    </row>
    <row r="83" spans="1:13" x14ac:dyDescent="0.3">
      <c r="A83" t="s">
        <v>47</v>
      </c>
      <c r="B83">
        <f t="shared" si="8"/>
        <v>16</v>
      </c>
      <c r="C83">
        <f t="shared" si="8"/>
        <v>31</v>
      </c>
      <c r="D83">
        <f t="shared" si="8"/>
        <v>1</v>
      </c>
      <c r="E83">
        <f t="shared" si="8"/>
        <v>20</v>
      </c>
      <c r="F83">
        <f t="shared" si="8"/>
        <v>13</v>
      </c>
      <c r="G83">
        <f t="shared" si="8"/>
        <v>5</v>
      </c>
      <c r="H83">
        <f t="shared" si="8"/>
        <v>37</v>
      </c>
      <c r="I83">
        <f t="shared" si="8"/>
        <v>40</v>
      </c>
      <c r="J83">
        <f t="shared" si="8"/>
        <v>21</v>
      </c>
      <c r="K83">
        <f t="shared" si="8"/>
        <v>11</v>
      </c>
      <c r="L83">
        <f t="shared" si="6"/>
        <v>12</v>
      </c>
      <c r="M83">
        <v>1000</v>
      </c>
    </row>
    <row r="84" spans="1:13" x14ac:dyDescent="0.3">
      <c r="A84" t="s">
        <v>48</v>
      </c>
      <c r="B84">
        <f t="shared" si="8"/>
        <v>32</v>
      </c>
      <c r="C84">
        <f t="shared" si="8"/>
        <v>1</v>
      </c>
      <c r="D84">
        <f t="shared" si="8"/>
        <v>21</v>
      </c>
      <c r="E84">
        <f t="shared" si="8"/>
        <v>12</v>
      </c>
      <c r="F84">
        <f t="shared" si="8"/>
        <v>5</v>
      </c>
      <c r="G84">
        <f t="shared" si="8"/>
        <v>37</v>
      </c>
      <c r="H84">
        <f t="shared" si="8"/>
        <v>39</v>
      </c>
      <c r="I84">
        <f t="shared" si="8"/>
        <v>22</v>
      </c>
      <c r="J84">
        <f t="shared" si="8"/>
        <v>11</v>
      </c>
      <c r="K84">
        <f t="shared" si="8"/>
        <v>6</v>
      </c>
      <c r="L84">
        <f t="shared" si="6"/>
        <v>13</v>
      </c>
      <c r="M84">
        <v>1000</v>
      </c>
    </row>
    <row r="85" spans="1:13" x14ac:dyDescent="0.3">
      <c r="A85" t="s">
        <v>49</v>
      </c>
      <c r="B85">
        <f t="shared" si="8"/>
        <v>1</v>
      </c>
      <c r="C85">
        <f t="shared" si="8"/>
        <v>22</v>
      </c>
      <c r="D85">
        <f t="shared" si="8"/>
        <v>13</v>
      </c>
      <c r="E85">
        <f t="shared" si="8"/>
        <v>5</v>
      </c>
      <c r="F85">
        <f t="shared" si="8"/>
        <v>37</v>
      </c>
      <c r="G85">
        <f t="shared" si="8"/>
        <v>39</v>
      </c>
      <c r="H85">
        <f t="shared" si="8"/>
        <v>21</v>
      </c>
      <c r="I85">
        <f t="shared" si="8"/>
        <v>11</v>
      </c>
      <c r="J85">
        <f t="shared" si="8"/>
        <v>7</v>
      </c>
      <c r="K85">
        <f t="shared" si="8"/>
        <v>17</v>
      </c>
      <c r="L85">
        <f t="shared" si="6"/>
        <v>16</v>
      </c>
      <c r="M85">
        <v>1000</v>
      </c>
    </row>
    <row r="86" spans="1:13" x14ac:dyDescent="0.3">
      <c r="A86" t="s">
        <v>50</v>
      </c>
      <c r="B86">
        <f t="shared" si="8"/>
        <v>23</v>
      </c>
      <c r="C86">
        <f t="shared" si="8"/>
        <v>14</v>
      </c>
      <c r="D86">
        <f t="shared" si="8"/>
        <v>5</v>
      </c>
      <c r="E86">
        <f t="shared" si="8"/>
        <v>37</v>
      </c>
      <c r="F86">
        <f t="shared" si="8"/>
        <v>39</v>
      </c>
      <c r="G86">
        <f t="shared" si="8"/>
        <v>21</v>
      </c>
      <c r="H86">
        <f t="shared" si="8"/>
        <v>11</v>
      </c>
      <c r="I86">
        <f t="shared" si="8"/>
        <v>7</v>
      </c>
      <c r="J86">
        <f t="shared" si="8"/>
        <v>17</v>
      </c>
      <c r="K86">
        <f t="shared" si="8"/>
        <v>13</v>
      </c>
      <c r="L86">
        <f t="shared" si="6"/>
        <v>6</v>
      </c>
      <c r="M86">
        <v>1000</v>
      </c>
    </row>
    <row r="87" spans="1:13" x14ac:dyDescent="0.3">
      <c r="A87" t="s">
        <v>51</v>
      </c>
      <c r="B87">
        <f t="shared" si="8"/>
        <v>14</v>
      </c>
      <c r="C87">
        <f t="shared" si="8"/>
        <v>5</v>
      </c>
      <c r="D87">
        <f t="shared" si="8"/>
        <v>37</v>
      </c>
      <c r="E87">
        <f t="shared" si="8"/>
        <v>39</v>
      </c>
      <c r="F87">
        <f t="shared" si="8"/>
        <v>21</v>
      </c>
      <c r="G87">
        <f t="shared" si="8"/>
        <v>12</v>
      </c>
      <c r="H87">
        <f t="shared" si="8"/>
        <v>7</v>
      </c>
      <c r="I87">
        <f t="shared" si="8"/>
        <v>18</v>
      </c>
      <c r="J87">
        <f t="shared" si="8"/>
        <v>13</v>
      </c>
      <c r="K87">
        <f t="shared" si="8"/>
        <v>38</v>
      </c>
      <c r="L87">
        <f t="shared" si="6"/>
        <v>25</v>
      </c>
      <c r="M87">
        <v>1000</v>
      </c>
    </row>
    <row r="88" spans="1:13" x14ac:dyDescent="0.3">
      <c r="A88" t="s">
        <v>3</v>
      </c>
      <c r="B88">
        <f t="shared" si="8"/>
        <v>5</v>
      </c>
      <c r="C88">
        <f t="shared" si="8"/>
        <v>38</v>
      </c>
      <c r="D88">
        <f t="shared" si="8"/>
        <v>39</v>
      </c>
      <c r="E88">
        <f t="shared" si="8"/>
        <v>20</v>
      </c>
      <c r="F88">
        <f t="shared" si="8"/>
        <v>11</v>
      </c>
      <c r="G88">
        <f t="shared" si="8"/>
        <v>7</v>
      </c>
      <c r="H88">
        <f t="shared" si="8"/>
        <v>17</v>
      </c>
      <c r="I88">
        <f t="shared" si="8"/>
        <v>14</v>
      </c>
      <c r="J88">
        <f t="shared" si="8"/>
        <v>38</v>
      </c>
      <c r="K88">
        <f t="shared" si="8"/>
        <v>8</v>
      </c>
      <c r="L88">
        <f t="shared" si="6"/>
        <v>40</v>
      </c>
      <c r="M88">
        <v>1000</v>
      </c>
    </row>
    <row r="90" spans="1:13" x14ac:dyDescent="0.3">
      <c r="B90" t="s">
        <v>215</v>
      </c>
    </row>
    <row r="91" spans="1:13" x14ac:dyDescent="0.3">
      <c r="A91" t="s">
        <v>0</v>
      </c>
      <c r="B91" t="s">
        <v>3</v>
      </c>
      <c r="C91" t="s">
        <v>4</v>
      </c>
      <c r="D91" t="s">
        <v>5</v>
      </c>
      <c r="E91" t="s">
        <v>6</v>
      </c>
      <c r="F91" t="s">
        <v>7</v>
      </c>
      <c r="G91" t="s">
        <v>8</v>
      </c>
      <c r="H91" t="s">
        <v>9</v>
      </c>
      <c r="I91" t="s">
        <v>10</v>
      </c>
      <c r="J91" t="s">
        <v>1</v>
      </c>
      <c r="K91" t="s">
        <v>2</v>
      </c>
      <c r="L91" t="s">
        <v>53</v>
      </c>
      <c r="M91" t="s">
        <v>339</v>
      </c>
    </row>
    <row r="92" spans="1:13" x14ac:dyDescent="0.3">
      <c r="A92" t="s">
        <v>11</v>
      </c>
      <c r="B92">
        <f>RANK(B2,B$2:B$43,1)</f>
        <v>25</v>
      </c>
      <c r="C92">
        <f t="shared" ref="C92:K92" si="9">RANK(C2,C$2:C$43,1)</f>
        <v>32</v>
      </c>
      <c r="D92">
        <f t="shared" si="9"/>
        <v>32</v>
      </c>
      <c r="E92">
        <f t="shared" si="9"/>
        <v>15</v>
      </c>
      <c r="F92">
        <f t="shared" si="9"/>
        <v>24</v>
      </c>
      <c r="G92">
        <f t="shared" si="9"/>
        <v>34</v>
      </c>
      <c r="H92">
        <f t="shared" si="9"/>
        <v>2</v>
      </c>
      <c r="I92">
        <f t="shared" si="9"/>
        <v>31</v>
      </c>
      <c r="J92">
        <f t="shared" si="9"/>
        <v>39</v>
      </c>
      <c r="K92">
        <f t="shared" si="9"/>
        <v>36</v>
      </c>
      <c r="L92">
        <f>RANK(L2,L$2:L$43,0)</f>
        <v>1</v>
      </c>
      <c r="M92">
        <v>1000</v>
      </c>
    </row>
    <row r="93" spans="1:13" x14ac:dyDescent="0.3">
      <c r="A93" t="s">
        <v>12</v>
      </c>
      <c r="B93">
        <f t="shared" ref="B93:K108" si="10">RANK(B3,B$2:B$43,1)</f>
        <v>32</v>
      </c>
      <c r="C93">
        <f t="shared" si="10"/>
        <v>31</v>
      </c>
      <c r="D93">
        <f t="shared" si="10"/>
        <v>15</v>
      </c>
      <c r="E93">
        <f t="shared" si="10"/>
        <v>25</v>
      </c>
      <c r="F93">
        <f t="shared" si="10"/>
        <v>35</v>
      </c>
      <c r="G93">
        <f t="shared" si="10"/>
        <v>2</v>
      </c>
      <c r="H93">
        <f t="shared" si="10"/>
        <v>31</v>
      </c>
      <c r="I93">
        <f t="shared" si="10"/>
        <v>39</v>
      </c>
      <c r="J93">
        <f t="shared" si="10"/>
        <v>35</v>
      </c>
      <c r="K93">
        <f t="shared" si="10"/>
        <v>34</v>
      </c>
      <c r="L93">
        <f t="shared" ref="L93:L133" si="11">RANK(L3,L$2:L$43,0)</f>
        <v>34</v>
      </c>
      <c r="M93">
        <v>1000</v>
      </c>
    </row>
    <row r="94" spans="1:13" x14ac:dyDescent="0.3">
      <c r="A94" t="s">
        <v>13</v>
      </c>
      <c r="B94">
        <f t="shared" si="10"/>
        <v>31</v>
      </c>
      <c r="C94">
        <f t="shared" si="10"/>
        <v>14</v>
      </c>
      <c r="D94">
        <f t="shared" si="10"/>
        <v>24</v>
      </c>
      <c r="E94">
        <f t="shared" si="10"/>
        <v>35</v>
      </c>
      <c r="F94">
        <f t="shared" si="10"/>
        <v>2</v>
      </c>
      <c r="G94">
        <f t="shared" si="10"/>
        <v>30</v>
      </c>
      <c r="H94">
        <f t="shared" si="10"/>
        <v>39</v>
      </c>
      <c r="I94">
        <f t="shared" si="10"/>
        <v>35</v>
      </c>
      <c r="J94">
        <f t="shared" si="10"/>
        <v>34</v>
      </c>
      <c r="K94">
        <f t="shared" si="10"/>
        <v>17</v>
      </c>
      <c r="L94">
        <f t="shared" si="11"/>
        <v>11</v>
      </c>
      <c r="M94">
        <v>1000</v>
      </c>
    </row>
    <row r="95" spans="1:13" x14ac:dyDescent="0.3">
      <c r="A95" t="s">
        <v>14</v>
      </c>
      <c r="B95">
        <f t="shared" si="10"/>
        <v>13</v>
      </c>
      <c r="C95">
        <f t="shared" si="10"/>
        <v>23</v>
      </c>
      <c r="D95">
        <f t="shared" si="10"/>
        <v>35</v>
      </c>
      <c r="E95">
        <f t="shared" si="10"/>
        <v>2</v>
      </c>
      <c r="F95">
        <f t="shared" si="10"/>
        <v>31</v>
      </c>
      <c r="G95">
        <f t="shared" si="10"/>
        <v>39</v>
      </c>
      <c r="H95">
        <f t="shared" si="10"/>
        <v>35</v>
      </c>
      <c r="I95">
        <f t="shared" si="10"/>
        <v>34</v>
      </c>
      <c r="J95">
        <f t="shared" si="10"/>
        <v>17</v>
      </c>
      <c r="K95">
        <f t="shared" si="10"/>
        <v>38</v>
      </c>
      <c r="L95">
        <f t="shared" si="11"/>
        <v>24</v>
      </c>
      <c r="M95">
        <v>1000</v>
      </c>
    </row>
    <row r="96" spans="1:13" x14ac:dyDescent="0.3">
      <c r="A96" t="s">
        <v>15</v>
      </c>
      <c r="B96">
        <f t="shared" si="10"/>
        <v>22</v>
      </c>
      <c r="C96">
        <f t="shared" si="10"/>
        <v>35</v>
      </c>
      <c r="D96">
        <f t="shared" si="10"/>
        <v>2</v>
      </c>
      <c r="E96">
        <f t="shared" si="10"/>
        <v>32</v>
      </c>
      <c r="F96">
        <f t="shared" si="10"/>
        <v>39</v>
      </c>
      <c r="G96">
        <f t="shared" si="10"/>
        <v>35</v>
      </c>
      <c r="H96">
        <f t="shared" si="10"/>
        <v>34</v>
      </c>
      <c r="I96">
        <f t="shared" si="10"/>
        <v>16</v>
      </c>
      <c r="J96">
        <f t="shared" si="10"/>
        <v>37</v>
      </c>
      <c r="K96">
        <f t="shared" si="10"/>
        <v>27</v>
      </c>
      <c r="L96">
        <f t="shared" si="11"/>
        <v>6</v>
      </c>
      <c r="M96">
        <v>1000</v>
      </c>
    </row>
    <row r="97" spans="1:13" x14ac:dyDescent="0.3">
      <c r="A97" t="s">
        <v>16</v>
      </c>
      <c r="B97">
        <f t="shared" si="10"/>
        <v>35</v>
      </c>
      <c r="C97">
        <f t="shared" si="10"/>
        <v>2</v>
      </c>
      <c r="D97">
        <f t="shared" si="10"/>
        <v>31</v>
      </c>
      <c r="E97">
        <f t="shared" si="10"/>
        <v>39</v>
      </c>
      <c r="F97">
        <f t="shared" si="10"/>
        <v>36</v>
      </c>
      <c r="G97">
        <f t="shared" si="10"/>
        <v>33</v>
      </c>
      <c r="H97">
        <f t="shared" si="10"/>
        <v>17</v>
      </c>
      <c r="I97">
        <f t="shared" si="10"/>
        <v>37</v>
      </c>
      <c r="J97">
        <f t="shared" si="10"/>
        <v>27</v>
      </c>
      <c r="K97">
        <f t="shared" si="10"/>
        <v>12</v>
      </c>
      <c r="L97">
        <f t="shared" si="11"/>
        <v>9</v>
      </c>
      <c r="M97">
        <v>1000</v>
      </c>
    </row>
    <row r="98" spans="1:13" x14ac:dyDescent="0.3">
      <c r="A98" t="s">
        <v>17</v>
      </c>
      <c r="B98">
        <f t="shared" si="10"/>
        <v>2</v>
      </c>
      <c r="C98">
        <f t="shared" si="10"/>
        <v>30</v>
      </c>
      <c r="D98">
        <f t="shared" si="10"/>
        <v>39</v>
      </c>
      <c r="E98">
        <f t="shared" si="10"/>
        <v>36</v>
      </c>
      <c r="F98">
        <f t="shared" si="10"/>
        <v>34</v>
      </c>
      <c r="G98">
        <f t="shared" si="10"/>
        <v>17</v>
      </c>
      <c r="H98">
        <f t="shared" si="10"/>
        <v>37</v>
      </c>
      <c r="I98">
        <f t="shared" si="10"/>
        <v>26</v>
      </c>
      <c r="J98">
        <f t="shared" si="10"/>
        <v>12</v>
      </c>
      <c r="K98">
        <f t="shared" si="10"/>
        <v>4</v>
      </c>
      <c r="L98">
        <f t="shared" si="11"/>
        <v>25</v>
      </c>
      <c r="M98">
        <v>1000</v>
      </c>
    </row>
    <row r="99" spans="1:13" x14ac:dyDescent="0.3">
      <c r="A99" t="s">
        <v>18</v>
      </c>
      <c r="B99">
        <f t="shared" si="10"/>
        <v>30</v>
      </c>
      <c r="C99">
        <f t="shared" si="10"/>
        <v>39</v>
      </c>
      <c r="D99">
        <f t="shared" si="10"/>
        <v>36</v>
      </c>
      <c r="E99">
        <f t="shared" si="10"/>
        <v>34</v>
      </c>
      <c r="F99">
        <f t="shared" si="10"/>
        <v>17</v>
      </c>
      <c r="G99">
        <f t="shared" si="10"/>
        <v>37</v>
      </c>
      <c r="H99">
        <f t="shared" si="10"/>
        <v>27</v>
      </c>
      <c r="I99">
        <f t="shared" si="10"/>
        <v>11</v>
      </c>
      <c r="J99">
        <f t="shared" si="10"/>
        <v>4</v>
      </c>
      <c r="K99">
        <f t="shared" si="10"/>
        <v>24</v>
      </c>
      <c r="L99">
        <f t="shared" si="11"/>
        <v>33</v>
      </c>
      <c r="M99">
        <v>1000</v>
      </c>
    </row>
    <row r="100" spans="1:13" x14ac:dyDescent="0.3">
      <c r="A100" t="s">
        <v>19</v>
      </c>
      <c r="B100">
        <f t="shared" si="10"/>
        <v>39</v>
      </c>
      <c r="C100">
        <f t="shared" si="10"/>
        <v>36</v>
      </c>
      <c r="D100">
        <f t="shared" si="10"/>
        <v>34</v>
      </c>
      <c r="E100">
        <f t="shared" si="10"/>
        <v>18</v>
      </c>
      <c r="F100">
        <f t="shared" si="10"/>
        <v>37</v>
      </c>
      <c r="G100">
        <f t="shared" si="10"/>
        <v>26</v>
      </c>
      <c r="H100">
        <f t="shared" si="10"/>
        <v>12</v>
      </c>
      <c r="I100">
        <f t="shared" si="10"/>
        <v>4</v>
      </c>
      <c r="J100">
        <f t="shared" si="10"/>
        <v>24</v>
      </c>
      <c r="K100">
        <f t="shared" si="10"/>
        <v>11</v>
      </c>
      <c r="L100">
        <f t="shared" si="11"/>
        <v>15</v>
      </c>
      <c r="M100">
        <v>1000</v>
      </c>
    </row>
    <row r="101" spans="1:13" x14ac:dyDescent="0.3">
      <c r="A101" t="s">
        <v>20</v>
      </c>
      <c r="B101">
        <f t="shared" si="10"/>
        <v>36</v>
      </c>
      <c r="C101">
        <f t="shared" si="10"/>
        <v>34</v>
      </c>
      <c r="D101">
        <f t="shared" si="10"/>
        <v>18</v>
      </c>
      <c r="E101">
        <f t="shared" si="10"/>
        <v>37</v>
      </c>
      <c r="F101">
        <f t="shared" si="10"/>
        <v>27</v>
      </c>
      <c r="G101">
        <f t="shared" si="10"/>
        <v>12</v>
      </c>
      <c r="H101">
        <f t="shared" si="10"/>
        <v>5</v>
      </c>
      <c r="I101">
        <f t="shared" si="10"/>
        <v>23</v>
      </c>
      <c r="J101">
        <f t="shared" si="10"/>
        <v>11</v>
      </c>
      <c r="K101">
        <f t="shared" si="10"/>
        <v>20</v>
      </c>
      <c r="L101">
        <f t="shared" si="11"/>
        <v>35</v>
      </c>
      <c r="M101">
        <v>1000</v>
      </c>
    </row>
    <row r="102" spans="1:13" x14ac:dyDescent="0.3">
      <c r="A102" t="s">
        <v>21</v>
      </c>
      <c r="B102">
        <f t="shared" si="10"/>
        <v>34</v>
      </c>
      <c r="C102">
        <f t="shared" si="10"/>
        <v>17</v>
      </c>
      <c r="D102">
        <f t="shared" si="10"/>
        <v>37</v>
      </c>
      <c r="E102">
        <f t="shared" si="10"/>
        <v>28</v>
      </c>
      <c r="F102">
        <f t="shared" si="10"/>
        <v>12</v>
      </c>
      <c r="G102">
        <f t="shared" si="10"/>
        <v>5</v>
      </c>
      <c r="H102">
        <f t="shared" si="10"/>
        <v>24</v>
      </c>
      <c r="I102">
        <f t="shared" si="10"/>
        <v>10</v>
      </c>
      <c r="J102">
        <f t="shared" si="10"/>
        <v>20</v>
      </c>
      <c r="K102">
        <f t="shared" si="10"/>
        <v>23</v>
      </c>
      <c r="L102">
        <f t="shared" si="11"/>
        <v>21</v>
      </c>
      <c r="M102">
        <v>1000</v>
      </c>
    </row>
    <row r="103" spans="1:13" x14ac:dyDescent="0.3">
      <c r="A103" t="s">
        <v>22</v>
      </c>
      <c r="B103">
        <f t="shared" si="10"/>
        <v>16</v>
      </c>
      <c r="C103">
        <f t="shared" si="10"/>
        <v>37</v>
      </c>
      <c r="D103">
        <f t="shared" si="10"/>
        <v>27</v>
      </c>
      <c r="E103">
        <f t="shared" si="10"/>
        <v>12</v>
      </c>
      <c r="F103">
        <f t="shared" si="10"/>
        <v>5</v>
      </c>
      <c r="G103">
        <f t="shared" si="10"/>
        <v>24</v>
      </c>
      <c r="H103">
        <f t="shared" si="10"/>
        <v>11</v>
      </c>
      <c r="I103">
        <f t="shared" si="10"/>
        <v>19</v>
      </c>
      <c r="J103">
        <f t="shared" si="10"/>
        <v>23</v>
      </c>
      <c r="K103">
        <f t="shared" si="10"/>
        <v>33</v>
      </c>
      <c r="L103">
        <f t="shared" si="11"/>
        <v>29</v>
      </c>
      <c r="M103">
        <v>1000</v>
      </c>
    </row>
    <row r="104" spans="1:13" x14ac:dyDescent="0.3">
      <c r="A104" t="s">
        <v>23</v>
      </c>
      <c r="B104">
        <f t="shared" si="10"/>
        <v>37</v>
      </c>
      <c r="C104">
        <f t="shared" si="10"/>
        <v>26</v>
      </c>
      <c r="D104">
        <f t="shared" si="10"/>
        <v>12</v>
      </c>
      <c r="E104">
        <f t="shared" si="10"/>
        <v>5</v>
      </c>
      <c r="F104">
        <f t="shared" si="10"/>
        <v>24</v>
      </c>
      <c r="G104">
        <f t="shared" si="10"/>
        <v>11</v>
      </c>
      <c r="H104">
        <f t="shared" si="10"/>
        <v>20</v>
      </c>
      <c r="I104">
        <f t="shared" si="10"/>
        <v>22</v>
      </c>
      <c r="J104">
        <f t="shared" si="10"/>
        <v>33</v>
      </c>
      <c r="K104">
        <f t="shared" si="10"/>
        <v>29</v>
      </c>
      <c r="L104">
        <f t="shared" si="11"/>
        <v>12</v>
      </c>
      <c r="M104">
        <v>1000</v>
      </c>
    </row>
    <row r="105" spans="1:13" x14ac:dyDescent="0.3">
      <c r="A105" t="s">
        <v>24</v>
      </c>
      <c r="B105">
        <f t="shared" si="10"/>
        <v>26</v>
      </c>
      <c r="C105">
        <f t="shared" si="10"/>
        <v>11</v>
      </c>
      <c r="D105">
        <f t="shared" si="10"/>
        <v>5</v>
      </c>
      <c r="E105">
        <f t="shared" si="10"/>
        <v>25</v>
      </c>
      <c r="F105">
        <f t="shared" si="10"/>
        <v>11</v>
      </c>
      <c r="G105">
        <f t="shared" si="10"/>
        <v>20</v>
      </c>
      <c r="H105">
        <f t="shared" si="10"/>
        <v>23</v>
      </c>
      <c r="I105">
        <f t="shared" si="10"/>
        <v>33</v>
      </c>
      <c r="J105">
        <f t="shared" si="10"/>
        <v>29</v>
      </c>
      <c r="K105">
        <f t="shared" si="10"/>
        <v>10</v>
      </c>
      <c r="L105">
        <f t="shared" si="11"/>
        <v>36</v>
      </c>
      <c r="M105">
        <v>1000</v>
      </c>
    </row>
    <row r="106" spans="1:13" x14ac:dyDescent="0.3">
      <c r="A106" t="s">
        <v>25</v>
      </c>
      <c r="B106">
        <f t="shared" si="10"/>
        <v>10</v>
      </c>
      <c r="C106">
        <f t="shared" si="10"/>
        <v>4</v>
      </c>
      <c r="D106">
        <f t="shared" si="10"/>
        <v>24</v>
      </c>
      <c r="E106">
        <f t="shared" si="10"/>
        <v>11</v>
      </c>
      <c r="F106">
        <f t="shared" si="10"/>
        <v>20</v>
      </c>
      <c r="G106">
        <f t="shared" si="10"/>
        <v>23</v>
      </c>
      <c r="H106">
        <f t="shared" si="10"/>
        <v>33</v>
      </c>
      <c r="I106">
        <f t="shared" si="10"/>
        <v>28</v>
      </c>
      <c r="J106">
        <f t="shared" si="10"/>
        <v>10</v>
      </c>
      <c r="K106">
        <f t="shared" si="10"/>
        <v>17</v>
      </c>
      <c r="L106">
        <f t="shared" si="11"/>
        <v>16</v>
      </c>
      <c r="M106">
        <v>1000</v>
      </c>
    </row>
    <row r="107" spans="1:13" x14ac:dyDescent="0.3">
      <c r="A107" t="s">
        <v>26</v>
      </c>
      <c r="B107">
        <f t="shared" si="10"/>
        <v>4</v>
      </c>
      <c r="C107">
        <f t="shared" si="10"/>
        <v>23</v>
      </c>
      <c r="D107">
        <f t="shared" si="10"/>
        <v>11</v>
      </c>
      <c r="E107">
        <f t="shared" si="10"/>
        <v>21</v>
      </c>
      <c r="F107">
        <f t="shared" si="10"/>
        <v>23</v>
      </c>
      <c r="G107">
        <f t="shared" si="10"/>
        <v>32</v>
      </c>
      <c r="H107">
        <f t="shared" si="10"/>
        <v>29</v>
      </c>
      <c r="I107">
        <f t="shared" si="10"/>
        <v>9</v>
      </c>
      <c r="J107">
        <f t="shared" si="10"/>
        <v>17</v>
      </c>
      <c r="K107">
        <f t="shared" si="10"/>
        <v>15</v>
      </c>
      <c r="L107">
        <f t="shared" si="11"/>
        <v>38</v>
      </c>
      <c r="M107">
        <v>1000</v>
      </c>
    </row>
    <row r="108" spans="1:13" x14ac:dyDescent="0.3">
      <c r="A108" t="s">
        <v>27</v>
      </c>
      <c r="B108">
        <f t="shared" si="10"/>
        <v>22</v>
      </c>
      <c r="C108">
        <f t="shared" si="10"/>
        <v>10</v>
      </c>
      <c r="D108">
        <f t="shared" si="10"/>
        <v>21</v>
      </c>
      <c r="E108">
        <f t="shared" si="10"/>
        <v>24</v>
      </c>
      <c r="F108">
        <f t="shared" si="10"/>
        <v>33</v>
      </c>
      <c r="G108">
        <f t="shared" si="10"/>
        <v>28</v>
      </c>
      <c r="H108">
        <f t="shared" si="10"/>
        <v>10</v>
      </c>
      <c r="I108">
        <f t="shared" si="10"/>
        <v>16</v>
      </c>
      <c r="J108">
        <f t="shared" si="10"/>
        <v>15</v>
      </c>
      <c r="K108">
        <f t="shared" si="10"/>
        <v>7</v>
      </c>
      <c r="L108">
        <f t="shared" si="11"/>
        <v>17</v>
      </c>
      <c r="M108">
        <v>1000</v>
      </c>
    </row>
    <row r="109" spans="1:13" x14ac:dyDescent="0.3">
      <c r="A109" t="s">
        <v>28</v>
      </c>
      <c r="B109">
        <f t="shared" ref="B109:K124" si="12">RANK(B19,B$2:B$43,1)</f>
        <v>9</v>
      </c>
      <c r="C109">
        <f t="shared" si="12"/>
        <v>20</v>
      </c>
      <c r="D109">
        <f t="shared" si="12"/>
        <v>23</v>
      </c>
      <c r="E109">
        <f t="shared" si="12"/>
        <v>33</v>
      </c>
      <c r="F109">
        <f t="shared" si="12"/>
        <v>29</v>
      </c>
      <c r="G109">
        <f t="shared" si="12"/>
        <v>10</v>
      </c>
      <c r="H109">
        <f t="shared" si="12"/>
        <v>17</v>
      </c>
      <c r="I109">
        <f t="shared" si="12"/>
        <v>14</v>
      </c>
      <c r="J109">
        <f t="shared" si="12"/>
        <v>7</v>
      </c>
      <c r="K109">
        <f t="shared" si="12"/>
        <v>24</v>
      </c>
      <c r="L109">
        <f t="shared" si="11"/>
        <v>39</v>
      </c>
      <c r="M109">
        <v>1000</v>
      </c>
    </row>
    <row r="110" spans="1:13" x14ac:dyDescent="0.3">
      <c r="A110" t="s">
        <v>29</v>
      </c>
      <c r="B110">
        <f t="shared" si="12"/>
        <v>19</v>
      </c>
      <c r="C110">
        <f t="shared" si="12"/>
        <v>22</v>
      </c>
      <c r="D110">
        <f t="shared" si="12"/>
        <v>33</v>
      </c>
      <c r="E110">
        <f t="shared" si="12"/>
        <v>30</v>
      </c>
      <c r="F110">
        <f t="shared" si="12"/>
        <v>10</v>
      </c>
      <c r="G110">
        <f t="shared" si="12"/>
        <v>17</v>
      </c>
      <c r="H110">
        <f t="shared" si="12"/>
        <v>15</v>
      </c>
      <c r="I110">
        <f t="shared" si="12"/>
        <v>6</v>
      </c>
      <c r="J110">
        <f t="shared" si="12"/>
        <v>24</v>
      </c>
      <c r="K110">
        <f t="shared" si="12"/>
        <v>9</v>
      </c>
      <c r="L110">
        <f t="shared" si="11"/>
        <v>7</v>
      </c>
      <c r="M110">
        <v>1000</v>
      </c>
    </row>
    <row r="111" spans="1:13" x14ac:dyDescent="0.3">
      <c r="A111" t="s">
        <v>30</v>
      </c>
      <c r="B111">
        <f t="shared" si="12"/>
        <v>21</v>
      </c>
      <c r="C111">
        <f t="shared" si="12"/>
        <v>33</v>
      </c>
      <c r="D111">
        <f t="shared" si="12"/>
        <v>29</v>
      </c>
      <c r="E111">
        <f t="shared" si="12"/>
        <v>10</v>
      </c>
      <c r="F111">
        <f t="shared" si="12"/>
        <v>17</v>
      </c>
      <c r="G111">
        <f t="shared" si="12"/>
        <v>15</v>
      </c>
      <c r="H111">
        <f t="shared" si="12"/>
        <v>7</v>
      </c>
      <c r="I111">
        <f t="shared" si="12"/>
        <v>23</v>
      </c>
      <c r="J111">
        <f t="shared" si="12"/>
        <v>9</v>
      </c>
      <c r="K111">
        <f t="shared" si="12"/>
        <v>41</v>
      </c>
      <c r="L111">
        <f t="shared" si="11"/>
        <v>13</v>
      </c>
      <c r="M111">
        <v>1000</v>
      </c>
    </row>
    <row r="112" spans="1:13" x14ac:dyDescent="0.3">
      <c r="A112" t="s">
        <v>31</v>
      </c>
      <c r="B112">
        <f t="shared" si="12"/>
        <v>33</v>
      </c>
      <c r="C112">
        <f t="shared" si="12"/>
        <v>28</v>
      </c>
      <c r="D112">
        <f t="shared" si="12"/>
        <v>10</v>
      </c>
      <c r="E112">
        <f t="shared" si="12"/>
        <v>18</v>
      </c>
      <c r="F112">
        <f t="shared" si="12"/>
        <v>15</v>
      </c>
      <c r="G112">
        <f t="shared" si="12"/>
        <v>7</v>
      </c>
      <c r="H112">
        <f t="shared" si="12"/>
        <v>24</v>
      </c>
      <c r="I112">
        <f t="shared" si="12"/>
        <v>8</v>
      </c>
      <c r="J112">
        <f t="shared" si="12"/>
        <v>41</v>
      </c>
      <c r="K112">
        <f t="shared" si="12"/>
        <v>2</v>
      </c>
      <c r="L112">
        <f t="shared" si="11"/>
        <v>8</v>
      </c>
      <c r="M112">
        <v>1000</v>
      </c>
    </row>
    <row r="113" spans="1:13" x14ac:dyDescent="0.3">
      <c r="A113" t="s">
        <v>32</v>
      </c>
      <c r="B113">
        <f t="shared" si="12"/>
        <v>28</v>
      </c>
      <c r="C113">
        <f t="shared" si="12"/>
        <v>9</v>
      </c>
      <c r="D113">
        <f t="shared" si="12"/>
        <v>18</v>
      </c>
      <c r="E113">
        <f t="shared" si="12"/>
        <v>16</v>
      </c>
      <c r="F113">
        <f t="shared" si="12"/>
        <v>7</v>
      </c>
      <c r="G113">
        <f t="shared" si="12"/>
        <v>24</v>
      </c>
      <c r="H113">
        <f t="shared" si="12"/>
        <v>9</v>
      </c>
      <c r="I113">
        <f t="shared" si="12"/>
        <v>41</v>
      </c>
      <c r="J113">
        <f t="shared" si="12"/>
        <v>2</v>
      </c>
      <c r="K113">
        <f t="shared" si="12"/>
        <v>8</v>
      </c>
      <c r="L113">
        <f t="shared" si="11"/>
        <v>21</v>
      </c>
      <c r="M113">
        <v>1000</v>
      </c>
    </row>
    <row r="114" spans="1:13" x14ac:dyDescent="0.3">
      <c r="A114" t="s">
        <v>33</v>
      </c>
      <c r="B114">
        <f t="shared" si="12"/>
        <v>8</v>
      </c>
      <c r="C114">
        <f t="shared" si="12"/>
        <v>17</v>
      </c>
      <c r="D114">
        <f t="shared" si="12"/>
        <v>16</v>
      </c>
      <c r="E114">
        <f t="shared" si="12"/>
        <v>7</v>
      </c>
      <c r="F114">
        <f t="shared" si="12"/>
        <v>24</v>
      </c>
      <c r="G114">
        <f t="shared" si="12"/>
        <v>9</v>
      </c>
      <c r="H114">
        <f t="shared" si="12"/>
        <v>41</v>
      </c>
      <c r="I114">
        <f t="shared" si="12"/>
        <v>2</v>
      </c>
      <c r="J114">
        <f t="shared" si="12"/>
        <v>8</v>
      </c>
      <c r="K114">
        <f t="shared" si="12"/>
        <v>14</v>
      </c>
      <c r="L114">
        <f t="shared" si="11"/>
        <v>40</v>
      </c>
      <c r="M114">
        <v>1000</v>
      </c>
    </row>
    <row r="115" spans="1:13" x14ac:dyDescent="0.3">
      <c r="A115" t="s">
        <v>34</v>
      </c>
      <c r="B115">
        <f t="shared" si="12"/>
        <v>16</v>
      </c>
      <c r="C115">
        <f t="shared" si="12"/>
        <v>15</v>
      </c>
      <c r="D115">
        <f t="shared" si="12"/>
        <v>7</v>
      </c>
      <c r="E115">
        <f t="shared" si="12"/>
        <v>25</v>
      </c>
      <c r="F115">
        <f t="shared" si="12"/>
        <v>9</v>
      </c>
      <c r="G115">
        <f t="shared" si="12"/>
        <v>41</v>
      </c>
      <c r="H115">
        <f t="shared" si="12"/>
        <v>3</v>
      </c>
      <c r="I115">
        <f t="shared" si="12"/>
        <v>7</v>
      </c>
      <c r="J115">
        <f t="shared" si="12"/>
        <v>14</v>
      </c>
      <c r="K115">
        <f t="shared" si="12"/>
        <v>19</v>
      </c>
      <c r="L115">
        <f t="shared" si="11"/>
        <v>5</v>
      </c>
      <c r="M115">
        <v>1000</v>
      </c>
    </row>
    <row r="116" spans="1:13" x14ac:dyDescent="0.3">
      <c r="A116" t="s">
        <v>35</v>
      </c>
      <c r="B116">
        <f t="shared" si="12"/>
        <v>14</v>
      </c>
      <c r="C116">
        <f t="shared" si="12"/>
        <v>6</v>
      </c>
      <c r="D116">
        <f t="shared" si="12"/>
        <v>24</v>
      </c>
      <c r="E116">
        <f t="shared" si="12"/>
        <v>9</v>
      </c>
      <c r="F116">
        <f t="shared" si="12"/>
        <v>41</v>
      </c>
      <c r="G116">
        <f t="shared" si="12"/>
        <v>3</v>
      </c>
      <c r="H116">
        <f t="shared" si="12"/>
        <v>8</v>
      </c>
      <c r="I116">
        <f t="shared" si="12"/>
        <v>13</v>
      </c>
      <c r="J116">
        <f t="shared" si="12"/>
        <v>19</v>
      </c>
      <c r="K116">
        <f t="shared" si="12"/>
        <v>40</v>
      </c>
      <c r="L116">
        <f t="shared" si="11"/>
        <v>2</v>
      </c>
      <c r="M116">
        <v>1000</v>
      </c>
    </row>
    <row r="117" spans="1:13" x14ac:dyDescent="0.3">
      <c r="A117" t="s">
        <v>36</v>
      </c>
      <c r="B117">
        <f t="shared" si="12"/>
        <v>5</v>
      </c>
      <c r="C117">
        <f t="shared" si="12"/>
        <v>23</v>
      </c>
      <c r="D117">
        <f t="shared" si="12"/>
        <v>9</v>
      </c>
      <c r="E117">
        <f t="shared" si="12"/>
        <v>41</v>
      </c>
      <c r="F117">
        <f t="shared" si="12"/>
        <v>3</v>
      </c>
      <c r="G117">
        <f t="shared" si="12"/>
        <v>8</v>
      </c>
      <c r="H117">
        <f t="shared" si="12"/>
        <v>14</v>
      </c>
      <c r="I117">
        <f t="shared" si="12"/>
        <v>18</v>
      </c>
      <c r="J117">
        <f t="shared" si="12"/>
        <v>39</v>
      </c>
      <c r="K117">
        <f t="shared" si="12"/>
        <v>1</v>
      </c>
      <c r="L117">
        <f t="shared" si="11"/>
        <v>4</v>
      </c>
      <c r="M117">
        <v>1000</v>
      </c>
    </row>
    <row r="118" spans="1:13" x14ac:dyDescent="0.3">
      <c r="A118" t="s">
        <v>37</v>
      </c>
      <c r="B118">
        <f t="shared" si="12"/>
        <v>22</v>
      </c>
      <c r="C118">
        <f t="shared" si="12"/>
        <v>8</v>
      </c>
      <c r="D118">
        <f t="shared" si="12"/>
        <v>41</v>
      </c>
      <c r="E118">
        <f t="shared" si="12"/>
        <v>3</v>
      </c>
      <c r="F118">
        <f t="shared" si="12"/>
        <v>8</v>
      </c>
      <c r="G118">
        <f t="shared" si="12"/>
        <v>14</v>
      </c>
      <c r="H118">
        <f t="shared" si="12"/>
        <v>19</v>
      </c>
      <c r="I118">
        <f t="shared" si="12"/>
        <v>39</v>
      </c>
      <c r="J118">
        <f t="shared" si="12"/>
        <v>1</v>
      </c>
      <c r="K118">
        <f t="shared" si="12"/>
        <v>16</v>
      </c>
      <c r="L118">
        <f t="shared" si="11"/>
        <v>13</v>
      </c>
      <c r="M118">
        <v>1000</v>
      </c>
    </row>
    <row r="119" spans="1:13" x14ac:dyDescent="0.3">
      <c r="A119" t="s">
        <v>38</v>
      </c>
      <c r="B119">
        <f t="shared" si="12"/>
        <v>7</v>
      </c>
      <c r="C119">
        <f t="shared" si="12"/>
        <v>41</v>
      </c>
      <c r="D119">
        <f t="shared" si="12"/>
        <v>3</v>
      </c>
      <c r="E119">
        <f t="shared" si="12"/>
        <v>8</v>
      </c>
      <c r="F119">
        <f t="shared" si="12"/>
        <v>14</v>
      </c>
      <c r="G119">
        <f t="shared" si="12"/>
        <v>19</v>
      </c>
      <c r="H119">
        <f t="shared" si="12"/>
        <v>39</v>
      </c>
      <c r="I119">
        <f t="shared" si="12"/>
        <v>1</v>
      </c>
      <c r="J119">
        <f t="shared" si="12"/>
        <v>16</v>
      </c>
      <c r="K119">
        <f t="shared" si="12"/>
        <v>27</v>
      </c>
      <c r="L119">
        <f t="shared" si="11"/>
        <v>10</v>
      </c>
      <c r="M119">
        <v>1000</v>
      </c>
    </row>
    <row r="120" spans="1:13" x14ac:dyDescent="0.3">
      <c r="A120" t="s">
        <v>39</v>
      </c>
      <c r="B120">
        <f t="shared" si="12"/>
        <v>41</v>
      </c>
      <c r="C120">
        <f t="shared" si="12"/>
        <v>3</v>
      </c>
      <c r="D120">
        <f t="shared" si="12"/>
        <v>8</v>
      </c>
      <c r="E120">
        <f t="shared" si="12"/>
        <v>14</v>
      </c>
      <c r="F120">
        <f t="shared" si="12"/>
        <v>19</v>
      </c>
      <c r="G120">
        <f t="shared" si="12"/>
        <v>39</v>
      </c>
      <c r="H120">
        <f t="shared" si="12"/>
        <v>1</v>
      </c>
      <c r="I120">
        <f t="shared" si="12"/>
        <v>15</v>
      </c>
      <c r="J120">
        <f t="shared" si="12"/>
        <v>27</v>
      </c>
      <c r="K120">
        <f t="shared" si="12"/>
        <v>13</v>
      </c>
      <c r="L120">
        <f t="shared" si="11"/>
        <v>28</v>
      </c>
      <c r="M120">
        <v>1000</v>
      </c>
    </row>
    <row r="121" spans="1:13" x14ac:dyDescent="0.3">
      <c r="A121" t="s">
        <v>40</v>
      </c>
      <c r="B121">
        <f t="shared" si="12"/>
        <v>3</v>
      </c>
      <c r="C121">
        <f t="shared" si="12"/>
        <v>7</v>
      </c>
      <c r="D121">
        <f t="shared" si="12"/>
        <v>14</v>
      </c>
      <c r="E121">
        <f t="shared" si="12"/>
        <v>20</v>
      </c>
      <c r="F121">
        <f t="shared" si="12"/>
        <v>39</v>
      </c>
      <c r="G121">
        <f t="shared" si="12"/>
        <v>1</v>
      </c>
      <c r="H121">
        <f t="shared" si="12"/>
        <v>16</v>
      </c>
      <c r="I121">
        <f t="shared" si="12"/>
        <v>26</v>
      </c>
      <c r="J121">
        <f t="shared" si="12"/>
        <v>13</v>
      </c>
      <c r="K121">
        <f t="shared" si="12"/>
        <v>42</v>
      </c>
      <c r="L121">
        <f t="shared" si="11"/>
        <v>41</v>
      </c>
      <c r="M121">
        <v>1000</v>
      </c>
    </row>
    <row r="122" spans="1:13" x14ac:dyDescent="0.3">
      <c r="A122" t="s">
        <v>41</v>
      </c>
      <c r="B122">
        <f t="shared" si="12"/>
        <v>6</v>
      </c>
      <c r="C122">
        <f t="shared" si="12"/>
        <v>13</v>
      </c>
      <c r="D122">
        <f t="shared" si="12"/>
        <v>20</v>
      </c>
      <c r="E122">
        <f t="shared" si="12"/>
        <v>39</v>
      </c>
      <c r="F122">
        <f t="shared" si="12"/>
        <v>1</v>
      </c>
      <c r="G122">
        <f t="shared" si="12"/>
        <v>16</v>
      </c>
      <c r="H122">
        <f t="shared" si="12"/>
        <v>27</v>
      </c>
      <c r="I122">
        <f t="shared" si="12"/>
        <v>12</v>
      </c>
      <c r="J122">
        <f t="shared" si="12"/>
        <v>42</v>
      </c>
      <c r="K122">
        <f t="shared" si="12"/>
        <v>21</v>
      </c>
      <c r="L122">
        <f t="shared" si="11"/>
        <v>26</v>
      </c>
      <c r="M122">
        <v>1000</v>
      </c>
    </row>
    <row r="123" spans="1:13" x14ac:dyDescent="0.3">
      <c r="A123" t="s">
        <v>42</v>
      </c>
      <c r="B123">
        <f t="shared" si="12"/>
        <v>12</v>
      </c>
      <c r="C123">
        <f t="shared" si="12"/>
        <v>19</v>
      </c>
      <c r="D123">
        <f t="shared" si="12"/>
        <v>39</v>
      </c>
      <c r="E123">
        <f t="shared" si="12"/>
        <v>1</v>
      </c>
      <c r="F123">
        <f t="shared" si="12"/>
        <v>16</v>
      </c>
      <c r="G123">
        <f t="shared" si="12"/>
        <v>26</v>
      </c>
      <c r="H123">
        <f t="shared" si="12"/>
        <v>13</v>
      </c>
      <c r="I123">
        <f t="shared" si="12"/>
        <v>42</v>
      </c>
      <c r="J123">
        <f t="shared" si="12"/>
        <v>21</v>
      </c>
      <c r="K123">
        <f t="shared" si="12"/>
        <v>31</v>
      </c>
      <c r="L123">
        <f t="shared" si="11"/>
        <v>19</v>
      </c>
      <c r="M123">
        <v>1000</v>
      </c>
    </row>
    <row r="124" spans="1:13" x14ac:dyDescent="0.3">
      <c r="A124" t="s">
        <v>43</v>
      </c>
      <c r="B124">
        <f t="shared" si="12"/>
        <v>18</v>
      </c>
      <c r="C124">
        <f t="shared" si="12"/>
        <v>39</v>
      </c>
      <c r="D124">
        <f t="shared" si="12"/>
        <v>1</v>
      </c>
      <c r="E124">
        <f t="shared" si="12"/>
        <v>17</v>
      </c>
      <c r="F124">
        <f t="shared" si="12"/>
        <v>27</v>
      </c>
      <c r="G124">
        <f t="shared" si="12"/>
        <v>13</v>
      </c>
      <c r="H124">
        <f t="shared" si="12"/>
        <v>42</v>
      </c>
      <c r="I124">
        <f t="shared" si="12"/>
        <v>20</v>
      </c>
      <c r="J124">
        <f t="shared" si="12"/>
        <v>31</v>
      </c>
      <c r="K124">
        <f t="shared" si="12"/>
        <v>39</v>
      </c>
      <c r="L124">
        <f t="shared" si="11"/>
        <v>32</v>
      </c>
      <c r="M124">
        <v>1000</v>
      </c>
    </row>
    <row r="125" spans="1:13" x14ac:dyDescent="0.3">
      <c r="A125" t="s">
        <v>44</v>
      </c>
      <c r="B125">
        <f t="shared" ref="B125:K133" si="13">RANK(B35,B$2:B$43,1)</f>
        <v>39</v>
      </c>
      <c r="C125">
        <f t="shared" si="13"/>
        <v>1</v>
      </c>
      <c r="D125">
        <f t="shared" si="13"/>
        <v>17</v>
      </c>
      <c r="E125">
        <f t="shared" si="13"/>
        <v>28</v>
      </c>
      <c r="F125">
        <f t="shared" si="13"/>
        <v>13</v>
      </c>
      <c r="G125">
        <f t="shared" si="13"/>
        <v>42</v>
      </c>
      <c r="H125">
        <f t="shared" si="13"/>
        <v>21</v>
      </c>
      <c r="I125">
        <f t="shared" si="13"/>
        <v>30</v>
      </c>
      <c r="J125">
        <f t="shared" si="13"/>
        <v>38</v>
      </c>
      <c r="K125">
        <f t="shared" si="13"/>
        <v>6</v>
      </c>
      <c r="L125">
        <f t="shared" si="11"/>
        <v>42</v>
      </c>
      <c r="M125">
        <v>1000</v>
      </c>
    </row>
    <row r="126" spans="1:13" x14ac:dyDescent="0.3">
      <c r="A126" t="s">
        <v>45</v>
      </c>
      <c r="B126">
        <f t="shared" si="13"/>
        <v>1</v>
      </c>
      <c r="C126">
        <f t="shared" si="13"/>
        <v>16</v>
      </c>
      <c r="D126">
        <f t="shared" si="13"/>
        <v>27</v>
      </c>
      <c r="E126">
        <f t="shared" si="13"/>
        <v>13</v>
      </c>
      <c r="F126">
        <f t="shared" si="13"/>
        <v>42</v>
      </c>
      <c r="G126">
        <f t="shared" si="13"/>
        <v>21</v>
      </c>
      <c r="H126">
        <f t="shared" si="13"/>
        <v>30</v>
      </c>
      <c r="I126">
        <f t="shared" si="13"/>
        <v>38</v>
      </c>
      <c r="J126">
        <f t="shared" si="13"/>
        <v>6</v>
      </c>
      <c r="K126">
        <f t="shared" si="13"/>
        <v>3</v>
      </c>
      <c r="L126">
        <f t="shared" si="11"/>
        <v>21</v>
      </c>
      <c r="M126">
        <v>1000</v>
      </c>
    </row>
    <row r="127" spans="1:13" x14ac:dyDescent="0.3">
      <c r="A127" t="s">
        <v>46</v>
      </c>
      <c r="B127">
        <f t="shared" si="13"/>
        <v>15</v>
      </c>
      <c r="C127">
        <f t="shared" si="13"/>
        <v>26</v>
      </c>
      <c r="D127">
        <f t="shared" si="13"/>
        <v>13</v>
      </c>
      <c r="E127">
        <f t="shared" si="13"/>
        <v>42</v>
      </c>
      <c r="F127">
        <f t="shared" si="13"/>
        <v>21</v>
      </c>
      <c r="G127">
        <f t="shared" si="13"/>
        <v>29</v>
      </c>
      <c r="H127">
        <f t="shared" si="13"/>
        <v>38</v>
      </c>
      <c r="I127">
        <f t="shared" si="13"/>
        <v>5</v>
      </c>
      <c r="J127">
        <f t="shared" si="13"/>
        <v>3</v>
      </c>
      <c r="K127">
        <f t="shared" si="13"/>
        <v>21</v>
      </c>
      <c r="L127">
        <f t="shared" si="11"/>
        <v>20</v>
      </c>
      <c r="M127">
        <v>1000</v>
      </c>
    </row>
    <row r="128" spans="1:13" x14ac:dyDescent="0.3">
      <c r="A128" t="s">
        <v>47</v>
      </c>
      <c r="B128">
        <f t="shared" si="13"/>
        <v>26</v>
      </c>
      <c r="C128">
        <f t="shared" si="13"/>
        <v>12</v>
      </c>
      <c r="D128">
        <f t="shared" si="13"/>
        <v>42</v>
      </c>
      <c r="E128">
        <f t="shared" si="13"/>
        <v>22</v>
      </c>
      <c r="F128">
        <f t="shared" si="13"/>
        <v>30</v>
      </c>
      <c r="G128">
        <f t="shared" si="13"/>
        <v>38</v>
      </c>
      <c r="H128">
        <f t="shared" si="13"/>
        <v>6</v>
      </c>
      <c r="I128">
        <f t="shared" si="13"/>
        <v>3</v>
      </c>
      <c r="J128">
        <f t="shared" si="13"/>
        <v>21</v>
      </c>
      <c r="K128">
        <f t="shared" si="13"/>
        <v>32</v>
      </c>
      <c r="L128">
        <f t="shared" si="11"/>
        <v>31</v>
      </c>
      <c r="M128">
        <v>1000</v>
      </c>
    </row>
    <row r="129" spans="1:13" x14ac:dyDescent="0.3">
      <c r="A129" t="s">
        <v>48</v>
      </c>
      <c r="B129">
        <f t="shared" si="13"/>
        <v>11</v>
      </c>
      <c r="C129">
        <f t="shared" si="13"/>
        <v>42</v>
      </c>
      <c r="D129">
        <f t="shared" si="13"/>
        <v>22</v>
      </c>
      <c r="E129">
        <f t="shared" si="13"/>
        <v>31</v>
      </c>
      <c r="F129">
        <f t="shared" si="13"/>
        <v>38</v>
      </c>
      <c r="G129">
        <f t="shared" si="13"/>
        <v>6</v>
      </c>
      <c r="H129">
        <f t="shared" si="13"/>
        <v>4</v>
      </c>
      <c r="I129">
        <f t="shared" si="13"/>
        <v>20</v>
      </c>
      <c r="J129">
        <f t="shared" si="13"/>
        <v>32</v>
      </c>
      <c r="K129">
        <f t="shared" si="13"/>
        <v>37</v>
      </c>
      <c r="L129">
        <f t="shared" si="11"/>
        <v>30</v>
      </c>
      <c r="M129">
        <v>1000</v>
      </c>
    </row>
    <row r="130" spans="1:13" x14ac:dyDescent="0.3">
      <c r="A130" t="s">
        <v>49</v>
      </c>
      <c r="B130">
        <f t="shared" si="13"/>
        <v>42</v>
      </c>
      <c r="C130">
        <f t="shared" si="13"/>
        <v>21</v>
      </c>
      <c r="D130">
        <f t="shared" si="13"/>
        <v>30</v>
      </c>
      <c r="E130">
        <f t="shared" si="13"/>
        <v>38</v>
      </c>
      <c r="F130">
        <f t="shared" si="13"/>
        <v>6</v>
      </c>
      <c r="G130">
        <f t="shared" si="13"/>
        <v>4</v>
      </c>
      <c r="H130">
        <f t="shared" si="13"/>
        <v>21</v>
      </c>
      <c r="I130">
        <f t="shared" si="13"/>
        <v>31</v>
      </c>
      <c r="J130">
        <f t="shared" si="13"/>
        <v>36</v>
      </c>
      <c r="K130">
        <f t="shared" si="13"/>
        <v>26</v>
      </c>
      <c r="L130">
        <f t="shared" si="11"/>
        <v>27</v>
      </c>
      <c r="M130">
        <v>1000</v>
      </c>
    </row>
    <row r="131" spans="1:13" x14ac:dyDescent="0.3">
      <c r="A131" t="s">
        <v>50</v>
      </c>
      <c r="B131">
        <f t="shared" si="13"/>
        <v>20</v>
      </c>
      <c r="C131">
        <f t="shared" si="13"/>
        <v>29</v>
      </c>
      <c r="D131">
        <f t="shared" si="13"/>
        <v>38</v>
      </c>
      <c r="E131">
        <f t="shared" si="13"/>
        <v>6</v>
      </c>
      <c r="F131">
        <f t="shared" si="13"/>
        <v>4</v>
      </c>
      <c r="G131">
        <f t="shared" si="13"/>
        <v>21</v>
      </c>
      <c r="H131">
        <f t="shared" si="13"/>
        <v>31</v>
      </c>
      <c r="I131">
        <f t="shared" si="13"/>
        <v>36</v>
      </c>
      <c r="J131">
        <f t="shared" si="13"/>
        <v>26</v>
      </c>
      <c r="K131">
        <f t="shared" si="13"/>
        <v>30</v>
      </c>
      <c r="L131">
        <f t="shared" si="11"/>
        <v>37</v>
      </c>
      <c r="M131">
        <v>1000</v>
      </c>
    </row>
    <row r="132" spans="1:13" x14ac:dyDescent="0.3">
      <c r="A132" t="s">
        <v>51</v>
      </c>
      <c r="B132">
        <f t="shared" si="13"/>
        <v>29</v>
      </c>
      <c r="C132">
        <f t="shared" si="13"/>
        <v>38</v>
      </c>
      <c r="D132">
        <f t="shared" si="13"/>
        <v>6</v>
      </c>
      <c r="E132">
        <f t="shared" si="13"/>
        <v>4</v>
      </c>
      <c r="F132">
        <f t="shared" si="13"/>
        <v>21</v>
      </c>
      <c r="G132">
        <f t="shared" si="13"/>
        <v>30</v>
      </c>
      <c r="H132">
        <f t="shared" si="13"/>
        <v>36</v>
      </c>
      <c r="I132">
        <f t="shared" si="13"/>
        <v>25</v>
      </c>
      <c r="J132">
        <f t="shared" si="13"/>
        <v>30</v>
      </c>
      <c r="K132">
        <f t="shared" si="13"/>
        <v>4</v>
      </c>
      <c r="L132">
        <f t="shared" si="11"/>
        <v>18</v>
      </c>
      <c r="M132">
        <v>1000</v>
      </c>
    </row>
    <row r="133" spans="1:13" x14ac:dyDescent="0.3">
      <c r="A133" t="s">
        <v>3</v>
      </c>
      <c r="B133">
        <f t="shared" si="13"/>
        <v>38</v>
      </c>
      <c r="C133">
        <f t="shared" si="13"/>
        <v>5</v>
      </c>
      <c r="D133">
        <f t="shared" si="13"/>
        <v>4</v>
      </c>
      <c r="E133">
        <f t="shared" si="13"/>
        <v>22</v>
      </c>
      <c r="F133">
        <f t="shared" si="13"/>
        <v>31</v>
      </c>
      <c r="G133">
        <f t="shared" si="13"/>
        <v>36</v>
      </c>
      <c r="H133">
        <f t="shared" si="13"/>
        <v>26</v>
      </c>
      <c r="I133">
        <f t="shared" si="13"/>
        <v>29</v>
      </c>
      <c r="J133">
        <f t="shared" si="13"/>
        <v>4</v>
      </c>
      <c r="K133">
        <f t="shared" si="13"/>
        <v>35</v>
      </c>
      <c r="L133">
        <f t="shared" si="11"/>
        <v>3</v>
      </c>
      <c r="M133">
        <v>1000</v>
      </c>
    </row>
  </sheetData>
  <mergeCells count="1">
    <mergeCell ref="Q31:W37"/>
  </mergeCells>
  <conditionalFormatting sqref="B2:K43">
    <cfRule type="colorScale" priority="3">
      <colorScale>
        <cfvo type="min"/>
        <cfvo type="percentile" val="50"/>
        <cfvo type="max"/>
        <color rgb="FFF8696B"/>
        <color rgb="FFFFEB84"/>
        <color rgb="FF63BE7B"/>
      </colorScale>
    </cfRule>
  </conditionalFormatting>
  <conditionalFormatting sqref="B47:K89">
    <cfRule type="colorScale" priority="2">
      <colorScale>
        <cfvo type="min"/>
        <cfvo type="percentile" val="50"/>
        <cfvo type="max"/>
        <color rgb="FFF8696B"/>
        <color rgb="FFFFEB84"/>
        <color rgb="FF63BE7B"/>
      </colorScale>
    </cfRule>
  </conditionalFormatting>
  <conditionalFormatting sqref="B92:K133">
    <cfRule type="colorScale" priority="1">
      <colorScale>
        <cfvo type="min"/>
        <cfvo type="percentile" val="50"/>
        <cfvo type="max"/>
        <color rgb="FFF8696B"/>
        <color rgb="FFFFEB84"/>
        <color rgb="FF63BE7B"/>
      </colorScale>
    </cfRule>
  </conditionalFormatting>
  <hyperlinks>
    <hyperlink ref="Q31:W37" location="'antidiskriminative (Prod.ind)'!J183" display="Am Anfang und am Ende der Zeitreihe zeigen die naiven KPI-Wete eine Art Synchronizität mit den optimierten Ergebnissen…" xr:uid="{964E25CC-6706-48B9-9F83-BC61DDAD33C2}"/>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65AEE-17C5-4B27-82B0-915F56167873}">
  <dimension ref="A5:P195"/>
  <sheetViews>
    <sheetView topLeftCell="A139" zoomScale="49" workbookViewId="0">
      <selection activeCell="AJ171" sqref="AJ171"/>
    </sheetView>
  </sheetViews>
  <sheetFormatPr defaultColWidth="8.88671875" defaultRowHeight="14.4" x14ac:dyDescent="0.3"/>
  <sheetData>
    <row r="5" spans="1:13" ht="28.8" x14ac:dyDescent="0.3">
      <c r="A5" s="2" t="s">
        <v>55</v>
      </c>
      <c r="B5" s="3">
        <v>5336281</v>
      </c>
      <c r="C5" s="2" t="s">
        <v>56</v>
      </c>
      <c r="D5" s="3">
        <v>42</v>
      </c>
      <c r="E5" s="2" t="s">
        <v>57</v>
      </c>
      <c r="F5" s="3">
        <v>11</v>
      </c>
      <c r="G5" s="2" t="s">
        <v>58</v>
      </c>
      <c r="H5" s="3">
        <v>42</v>
      </c>
      <c r="I5" s="2" t="s">
        <v>59</v>
      </c>
      <c r="J5" s="3">
        <v>0</v>
      </c>
      <c r="K5" s="2" t="s">
        <v>60</v>
      </c>
      <c r="L5" s="3" t="s">
        <v>340</v>
      </c>
    </row>
    <row r="7" spans="1:13" x14ac:dyDescent="0.3">
      <c r="A7" s="4" t="s">
        <v>62</v>
      </c>
      <c r="B7" s="5" t="s">
        <v>63</v>
      </c>
      <c r="C7" s="5" t="s">
        <v>64</v>
      </c>
      <c r="D7" s="5" t="s">
        <v>65</v>
      </c>
      <c r="E7" s="5" t="s">
        <v>66</v>
      </c>
      <c r="F7" s="5" t="s">
        <v>67</v>
      </c>
      <c r="G7" s="5" t="s">
        <v>68</v>
      </c>
      <c r="H7" s="5" t="s">
        <v>69</v>
      </c>
      <c r="I7" s="5" t="s">
        <v>70</v>
      </c>
      <c r="J7" s="5" t="s">
        <v>71</v>
      </c>
      <c r="K7" s="5" t="s">
        <v>72</v>
      </c>
      <c r="L7" s="5" t="s">
        <v>341</v>
      </c>
      <c r="M7" s="5" t="s">
        <v>342</v>
      </c>
    </row>
    <row r="8" spans="1:13" x14ac:dyDescent="0.3">
      <c r="A8" s="5" t="s">
        <v>74</v>
      </c>
      <c r="B8" s="22">
        <f>OAM_Ymanipul!$B$93</f>
        <v>25</v>
      </c>
      <c r="C8" s="4">
        <v>32</v>
      </c>
      <c r="D8" s="4">
        <v>32</v>
      </c>
      <c r="E8" s="4">
        <v>15</v>
      </c>
      <c r="F8" s="4">
        <v>24</v>
      </c>
      <c r="G8" s="4">
        <v>34</v>
      </c>
      <c r="H8" s="4">
        <v>2</v>
      </c>
      <c r="I8" s="4">
        <v>31</v>
      </c>
      <c r="J8" s="4">
        <v>39</v>
      </c>
      <c r="K8" s="4">
        <v>36</v>
      </c>
      <c r="L8" s="22">
        <f>'antidiskriminative (Prod.ind)'!P8</f>
        <v>1</v>
      </c>
      <c r="M8" s="4">
        <v>1000</v>
      </c>
    </row>
    <row r="9" spans="1:13" x14ac:dyDescent="0.3">
      <c r="A9" s="5" t="s">
        <v>75</v>
      </c>
      <c r="B9" s="4">
        <v>32</v>
      </c>
      <c r="C9" s="4">
        <v>31</v>
      </c>
      <c r="D9" s="4">
        <v>15</v>
      </c>
      <c r="E9" s="4">
        <v>25</v>
      </c>
      <c r="F9" s="4">
        <v>35</v>
      </c>
      <c r="G9" s="4">
        <v>2</v>
      </c>
      <c r="H9" s="4">
        <v>31</v>
      </c>
      <c r="I9" s="4">
        <v>39</v>
      </c>
      <c r="J9" s="4">
        <v>35</v>
      </c>
      <c r="K9" s="4">
        <v>34</v>
      </c>
      <c r="L9" s="4">
        <v>34</v>
      </c>
      <c r="M9" s="4">
        <v>1000</v>
      </c>
    </row>
    <row r="10" spans="1:13" x14ac:dyDescent="0.3">
      <c r="A10" s="5" t="s">
        <v>76</v>
      </c>
      <c r="B10" s="4">
        <v>31</v>
      </c>
      <c r="C10" s="4">
        <v>14</v>
      </c>
      <c r="D10" s="4">
        <v>24</v>
      </c>
      <c r="E10" s="4">
        <v>35</v>
      </c>
      <c r="F10" s="4">
        <v>2</v>
      </c>
      <c r="G10" s="4">
        <v>30</v>
      </c>
      <c r="H10" s="4">
        <v>39</v>
      </c>
      <c r="I10" s="4">
        <v>35</v>
      </c>
      <c r="J10" s="4">
        <v>34</v>
      </c>
      <c r="K10" s="4">
        <v>17</v>
      </c>
      <c r="L10" s="4">
        <v>11</v>
      </c>
      <c r="M10" s="4">
        <v>1000</v>
      </c>
    </row>
    <row r="11" spans="1:13" x14ac:dyDescent="0.3">
      <c r="A11" s="5" t="s">
        <v>77</v>
      </c>
      <c r="B11" s="4">
        <v>13</v>
      </c>
      <c r="C11" s="4">
        <v>23</v>
      </c>
      <c r="D11" s="4">
        <v>35</v>
      </c>
      <c r="E11" s="4">
        <v>2</v>
      </c>
      <c r="F11" s="4">
        <v>31</v>
      </c>
      <c r="G11" s="4">
        <v>39</v>
      </c>
      <c r="H11" s="4">
        <v>35</v>
      </c>
      <c r="I11" s="4">
        <v>34</v>
      </c>
      <c r="J11" s="4">
        <v>17</v>
      </c>
      <c r="K11" s="4">
        <v>38</v>
      </c>
      <c r="L11" s="4">
        <v>24</v>
      </c>
      <c r="M11" s="4">
        <v>1000</v>
      </c>
    </row>
    <row r="12" spans="1:13" x14ac:dyDescent="0.3">
      <c r="A12" s="5" t="s">
        <v>78</v>
      </c>
      <c r="B12" s="4">
        <v>22</v>
      </c>
      <c r="C12" s="4">
        <v>35</v>
      </c>
      <c r="D12" s="4">
        <v>2</v>
      </c>
      <c r="E12" s="4">
        <v>32</v>
      </c>
      <c r="F12" s="4">
        <v>39</v>
      </c>
      <c r="G12" s="4">
        <v>35</v>
      </c>
      <c r="H12" s="4">
        <v>34</v>
      </c>
      <c r="I12" s="4">
        <v>16</v>
      </c>
      <c r="J12" s="4">
        <v>37</v>
      </c>
      <c r="K12" s="4">
        <v>27</v>
      </c>
      <c r="L12" s="4">
        <v>6</v>
      </c>
      <c r="M12" s="4">
        <v>1000</v>
      </c>
    </row>
    <row r="13" spans="1:13" x14ac:dyDescent="0.3">
      <c r="A13" s="5" t="s">
        <v>79</v>
      </c>
      <c r="B13" s="4">
        <v>35</v>
      </c>
      <c r="C13" s="4">
        <v>2</v>
      </c>
      <c r="D13" s="4">
        <v>31</v>
      </c>
      <c r="E13" s="4">
        <v>39</v>
      </c>
      <c r="F13" s="4">
        <v>36</v>
      </c>
      <c r="G13" s="4">
        <v>33</v>
      </c>
      <c r="H13" s="4">
        <v>17</v>
      </c>
      <c r="I13" s="4">
        <v>37</v>
      </c>
      <c r="J13" s="4">
        <v>27</v>
      </c>
      <c r="K13" s="4">
        <v>12</v>
      </c>
      <c r="L13" s="4">
        <v>9</v>
      </c>
      <c r="M13" s="4">
        <v>1000</v>
      </c>
    </row>
    <row r="14" spans="1:13" x14ac:dyDescent="0.3">
      <c r="A14" s="5" t="s">
        <v>80</v>
      </c>
      <c r="B14" s="4">
        <v>2</v>
      </c>
      <c r="C14" s="4">
        <v>30</v>
      </c>
      <c r="D14" s="4">
        <v>39</v>
      </c>
      <c r="E14" s="4">
        <v>36</v>
      </c>
      <c r="F14" s="4">
        <v>34</v>
      </c>
      <c r="G14" s="4">
        <v>17</v>
      </c>
      <c r="H14" s="4">
        <v>37</v>
      </c>
      <c r="I14" s="4">
        <v>26</v>
      </c>
      <c r="J14" s="4">
        <v>12</v>
      </c>
      <c r="K14" s="4">
        <v>4</v>
      </c>
      <c r="L14" s="4">
        <v>25</v>
      </c>
      <c r="M14" s="4">
        <v>1000</v>
      </c>
    </row>
    <row r="15" spans="1:13" x14ac:dyDescent="0.3">
      <c r="A15" s="5" t="s">
        <v>81</v>
      </c>
      <c r="B15" s="4">
        <v>30</v>
      </c>
      <c r="C15" s="4">
        <v>39</v>
      </c>
      <c r="D15" s="4">
        <v>36</v>
      </c>
      <c r="E15" s="4">
        <v>34</v>
      </c>
      <c r="F15" s="4">
        <v>17</v>
      </c>
      <c r="G15" s="4">
        <v>37</v>
      </c>
      <c r="H15" s="4">
        <v>27</v>
      </c>
      <c r="I15" s="4">
        <v>11</v>
      </c>
      <c r="J15" s="4">
        <v>4</v>
      </c>
      <c r="K15" s="4">
        <v>24</v>
      </c>
      <c r="L15" s="4">
        <v>33</v>
      </c>
      <c r="M15" s="4">
        <v>1000</v>
      </c>
    </row>
    <row r="16" spans="1:13" x14ac:dyDescent="0.3">
      <c r="A16" s="5" t="s">
        <v>82</v>
      </c>
      <c r="B16" s="4">
        <v>39</v>
      </c>
      <c r="C16" s="4">
        <v>36</v>
      </c>
      <c r="D16" s="4">
        <v>34</v>
      </c>
      <c r="E16" s="4">
        <v>18</v>
      </c>
      <c r="F16" s="4">
        <v>37</v>
      </c>
      <c r="G16" s="4">
        <v>26</v>
      </c>
      <c r="H16" s="4">
        <v>12</v>
      </c>
      <c r="I16" s="4">
        <v>4</v>
      </c>
      <c r="J16" s="4">
        <v>24</v>
      </c>
      <c r="K16" s="4">
        <v>11</v>
      </c>
      <c r="L16" s="4">
        <v>15</v>
      </c>
      <c r="M16" s="4">
        <v>1000</v>
      </c>
    </row>
    <row r="17" spans="1:13" x14ac:dyDescent="0.3">
      <c r="A17" s="5" t="s">
        <v>83</v>
      </c>
      <c r="B17" s="4">
        <v>36</v>
      </c>
      <c r="C17" s="4">
        <v>34</v>
      </c>
      <c r="D17" s="4">
        <v>18</v>
      </c>
      <c r="E17" s="4">
        <v>37</v>
      </c>
      <c r="F17" s="4">
        <v>27</v>
      </c>
      <c r="G17" s="4">
        <v>12</v>
      </c>
      <c r="H17" s="4">
        <v>5</v>
      </c>
      <c r="I17" s="4">
        <v>23</v>
      </c>
      <c r="J17" s="4">
        <v>11</v>
      </c>
      <c r="K17" s="4">
        <v>20</v>
      </c>
      <c r="L17" s="4">
        <v>35</v>
      </c>
      <c r="M17" s="4">
        <v>1000</v>
      </c>
    </row>
    <row r="18" spans="1:13" x14ac:dyDescent="0.3">
      <c r="A18" s="5" t="s">
        <v>84</v>
      </c>
      <c r="B18" s="4">
        <v>34</v>
      </c>
      <c r="C18" s="4">
        <v>17</v>
      </c>
      <c r="D18" s="4">
        <v>37</v>
      </c>
      <c r="E18" s="4">
        <v>28</v>
      </c>
      <c r="F18" s="4">
        <v>12</v>
      </c>
      <c r="G18" s="4">
        <v>5</v>
      </c>
      <c r="H18" s="4">
        <v>24</v>
      </c>
      <c r="I18" s="4">
        <v>10</v>
      </c>
      <c r="J18" s="4">
        <v>20</v>
      </c>
      <c r="K18" s="4">
        <v>23</v>
      </c>
      <c r="L18" s="4">
        <v>21</v>
      </c>
      <c r="M18" s="4">
        <v>1000</v>
      </c>
    </row>
    <row r="19" spans="1:13" x14ac:dyDescent="0.3">
      <c r="A19" s="5" t="s">
        <v>85</v>
      </c>
      <c r="B19" s="4">
        <v>16</v>
      </c>
      <c r="C19" s="4">
        <v>37</v>
      </c>
      <c r="D19" s="4">
        <v>27</v>
      </c>
      <c r="E19" s="4">
        <v>12</v>
      </c>
      <c r="F19" s="4">
        <v>5</v>
      </c>
      <c r="G19" s="4">
        <v>24</v>
      </c>
      <c r="H19" s="4">
        <v>11</v>
      </c>
      <c r="I19" s="4">
        <v>19</v>
      </c>
      <c r="J19" s="4">
        <v>23</v>
      </c>
      <c r="K19" s="4">
        <v>33</v>
      </c>
      <c r="L19" s="4">
        <v>29</v>
      </c>
      <c r="M19" s="4">
        <v>1000</v>
      </c>
    </row>
    <row r="20" spans="1:13" x14ac:dyDescent="0.3">
      <c r="A20" s="5" t="s">
        <v>86</v>
      </c>
      <c r="B20" s="4">
        <v>37</v>
      </c>
      <c r="C20" s="4">
        <v>26</v>
      </c>
      <c r="D20" s="4">
        <v>12</v>
      </c>
      <c r="E20" s="4">
        <v>5</v>
      </c>
      <c r="F20" s="4">
        <v>24</v>
      </c>
      <c r="G20" s="4">
        <v>11</v>
      </c>
      <c r="H20" s="4">
        <v>20</v>
      </c>
      <c r="I20" s="4">
        <v>22</v>
      </c>
      <c r="J20" s="4">
        <v>33</v>
      </c>
      <c r="K20" s="4">
        <v>29</v>
      </c>
      <c r="L20" s="4">
        <v>12</v>
      </c>
      <c r="M20" s="4">
        <v>1000</v>
      </c>
    </row>
    <row r="21" spans="1:13" x14ac:dyDescent="0.3">
      <c r="A21" s="5" t="s">
        <v>87</v>
      </c>
      <c r="B21" s="4">
        <v>26</v>
      </c>
      <c r="C21" s="4">
        <v>11</v>
      </c>
      <c r="D21" s="4">
        <v>5</v>
      </c>
      <c r="E21" s="4">
        <v>25</v>
      </c>
      <c r="F21" s="4">
        <v>11</v>
      </c>
      <c r="G21" s="4">
        <v>20</v>
      </c>
      <c r="H21" s="4">
        <v>23</v>
      </c>
      <c r="I21" s="4">
        <v>33</v>
      </c>
      <c r="J21" s="4">
        <v>29</v>
      </c>
      <c r="K21" s="4">
        <v>10</v>
      </c>
      <c r="L21" s="4">
        <v>36</v>
      </c>
      <c r="M21" s="4">
        <v>1000</v>
      </c>
    </row>
    <row r="22" spans="1:13" x14ac:dyDescent="0.3">
      <c r="A22" s="5" t="s">
        <v>88</v>
      </c>
      <c r="B22" s="4">
        <v>10</v>
      </c>
      <c r="C22" s="4">
        <v>4</v>
      </c>
      <c r="D22" s="4">
        <v>24</v>
      </c>
      <c r="E22" s="4">
        <v>11</v>
      </c>
      <c r="F22" s="4">
        <v>20</v>
      </c>
      <c r="G22" s="4">
        <v>23</v>
      </c>
      <c r="H22" s="4">
        <v>33</v>
      </c>
      <c r="I22" s="4">
        <v>28</v>
      </c>
      <c r="J22" s="4">
        <v>10</v>
      </c>
      <c r="K22" s="4">
        <v>17</v>
      </c>
      <c r="L22" s="4">
        <v>16</v>
      </c>
      <c r="M22" s="4">
        <v>1000</v>
      </c>
    </row>
    <row r="23" spans="1:13" x14ac:dyDescent="0.3">
      <c r="A23" s="5" t="s">
        <v>89</v>
      </c>
      <c r="B23" s="4">
        <v>4</v>
      </c>
      <c r="C23" s="4">
        <v>23</v>
      </c>
      <c r="D23" s="4">
        <v>11</v>
      </c>
      <c r="E23" s="4">
        <v>21</v>
      </c>
      <c r="F23" s="4">
        <v>23</v>
      </c>
      <c r="G23" s="4">
        <v>32</v>
      </c>
      <c r="H23" s="4">
        <v>29</v>
      </c>
      <c r="I23" s="4">
        <v>9</v>
      </c>
      <c r="J23" s="4">
        <v>17</v>
      </c>
      <c r="K23" s="4">
        <v>15</v>
      </c>
      <c r="L23" s="4">
        <v>38</v>
      </c>
      <c r="M23" s="4">
        <v>1000</v>
      </c>
    </row>
    <row r="24" spans="1:13" x14ac:dyDescent="0.3">
      <c r="A24" s="5" t="s">
        <v>90</v>
      </c>
      <c r="B24" s="4">
        <v>22</v>
      </c>
      <c r="C24" s="4">
        <v>10</v>
      </c>
      <c r="D24" s="4">
        <v>21</v>
      </c>
      <c r="E24" s="4">
        <v>24</v>
      </c>
      <c r="F24" s="4">
        <v>33</v>
      </c>
      <c r="G24" s="4">
        <v>28</v>
      </c>
      <c r="H24" s="4">
        <v>10</v>
      </c>
      <c r="I24" s="4">
        <v>16</v>
      </c>
      <c r="J24" s="4">
        <v>15</v>
      </c>
      <c r="K24" s="4">
        <v>7</v>
      </c>
      <c r="L24" s="4">
        <v>17</v>
      </c>
      <c r="M24" s="4">
        <v>1000</v>
      </c>
    </row>
    <row r="25" spans="1:13" x14ac:dyDescent="0.3">
      <c r="A25" s="5" t="s">
        <v>91</v>
      </c>
      <c r="B25" s="4">
        <v>9</v>
      </c>
      <c r="C25" s="4">
        <v>20</v>
      </c>
      <c r="D25" s="4">
        <v>23</v>
      </c>
      <c r="E25" s="4">
        <v>33</v>
      </c>
      <c r="F25" s="4">
        <v>29</v>
      </c>
      <c r="G25" s="4">
        <v>10</v>
      </c>
      <c r="H25" s="4">
        <v>17</v>
      </c>
      <c r="I25" s="4">
        <v>14</v>
      </c>
      <c r="J25" s="4">
        <v>7</v>
      </c>
      <c r="K25" s="4">
        <v>24</v>
      </c>
      <c r="L25" s="4">
        <v>39</v>
      </c>
      <c r="M25" s="4">
        <v>1000</v>
      </c>
    </row>
    <row r="26" spans="1:13" x14ac:dyDescent="0.3">
      <c r="A26" s="5" t="s">
        <v>92</v>
      </c>
      <c r="B26" s="4">
        <v>19</v>
      </c>
      <c r="C26" s="4">
        <v>22</v>
      </c>
      <c r="D26" s="4">
        <v>33</v>
      </c>
      <c r="E26" s="4">
        <v>30</v>
      </c>
      <c r="F26" s="4">
        <v>10</v>
      </c>
      <c r="G26" s="4">
        <v>17</v>
      </c>
      <c r="H26" s="4">
        <v>15</v>
      </c>
      <c r="I26" s="4">
        <v>6</v>
      </c>
      <c r="J26" s="4">
        <v>24</v>
      </c>
      <c r="K26" s="4">
        <v>9</v>
      </c>
      <c r="L26" s="4">
        <v>7</v>
      </c>
      <c r="M26" s="4">
        <v>1000</v>
      </c>
    </row>
    <row r="27" spans="1:13" x14ac:dyDescent="0.3">
      <c r="A27" s="5" t="s">
        <v>93</v>
      </c>
      <c r="B27" s="4">
        <v>21</v>
      </c>
      <c r="C27" s="4">
        <v>33</v>
      </c>
      <c r="D27" s="4">
        <v>29</v>
      </c>
      <c r="E27" s="4">
        <v>10</v>
      </c>
      <c r="F27" s="4">
        <v>17</v>
      </c>
      <c r="G27" s="4">
        <v>15</v>
      </c>
      <c r="H27" s="4">
        <v>7</v>
      </c>
      <c r="I27" s="4">
        <v>23</v>
      </c>
      <c r="J27" s="4">
        <v>9</v>
      </c>
      <c r="K27" s="4">
        <v>41</v>
      </c>
      <c r="L27" s="4">
        <v>13</v>
      </c>
      <c r="M27" s="4">
        <v>1000</v>
      </c>
    </row>
    <row r="28" spans="1:13" x14ac:dyDescent="0.3">
      <c r="A28" s="5" t="s">
        <v>94</v>
      </c>
      <c r="B28" s="4">
        <v>33</v>
      </c>
      <c r="C28" s="4">
        <v>28</v>
      </c>
      <c r="D28" s="4">
        <v>10</v>
      </c>
      <c r="E28" s="4">
        <v>18</v>
      </c>
      <c r="F28" s="4">
        <v>15</v>
      </c>
      <c r="G28" s="4">
        <v>7</v>
      </c>
      <c r="H28" s="4">
        <v>24</v>
      </c>
      <c r="I28" s="4">
        <v>8</v>
      </c>
      <c r="J28" s="4">
        <v>41</v>
      </c>
      <c r="K28" s="4">
        <v>2</v>
      </c>
      <c r="L28" s="4">
        <v>8</v>
      </c>
      <c r="M28" s="4">
        <v>1000</v>
      </c>
    </row>
    <row r="29" spans="1:13" x14ac:dyDescent="0.3">
      <c r="A29" s="5" t="s">
        <v>95</v>
      </c>
      <c r="B29" s="4">
        <v>28</v>
      </c>
      <c r="C29" s="4">
        <v>9</v>
      </c>
      <c r="D29" s="4">
        <v>18</v>
      </c>
      <c r="E29" s="4">
        <v>16</v>
      </c>
      <c r="F29" s="4">
        <v>7</v>
      </c>
      <c r="G29" s="4">
        <v>24</v>
      </c>
      <c r="H29" s="4">
        <v>9</v>
      </c>
      <c r="I29" s="4">
        <v>41</v>
      </c>
      <c r="J29" s="4">
        <v>2</v>
      </c>
      <c r="K29" s="4">
        <v>8</v>
      </c>
      <c r="L29" s="4">
        <v>21</v>
      </c>
      <c r="M29" s="4">
        <v>1000</v>
      </c>
    </row>
    <row r="30" spans="1:13" x14ac:dyDescent="0.3">
      <c r="A30" s="5" t="s">
        <v>96</v>
      </c>
      <c r="B30" s="4">
        <v>8</v>
      </c>
      <c r="C30" s="4">
        <v>17</v>
      </c>
      <c r="D30" s="4">
        <v>16</v>
      </c>
      <c r="E30" s="4">
        <v>7</v>
      </c>
      <c r="F30" s="4">
        <v>24</v>
      </c>
      <c r="G30" s="4">
        <v>9</v>
      </c>
      <c r="H30" s="4">
        <v>41</v>
      </c>
      <c r="I30" s="4">
        <v>2</v>
      </c>
      <c r="J30" s="4">
        <v>8</v>
      </c>
      <c r="K30" s="4">
        <v>14</v>
      </c>
      <c r="L30" s="4">
        <v>40</v>
      </c>
      <c r="M30" s="4">
        <v>1000</v>
      </c>
    </row>
    <row r="31" spans="1:13" x14ac:dyDescent="0.3">
      <c r="A31" s="5" t="s">
        <v>97</v>
      </c>
      <c r="B31" s="4">
        <v>16</v>
      </c>
      <c r="C31" s="4">
        <v>15</v>
      </c>
      <c r="D31" s="4">
        <v>7</v>
      </c>
      <c r="E31" s="4">
        <v>25</v>
      </c>
      <c r="F31" s="4">
        <v>9</v>
      </c>
      <c r="G31" s="4">
        <v>41</v>
      </c>
      <c r="H31" s="4">
        <v>3</v>
      </c>
      <c r="I31" s="4">
        <v>7</v>
      </c>
      <c r="J31" s="4">
        <v>14</v>
      </c>
      <c r="K31" s="4">
        <v>19</v>
      </c>
      <c r="L31" s="4">
        <v>5</v>
      </c>
      <c r="M31" s="4">
        <v>1000</v>
      </c>
    </row>
    <row r="32" spans="1:13" x14ac:dyDescent="0.3">
      <c r="A32" s="5" t="s">
        <v>98</v>
      </c>
      <c r="B32" s="4">
        <v>14</v>
      </c>
      <c r="C32" s="4">
        <v>6</v>
      </c>
      <c r="D32" s="4">
        <v>24</v>
      </c>
      <c r="E32" s="4">
        <v>9</v>
      </c>
      <c r="F32" s="4">
        <v>41</v>
      </c>
      <c r="G32" s="4">
        <v>3</v>
      </c>
      <c r="H32" s="4">
        <v>8</v>
      </c>
      <c r="I32" s="4">
        <v>13</v>
      </c>
      <c r="J32" s="4">
        <v>19</v>
      </c>
      <c r="K32" s="4">
        <v>40</v>
      </c>
      <c r="L32" s="4">
        <v>2</v>
      </c>
      <c r="M32" s="4">
        <v>1000</v>
      </c>
    </row>
    <row r="33" spans="1:13" x14ac:dyDescent="0.3">
      <c r="A33" s="5" t="s">
        <v>99</v>
      </c>
      <c r="B33" s="4">
        <v>5</v>
      </c>
      <c r="C33" s="4">
        <v>23</v>
      </c>
      <c r="D33" s="4">
        <v>9</v>
      </c>
      <c r="E33" s="4">
        <v>41</v>
      </c>
      <c r="F33" s="4">
        <v>3</v>
      </c>
      <c r="G33" s="4">
        <v>8</v>
      </c>
      <c r="H33" s="4">
        <v>14</v>
      </c>
      <c r="I33" s="4">
        <v>18</v>
      </c>
      <c r="J33" s="4">
        <v>39</v>
      </c>
      <c r="K33" s="4">
        <v>1</v>
      </c>
      <c r="L33" s="4">
        <v>4</v>
      </c>
      <c r="M33" s="4">
        <v>1000</v>
      </c>
    </row>
    <row r="34" spans="1:13" x14ac:dyDescent="0.3">
      <c r="A34" s="5" t="s">
        <v>100</v>
      </c>
      <c r="B34" s="4">
        <v>22</v>
      </c>
      <c r="C34" s="4">
        <v>8</v>
      </c>
      <c r="D34" s="4">
        <v>41</v>
      </c>
      <c r="E34" s="4">
        <v>3</v>
      </c>
      <c r="F34" s="4">
        <v>8</v>
      </c>
      <c r="G34" s="4">
        <v>14</v>
      </c>
      <c r="H34" s="4">
        <v>19</v>
      </c>
      <c r="I34" s="4">
        <v>39</v>
      </c>
      <c r="J34" s="4">
        <v>1</v>
      </c>
      <c r="K34" s="4">
        <v>16</v>
      </c>
      <c r="L34" s="4">
        <v>13</v>
      </c>
      <c r="M34" s="4">
        <v>1000</v>
      </c>
    </row>
    <row r="35" spans="1:13" x14ac:dyDescent="0.3">
      <c r="A35" s="5" t="s">
        <v>101</v>
      </c>
      <c r="B35" s="4">
        <v>7</v>
      </c>
      <c r="C35" s="4">
        <v>41</v>
      </c>
      <c r="D35" s="4">
        <v>3</v>
      </c>
      <c r="E35" s="4">
        <v>8</v>
      </c>
      <c r="F35" s="4">
        <v>14</v>
      </c>
      <c r="G35" s="4">
        <v>19</v>
      </c>
      <c r="H35" s="4">
        <v>39</v>
      </c>
      <c r="I35" s="4">
        <v>1</v>
      </c>
      <c r="J35" s="4">
        <v>16</v>
      </c>
      <c r="K35" s="4">
        <v>27</v>
      </c>
      <c r="L35" s="4">
        <v>10</v>
      </c>
      <c r="M35" s="4">
        <v>1000</v>
      </c>
    </row>
    <row r="36" spans="1:13" x14ac:dyDescent="0.3">
      <c r="A36" s="5" t="s">
        <v>102</v>
      </c>
      <c r="B36" s="4">
        <v>41</v>
      </c>
      <c r="C36" s="4">
        <v>3</v>
      </c>
      <c r="D36" s="4">
        <v>8</v>
      </c>
      <c r="E36" s="4">
        <v>14</v>
      </c>
      <c r="F36" s="4">
        <v>19</v>
      </c>
      <c r="G36" s="4">
        <v>39</v>
      </c>
      <c r="H36" s="4">
        <v>1</v>
      </c>
      <c r="I36" s="4">
        <v>15</v>
      </c>
      <c r="J36" s="4">
        <v>27</v>
      </c>
      <c r="K36" s="4">
        <v>13</v>
      </c>
      <c r="L36" s="4">
        <v>28</v>
      </c>
      <c r="M36" s="4">
        <v>1000</v>
      </c>
    </row>
    <row r="37" spans="1:13" x14ac:dyDescent="0.3">
      <c r="A37" s="5" t="s">
        <v>103</v>
      </c>
      <c r="B37" s="4">
        <v>3</v>
      </c>
      <c r="C37" s="4">
        <v>7</v>
      </c>
      <c r="D37" s="4">
        <v>14</v>
      </c>
      <c r="E37" s="4">
        <v>20</v>
      </c>
      <c r="F37" s="4">
        <v>39</v>
      </c>
      <c r="G37" s="4">
        <v>1</v>
      </c>
      <c r="H37" s="4">
        <v>16</v>
      </c>
      <c r="I37" s="4">
        <v>26</v>
      </c>
      <c r="J37" s="4">
        <v>13</v>
      </c>
      <c r="K37" s="4">
        <v>42</v>
      </c>
      <c r="L37" s="4">
        <v>41</v>
      </c>
      <c r="M37" s="4">
        <v>1000</v>
      </c>
    </row>
    <row r="38" spans="1:13" x14ac:dyDescent="0.3">
      <c r="A38" s="5" t="s">
        <v>104</v>
      </c>
      <c r="B38" s="4">
        <v>6</v>
      </c>
      <c r="C38" s="4">
        <v>13</v>
      </c>
      <c r="D38" s="4">
        <v>20</v>
      </c>
      <c r="E38" s="4">
        <v>39</v>
      </c>
      <c r="F38" s="4">
        <v>1</v>
      </c>
      <c r="G38" s="4">
        <v>16</v>
      </c>
      <c r="H38" s="4">
        <v>27</v>
      </c>
      <c r="I38" s="4">
        <v>12</v>
      </c>
      <c r="J38" s="4">
        <v>42</v>
      </c>
      <c r="K38" s="4">
        <v>21</v>
      </c>
      <c r="L38" s="4">
        <v>26</v>
      </c>
      <c r="M38" s="4">
        <v>1000</v>
      </c>
    </row>
    <row r="39" spans="1:13" x14ac:dyDescent="0.3">
      <c r="A39" s="5" t="s">
        <v>105</v>
      </c>
      <c r="B39" s="4">
        <v>12</v>
      </c>
      <c r="C39" s="4">
        <v>19</v>
      </c>
      <c r="D39" s="4">
        <v>39</v>
      </c>
      <c r="E39" s="4">
        <v>1</v>
      </c>
      <c r="F39" s="4">
        <v>16</v>
      </c>
      <c r="G39" s="4">
        <v>26</v>
      </c>
      <c r="H39" s="4">
        <v>13</v>
      </c>
      <c r="I39" s="4">
        <v>42</v>
      </c>
      <c r="J39" s="4">
        <v>21</v>
      </c>
      <c r="K39" s="4">
        <v>31</v>
      </c>
      <c r="L39" s="4">
        <v>19</v>
      </c>
      <c r="M39" s="4">
        <v>1000</v>
      </c>
    </row>
    <row r="40" spans="1:13" x14ac:dyDescent="0.3">
      <c r="A40" s="5" t="s">
        <v>106</v>
      </c>
      <c r="B40" s="4">
        <v>18</v>
      </c>
      <c r="C40" s="4">
        <v>39</v>
      </c>
      <c r="D40" s="4">
        <v>1</v>
      </c>
      <c r="E40" s="4">
        <v>17</v>
      </c>
      <c r="F40" s="4">
        <v>27</v>
      </c>
      <c r="G40" s="4">
        <v>13</v>
      </c>
      <c r="H40" s="4">
        <v>42</v>
      </c>
      <c r="I40" s="4">
        <v>20</v>
      </c>
      <c r="J40" s="4">
        <v>31</v>
      </c>
      <c r="K40" s="4">
        <v>39</v>
      </c>
      <c r="L40" s="4">
        <v>32</v>
      </c>
      <c r="M40" s="4">
        <v>1000</v>
      </c>
    </row>
    <row r="41" spans="1:13" x14ac:dyDescent="0.3">
      <c r="A41" s="5" t="s">
        <v>107</v>
      </c>
      <c r="B41" s="4">
        <v>39</v>
      </c>
      <c r="C41" s="4">
        <v>1</v>
      </c>
      <c r="D41" s="4">
        <v>17</v>
      </c>
      <c r="E41" s="4">
        <v>28</v>
      </c>
      <c r="F41" s="4">
        <v>13</v>
      </c>
      <c r="G41" s="4">
        <v>42</v>
      </c>
      <c r="H41" s="4">
        <v>21</v>
      </c>
      <c r="I41" s="4">
        <v>30</v>
      </c>
      <c r="J41" s="4">
        <v>38</v>
      </c>
      <c r="K41" s="4">
        <v>6</v>
      </c>
      <c r="L41" s="4">
        <v>42</v>
      </c>
      <c r="M41" s="4">
        <v>1000</v>
      </c>
    </row>
    <row r="42" spans="1:13" x14ac:dyDescent="0.3">
      <c r="A42" s="5" t="s">
        <v>108</v>
      </c>
      <c r="B42" s="4">
        <v>1</v>
      </c>
      <c r="C42" s="4">
        <v>16</v>
      </c>
      <c r="D42" s="4">
        <v>27</v>
      </c>
      <c r="E42" s="4">
        <v>13</v>
      </c>
      <c r="F42" s="4">
        <v>42</v>
      </c>
      <c r="G42" s="4">
        <v>21</v>
      </c>
      <c r="H42" s="4">
        <v>30</v>
      </c>
      <c r="I42" s="4">
        <v>38</v>
      </c>
      <c r="J42" s="4">
        <v>6</v>
      </c>
      <c r="K42" s="4">
        <v>3</v>
      </c>
      <c r="L42" s="4">
        <v>21</v>
      </c>
      <c r="M42" s="4">
        <v>1000</v>
      </c>
    </row>
    <row r="43" spans="1:13" x14ac:dyDescent="0.3">
      <c r="A43" s="5" t="s">
        <v>109</v>
      </c>
      <c r="B43" s="4">
        <v>15</v>
      </c>
      <c r="C43" s="4">
        <v>26</v>
      </c>
      <c r="D43" s="4">
        <v>13</v>
      </c>
      <c r="E43" s="4">
        <v>42</v>
      </c>
      <c r="F43" s="4">
        <v>21</v>
      </c>
      <c r="G43" s="4">
        <v>29</v>
      </c>
      <c r="H43" s="4">
        <v>38</v>
      </c>
      <c r="I43" s="4">
        <v>5</v>
      </c>
      <c r="J43" s="4">
        <v>3</v>
      </c>
      <c r="K43" s="4">
        <v>21</v>
      </c>
      <c r="L43" s="4">
        <v>20</v>
      </c>
      <c r="M43" s="4">
        <v>1000</v>
      </c>
    </row>
    <row r="44" spans="1:13" x14ac:dyDescent="0.3">
      <c r="A44" s="5" t="s">
        <v>110</v>
      </c>
      <c r="B44" s="4">
        <v>26</v>
      </c>
      <c r="C44" s="4">
        <v>12</v>
      </c>
      <c r="D44" s="4">
        <v>42</v>
      </c>
      <c r="E44" s="4">
        <v>22</v>
      </c>
      <c r="F44" s="4">
        <v>30</v>
      </c>
      <c r="G44" s="4">
        <v>38</v>
      </c>
      <c r="H44" s="4">
        <v>6</v>
      </c>
      <c r="I44" s="4">
        <v>3</v>
      </c>
      <c r="J44" s="4">
        <v>21</v>
      </c>
      <c r="K44" s="4">
        <v>32</v>
      </c>
      <c r="L44" s="4">
        <v>31</v>
      </c>
      <c r="M44" s="4">
        <v>1000</v>
      </c>
    </row>
    <row r="45" spans="1:13" x14ac:dyDescent="0.3">
      <c r="A45" s="5" t="s">
        <v>111</v>
      </c>
      <c r="B45" s="4">
        <v>11</v>
      </c>
      <c r="C45" s="4">
        <v>42</v>
      </c>
      <c r="D45" s="4">
        <v>22</v>
      </c>
      <c r="E45" s="4">
        <v>31</v>
      </c>
      <c r="F45" s="4">
        <v>38</v>
      </c>
      <c r="G45" s="4">
        <v>6</v>
      </c>
      <c r="H45" s="4">
        <v>4</v>
      </c>
      <c r="I45" s="4">
        <v>20</v>
      </c>
      <c r="J45" s="4">
        <v>32</v>
      </c>
      <c r="K45" s="4">
        <v>37</v>
      </c>
      <c r="L45" s="4">
        <v>30</v>
      </c>
      <c r="M45" s="4">
        <v>1000</v>
      </c>
    </row>
    <row r="46" spans="1:13" x14ac:dyDescent="0.3">
      <c r="A46" s="5" t="s">
        <v>112</v>
      </c>
      <c r="B46" s="4">
        <v>42</v>
      </c>
      <c r="C46" s="4">
        <v>21</v>
      </c>
      <c r="D46" s="4">
        <v>30</v>
      </c>
      <c r="E46" s="4">
        <v>38</v>
      </c>
      <c r="F46" s="4">
        <v>6</v>
      </c>
      <c r="G46" s="4">
        <v>4</v>
      </c>
      <c r="H46" s="4">
        <v>21</v>
      </c>
      <c r="I46" s="4">
        <v>31</v>
      </c>
      <c r="J46" s="4">
        <v>36</v>
      </c>
      <c r="K46" s="4">
        <v>26</v>
      </c>
      <c r="L46" s="4">
        <v>27</v>
      </c>
      <c r="M46" s="4">
        <v>1000</v>
      </c>
    </row>
    <row r="47" spans="1:13" x14ac:dyDescent="0.3">
      <c r="A47" s="5" t="s">
        <v>113</v>
      </c>
      <c r="B47" s="4">
        <v>20</v>
      </c>
      <c r="C47" s="4">
        <v>29</v>
      </c>
      <c r="D47" s="4">
        <v>38</v>
      </c>
      <c r="E47" s="4">
        <v>6</v>
      </c>
      <c r="F47" s="4">
        <v>4</v>
      </c>
      <c r="G47" s="4">
        <v>21</v>
      </c>
      <c r="H47" s="4">
        <v>31</v>
      </c>
      <c r="I47" s="4">
        <v>36</v>
      </c>
      <c r="J47" s="4">
        <v>26</v>
      </c>
      <c r="K47" s="4">
        <v>30</v>
      </c>
      <c r="L47" s="4">
        <v>37</v>
      </c>
      <c r="M47" s="4">
        <v>1000</v>
      </c>
    </row>
    <row r="48" spans="1:13" x14ac:dyDescent="0.3">
      <c r="A48" s="5" t="s">
        <v>114</v>
      </c>
      <c r="B48" s="4">
        <v>29</v>
      </c>
      <c r="C48" s="4">
        <v>38</v>
      </c>
      <c r="D48" s="4">
        <v>6</v>
      </c>
      <c r="E48" s="4">
        <v>4</v>
      </c>
      <c r="F48" s="4">
        <v>21</v>
      </c>
      <c r="G48" s="4">
        <v>30</v>
      </c>
      <c r="H48" s="4">
        <v>36</v>
      </c>
      <c r="I48" s="4">
        <v>25</v>
      </c>
      <c r="J48" s="4">
        <v>30</v>
      </c>
      <c r="K48" s="4">
        <v>4</v>
      </c>
      <c r="L48" s="4">
        <v>18</v>
      </c>
      <c r="M48" s="4">
        <v>1000</v>
      </c>
    </row>
    <row r="49" spans="1:13" x14ac:dyDescent="0.3">
      <c r="A49" s="5" t="s">
        <v>115</v>
      </c>
      <c r="B49" s="4">
        <v>38</v>
      </c>
      <c r="C49" s="4">
        <v>5</v>
      </c>
      <c r="D49" s="4">
        <v>4</v>
      </c>
      <c r="E49" s="4">
        <v>22</v>
      </c>
      <c r="F49" s="4">
        <v>31</v>
      </c>
      <c r="G49" s="4">
        <v>36</v>
      </c>
      <c r="H49" s="4">
        <v>26</v>
      </c>
      <c r="I49" s="4">
        <v>29</v>
      </c>
      <c r="J49" s="4">
        <v>4</v>
      </c>
      <c r="K49" s="4">
        <v>35</v>
      </c>
      <c r="L49" s="4">
        <v>3</v>
      </c>
      <c r="M49" s="4">
        <v>1000</v>
      </c>
    </row>
    <row r="51" spans="1:13" ht="28.8" x14ac:dyDescent="0.3">
      <c r="A51" s="4" t="s">
        <v>116</v>
      </c>
      <c r="B51" s="5" t="s">
        <v>63</v>
      </c>
      <c r="C51" s="5" t="s">
        <v>64</v>
      </c>
      <c r="D51" s="5" t="s">
        <v>65</v>
      </c>
      <c r="E51" s="5" t="s">
        <v>66</v>
      </c>
      <c r="F51" s="5" t="s">
        <v>67</v>
      </c>
      <c r="G51" s="5" t="s">
        <v>68</v>
      </c>
      <c r="H51" s="5" t="s">
        <v>69</v>
      </c>
      <c r="I51" s="5" t="s">
        <v>70</v>
      </c>
      <c r="J51" s="5" t="s">
        <v>71</v>
      </c>
      <c r="K51" s="5" t="s">
        <v>72</v>
      </c>
      <c r="L51" s="5" t="s">
        <v>341</v>
      </c>
    </row>
    <row r="52" spans="1:13" ht="43.2" x14ac:dyDescent="0.3">
      <c r="A52" s="5" t="s">
        <v>117</v>
      </c>
      <c r="B52" s="4" t="s">
        <v>343</v>
      </c>
      <c r="C52" s="4" t="s">
        <v>344</v>
      </c>
      <c r="D52" s="4" t="s">
        <v>345</v>
      </c>
      <c r="E52" s="4" t="s">
        <v>346</v>
      </c>
      <c r="F52" s="4" t="s">
        <v>347</v>
      </c>
      <c r="G52" s="4" t="s">
        <v>348</v>
      </c>
      <c r="H52" s="4" t="s">
        <v>349</v>
      </c>
      <c r="I52" s="4" t="s">
        <v>350</v>
      </c>
      <c r="J52" s="4" t="s">
        <v>351</v>
      </c>
      <c r="K52" s="4" t="s">
        <v>352</v>
      </c>
      <c r="L52" s="4" t="s">
        <v>353</v>
      </c>
    </row>
    <row r="53" spans="1:13" ht="43.2" x14ac:dyDescent="0.3">
      <c r="A53" s="5" t="s">
        <v>128</v>
      </c>
      <c r="B53" s="4" t="s">
        <v>354</v>
      </c>
      <c r="C53" s="4" t="s">
        <v>355</v>
      </c>
      <c r="D53" s="4" t="s">
        <v>356</v>
      </c>
      <c r="E53" s="4" t="s">
        <v>357</v>
      </c>
      <c r="F53" s="4" t="s">
        <v>358</v>
      </c>
      <c r="G53" s="4" t="s">
        <v>359</v>
      </c>
      <c r="H53" s="4" t="s">
        <v>360</v>
      </c>
      <c r="I53" s="4" t="s">
        <v>361</v>
      </c>
      <c r="J53" s="4" t="s">
        <v>362</v>
      </c>
      <c r="K53" s="4" t="s">
        <v>363</v>
      </c>
      <c r="L53" s="4" t="s">
        <v>364</v>
      </c>
    </row>
    <row r="54" spans="1:13" ht="43.2" x14ac:dyDescent="0.3">
      <c r="A54" s="5" t="s">
        <v>129</v>
      </c>
      <c r="B54" s="4" t="s">
        <v>365</v>
      </c>
      <c r="C54" s="4" t="s">
        <v>366</v>
      </c>
      <c r="D54" s="4" t="s">
        <v>367</v>
      </c>
      <c r="E54" s="4" t="s">
        <v>368</v>
      </c>
      <c r="F54" s="4" t="s">
        <v>369</v>
      </c>
      <c r="G54" s="4" t="s">
        <v>370</v>
      </c>
      <c r="H54" s="4" t="s">
        <v>371</v>
      </c>
      <c r="I54" s="4" t="s">
        <v>372</v>
      </c>
      <c r="J54" s="4" t="s">
        <v>373</v>
      </c>
      <c r="K54" s="4" t="s">
        <v>374</v>
      </c>
      <c r="L54" s="4" t="s">
        <v>375</v>
      </c>
    </row>
    <row r="55" spans="1:13" ht="43.2" x14ac:dyDescent="0.3">
      <c r="A55" s="5" t="s">
        <v>137</v>
      </c>
      <c r="B55" s="4" t="s">
        <v>376</v>
      </c>
      <c r="C55" s="4" t="s">
        <v>377</v>
      </c>
      <c r="D55" s="4" t="s">
        <v>378</v>
      </c>
      <c r="E55" s="4" t="s">
        <v>379</v>
      </c>
      <c r="F55" s="4" t="s">
        <v>380</v>
      </c>
      <c r="G55" s="4" t="s">
        <v>381</v>
      </c>
      <c r="H55" s="4" t="s">
        <v>382</v>
      </c>
      <c r="I55" s="4" t="s">
        <v>383</v>
      </c>
      <c r="J55" s="4" t="s">
        <v>384</v>
      </c>
      <c r="K55" s="4" t="s">
        <v>385</v>
      </c>
      <c r="L55" s="4" t="s">
        <v>386</v>
      </c>
    </row>
    <row r="56" spans="1:13" ht="43.2" x14ac:dyDescent="0.3">
      <c r="A56" s="5" t="s">
        <v>138</v>
      </c>
      <c r="B56" s="4" t="s">
        <v>387</v>
      </c>
      <c r="C56" s="4" t="s">
        <v>388</v>
      </c>
      <c r="D56" s="4" t="s">
        <v>389</v>
      </c>
      <c r="E56" s="4" t="s">
        <v>390</v>
      </c>
      <c r="F56" s="4" t="s">
        <v>391</v>
      </c>
      <c r="G56" s="4" t="s">
        <v>392</v>
      </c>
      <c r="H56" s="4" t="s">
        <v>393</v>
      </c>
      <c r="I56" s="4" t="s">
        <v>394</v>
      </c>
      <c r="J56" s="4" t="s">
        <v>395</v>
      </c>
      <c r="K56" s="4" t="s">
        <v>396</v>
      </c>
      <c r="L56" s="4" t="s">
        <v>397</v>
      </c>
    </row>
    <row r="57" spans="1:13" ht="43.2" x14ac:dyDescent="0.3">
      <c r="A57" s="5" t="s">
        <v>142</v>
      </c>
      <c r="B57" s="4" t="s">
        <v>398</v>
      </c>
      <c r="C57" s="4" t="s">
        <v>399</v>
      </c>
      <c r="D57" s="4" t="s">
        <v>400</v>
      </c>
      <c r="E57" s="4" t="s">
        <v>401</v>
      </c>
      <c r="F57" s="4" t="s">
        <v>402</v>
      </c>
      <c r="G57" s="4" t="s">
        <v>403</v>
      </c>
      <c r="H57" s="4" t="s">
        <v>404</v>
      </c>
      <c r="I57" s="4" t="s">
        <v>405</v>
      </c>
      <c r="J57" s="4" t="s">
        <v>406</v>
      </c>
      <c r="K57" s="4" t="s">
        <v>407</v>
      </c>
      <c r="L57" s="4" t="s">
        <v>408</v>
      </c>
    </row>
    <row r="58" spans="1:13" ht="43.2" x14ac:dyDescent="0.3">
      <c r="A58" s="5" t="s">
        <v>144</v>
      </c>
      <c r="B58" s="4" t="s">
        <v>409</v>
      </c>
      <c r="C58" s="4" t="s">
        <v>410</v>
      </c>
      <c r="D58" s="4" t="s">
        <v>411</v>
      </c>
      <c r="E58" s="4" t="s">
        <v>412</v>
      </c>
      <c r="F58" s="4" t="s">
        <v>413</v>
      </c>
      <c r="G58" s="4" t="s">
        <v>414</v>
      </c>
      <c r="H58" s="4" t="s">
        <v>415</v>
      </c>
      <c r="I58" s="4" t="s">
        <v>416</v>
      </c>
      <c r="J58" s="4" t="s">
        <v>417</v>
      </c>
      <c r="K58" s="4" t="s">
        <v>418</v>
      </c>
      <c r="L58" s="4" t="s">
        <v>419</v>
      </c>
    </row>
    <row r="59" spans="1:13" ht="43.2" x14ac:dyDescent="0.3">
      <c r="A59" s="5" t="s">
        <v>149</v>
      </c>
      <c r="B59" s="4" t="s">
        <v>420</v>
      </c>
      <c r="C59" s="4" t="s">
        <v>421</v>
      </c>
      <c r="D59" s="4" t="s">
        <v>422</v>
      </c>
      <c r="E59" s="4" t="s">
        <v>423</v>
      </c>
      <c r="F59" s="4" t="s">
        <v>424</v>
      </c>
      <c r="G59" s="4" t="s">
        <v>425</v>
      </c>
      <c r="H59" s="4" t="s">
        <v>426</v>
      </c>
      <c r="I59" s="4" t="s">
        <v>427</v>
      </c>
      <c r="J59" s="4" t="s">
        <v>428</v>
      </c>
      <c r="K59" s="4" t="s">
        <v>429</v>
      </c>
      <c r="L59" s="4" t="s">
        <v>430</v>
      </c>
    </row>
    <row r="60" spans="1:13" ht="43.2" x14ac:dyDescent="0.3">
      <c r="A60" s="5" t="s">
        <v>150</v>
      </c>
      <c r="B60" s="4" t="s">
        <v>431</v>
      </c>
      <c r="C60" s="4" t="s">
        <v>432</v>
      </c>
      <c r="D60" s="4" t="s">
        <v>433</v>
      </c>
      <c r="E60" s="4" t="s">
        <v>434</v>
      </c>
      <c r="F60" s="4" t="s">
        <v>435</v>
      </c>
      <c r="G60" s="4" t="s">
        <v>436</v>
      </c>
      <c r="H60" s="4" t="s">
        <v>437</v>
      </c>
      <c r="I60" s="4" t="s">
        <v>438</v>
      </c>
      <c r="J60" s="4" t="s">
        <v>439</v>
      </c>
      <c r="K60" s="4" t="s">
        <v>440</v>
      </c>
      <c r="L60" s="4" t="s">
        <v>441</v>
      </c>
    </row>
    <row r="61" spans="1:13" ht="43.2" x14ac:dyDescent="0.3">
      <c r="A61" s="5" t="s">
        <v>152</v>
      </c>
      <c r="B61" s="4" t="s">
        <v>442</v>
      </c>
      <c r="C61" s="4" t="s">
        <v>443</v>
      </c>
      <c r="D61" s="4" t="s">
        <v>444</v>
      </c>
      <c r="E61" s="4" t="s">
        <v>445</v>
      </c>
      <c r="F61" s="4" t="s">
        <v>446</v>
      </c>
      <c r="G61" s="4" t="s">
        <v>447</v>
      </c>
      <c r="H61" s="4" t="s">
        <v>448</v>
      </c>
      <c r="I61" s="4" t="s">
        <v>449</v>
      </c>
      <c r="J61" s="4" t="s">
        <v>450</v>
      </c>
      <c r="K61" s="4" t="s">
        <v>451</v>
      </c>
      <c r="L61" s="4" t="s">
        <v>452</v>
      </c>
    </row>
    <row r="62" spans="1:13" ht="43.2" x14ac:dyDescent="0.3">
      <c r="A62" s="5" t="s">
        <v>153</v>
      </c>
      <c r="B62" s="4" t="s">
        <v>453</v>
      </c>
      <c r="C62" s="4" t="s">
        <v>454</v>
      </c>
      <c r="D62" s="4" t="s">
        <v>455</v>
      </c>
      <c r="E62" s="4" t="s">
        <v>456</v>
      </c>
      <c r="F62" s="4" t="s">
        <v>457</v>
      </c>
      <c r="G62" s="4" t="s">
        <v>458</v>
      </c>
      <c r="H62" s="4" t="s">
        <v>459</v>
      </c>
      <c r="I62" s="4" t="s">
        <v>460</v>
      </c>
      <c r="J62" s="4" t="s">
        <v>461</v>
      </c>
      <c r="K62" s="4" t="s">
        <v>462</v>
      </c>
      <c r="L62" s="4" t="s">
        <v>463</v>
      </c>
    </row>
    <row r="63" spans="1:13" ht="43.2" x14ac:dyDescent="0.3">
      <c r="A63" s="5" t="s">
        <v>157</v>
      </c>
      <c r="B63" s="4" t="s">
        <v>464</v>
      </c>
      <c r="C63" s="4" t="s">
        <v>465</v>
      </c>
      <c r="D63" s="4" t="s">
        <v>466</v>
      </c>
      <c r="E63" s="4" t="s">
        <v>467</v>
      </c>
      <c r="F63" s="4" t="s">
        <v>468</v>
      </c>
      <c r="G63" s="4" t="s">
        <v>469</v>
      </c>
      <c r="H63" s="4" t="s">
        <v>470</v>
      </c>
      <c r="I63" s="4" t="s">
        <v>471</v>
      </c>
      <c r="J63" s="4" t="s">
        <v>472</v>
      </c>
      <c r="K63" s="4" t="s">
        <v>473</v>
      </c>
      <c r="L63" s="4" t="s">
        <v>474</v>
      </c>
    </row>
    <row r="64" spans="1:13" ht="43.2" x14ac:dyDescent="0.3">
      <c r="A64" s="5" t="s">
        <v>158</v>
      </c>
      <c r="B64" s="4" t="s">
        <v>366</v>
      </c>
      <c r="C64" s="4" t="s">
        <v>475</v>
      </c>
      <c r="D64" s="4" t="s">
        <v>476</v>
      </c>
      <c r="E64" s="4" t="s">
        <v>477</v>
      </c>
      <c r="F64" s="4" t="s">
        <v>478</v>
      </c>
      <c r="G64" s="4" t="s">
        <v>479</v>
      </c>
      <c r="H64" s="4" t="s">
        <v>480</v>
      </c>
      <c r="I64" s="4" t="s">
        <v>481</v>
      </c>
      <c r="J64" s="4" t="s">
        <v>482</v>
      </c>
      <c r="K64" s="4" t="s">
        <v>483</v>
      </c>
      <c r="L64" s="4" t="s">
        <v>484</v>
      </c>
    </row>
    <row r="65" spans="1:12" ht="43.2" x14ac:dyDescent="0.3">
      <c r="A65" s="5" t="s">
        <v>160</v>
      </c>
      <c r="B65" s="4" t="s">
        <v>377</v>
      </c>
      <c r="C65" s="4" t="s">
        <v>485</v>
      </c>
      <c r="D65" s="4" t="s">
        <v>486</v>
      </c>
      <c r="E65" s="4" t="s">
        <v>487</v>
      </c>
      <c r="F65" s="4" t="s">
        <v>488</v>
      </c>
      <c r="G65" s="4" t="s">
        <v>352</v>
      </c>
      <c r="H65" s="4" t="s">
        <v>489</v>
      </c>
      <c r="I65" s="4" t="s">
        <v>490</v>
      </c>
      <c r="J65" s="4" t="s">
        <v>491</v>
      </c>
      <c r="K65" s="4" t="s">
        <v>492</v>
      </c>
      <c r="L65" s="4" t="s">
        <v>493</v>
      </c>
    </row>
    <row r="66" spans="1:12" ht="43.2" x14ac:dyDescent="0.3">
      <c r="A66" s="5" t="s">
        <v>161</v>
      </c>
      <c r="B66" s="4" t="s">
        <v>388</v>
      </c>
      <c r="C66" s="4" t="s">
        <v>494</v>
      </c>
      <c r="D66" s="4" t="s">
        <v>495</v>
      </c>
      <c r="E66" s="4" t="s">
        <v>496</v>
      </c>
      <c r="F66" s="4" t="s">
        <v>497</v>
      </c>
      <c r="G66" s="4" t="s">
        <v>363</v>
      </c>
      <c r="H66" s="4" t="s">
        <v>498</v>
      </c>
      <c r="I66" s="4" t="s">
        <v>499</v>
      </c>
      <c r="J66" s="4" t="s">
        <v>500</v>
      </c>
      <c r="K66" s="4" t="s">
        <v>501</v>
      </c>
      <c r="L66" s="4" t="s">
        <v>502</v>
      </c>
    </row>
    <row r="67" spans="1:12" ht="43.2" x14ac:dyDescent="0.3">
      <c r="A67" s="5" t="s">
        <v>162</v>
      </c>
      <c r="B67" s="4" t="s">
        <v>399</v>
      </c>
      <c r="C67" s="4" t="s">
        <v>503</v>
      </c>
      <c r="D67" s="4" t="s">
        <v>504</v>
      </c>
      <c r="E67" s="4" t="s">
        <v>505</v>
      </c>
      <c r="F67" s="4" t="s">
        <v>506</v>
      </c>
      <c r="G67" s="4" t="s">
        <v>374</v>
      </c>
      <c r="H67" s="4" t="s">
        <v>507</v>
      </c>
      <c r="I67" s="4" t="s">
        <v>508</v>
      </c>
      <c r="J67" s="4" t="s">
        <v>509</v>
      </c>
      <c r="K67" s="4" t="s">
        <v>510</v>
      </c>
      <c r="L67" s="4" t="s">
        <v>511</v>
      </c>
    </row>
    <row r="68" spans="1:12" ht="43.2" x14ac:dyDescent="0.3">
      <c r="A68" s="5" t="s">
        <v>163</v>
      </c>
      <c r="B68" s="4" t="s">
        <v>410</v>
      </c>
      <c r="C68" s="4" t="s">
        <v>512</v>
      </c>
      <c r="D68" s="4" t="s">
        <v>513</v>
      </c>
      <c r="E68" s="4" t="s">
        <v>514</v>
      </c>
      <c r="F68" s="4" t="s">
        <v>515</v>
      </c>
      <c r="G68" s="4" t="s">
        <v>385</v>
      </c>
      <c r="H68" s="4" t="s">
        <v>516</v>
      </c>
      <c r="I68" s="4" t="s">
        <v>517</v>
      </c>
      <c r="J68" s="4" t="s">
        <v>518</v>
      </c>
      <c r="K68" s="4" t="s">
        <v>519</v>
      </c>
      <c r="L68" s="4" t="s">
        <v>520</v>
      </c>
    </row>
    <row r="69" spans="1:12" ht="43.2" x14ac:dyDescent="0.3">
      <c r="A69" s="5" t="s">
        <v>164</v>
      </c>
      <c r="B69" s="4" t="s">
        <v>421</v>
      </c>
      <c r="C69" s="4" t="s">
        <v>521</v>
      </c>
      <c r="D69" s="4" t="s">
        <v>522</v>
      </c>
      <c r="E69" s="4" t="s">
        <v>523</v>
      </c>
      <c r="F69" s="4" t="s">
        <v>524</v>
      </c>
      <c r="G69" s="4" t="s">
        <v>396</v>
      </c>
      <c r="H69" s="4" t="s">
        <v>525</v>
      </c>
      <c r="I69" s="4" t="s">
        <v>526</v>
      </c>
      <c r="J69" s="4" t="s">
        <v>527</v>
      </c>
      <c r="K69" s="4" t="s">
        <v>528</v>
      </c>
      <c r="L69" s="4" t="s">
        <v>529</v>
      </c>
    </row>
    <row r="70" spans="1:12" ht="43.2" x14ac:dyDescent="0.3">
      <c r="A70" s="5" t="s">
        <v>165</v>
      </c>
      <c r="B70" s="4" t="s">
        <v>432</v>
      </c>
      <c r="C70" s="4" t="s">
        <v>530</v>
      </c>
      <c r="D70" s="4" t="s">
        <v>531</v>
      </c>
      <c r="E70" s="4" t="s">
        <v>532</v>
      </c>
      <c r="F70" s="4" t="s">
        <v>533</v>
      </c>
      <c r="G70" s="4" t="s">
        <v>407</v>
      </c>
      <c r="H70" s="4" t="s">
        <v>534</v>
      </c>
      <c r="I70" s="4" t="s">
        <v>535</v>
      </c>
      <c r="J70" s="4" t="s">
        <v>536</v>
      </c>
      <c r="K70" s="4" t="s">
        <v>537</v>
      </c>
      <c r="L70" s="4" t="s">
        <v>538</v>
      </c>
    </row>
    <row r="71" spans="1:12" ht="43.2" x14ac:dyDescent="0.3">
      <c r="A71" s="5" t="s">
        <v>166</v>
      </c>
      <c r="B71" s="4" t="s">
        <v>443</v>
      </c>
      <c r="C71" s="4" t="s">
        <v>539</v>
      </c>
      <c r="D71" s="4" t="s">
        <v>540</v>
      </c>
      <c r="E71" s="4" t="s">
        <v>541</v>
      </c>
      <c r="F71" s="4" t="s">
        <v>542</v>
      </c>
      <c r="G71" s="4" t="s">
        <v>418</v>
      </c>
      <c r="H71" s="4" t="s">
        <v>543</v>
      </c>
      <c r="I71" s="4" t="s">
        <v>544</v>
      </c>
      <c r="J71" s="4" t="s">
        <v>545</v>
      </c>
      <c r="K71" s="4" t="s">
        <v>546</v>
      </c>
      <c r="L71" s="4" t="s">
        <v>547</v>
      </c>
    </row>
    <row r="72" spans="1:12" ht="43.2" x14ac:dyDescent="0.3">
      <c r="A72" s="5" t="s">
        <v>167</v>
      </c>
      <c r="B72" s="4" t="s">
        <v>454</v>
      </c>
      <c r="C72" s="4" t="s">
        <v>548</v>
      </c>
      <c r="D72" s="4" t="s">
        <v>549</v>
      </c>
      <c r="E72" s="4" t="s">
        <v>550</v>
      </c>
      <c r="F72" s="4" t="s">
        <v>551</v>
      </c>
      <c r="G72" s="4" t="s">
        <v>429</v>
      </c>
      <c r="H72" s="4" t="s">
        <v>552</v>
      </c>
      <c r="I72" s="4" t="s">
        <v>553</v>
      </c>
      <c r="J72" s="4" t="s">
        <v>554</v>
      </c>
      <c r="K72" s="4" t="s">
        <v>555</v>
      </c>
      <c r="L72" s="4" t="s">
        <v>556</v>
      </c>
    </row>
    <row r="73" spans="1:12" ht="43.2" x14ac:dyDescent="0.3">
      <c r="A73" s="5" t="s">
        <v>168</v>
      </c>
      <c r="B73" s="4" t="s">
        <v>465</v>
      </c>
      <c r="C73" s="4" t="s">
        <v>557</v>
      </c>
      <c r="D73" s="4" t="s">
        <v>558</v>
      </c>
      <c r="E73" s="4" t="s">
        <v>559</v>
      </c>
      <c r="F73" s="4" t="s">
        <v>560</v>
      </c>
      <c r="G73" s="4" t="s">
        <v>440</v>
      </c>
      <c r="H73" s="4" t="s">
        <v>561</v>
      </c>
      <c r="I73" s="4" t="s">
        <v>562</v>
      </c>
      <c r="J73" s="4" t="s">
        <v>563</v>
      </c>
      <c r="K73" s="4" t="s">
        <v>564</v>
      </c>
      <c r="L73" s="4" t="s">
        <v>565</v>
      </c>
    </row>
    <row r="74" spans="1:12" ht="43.2" x14ac:dyDescent="0.3">
      <c r="A74" s="5" t="s">
        <v>170</v>
      </c>
      <c r="B74" s="4" t="s">
        <v>475</v>
      </c>
      <c r="C74" s="4" t="s">
        <v>566</v>
      </c>
      <c r="D74" s="4" t="s">
        <v>567</v>
      </c>
      <c r="E74" s="4" t="s">
        <v>568</v>
      </c>
      <c r="F74" s="4" t="s">
        <v>569</v>
      </c>
      <c r="G74" s="4" t="s">
        <v>451</v>
      </c>
      <c r="H74" s="4" t="s">
        <v>367</v>
      </c>
      <c r="I74" s="4" t="s">
        <v>570</v>
      </c>
      <c r="J74" s="4" t="s">
        <v>571</v>
      </c>
      <c r="K74" s="4" t="s">
        <v>572</v>
      </c>
      <c r="L74" s="4" t="s">
        <v>573</v>
      </c>
    </row>
    <row r="75" spans="1:12" ht="43.2" x14ac:dyDescent="0.3">
      <c r="A75" s="5" t="s">
        <v>171</v>
      </c>
      <c r="B75" s="4" t="s">
        <v>485</v>
      </c>
      <c r="C75" s="4" t="s">
        <v>574</v>
      </c>
      <c r="D75" s="4" t="s">
        <v>575</v>
      </c>
      <c r="E75" s="4" t="s">
        <v>576</v>
      </c>
      <c r="F75" s="4" t="s">
        <v>577</v>
      </c>
      <c r="G75" s="4" t="s">
        <v>462</v>
      </c>
      <c r="H75" s="4" t="s">
        <v>378</v>
      </c>
      <c r="I75" s="4" t="s">
        <v>578</v>
      </c>
      <c r="J75" s="4" t="s">
        <v>579</v>
      </c>
      <c r="K75" s="4" t="s">
        <v>580</v>
      </c>
      <c r="L75" s="4" t="s">
        <v>581</v>
      </c>
    </row>
    <row r="76" spans="1:12" ht="43.2" x14ac:dyDescent="0.3">
      <c r="A76" s="5" t="s">
        <v>173</v>
      </c>
      <c r="B76" s="4" t="s">
        <v>494</v>
      </c>
      <c r="C76" s="4" t="s">
        <v>582</v>
      </c>
      <c r="D76" s="4" t="s">
        <v>583</v>
      </c>
      <c r="E76" s="4" t="s">
        <v>584</v>
      </c>
      <c r="F76" s="4" t="s">
        <v>585</v>
      </c>
      <c r="G76" s="4" t="s">
        <v>473</v>
      </c>
      <c r="H76" s="4" t="s">
        <v>389</v>
      </c>
      <c r="I76" s="4" t="s">
        <v>586</v>
      </c>
      <c r="J76" s="4" t="s">
        <v>587</v>
      </c>
      <c r="K76" s="4" t="s">
        <v>588</v>
      </c>
      <c r="L76" s="4" t="s">
        <v>589</v>
      </c>
    </row>
    <row r="77" spans="1:12" ht="43.2" x14ac:dyDescent="0.3">
      <c r="A77" s="5" t="s">
        <v>174</v>
      </c>
      <c r="B77" s="4" t="s">
        <v>503</v>
      </c>
      <c r="C77" s="4" t="s">
        <v>590</v>
      </c>
      <c r="D77" s="4" t="s">
        <v>591</v>
      </c>
      <c r="E77" s="4" t="s">
        <v>592</v>
      </c>
      <c r="F77" s="4" t="s">
        <v>593</v>
      </c>
      <c r="G77" s="4" t="s">
        <v>483</v>
      </c>
      <c r="H77" s="4" t="s">
        <v>594</v>
      </c>
      <c r="I77" s="4" t="s">
        <v>595</v>
      </c>
      <c r="J77" s="4" t="s">
        <v>596</v>
      </c>
      <c r="K77" s="4" t="s">
        <v>597</v>
      </c>
      <c r="L77" s="4" t="s">
        <v>598</v>
      </c>
    </row>
    <row r="78" spans="1:12" ht="43.2" x14ac:dyDescent="0.3">
      <c r="A78" s="5" t="s">
        <v>175</v>
      </c>
      <c r="B78" s="4" t="s">
        <v>512</v>
      </c>
      <c r="C78" s="4" t="s">
        <v>599</v>
      </c>
      <c r="D78" s="4" t="s">
        <v>600</v>
      </c>
      <c r="E78" s="4" t="s">
        <v>601</v>
      </c>
      <c r="F78" s="4" t="s">
        <v>602</v>
      </c>
      <c r="G78" s="4" t="s">
        <v>492</v>
      </c>
      <c r="H78" s="4" t="s">
        <v>603</v>
      </c>
      <c r="I78" s="4" t="s">
        <v>604</v>
      </c>
      <c r="J78" s="4" t="s">
        <v>605</v>
      </c>
      <c r="K78" s="4" t="s">
        <v>606</v>
      </c>
      <c r="L78" s="4" t="s">
        <v>607</v>
      </c>
    </row>
    <row r="79" spans="1:12" ht="43.2" x14ac:dyDescent="0.3">
      <c r="A79" s="5" t="s">
        <v>176</v>
      </c>
      <c r="B79" s="4" t="s">
        <v>521</v>
      </c>
      <c r="C79" s="4" t="s">
        <v>608</v>
      </c>
      <c r="D79" s="4" t="s">
        <v>609</v>
      </c>
      <c r="E79" s="4" t="s">
        <v>610</v>
      </c>
      <c r="F79" s="4" t="s">
        <v>611</v>
      </c>
      <c r="G79" s="4" t="s">
        <v>501</v>
      </c>
      <c r="H79" s="4" t="s">
        <v>612</v>
      </c>
      <c r="I79" s="4" t="s">
        <v>613</v>
      </c>
      <c r="J79" s="4" t="s">
        <v>614</v>
      </c>
      <c r="K79" s="4" t="s">
        <v>615</v>
      </c>
      <c r="L79" s="4" t="s">
        <v>616</v>
      </c>
    </row>
    <row r="80" spans="1:12" ht="43.2" x14ac:dyDescent="0.3">
      <c r="A80" s="5" t="s">
        <v>177</v>
      </c>
      <c r="B80" s="4" t="s">
        <v>530</v>
      </c>
      <c r="C80" s="4" t="s">
        <v>617</v>
      </c>
      <c r="D80" s="4" t="s">
        <v>618</v>
      </c>
      <c r="E80" s="4" t="s">
        <v>619</v>
      </c>
      <c r="F80" s="4" t="s">
        <v>620</v>
      </c>
      <c r="G80" s="4" t="s">
        <v>510</v>
      </c>
      <c r="H80" s="4" t="s">
        <v>621</v>
      </c>
      <c r="I80" s="4" t="s">
        <v>622</v>
      </c>
      <c r="J80" s="4" t="s">
        <v>623</v>
      </c>
      <c r="K80" s="4" t="s">
        <v>624</v>
      </c>
      <c r="L80" s="4" t="s">
        <v>625</v>
      </c>
    </row>
    <row r="81" spans="1:12" ht="43.2" x14ac:dyDescent="0.3">
      <c r="A81" s="5" t="s">
        <v>178</v>
      </c>
      <c r="B81" s="4" t="s">
        <v>539</v>
      </c>
      <c r="C81" s="4" t="s">
        <v>626</v>
      </c>
      <c r="D81" s="4" t="s">
        <v>627</v>
      </c>
      <c r="E81" s="4" t="s">
        <v>628</v>
      </c>
      <c r="F81" s="4" t="s">
        <v>629</v>
      </c>
      <c r="G81" s="4" t="s">
        <v>519</v>
      </c>
      <c r="H81" s="4" t="s">
        <v>630</v>
      </c>
      <c r="I81" s="4" t="s">
        <v>631</v>
      </c>
      <c r="J81" s="4" t="s">
        <v>632</v>
      </c>
      <c r="K81" s="4" t="s">
        <v>633</v>
      </c>
      <c r="L81" s="4" t="s">
        <v>634</v>
      </c>
    </row>
    <row r="82" spans="1:12" ht="43.2" x14ac:dyDescent="0.3">
      <c r="A82" s="5" t="s">
        <v>179</v>
      </c>
      <c r="B82" s="4" t="s">
        <v>548</v>
      </c>
      <c r="C82" s="4" t="s">
        <v>635</v>
      </c>
      <c r="D82" s="4" t="s">
        <v>636</v>
      </c>
      <c r="E82" s="4" t="s">
        <v>637</v>
      </c>
      <c r="F82" s="4" t="s">
        <v>638</v>
      </c>
      <c r="G82" s="4" t="s">
        <v>528</v>
      </c>
      <c r="H82" s="4" t="s">
        <v>639</v>
      </c>
      <c r="I82" s="4" t="s">
        <v>640</v>
      </c>
      <c r="J82" s="4" t="s">
        <v>641</v>
      </c>
      <c r="K82" s="4" t="s">
        <v>642</v>
      </c>
      <c r="L82" s="4" t="s">
        <v>643</v>
      </c>
    </row>
    <row r="83" spans="1:12" ht="43.2" x14ac:dyDescent="0.3">
      <c r="A83" s="5" t="s">
        <v>180</v>
      </c>
      <c r="B83" s="4" t="s">
        <v>557</v>
      </c>
      <c r="C83" s="4" t="s">
        <v>644</v>
      </c>
      <c r="D83" s="4" t="s">
        <v>645</v>
      </c>
      <c r="E83" s="4" t="s">
        <v>646</v>
      </c>
      <c r="F83" s="4" t="s">
        <v>647</v>
      </c>
      <c r="G83" s="4" t="s">
        <v>537</v>
      </c>
      <c r="H83" s="4" t="s">
        <v>648</v>
      </c>
      <c r="I83" s="4" t="s">
        <v>649</v>
      </c>
      <c r="J83" s="4" t="s">
        <v>650</v>
      </c>
      <c r="K83" s="4" t="s">
        <v>651</v>
      </c>
      <c r="L83" s="4" t="s">
        <v>652</v>
      </c>
    </row>
    <row r="84" spans="1:12" ht="43.2" x14ac:dyDescent="0.3">
      <c r="A84" s="5" t="s">
        <v>181</v>
      </c>
      <c r="B84" s="4" t="s">
        <v>653</v>
      </c>
      <c r="C84" s="4" t="s">
        <v>654</v>
      </c>
      <c r="D84" s="4" t="s">
        <v>655</v>
      </c>
      <c r="E84" s="4" t="s">
        <v>656</v>
      </c>
      <c r="F84" s="4" t="s">
        <v>657</v>
      </c>
      <c r="G84" s="4" t="s">
        <v>546</v>
      </c>
      <c r="H84" s="4" t="s">
        <v>658</v>
      </c>
      <c r="I84" s="4" t="s">
        <v>659</v>
      </c>
      <c r="J84" s="4" t="s">
        <v>660</v>
      </c>
      <c r="K84" s="4" t="s">
        <v>411</v>
      </c>
      <c r="L84" s="4" t="s">
        <v>661</v>
      </c>
    </row>
    <row r="85" spans="1:12" ht="43.2" x14ac:dyDescent="0.3">
      <c r="A85" s="5" t="s">
        <v>182</v>
      </c>
      <c r="B85" s="4" t="s">
        <v>662</v>
      </c>
      <c r="C85" s="4" t="s">
        <v>662</v>
      </c>
      <c r="D85" s="4" t="s">
        <v>663</v>
      </c>
      <c r="E85" s="4" t="s">
        <v>664</v>
      </c>
      <c r="F85" s="4" t="s">
        <v>665</v>
      </c>
      <c r="G85" s="4" t="s">
        <v>555</v>
      </c>
      <c r="H85" s="4" t="s">
        <v>666</v>
      </c>
      <c r="I85" s="4" t="s">
        <v>479</v>
      </c>
      <c r="J85" s="4" t="s">
        <v>667</v>
      </c>
      <c r="K85" s="4" t="s">
        <v>422</v>
      </c>
      <c r="L85" s="4" t="s">
        <v>668</v>
      </c>
    </row>
    <row r="86" spans="1:12" ht="43.2" x14ac:dyDescent="0.3">
      <c r="A86" s="5" t="s">
        <v>183</v>
      </c>
      <c r="B86" s="4" t="s">
        <v>669</v>
      </c>
      <c r="C86" s="4" t="s">
        <v>669</v>
      </c>
      <c r="D86" s="4" t="s">
        <v>670</v>
      </c>
      <c r="E86" s="4" t="s">
        <v>671</v>
      </c>
      <c r="F86" s="4" t="s">
        <v>672</v>
      </c>
      <c r="G86" s="4" t="s">
        <v>564</v>
      </c>
      <c r="H86" s="4" t="s">
        <v>673</v>
      </c>
      <c r="I86" s="4" t="s">
        <v>352</v>
      </c>
      <c r="J86" s="4" t="s">
        <v>674</v>
      </c>
      <c r="K86" s="4" t="s">
        <v>669</v>
      </c>
      <c r="L86" s="4" t="s">
        <v>675</v>
      </c>
    </row>
    <row r="87" spans="1:12" ht="43.2" x14ac:dyDescent="0.3">
      <c r="A87" s="5" t="s">
        <v>185</v>
      </c>
      <c r="B87" s="4" t="s">
        <v>676</v>
      </c>
      <c r="C87" s="4" t="s">
        <v>676</v>
      </c>
      <c r="D87" s="4" t="s">
        <v>677</v>
      </c>
      <c r="E87" s="4" t="s">
        <v>678</v>
      </c>
      <c r="F87" s="4" t="s">
        <v>679</v>
      </c>
      <c r="G87" s="4" t="s">
        <v>572</v>
      </c>
      <c r="H87" s="4" t="s">
        <v>680</v>
      </c>
      <c r="I87" s="4" t="s">
        <v>363</v>
      </c>
      <c r="J87" s="4" t="s">
        <v>681</v>
      </c>
      <c r="K87" s="4" t="s">
        <v>676</v>
      </c>
      <c r="L87" s="4" t="s">
        <v>682</v>
      </c>
    </row>
    <row r="88" spans="1:12" ht="43.2" x14ac:dyDescent="0.3">
      <c r="A88" s="5" t="s">
        <v>188</v>
      </c>
      <c r="B88" s="4" t="s">
        <v>683</v>
      </c>
      <c r="C88" s="4" t="s">
        <v>683</v>
      </c>
      <c r="D88" s="4" t="s">
        <v>683</v>
      </c>
      <c r="E88" s="4" t="s">
        <v>684</v>
      </c>
      <c r="F88" s="4" t="s">
        <v>685</v>
      </c>
      <c r="G88" s="4" t="s">
        <v>580</v>
      </c>
      <c r="H88" s="4" t="s">
        <v>686</v>
      </c>
      <c r="I88" s="4" t="s">
        <v>687</v>
      </c>
      <c r="J88" s="4" t="s">
        <v>688</v>
      </c>
      <c r="K88" s="4" t="s">
        <v>683</v>
      </c>
      <c r="L88" s="4" t="s">
        <v>689</v>
      </c>
    </row>
    <row r="89" spans="1:12" ht="43.2" x14ac:dyDescent="0.3">
      <c r="A89" s="5" t="s">
        <v>191</v>
      </c>
      <c r="B89" s="4" t="s">
        <v>690</v>
      </c>
      <c r="C89" s="4" t="s">
        <v>690</v>
      </c>
      <c r="D89" s="4" t="s">
        <v>690</v>
      </c>
      <c r="E89" s="4" t="s">
        <v>691</v>
      </c>
      <c r="F89" s="4" t="s">
        <v>450</v>
      </c>
      <c r="G89" s="4" t="s">
        <v>588</v>
      </c>
      <c r="H89" s="4" t="s">
        <v>692</v>
      </c>
      <c r="I89" s="4" t="s">
        <v>693</v>
      </c>
      <c r="J89" s="4" t="s">
        <v>690</v>
      </c>
      <c r="K89" s="4" t="s">
        <v>690</v>
      </c>
      <c r="L89" s="4" t="s">
        <v>694</v>
      </c>
    </row>
    <row r="90" spans="1:12" ht="28.8" x14ac:dyDescent="0.3">
      <c r="A90" s="5" t="s">
        <v>193</v>
      </c>
      <c r="B90" s="4" t="s">
        <v>695</v>
      </c>
      <c r="C90" s="4" t="s">
        <v>695</v>
      </c>
      <c r="D90" s="4" t="s">
        <v>695</v>
      </c>
      <c r="E90" s="4" t="s">
        <v>695</v>
      </c>
      <c r="F90" s="4" t="s">
        <v>695</v>
      </c>
      <c r="G90" s="4" t="s">
        <v>696</v>
      </c>
      <c r="H90" s="4" t="s">
        <v>695</v>
      </c>
      <c r="I90" s="4" t="s">
        <v>697</v>
      </c>
      <c r="J90" s="4" t="s">
        <v>695</v>
      </c>
      <c r="K90" s="4" t="s">
        <v>695</v>
      </c>
      <c r="L90" s="4" t="s">
        <v>698</v>
      </c>
    </row>
    <row r="91" spans="1:12" ht="28.8" x14ac:dyDescent="0.3">
      <c r="A91" s="5" t="s">
        <v>194</v>
      </c>
      <c r="B91" s="4" t="s">
        <v>699</v>
      </c>
      <c r="C91" s="4" t="s">
        <v>699</v>
      </c>
      <c r="D91" s="4" t="s">
        <v>699</v>
      </c>
      <c r="E91" s="4" t="s">
        <v>699</v>
      </c>
      <c r="F91" s="4" t="s">
        <v>699</v>
      </c>
      <c r="G91" s="4" t="s">
        <v>700</v>
      </c>
      <c r="H91" s="4" t="s">
        <v>699</v>
      </c>
      <c r="I91" s="4" t="s">
        <v>701</v>
      </c>
      <c r="J91" s="4" t="s">
        <v>699</v>
      </c>
      <c r="K91" s="4" t="s">
        <v>699</v>
      </c>
      <c r="L91" s="4" t="s">
        <v>699</v>
      </c>
    </row>
    <row r="92" spans="1:12" ht="28.8" x14ac:dyDescent="0.3">
      <c r="A92" s="5" t="s">
        <v>196</v>
      </c>
      <c r="B92" s="4" t="s">
        <v>702</v>
      </c>
      <c r="C92" s="4" t="s">
        <v>702</v>
      </c>
      <c r="D92" s="4" t="s">
        <v>702</v>
      </c>
      <c r="E92" s="4" t="s">
        <v>702</v>
      </c>
      <c r="F92" s="4" t="s">
        <v>702</v>
      </c>
      <c r="G92" s="4" t="s">
        <v>702</v>
      </c>
      <c r="H92" s="4" t="s">
        <v>702</v>
      </c>
      <c r="I92" s="4" t="s">
        <v>702</v>
      </c>
      <c r="J92" s="4" t="s">
        <v>702</v>
      </c>
      <c r="K92" s="4" t="s">
        <v>702</v>
      </c>
      <c r="L92" s="4" t="s">
        <v>702</v>
      </c>
    </row>
    <row r="93" spans="1:12" ht="28.8" x14ac:dyDescent="0.3">
      <c r="A93" s="5" t="s">
        <v>197</v>
      </c>
      <c r="B93" s="4" t="s">
        <v>257</v>
      </c>
      <c r="C93" s="4" t="s">
        <v>257</v>
      </c>
      <c r="D93" s="4" t="s">
        <v>257</v>
      </c>
      <c r="E93" s="4" t="s">
        <v>257</v>
      </c>
      <c r="F93" s="4" t="s">
        <v>257</v>
      </c>
      <c r="G93" s="4" t="s">
        <v>257</v>
      </c>
      <c r="H93" s="4" t="s">
        <v>257</v>
      </c>
      <c r="I93" s="4" t="s">
        <v>257</v>
      </c>
      <c r="J93" s="4" t="s">
        <v>257</v>
      </c>
      <c r="K93" s="4" t="s">
        <v>257</v>
      </c>
      <c r="L93" s="4" t="s">
        <v>257</v>
      </c>
    </row>
    <row r="95" spans="1:12" ht="28.8" x14ac:dyDescent="0.3">
      <c r="A95" s="4" t="s">
        <v>198</v>
      </c>
      <c r="B95" s="5" t="s">
        <v>63</v>
      </c>
      <c r="C95" s="5" t="s">
        <v>64</v>
      </c>
      <c r="D95" s="5" t="s">
        <v>65</v>
      </c>
      <c r="E95" s="5" t="s">
        <v>66</v>
      </c>
      <c r="F95" s="5" t="s">
        <v>67</v>
      </c>
      <c r="G95" s="5" t="s">
        <v>68</v>
      </c>
      <c r="H95" s="5" t="s">
        <v>69</v>
      </c>
      <c r="I95" s="5" t="s">
        <v>70</v>
      </c>
      <c r="J95" s="5" t="s">
        <v>71</v>
      </c>
      <c r="K95" s="5" t="s">
        <v>72</v>
      </c>
      <c r="L95" s="5" t="s">
        <v>341</v>
      </c>
    </row>
    <row r="96" spans="1:12" x14ac:dyDescent="0.3">
      <c r="A96" s="5" t="s">
        <v>117</v>
      </c>
      <c r="B96" s="4">
        <v>184.1</v>
      </c>
      <c r="C96" s="4">
        <v>315.2</v>
      </c>
      <c r="D96" s="4">
        <v>366.2</v>
      </c>
      <c r="E96" s="4">
        <v>363.2</v>
      </c>
      <c r="F96" s="4">
        <v>301.7</v>
      </c>
      <c r="G96" s="4">
        <v>330.7</v>
      </c>
      <c r="H96" s="4">
        <v>206.1</v>
      </c>
      <c r="I96" s="4">
        <v>218.6</v>
      </c>
      <c r="J96" s="4">
        <v>183.6</v>
      </c>
      <c r="K96" s="4">
        <v>121.6</v>
      </c>
      <c r="L96" s="4">
        <v>226.1</v>
      </c>
    </row>
    <row r="97" spans="1:12" x14ac:dyDescent="0.3">
      <c r="A97" s="5" t="s">
        <v>128</v>
      </c>
      <c r="B97" s="4">
        <v>183.1</v>
      </c>
      <c r="C97" s="4">
        <v>282.60000000000002</v>
      </c>
      <c r="D97" s="4">
        <v>289.7</v>
      </c>
      <c r="E97" s="4">
        <v>362.2</v>
      </c>
      <c r="F97" s="4">
        <v>300.7</v>
      </c>
      <c r="G97" s="4">
        <v>329.7</v>
      </c>
      <c r="H97" s="4">
        <v>205.1</v>
      </c>
      <c r="I97" s="4">
        <v>217.6</v>
      </c>
      <c r="J97" s="4">
        <v>182.6</v>
      </c>
      <c r="K97" s="4">
        <v>120.6</v>
      </c>
      <c r="L97" s="4">
        <v>91</v>
      </c>
    </row>
    <row r="98" spans="1:12" x14ac:dyDescent="0.3">
      <c r="A98" s="5" t="s">
        <v>129</v>
      </c>
      <c r="B98" s="4">
        <v>74.5</v>
      </c>
      <c r="C98" s="4">
        <v>39</v>
      </c>
      <c r="D98" s="4">
        <v>126.1</v>
      </c>
      <c r="E98" s="4">
        <v>176.1</v>
      </c>
      <c r="F98" s="4">
        <v>224.1</v>
      </c>
      <c r="G98" s="4">
        <v>243.1</v>
      </c>
      <c r="H98" s="4">
        <v>204.1</v>
      </c>
      <c r="I98" s="4">
        <v>216.6</v>
      </c>
      <c r="J98" s="4">
        <v>181.6</v>
      </c>
      <c r="K98" s="4">
        <v>119.6</v>
      </c>
      <c r="L98" s="4">
        <v>79</v>
      </c>
    </row>
    <row r="99" spans="1:12" x14ac:dyDescent="0.3">
      <c r="A99" s="5" t="s">
        <v>137</v>
      </c>
      <c r="B99" s="4">
        <v>73.5</v>
      </c>
      <c r="C99" s="4">
        <v>38</v>
      </c>
      <c r="D99" s="4">
        <v>125.1</v>
      </c>
      <c r="E99" s="4">
        <v>175.1</v>
      </c>
      <c r="F99" s="4">
        <v>223.1</v>
      </c>
      <c r="G99" s="4">
        <v>242.1</v>
      </c>
      <c r="H99" s="4">
        <v>203.1</v>
      </c>
      <c r="I99" s="4">
        <v>215.6</v>
      </c>
      <c r="J99" s="4">
        <v>180.6</v>
      </c>
      <c r="K99" s="4">
        <v>118.6</v>
      </c>
      <c r="L99" s="4">
        <v>78</v>
      </c>
    </row>
    <row r="100" spans="1:12" x14ac:dyDescent="0.3">
      <c r="A100" s="5" t="s">
        <v>138</v>
      </c>
      <c r="B100" s="4">
        <v>47</v>
      </c>
      <c r="C100" s="4">
        <v>37</v>
      </c>
      <c r="D100" s="4">
        <v>124.1</v>
      </c>
      <c r="E100" s="4">
        <v>174.1</v>
      </c>
      <c r="F100" s="4">
        <v>146.1</v>
      </c>
      <c r="G100" s="4">
        <v>231.6</v>
      </c>
      <c r="H100" s="4">
        <v>202.1</v>
      </c>
      <c r="I100" s="4">
        <v>214.6</v>
      </c>
      <c r="J100" s="4">
        <v>179.6</v>
      </c>
      <c r="K100" s="4">
        <v>117.6</v>
      </c>
      <c r="L100" s="4">
        <v>77</v>
      </c>
    </row>
    <row r="101" spans="1:12" x14ac:dyDescent="0.3">
      <c r="A101" s="5" t="s">
        <v>142</v>
      </c>
      <c r="B101" s="4">
        <v>46</v>
      </c>
      <c r="C101" s="4">
        <v>36</v>
      </c>
      <c r="D101" s="4">
        <v>108.6</v>
      </c>
      <c r="E101" s="4">
        <v>173.1</v>
      </c>
      <c r="F101" s="4">
        <v>128.6</v>
      </c>
      <c r="G101" s="4">
        <v>230.6</v>
      </c>
      <c r="H101" s="4">
        <v>201.1</v>
      </c>
      <c r="I101" s="4">
        <v>150.6</v>
      </c>
      <c r="J101" s="4">
        <v>128.1</v>
      </c>
      <c r="K101" s="4">
        <v>116.6</v>
      </c>
      <c r="L101" s="4">
        <v>76</v>
      </c>
    </row>
    <row r="102" spans="1:12" x14ac:dyDescent="0.3">
      <c r="A102" s="5" t="s">
        <v>144</v>
      </c>
      <c r="B102" s="4">
        <v>45</v>
      </c>
      <c r="C102" s="4">
        <v>35</v>
      </c>
      <c r="D102" s="4">
        <v>89.5</v>
      </c>
      <c r="E102" s="4">
        <v>156.6</v>
      </c>
      <c r="F102" s="4">
        <v>111.1</v>
      </c>
      <c r="G102" s="4">
        <v>179.1</v>
      </c>
      <c r="H102" s="4">
        <v>200.1</v>
      </c>
      <c r="I102" s="4">
        <v>149.6</v>
      </c>
      <c r="J102" s="4">
        <v>127.1</v>
      </c>
      <c r="K102" s="4">
        <v>115.6</v>
      </c>
      <c r="L102" s="4">
        <v>75</v>
      </c>
    </row>
    <row r="103" spans="1:12" x14ac:dyDescent="0.3">
      <c r="A103" s="5" t="s">
        <v>149</v>
      </c>
      <c r="B103" s="4">
        <v>44</v>
      </c>
      <c r="C103" s="4">
        <v>34</v>
      </c>
      <c r="D103" s="4">
        <v>88.5</v>
      </c>
      <c r="E103" s="4">
        <v>144.1</v>
      </c>
      <c r="F103" s="4">
        <v>110.1</v>
      </c>
      <c r="G103" s="4">
        <v>145.1</v>
      </c>
      <c r="H103" s="4">
        <v>158.1</v>
      </c>
      <c r="I103" s="4">
        <v>148.6</v>
      </c>
      <c r="J103" s="4">
        <v>126.1</v>
      </c>
      <c r="K103" s="4">
        <v>114.6</v>
      </c>
      <c r="L103" s="4">
        <v>74</v>
      </c>
    </row>
    <row r="104" spans="1:12" x14ac:dyDescent="0.3">
      <c r="A104" s="5" t="s">
        <v>150</v>
      </c>
      <c r="B104" s="4">
        <v>43</v>
      </c>
      <c r="C104" s="4">
        <v>33</v>
      </c>
      <c r="D104" s="4">
        <v>87.5</v>
      </c>
      <c r="E104" s="4">
        <v>143.1</v>
      </c>
      <c r="F104" s="4">
        <v>109.1</v>
      </c>
      <c r="G104" s="4">
        <v>144.1</v>
      </c>
      <c r="H104" s="4">
        <v>146.6</v>
      </c>
      <c r="I104" s="4">
        <v>147.6</v>
      </c>
      <c r="J104" s="4">
        <v>125.1</v>
      </c>
      <c r="K104" s="4">
        <v>113.6</v>
      </c>
      <c r="L104" s="4">
        <v>73</v>
      </c>
    </row>
    <row r="105" spans="1:12" x14ac:dyDescent="0.3">
      <c r="A105" s="5" t="s">
        <v>152</v>
      </c>
      <c r="B105" s="4">
        <v>42</v>
      </c>
      <c r="C105" s="4">
        <v>32</v>
      </c>
      <c r="D105" s="4">
        <v>86.5</v>
      </c>
      <c r="E105" s="4">
        <v>142.1</v>
      </c>
      <c r="F105" s="4">
        <v>108.1</v>
      </c>
      <c r="G105" s="4">
        <v>143.1</v>
      </c>
      <c r="H105" s="4">
        <v>145.6</v>
      </c>
      <c r="I105" s="4">
        <v>146.6</v>
      </c>
      <c r="J105" s="4">
        <v>80</v>
      </c>
      <c r="K105" s="4">
        <v>112.6</v>
      </c>
      <c r="L105" s="4">
        <v>72</v>
      </c>
    </row>
    <row r="106" spans="1:12" x14ac:dyDescent="0.3">
      <c r="A106" s="5" t="s">
        <v>153</v>
      </c>
      <c r="B106" s="4">
        <v>41</v>
      </c>
      <c r="C106" s="4">
        <v>31</v>
      </c>
      <c r="D106" s="4">
        <v>85.5</v>
      </c>
      <c r="E106" s="4">
        <v>141.1</v>
      </c>
      <c r="F106" s="4">
        <v>107.1</v>
      </c>
      <c r="G106" s="4">
        <v>142.1</v>
      </c>
      <c r="H106" s="4">
        <v>144.6</v>
      </c>
      <c r="I106" s="4">
        <v>145.6</v>
      </c>
      <c r="J106" s="4">
        <v>79</v>
      </c>
      <c r="K106" s="4">
        <v>111.6</v>
      </c>
      <c r="L106" s="4">
        <v>71</v>
      </c>
    </row>
    <row r="107" spans="1:12" x14ac:dyDescent="0.3">
      <c r="A107" s="5" t="s">
        <v>157</v>
      </c>
      <c r="B107" s="4">
        <v>40</v>
      </c>
      <c r="C107" s="4">
        <v>30</v>
      </c>
      <c r="D107" s="4">
        <v>84.5</v>
      </c>
      <c r="E107" s="4">
        <v>140.1</v>
      </c>
      <c r="F107" s="4">
        <v>106.1</v>
      </c>
      <c r="G107" s="4">
        <v>139.1</v>
      </c>
      <c r="H107" s="4">
        <v>143.6</v>
      </c>
      <c r="I107" s="4">
        <v>144.6</v>
      </c>
      <c r="J107" s="4">
        <v>78</v>
      </c>
      <c r="K107" s="4">
        <v>110.6</v>
      </c>
      <c r="L107" s="4">
        <v>70</v>
      </c>
    </row>
    <row r="108" spans="1:12" x14ac:dyDescent="0.3">
      <c r="A108" s="5" t="s">
        <v>158</v>
      </c>
      <c r="B108" s="4">
        <v>39</v>
      </c>
      <c r="C108" s="4">
        <v>29</v>
      </c>
      <c r="D108" s="4">
        <v>83.5</v>
      </c>
      <c r="E108" s="4">
        <v>139.1</v>
      </c>
      <c r="F108" s="4">
        <v>105.1</v>
      </c>
      <c r="G108" s="4">
        <v>122.6</v>
      </c>
      <c r="H108" s="4">
        <v>136.1</v>
      </c>
      <c r="I108" s="4">
        <v>143.6</v>
      </c>
      <c r="J108" s="4">
        <v>77</v>
      </c>
      <c r="K108" s="4">
        <v>109.6</v>
      </c>
      <c r="L108" s="4">
        <v>69</v>
      </c>
    </row>
    <row r="109" spans="1:12" x14ac:dyDescent="0.3">
      <c r="A109" s="5" t="s">
        <v>160</v>
      </c>
      <c r="B109" s="4">
        <v>38</v>
      </c>
      <c r="C109" s="4">
        <v>28</v>
      </c>
      <c r="D109" s="4">
        <v>82.5</v>
      </c>
      <c r="E109" s="4">
        <v>138.1</v>
      </c>
      <c r="F109" s="4">
        <v>104.1</v>
      </c>
      <c r="G109" s="4">
        <v>121.6</v>
      </c>
      <c r="H109" s="4">
        <v>135.1</v>
      </c>
      <c r="I109" s="4">
        <v>142.6</v>
      </c>
      <c r="J109" s="4">
        <v>76</v>
      </c>
      <c r="K109" s="4">
        <v>108.6</v>
      </c>
      <c r="L109" s="4">
        <v>68</v>
      </c>
    </row>
    <row r="110" spans="1:12" x14ac:dyDescent="0.3">
      <c r="A110" s="5" t="s">
        <v>161</v>
      </c>
      <c r="B110" s="4">
        <v>37</v>
      </c>
      <c r="C110" s="4">
        <v>27</v>
      </c>
      <c r="D110" s="4">
        <v>81.5</v>
      </c>
      <c r="E110" s="4">
        <v>137.1</v>
      </c>
      <c r="F110" s="4">
        <v>103.1</v>
      </c>
      <c r="G110" s="4">
        <v>120.6</v>
      </c>
      <c r="H110" s="4">
        <v>134.1</v>
      </c>
      <c r="I110" s="4">
        <v>141.6</v>
      </c>
      <c r="J110" s="4">
        <v>75</v>
      </c>
      <c r="K110" s="4">
        <v>107.6</v>
      </c>
      <c r="L110" s="4">
        <v>67</v>
      </c>
    </row>
    <row r="111" spans="1:12" x14ac:dyDescent="0.3">
      <c r="A111" s="5" t="s">
        <v>162</v>
      </c>
      <c r="B111" s="4">
        <v>36</v>
      </c>
      <c r="C111" s="4">
        <v>26</v>
      </c>
      <c r="D111" s="4">
        <v>80.5</v>
      </c>
      <c r="E111" s="4">
        <v>136.1</v>
      </c>
      <c r="F111" s="4">
        <v>102.1</v>
      </c>
      <c r="G111" s="4">
        <v>119.6</v>
      </c>
      <c r="H111" s="4">
        <v>133.1</v>
      </c>
      <c r="I111" s="4">
        <v>140.6</v>
      </c>
      <c r="J111" s="4">
        <v>74</v>
      </c>
      <c r="K111" s="4">
        <v>106.6</v>
      </c>
      <c r="L111" s="4">
        <v>66</v>
      </c>
    </row>
    <row r="112" spans="1:12" x14ac:dyDescent="0.3">
      <c r="A112" s="5" t="s">
        <v>163</v>
      </c>
      <c r="B112" s="4">
        <v>35</v>
      </c>
      <c r="C112" s="4">
        <v>25</v>
      </c>
      <c r="D112" s="4">
        <v>79.5</v>
      </c>
      <c r="E112" s="4">
        <v>135.1</v>
      </c>
      <c r="F112" s="4">
        <v>101.1</v>
      </c>
      <c r="G112" s="4">
        <v>118.6</v>
      </c>
      <c r="H112" s="4">
        <v>132.1</v>
      </c>
      <c r="I112" s="4">
        <v>139.6</v>
      </c>
      <c r="J112" s="4">
        <v>73</v>
      </c>
      <c r="K112" s="4">
        <v>105.6</v>
      </c>
      <c r="L112" s="4">
        <v>65</v>
      </c>
    </row>
    <row r="113" spans="1:12" x14ac:dyDescent="0.3">
      <c r="A113" s="5" t="s">
        <v>164</v>
      </c>
      <c r="B113" s="4">
        <v>34</v>
      </c>
      <c r="C113" s="4">
        <v>24</v>
      </c>
      <c r="D113" s="4">
        <v>78.5</v>
      </c>
      <c r="E113" s="4">
        <v>134.1</v>
      </c>
      <c r="F113" s="4">
        <v>100.1</v>
      </c>
      <c r="G113" s="4">
        <v>117.6</v>
      </c>
      <c r="H113" s="4">
        <v>131.1</v>
      </c>
      <c r="I113" s="4">
        <v>138.6</v>
      </c>
      <c r="J113" s="4">
        <v>72</v>
      </c>
      <c r="K113" s="4">
        <v>104.6</v>
      </c>
      <c r="L113" s="4">
        <v>64</v>
      </c>
    </row>
    <row r="114" spans="1:12" x14ac:dyDescent="0.3">
      <c r="A114" s="5" t="s">
        <v>165</v>
      </c>
      <c r="B114" s="4">
        <v>33</v>
      </c>
      <c r="C114" s="4">
        <v>23</v>
      </c>
      <c r="D114" s="4">
        <v>77.5</v>
      </c>
      <c r="E114" s="4">
        <v>133.1</v>
      </c>
      <c r="F114" s="4">
        <v>99.1</v>
      </c>
      <c r="G114" s="4">
        <v>116.6</v>
      </c>
      <c r="H114" s="4">
        <v>130.1</v>
      </c>
      <c r="I114" s="4">
        <v>137.6</v>
      </c>
      <c r="J114" s="4">
        <v>71</v>
      </c>
      <c r="K114" s="4">
        <v>103.6</v>
      </c>
      <c r="L114" s="4">
        <v>63</v>
      </c>
    </row>
    <row r="115" spans="1:12" x14ac:dyDescent="0.3">
      <c r="A115" s="5" t="s">
        <v>166</v>
      </c>
      <c r="B115" s="4">
        <v>32</v>
      </c>
      <c r="C115" s="4">
        <v>22</v>
      </c>
      <c r="D115" s="4">
        <v>76.5</v>
      </c>
      <c r="E115" s="4">
        <v>132.1</v>
      </c>
      <c r="F115" s="4">
        <v>98.1</v>
      </c>
      <c r="G115" s="4">
        <v>115.6</v>
      </c>
      <c r="H115" s="4">
        <v>129.1</v>
      </c>
      <c r="I115" s="4">
        <v>136.6</v>
      </c>
      <c r="J115" s="4">
        <v>70</v>
      </c>
      <c r="K115" s="4">
        <v>102.6</v>
      </c>
      <c r="L115" s="4">
        <v>62</v>
      </c>
    </row>
    <row r="116" spans="1:12" x14ac:dyDescent="0.3">
      <c r="A116" s="5" t="s">
        <v>167</v>
      </c>
      <c r="B116" s="4">
        <v>31</v>
      </c>
      <c r="C116" s="4">
        <v>21</v>
      </c>
      <c r="D116" s="4">
        <v>75.5</v>
      </c>
      <c r="E116" s="4">
        <v>131.1</v>
      </c>
      <c r="F116" s="4">
        <v>97.1</v>
      </c>
      <c r="G116" s="4">
        <v>114.6</v>
      </c>
      <c r="H116" s="4">
        <v>128.1</v>
      </c>
      <c r="I116" s="4">
        <v>135.6</v>
      </c>
      <c r="J116" s="4">
        <v>69</v>
      </c>
      <c r="K116" s="4">
        <v>101.6</v>
      </c>
      <c r="L116" s="4">
        <v>61</v>
      </c>
    </row>
    <row r="117" spans="1:12" x14ac:dyDescent="0.3">
      <c r="A117" s="5" t="s">
        <v>168</v>
      </c>
      <c r="B117" s="4">
        <v>30</v>
      </c>
      <c r="C117" s="4">
        <v>20</v>
      </c>
      <c r="D117" s="4">
        <v>74.5</v>
      </c>
      <c r="E117" s="4">
        <v>130.1</v>
      </c>
      <c r="F117" s="4">
        <v>96.1</v>
      </c>
      <c r="G117" s="4">
        <v>113.6</v>
      </c>
      <c r="H117" s="4">
        <v>127.1</v>
      </c>
      <c r="I117" s="4">
        <v>134.6</v>
      </c>
      <c r="J117" s="4">
        <v>68</v>
      </c>
      <c r="K117" s="4">
        <v>100.6</v>
      </c>
      <c r="L117" s="4">
        <v>60</v>
      </c>
    </row>
    <row r="118" spans="1:12" x14ac:dyDescent="0.3">
      <c r="A118" s="5" t="s">
        <v>170</v>
      </c>
      <c r="B118" s="4">
        <v>29</v>
      </c>
      <c r="C118" s="4">
        <v>19</v>
      </c>
      <c r="D118" s="4">
        <v>73.5</v>
      </c>
      <c r="E118" s="4">
        <v>129.1</v>
      </c>
      <c r="F118" s="4">
        <v>95</v>
      </c>
      <c r="G118" s="4">
        <v>112.6</v>
      </c>
      <c r="H118" s="4">
        <v>126.1</v>
      </c>
      <c r="I118" s="4">
        <v>133.6</v>
      </c>
      <c r="J118" s="4">
        <v>67</v>
      </c>
      <c r="K118" s="4">
        <v>99.6</v>
      </c>
      <c r="L118" s="4">
        <v>59</v>
      </c>
    </row>
    <row r="119" spans="1:12" x14ac:dyDescent="0.3">
      <c r="A119" s="5" t="s">
        <v>171</v>
      </c>
      <c r="B119" s="4">
        <v>28</v>
      </c>
      <c r="C119" s="4">
        <v>18</v>
      </c>
      <c r="D119" s="4">
        <v>72.5</v>
      </c>
      <c r="E119" s="4">
        <v>128.1</v>
      </c>
      <c r="F119" s="4">
        <v>94</v>
      </c>
      <c r="G119" s="4">
        <v>111.6</v>
      </c>
      <c r="H119" s="4">
        <v>125.1</v>
      </c>
      <c r="I119" s="4">
        <v>132.6</v>
      </c>
      <c r="J119" s="4">
        <v>66</v>
      </c>
      <c r="K119" s="4">
        <v>98.6</v>
      </c>
      <c r="L119" s="4">
        <v>58</v>
      </c>
    </row>
    <row r="120" spans="1:12" x14ac:dyDescent="0.3">
      <c r="A120" s="5" t="s">
        <v>173</v>
      </c>
      <c r="B120" s="4">
        <v>27</v>
      </c>
      <c r="C120" s="4">
        <v>17</v>
      </c>
      <c r="D120" s="4">
        <v>71.5</v>
      </c>
      <c r="E120" s="4">
        <v>127.1</v>
      </c>
      <c r="F120" s="4">
        <v>93</v>
      </c>
      <c r="G120" s="4">
        <v>110.6</v>
      </c>
      <c r="H120" s="4">
        <v>124.1</v>
      </c>
      <c r="I120" s="4">
        <v>131.6</v>
      </c>
      <c r="J120" s="4">
        <v>65</v>
      </c>
      <c r="K120" s="4">
        <v>97.6</v>
      </c>
      <c r="L120" s="4">
        <v>57</v>
      </c>
    </row>
    <row r="121" spans="1:12" x14ac:dyDescent="0.3">
      <c r="A121" s="5" t="s">
        <v>174</v>
      </c>
      <c r="B121" s="4">
        <v>26</v>
      </c>
      <c r="C121" s="4">
        <v>16</v>
      </c>
      <c r="D121" s="4">
        <v>70.5</v>
      </c>
      <c r="E121" s="4">
        <v>126.1</v>
      </c>
      <c r="F121" s="4">
        <v>92</v>
      </c>
      <c r="G121" s="4">
        <v>109.6</v>
      </c>
      <c r="H121" s="4">
        <v>123.1</v>
      </c>
      <c r="I121" s="4">
        <v>130.6</v>
      </c>
      <c r="J121" s="4">
        <v>64</v>
      </c>
      <c r="K121" s="4">
        <v>96.6</v>
      </c>
      <c r="L121" s="4">
        <v>56</v>
      </c>
    </row>
    <row r="122" spans="1:12" x14ac:dyDescent="0.3">
      <c r="A122" s="5" t="s">
        <v>175</v>
      </c>
      <c r="B122" s="4">
        <v>25</v>
      </c>
      <c r="C122" s="4">
        <v>15</v>
      </c>
      <c r="D122" s="4">
        <v>69.5</v>
      </c>
      <c r="E122" s="4">
        <v>125.1</v>
      </c>
      <c r="F122" s="4">
        <v>91</v>
      </c>
      <c r="G122" s="4">
        <v>108.6</v>
      </c>
      <c r="H122" s="4">
        <v>122.1</v>
      </c>
      <c r="I122" s="4">
        <v>129.6</v>
      </c>
      <c r="J122" s="4">
        <v>63</v>
      </c>
      <c r="K122" s="4">
        <v>95.6</v>
      </c>
      <c r="L122" s="4">
        <v>55</v>
      </c>
    </row>
    <row r="123" spans="1:12" x14ac:dyDescent="0.3">
      <c r="A123" s="5" t="s">
        <v>176</v>
      </c>
      <c r="B123" s="4">
        <v>24</v>
      </c>
      <c r="C123" s="4">
        <v>14</v>
      </c>
      <c r="D123" s="4">
        <v>68.5</v>
      </c>
      <c r="E123" s="4">
        <v>122.1</v>
      </c>
      <c r="F123" s="4">
        <v>90</v>
      </c>
      <c r="G123" s="4">
        <v>107.6</v>
      </c>
      <c r="H123" s="4">
        <v>121.1</v>
      </c>
      <c r="I123" s="4">
        <v>128.6</v>
      </c>
      <c r="J123" s="4">
        <v>62</v>
      </c>
      <c r="K123" s="4">
        <v>94.5</v>
      </c>
      <c r="L123" s="4">
        <v>54</v>
      </c>
    </row>
    <row r="124" spans="1:12" x14ac:dyDescent="0.3">
      <c r="A124" s="5" t="s">
        <v>177</v>
      </c>
      <c r="B124" s="4">
        <v>23</v>
      </c>
      <c r="C124" s="4">
        <v>13</v>
      </c>
      <c r="D124" s="4">
        <v>67.5</v>
      </c>
      <c r="E124" s="4">
        <v>121.1</v>
      </c>
      <c r="F124" s="4">
        <v>89</v>
      </c>
      <c r="G124" s="4">
        <v>106.6</v>
      </c>
      <c r="H124" s="4">
        <v>120.1</v>
      </c>
      <c r="I124" s="4">
        <v>127.6</v>
      </c>
      <c r="J124" s="4">
        <v>61</v>
      </c>
      <c r="K124" s="4">
        <v>93.5</v>
      </c>
      <c r="L124" s="4">
        <v>53</v>
      </c>
    </row>
    <row r="125" spans="1:12" x14ac:dyDescent="0.3">
      <c r="A125" s="5" t="s">
        <v>178</v>
      </c>
      <c r="B125" s="4">
        <v>22</v>
      </c>
      <c r="C125" s="4">
        <v>12</v>
      </c>
      <c r="D125" s="4">
        <v>66.5</v>
      </c>
      <c r="E125" s="4">
        <v>120.1</v>
      </c>
      <c r="F125" s="4">
        <v>88</v>
      </c>
      <c r="G125" s="4">
        <v>105.6</v>
      </c>
      <c r="H125" s="4">
        <v>119.1</v>
      </c>
      <c r="I125" s="4">
        <v>126.6</v>
      </c>
      <c r="J125" s="4">
        <v>60</v>
      </c>
      <c r="K125" s="4">
        <v>92.5</v>
      </c>
      <c r="L125" s="4">
        <v>52</v>
      </c>
    </row>
    <row r="126" spans="1:12" x14ac:dyDescent="0.3">
      <c r="A126" s="5" t="s">
        <v>179</v>
      </c>
      <c r="B126" s="4">
        <v>21</v>
      </c>
      <c r="C126" s="4">
        <v>11</v>
      </c>
      <c r="D126" s="4">
        <v>65.5</v>
      </c>
      <c r="E126" s="4">
        <v>119.1</v>
      </c>
      <c r="F126" s="4">
        <v>87</v>
      </c>
      <c r="G126" s="4">
        <v>104.6</v>
      </c>
      <c r="H126" s="4">
        <v>118.1</v>
      </c>
      <c r="I126" s="4">
        <v>125.6</v>
      </c>
      <c r="J126" s="4">
        <v>59</v>
      </c>
      <c r="K126" s="4">
        <v>91.5</v>
      </c>
      <c r="L126" s="4">
        <v>51</v>
      </c>
    </row>
    <row r="127" spans="1:12" x14ac:dyDescent="0.3">
      <c r="A127" s="5" t="s">
        <v>180</v>
      </c>
      <c r="B127" s="4">
        <v>20</v>
      </c>
      <c r="C127" s="4">
        <v>10</v>
      </c>
      <c r="D127" s="4">
        <v>64.5</v>
      </c>
      <c r="E127" s="4">
        <v>118.1</v>
      </c>
      <c r="F127" s="4">
        <v>86</v>
      </c>
      <c r="G127" s="4">
        <v>103.6</v>
      </c>
      <c r="H127" s="4">
        <v>117.1</v>
      </c>
      <c r="I127" s="4">
        <v>124.6</v>
      </c>
      <c r="J127" s="4">
        <v>58</v>
      </c>
      <c r="K127" s="4">
        <v>90.5</v>
      </c>
      <c r="L127" s="4">
        <v>50</v>
      </c>
    </row>
    <row r="128" spans="1:12" x14ac:dyDescent="0.3">
      <c r="A128" s="5" t="s">
        <v>181</v>
      </c>
      <c r="B128" s="4">
        <v>14</v>
      </c>
      <c r="C128" s="4">
        <v>9</v>
      </c>
      <c r="D128" s="4">
        <v>63.5</v>
      </c>
      <c r="E128" s="4">
        <v>117.1</v>
      </c>
      <c r="F128" s="4">
        <v>85</v>
      </c>
      <c r="G128" s="4">
        <v>102.6</v>
      </c>
      <c r="H128" s="4">
        <v>115.6</v>
      </c>
      <c r="I128" s="4">
        <v>123.6</v>
      </c>
      <c r="J128" s="4">
        <v>57</v>
      </c>
      <c r="K128" s="4">
        <v>89.5</v>
      </c>
      <c r="L128" s="4">
        <v>49</v>
      </c>
    </row>
    <row r="129" spans="1:16" x14ac:dyDescent="0.3">
      <c r="A129" s="5" t="s">
        <v>182</v>
      </c>
      <c r="B129" s="4">
        <v>8</v>
      </c>
      <c r="C129" s="4">
        <v>8</v>
      </c>
      <c r="D129" s="4">
        <v>62.5</v>
      </c>
      <c r="E129" s="4">
        <v>116.1</v>
      </c>
      <c r="F129" s="4">
        <v>84</v>
      </c>
      <c r="G129" s="4">
        <v>101.6</v>
      </c>
      <c r="H129" s="4">
        <v>114.6</v>
      </c>
      <c r="I129" s="4">
        <v>122.6</v>
      </c>
      <c r="J129" s="4">
        <v>56</v>
      </c>
      <c r="K129" s="4">
        <v>88.5</v>
      </c>
      <c r="L129" s="4">
        <v>48</v>
      </c>
    </row>
    <row r="130" spans="1:16" x14ac:dyDescent="0.3">
      <c r="A130" s="5" t="s">
        <v>183</v>
      </c>
      <c r="B130" s="4">
        <v>7</v>
      </c>
      <c r="C130" s="4">
        <v>7</v>
      </c>
      <c r="D130" s="4">
        <v>61.5</v>
      </c>
      <c r="E130" s="4">
        <v>115.1</v>
      </c>
      <c r="F130" s="4">
        <v>83</v>
      </c>
      <c r="G130" s="4">
        <v>100.6</v>
      </c>
      <c r="H130" s="4">
        <v>113.6</v>
      </c>
      <c r="I130" s="4">
        <v>121.6</v>
      </c>
      <c r="J130" s="4">
        <v>55</v>
      </c>
      <c r="K130" s="4">
        <v>7</v>
      </c>
      <c r="L130" s="4">
        <v>47</v>
      </c>
    </row>
    <row r="131" spans="1:16" x14ac:dyDescent="0.3">
      <c r="A131" s="5" t="s">
        <v>185</v>
      </c>
      <c r="B131" s="4">
        <v>6</v>
      </c>
      <c r="C131" s="4">
        <v>6</v>
      </c>
      <c r="D131" s="4">
        <v>60.5</v>
      </c>
      <c r="E131" s="4">
        <v>114.1</v>
      </c>
      <c r="F131" s="4">
        <v>82</v>
      </c>
      <c r="G131" s="4">
        <v>99.6</v>
      </c>
      <c r="H131" s="4">
        <v>112.6</v>
      </c>
      <c r="I131" s="4">
        <v>120.6</v>
      </c>
      <c r="J131" s="4">
        <v>26</v>
      </c>
      <c r="K131" s="4">
        <v>6</v>
      </c>
      <c r="L131" s="4">
        <v>46</v>
      </c>
    </row>
    <row r="132" spans="1:16" x14ac:dyDescent="0.3">
      <c r="A132" s="5" t="s">
        <v>188</v>
      </c>
      <c r="B132" s="4">
        <v>5</v>
      </c>
      <c r="C132" s="4">
        <v>5</v>
      </c>
      <c r="D132" s="4">
        <v>5</v>
      </c>
      <c r="E132" s="4">
        <v>113.1</v>
      </c>
      <c r="F132" s="4">
        <v>81</v>
      </c>
      <c r="G132" s="4">
        <v>98.6</v>
      </c>
      <c r="H132" s="4">
        <v>101.1</v>
      </c>
      <c r="I132" s="4">
        <v>79</v>
      </c>
      <c r="J132" s="4">
        <v>25</v>
      </c>
      <c r="K132" s="4">
        <v>5</v>
      </c>
      <c r="L132" s="4">
        <v>45</v>
      </c>
    </row>
    <row r="133" spans="1:16" x14ac:dyDescent="0.3">
      <c r="A133" s="5" t="s">
        <v>191</v>
      </c>
      <c r="B133" s="4">
        <v>4</v>
      </c>
      <c r="C133" s="4">
        <v>4</v>
      </c>
      <c r="D133" s="4">
        <v>4</v>
      </c>
      <c r="E133" s="4">
        <v>110.6</v>
      </c>
      <c r="F133" s="4">
        <v>80</v>
      </c>
      <c r="G133" s="4">
        <v>97.6</v>
      </c>
      <c r="H133" s="4">
        <v>100.1</v>
      </c>
      <c r="I133" s="4">
        <v>39</v>
      </c>
      <c r="J133" s="4">
        <v>4</v>
      </c>
      <c r="K133" s="4">
        <v>4</v>
      </c>
      <c r="L133" s="4">
        <v>44</v>
      </c>
    </row>
    <row r="134" spans="1:16" x14ac:dyDescent="0.3">
      <c r="A134" s="5" t="s">
        <v>193</v>
      </c>
      <c r="B134" s="4">
        <v>3</v>
      </c>
      <c r="C134" s="4">
        <v>3</v>
      </c>
      <c r="D134" s="4">
        <v>3</v>
      </c>
      <c r="E134" s="4">
        <v>3</v>
      </c>
      <c r="F134" s="4">
        <v>3</v>
      </c>
      <c r="G134" s="4">
        <v>60</v>
      </c>
      <c r="H134" s="4">
        <v>3</v>
      </c>
      <c r="I134" s="4">
        <v>38</v>
      </c>
      <c r="J134" s="4">
        <v>3</v>
      </c>
      <c r="K134" s="4">
        <v>3</v>
      </c>
      <c r="L134" s="4">
        <v>11.5</v>
      </c>
    </row>
    <row r="135" spans="1:16" x14ac:dyDescent="0.3">
      <c r="A135" s="5" t="s">
        <v>194</v>
      </c>
      <c r="B135" s="4">
        <v>2</v>
      </c>
      <c r="C135" s="4">
        <v>2</v>
      </c>
      <c r="D135" s="4">
        <v>2</v>
      </c>
      <c r="E135" s="4">
        <v>2</v>
      </c>
      <c r="F135" s="4">
        <v>2</v>
      </c>
      <c r="G135" s="4">
        <v>59</v>
      </c>
      <c r="H135" s="4">
        <v>2</v>
      </c>
      <c r="I135" s="4">
        <v>20</v>
      </c>
      <c r="J135" s="4">
        <v>2</v>
      </c>
      <c r="K135" s="4">
        <v>2</v>
      </c>
      <c r="L135" s="4">
        <v>2</v>
      </c>
    </row>
    <row r="136" spans="1:16" x14ac:dyDescent="0.3">
      <c r="A136" s="5" t="s">
        <v>196</v>
      </c>
      <c r="B136" s="4">
        <v>1</v>
      </c>
      <c r="C136" s="4">
        <v>1</v>
      </c>
      <c r="D136" s="4">
        <v>1</v>
      </c>
      <c r="E136" s="4">
        <v>1</v>
      </c>
      <c r="F136" s="4">
        <v>1</v>
      </c>
      <c r="G136" s="4">
        <v>1</v>
      </c>
      <c r="H136" s="4">
        <v>1</v>
      </c>
      <c r="I136" s="4">
        <v>1</v>
      </c>
      <c r="J136" s="4">
        <v>1</v>
      </c>
      <c r="K136" s="4">
        <v>1</v>
      </c>
      <c r="L136" s="4">
        <v>1</v>
      </c>
    </row>
    <row r="137" spans="1:16" x14ac:dyDescent="0.3">
      <c r="A137" s="5" t="s">
        <v>197</v>
      </c>
      <c r="B137" s="4">
        <v>0</v>
      </c>
      <c r="C137" s="4">
        <v>0</v>
      </c>
      <c r="D137" s="4">
        <v>0</v>
      </c>
      <c r="E137" s="4">
        <v>0</v>
      </c>
      <c r="F137" s="4">
        <v>0</v>
      </c>
      <c r="G137" s="4">
        <v>0</v>
      </c>
      <c r="H137" s="4">
        <v>0</v>
      </c>
      <c r="I137" s="4">
        <v>0</v>
      </c>
      <c r="J137" s="4">
        <v>0</v>
      </c>
      <c r="K137" s="4">
        <v>0</v>
      </c>
      <c r="L137" s="4">
        <v>0</v>
      </c>
    </row>
    <row r="139" spans="1:16" ht="28.8" x14ac:dyDescent="0.3">
      <c r="A139" s="4" t="s">
        <v>703</v>
      </c>
      <c r="B139" s="5" t="s">
        <v>63</v>
      </c>
      <c r="C139" s="5" t="s">
        <v>64</v>
      </c>
      <c r="D139" s="5" t="s">
        <v>65</v>
      </c>
      <c r="E139" s="5" t="s">
        <v>66</v>
      </c>
      <c r="F139" s="5" t="s">
        <v>67</v>
      </c>
      <c r="G139" s="5" t="s">
        <v>68</v>
      </c>
      <c r="H139" s="5" t="s">
        <v>69</v>
      </c>
      <c r="I139" s="5" t="s">
        <v>70</v>
      </c>
      <c r="J139" s="5" t="s">
        <v>71</v>
      </c>
      <c r="K139" s="5" t="s">
        <v>72</v>
      </c>
      <c r="L139" s="5" t="s">
        <v>341</v>
      </c>
      <c r="M139" s="5" t="s">
        <v>200</v>
      </c>
      <c r="N139" s="5" t="s">
        <v>201</v>
      </c>
      <c r="O139" s="5" t="s">
        <v>202</v>
      </c>
      <c r="P139" s="5" t="s">
        <v>203</v>
      </c>
    </row>
    <row r="140" spans="1:16" x14ac:dyDescent="0.3">
      <c r="A140" s="5" t="s">
        <v>74</v>
      </c>
      <c r="B140" s="4">
        <v>27</v>
      </c>
      <c r="C140" s="4">
        <v>10</v>
      </c>
      <c r="D140" s="4">
        <v>64.5</v>
      </c>
      <c r="E140" s="4">
        <v>137.1</v>
      </c>
      <c r="F140" s="4">
        <v>94</v>
      </c>
      <c r="G140" s="4">
        <v>101.6</v>
      </c>
      <c r="H140" s="4">
        <v>205.1</v>
      </c>
      <c r="I140" s="4">
        <v>125.6</v>
      </c>
      <c r="J140" s="4">
        <v>3</v>
      </c>
      <c r="K140" s="4">
        <v>6</v>
      </c>
      <c r="L140" s="4">
        <v>226.1</v>
      </c>
      <c r="M140" s="4">
        <v>1000</v>
      </c>
      <c r="N140" s="4">
        <v>1000</v>
      </c>
      <c r="O140" s="4">
        <v>0</v>
      </c>
      <c r="P140" s="4">
        <v>0</v>
      </c>
    </row>
    <row r="141" spans="1:16" x14ac:dyDescent="0.3">
      <c r="A141" s="5" t="s">
        <v>75</v>
      </c>
      <c r="B141" s="4">
        <v>20</v>
      </c>
      <c r="C141" s="4">
        <v>11</v>
      </c>
      <c r="D141" s="4">
        <v>81.5</v>
      </c>
      <c r="E141" s="4">
        <v>127.1</v>
      </c>
      <c r="F141" s="4">
        <v>83</v>
      </c>
      <c r="G141" s="4">
        <v>329.7</v>
      </c>
      <c r="H141" s="4">
        <v>118.1</v>
      </c>
      <c r="I141" s="4">
        <v>38</v>
      </c>
      <c r="J141" s="4">
        <v>55</v>
      </c>
      <c r="K141" s="4">
        <v>88.5</v>
      </c>
      <c r="L141" s="4">
        <v>48</v>
      </c>
      <c r="M141" s="4">
        <v>1000</v>
      </c>
      <c r="N141" s="4">
        <v>1000</v>
      </c>
      <c r="O141" s="4">
        <v>0</v>
      </c>
      <c r="P141" s="4">
        <v>0</v>
      </c>
    </row>
    <row r="142" spans="1:16" x14ac:dyDescent="0.3">
      <c r="A142" s="5" t="s">
        <v>76</v>
      </c>
      <c r="B142" s="4">
        <v>21</v>
      </c>
      <c r="C142" s="4">
        <v>28</v>
      </c>
      <c r="D142" s="4">
        <v>72.5</v>
      </c>
      <c r="E142" s="4">
        <v>115.1</v>
      </c>
      <c r="F142" s="4">
        <v>300.7</v>
      </c>
      <c r="G142" s="4">
        <v>105.6</v>
      </c>
      <c r="H142" s="4">
        <v>3</v>
      </c>
      <c r="I142" s="4">
        <v>121.6</v>
      </c>
      <c r="J142" s="4">
        <v>56</v>
      </c>
      <c r="K142" s="4">
        <v>105.6</v>
      </c>
      <c r="L142" s="4">
        <v>71</v>
      </c>
      <c r="M142" s="4">
        <v>1000</v>
      </c>
      <c r="N142" s="4">
        <v>1000</v>
      </c>
      <c r="O142" s="4">
        <v>0</v>
      </c>
      <c r="P142" s="4">
        <v>0</v>
      </c>
    </row>
    <row r="143" spans="1:16" x14ac:dyDescent="0.3">
      <c r="A143" s="5" t="s">
        <v>77</v>
      </c>
      <c r="B143" s="4">
        <v>39</v>
      </c>
      <c r="C143" s="4">
        <v>19</v>
      </c>
      <c r="D143" s="4">
        <v>61.5</v>
      </c>
      <c r="E143" s="4">
        <v>362.2</v>
      </c>
      <c r="F143" s="4">
        <v>87</v>
      </c>
      <c r="G143" s="4">
        <v>60</v>
      </c>
      <c r="H143" s="4">
        <v>113.6</v>
      </c>
      <c r="I143" s="4">
        <v>122.6</v>
      </c>
      <c r="J143" s="4">
        <v>73</v>
      </c>
      <c r="K143" s="4">
        <v>4</v>
      </c>
      <c r="L143" s="4">
        <v>58</v>
      </c>
      <c r="M143" s="4">
        <v>1000</v>
      </c>
      <c r="N143" s="4">
        <v>1000</v>
      </c>
      <c r="O143" s="4">
        <v>0</v>
      </c>
      <c r="P143" s="4">
        <v>0</v>
      </c>
    </row>
    <row r="144" spans="1:16" x14ac:dyDescent="0.3">
      <c r="A144" s="5" t="s">
        <v>78</v>
      </c>
      <c r="B144" s="4">
        <v>30</v>
      </c>
      <c r="C144" s="4">
        <v>7</v>
      </c>
      <c r="D144" s="4">
        <v>289.7</v>
      </c>
      <c r="E144" s="4">
        <v>118.1</v>
      </c>
      <c r="F144" s="4">
        <v>3</v>
      </c>
      <c r="G144" s="4">
        <v>100.6</v>
      </c>
      <c r="H144" s="4">
        <v>114.6</v>
      </c>
      <c r="I144" s="4">
        <v>140.6</v>
      </c>
      <c r="J144" s="4">
        <v>25</v>
      </c>
      <c r="K144" s="4">
        <v>95.6</v>
      </c>
      <c r="L144" s="4">
        <v>76</v>
      </c>
      <c r="M144" s="4">
        <v>1000</v>
      </c>
      <c r="N144" s="4">
        <v>1000</v>
      </c>
      <c r="O144" s="4">
        <v>0</v>
      </c>
      <c r="P144" s="4">
        <v>0</v>
      </c>
    </row>
    <row r="145" spans="1:16" x14ac:dyDescent="0.3">
      <c r="A145" s="5" t="s">
        <v>79</v>
      </c>
      <c r="B145" s="4">
        <v>7</v>
      </c>
      <c r="C145" s="4">
        <v>282.60000000000002</v>
      </c>
      <c r="D145" s="4">
        <v>65.5</v>
      </c>
      <c r="E145" s="4">
        <v>3</v>
      </c>
      <c r="F145" s="4">
        <v>82</v>
      </c>
      <c r="G145" s="4">
        <v>102.6</v>
      </c>
      <c r="H145" s="4">
        <v>132.1</v>
      </c>
      <c r="I145" s="4">
        <v>79</v>
      </c>
      <c r="J145" s="4">
        <v>63</v>
      </c>
      <c r="K145" s="4">
        <v>110.6</v>
      </c>
      <c r="L145" s="4">
        <v>73</v>
      </c>
      <c r="M145" s="4">
        <v>1000.5</v>
      </c>
      <c r="N145" s="4">
        <v>1000</v>
      </c>
      <c r="O145" s="4">
        <v>-0.5</v>
      </c>
      <c r="P145" s="4">
        <v>-0.05</v>
      </c>
    </row>
    <row r="146" spans="1:16" x14ac:dyDescent="0.3">
      <c r="A146" s="5" t="s">
        <v>80</v>
      </c>
      <c r="B146" s="4">
        <v>183.1</v>
      </c>
      <c r="C146" s="4">
        <v>12</v>
      </c>
      <c r="D146" s="4">
        <v>3</v>
      </c>
      <c r="E146" s="4">
        <v>114.1</v>
      </c>
      <c r="F146" s="4">
        <v>84</v>
      </c>
      <c r="G146" s="4">
        <v>118.6</v>
      </c>
      <c r="H146" s="4">
        <v>101.1</v>
      </c>
      <c r="I146" s="4">
        <v>130.6</v>
      </c>
      <c r="J146" s="4">
        <v>78</v>
      </c>
      <c r="K146" s="4">
        <v>118.6</v>
      </c>
      <c r="L146" s="4">
        <v>57</v>
      </c>
      <c r="M146" s="4">
        <v>1000</v>
      </c>
      <c r="N146" s="4">
        <v>1000</v>
      </c>
      <c r="O146" s="4">
        <v>0</v>
      </c>
      <c r="P146" s="4">
        <v>0</v>
      </c>
    </row>
    <row r="147" spans="1:16" x14ac:dyDescent="0.3">
      <c r="A147" s="5" t="s">
        <v>81</v>
      </c>
      <c r="B147" s="4">
        <v>22</v>
      </c>
      <c r="C147" s="4">
        <v>3</v>
      </c>
      <c r="D147" s="4">
        <v>60.5</v>
      </c>
      <c r="E147" s="4">
        <v>116.1</v>
      </c>
      <c r="F147" s="4">
        <v>101.1</v>
      </c>
      <c r="G147" s="4">
        <v>98.6</v>
      </c>
      <c r="H147" s="4">
        <v>122.1</v>
      </c>
      <c r="I147" s="4">
        <v>145.6</v>
      </c>
      <c r="J147" s="4">
        <v>180.6</v>
      </c>
      <c r="K147" s="4">
        <v>98.6</v>
      </c>
      <c r="L147" s="4">
        <v>49</v>
      </c>
      <c r="M147" s="4">
        <v>997</v>
      </c>
      <c r="N147" s="4">
        <v>1000</v>
      </c>
      <c r="O147" s="4">
        <v>3</v>
      </c>
      <c r="P147" s="4">
        <v>0.3</v>
      </c>
    </row>
    <row r="148" spans="1:16" x14ac:dyDescent="0.3">
      <c r="A148" s="5" t="s">
        <v>82</v>
      </c>
      <c r="B148" s="4">
        <v>3</v>
      </c>
      <c r="C148" s="4">
        <v>6</v>
      </c>
      <c r="D148" s="4">
        <v>62.5</v>
      </c>
      <c r="E148" s="4">
        <v>134.1</v>
      </c>
      <c r="F148" s="4">
        <v>81</v>
      </c>
      <c r="G148" s="4">
        <v>109.6</v>
      </c>
      <c r="H148" s="4">
        <v>143.6</v>
      </c>
      <c r="I148" s="4">
        <v>215.6</v>
      </c>
      <c r="J148" s="4">
        <v>66</v>
      </c>
      <c r="K148" s="4">
        <v>111.6</v>
      </c>
      <c r="L148" s="4">
        <v>67</v>
      </c>
      <c r="M148" s="4">
        <v>1000</v>
      </c>
      <c r="N148" s="4">
        <v>1000</v>
      </c>
      <c r="O148" s="4">
        <v>0</v>
      </c>
      <c r="P148" s="4">
        <v>0</v>
      </c>
    </row>
    <row r="149" spans="1:16" x14ac:dyDescent="0.3">
      <c r="A149" s="5" t="s">
        <v>83</v>
      </c>
      <c r="B149" s="4">
        <v>6</v>
      </c>
      <c r="C149" s="4">
        <v>8</v>
      </c>
      <c r="D149" s="4">
        <v>78.5</v>
      </c>
      <c r="E149" s="4">
        <v>113.1</v>
      </c>
      <c r="F149" s="4">
        <v>91</v>
      </c>
      <c r="G149" s="4">
        <v>139.1</v>
      </c>
      <c r="H149" s="4">
        <v>202.1</v>
      </c>
      <c r="I149" s="4">
        <v>133.6</v>
      </c>
      <c r="J149" s="4">
        <v>79</v>
      </c>
      <c r="K149" s="4">
        <v>102.6</v>
      </c>
      <c r="L149" s="4">
        <v>47</v>
      </c>
      <c r="M149" s="4">
        <v>1000</v>
      </c>
      <c r="N149" s="4">
        <v>1000</v>
      </c>
      <c r="O149" s="4">
        <v>0</v>
      </c>
      <c r="P149" s="4">
        <v>0</v>
      </c>
    </row>
    <row r="150" spans="1:16" x14ac:dyDescent="0.3">
      <c r="A150" s="5" t="s">
        <v>84</v>
      </c>
      <c r="B150" s="4">
        <v>8</v>
      </c>
      <c r="C150" s="4">
        <v>25</v>
      </c>
      <c r="D150" s="4">
        <v>5</v>
      </c>
      <c r="E150" s="4">
        <v>122.1</v>
      </c>
      <c r="F150" s="4">
        <v>106.1</v>
      </c>
      <c r="G150" s="4">
        <v>231.6</v>
      </c>
      <c r="H150" s="4">
        <v>125.1</v>
      </c>
      <c r="I150" s="4">
        <v>146.6</v>
      </c>
      <c r="J150" s="4">
        <v>70</v>
      </c>
      <c r="K150" s="4">
        <v>99.6</v>
      </c>
      <c r="L150" s="4">
        <v>61</v>
      </c>
      <c r="M150" s="4">
        <v>1000</v>
      </c>
      <c r="N150" s="4">
        <v>1000</v>
      </c>
      <c r="O150" s="4">
        <v>0</v>
      </c>
      <c r="P150" s="4">
        <v>0</v>
      </c>
    </row>
    <row r="151" spans="1:16" x14ac:dyDescent="0.3">
      <c r="A151" s="5" t="s">
        <v>85</v>
      </c>
      <c r="B151" s="4">
        <v>36</v>
      </c>
      <c r="C151" s="4">
        <v>5</v>
      </c>
      <c r="D151" s="4">
        <v>69.5</v>
      </c>
      <c r="E151" s="4">
        <v>140.1</v>
      </c>
      <c r="F151" s="4">
        <v>146.1</v>
      </c>
      <c r="G151" s="4">
        <v>111.6</v>
      </c>
      <c r="H151" s="4">
        <v>144.6</v>
      </c>
      <c r="I151" s="4">
        <v>137.6</v>
      </c>
      <c r="J151" s="4">
        <v>67</v>
      </c>
      <c r="K151" s="4">
        <v>89.5</v>
      </c>
      <c r="L151" s="4">
        <v>53</v>
      </c>
      <c r="M151" s="4">
        <v>1000</v>
      </c>
      <c r="N151" s="4">
        <v>1000</v>
      </c>
      <c r="O151" s="4">
        <v>0</v>
      </c>
      <c r="P151" s="4">
        <v>0</v>
      </c>
    </row>
    <row r="152" spans="1:16" x14ac:dyDescent="0.3">
      <c r="A152" s="5" t="s">
        <v>86</v>
      </c>
      <c r="B152" s="4">
        <v>5</v>
      </c>
      <c r="C152" s="4">
        <v>16</v>
      </c>
      <c r="D152" s="4">
        <v>84.5</v>
      </c>
      <c r="E152" s="4">
        <v>174.1</v>
      </c>
      <c r="F152" s="4">
        <v>94</v>
      </c>
      <c r="G152" s="4">
        <v>142.1</v>
      </c>
      <c r="H152" s="4">
        <v>129.1</v>
      </c>
      <c r="I152" s="4">
        <v>134.6</v>
      </c>
      <c r="J152" s="4">
        <v>57</v>
      </c>
      <c r="K152" s="4">
        <v>93.5</v>
      </c>
      <c r="L152" s="4">
        <v>70</v>
      </c>
      <c r="M152" s="4">
        <v>1000</v>
      </c>
      <c r="N152" s="4">
        <v>1000</v>
      </c>
      <c r="O152" s="4">
        <v>0</v>
      </c>
      <c r="P152" s="4">
        <v>0</v>
      </c>
    </row>
    <row r="153" spans="1:16" x14ac:dyDescent="0.3">
      <c r="A153" s="5" t="s">
        <v>87</v>
      </c>
      <c r="B153" s="4">
        <v>26</v>
      </c>
      <c r="C153" s="4">
        <v>31</v>
      </c>
      <c r="D153" s="4">
        <v>124.1</v>
      </c>
      <c r="E153" s="4">
        <v>127.1</v>
      </c>
      <c r="F153" s="4">
        <v>107.1</v>
      </c>
      <c r="G153" s="4">
        <v>115.6</v>
      </c>
      <c r="H153" s="4">
        <v>126.1</v>
      </c>
      <c r="I153" s="4">
        <v>123.6</v>
      </c>
      <c r="J153" s="4">
        <v>61</v>
      </c>
      <c r="K153" s="4">
        <v>112.6</v>
      </c>
      <c r="L153" s="4">
        <v>46</v>
      </c>
      <c r="M153" s="4">
        <v>1000</v>
      </c>
      <c r="N153" s="4">
        <v>1000</v>
      </c>
      <c r="O153" s="4">
        <v>0</v>
      </c>
      <c r="P153" s="4">
        <v>0</v>
      </c>
    </row>
    <row r="154" spans="1:16" x14ac:dyDescent="0.3">
      <c r="A154" s="5" t="s">
        <v>88</v>
      </c>
      <c r="B154" s="4">
        <v>42</v>
      </c>
      <c r="C154" s="4">
        <v>38</v>
      </c>
      <c r="D154" s="4">
        <v>72.5</v>
      </c>
      <c r="E154" s="4">
        <v>141.1</v>
      </c>
      <c r="F154" s="4">
        <v>98.1</v>
      </c>
      <c r="G154" s="4">
        <v>112.6</v>
      </c>
      <c r="H154" s="4">
        <v>115.6</v>
      </c>
      <c r="I154" s="4">
        <v>128.6</v>
      </c>
      <c r="J154" s="4">
        <v>80</v>
      </c>
      <c r="K154" s="4">
        <v>105.6</v>
      </c>
      <c r="L154" s="4">
        <v>66</v>
      </c>
      <c r="M154" s="4">
        <v>1000</v>
      </c>
      <c r="N154" s="4">
        <v>1000</v>
      </c>
      <c r="O154" s="4">
        <v>0</v>
      </c>
      <c r="P154" s="4">
        <v>0</v>
      </c>
    </row>
    <row r="155" spans="1:16" x14ac:dyDescent="0.3">
      <c r="A155" s="5" t="s">
        <v>89</v>
      </c>
      <c r="B155" s="4">
        <v>73.5</v>
      </c>
      <c r="C155" s="4">
        <v>19</v>
      </c>
      <c r="D155" s="4">
        <v>85.5</v>
      </c>
      <c r="E155" s="4">
        <v>131.1</v>
      </c>
      <c r="F155" s="4">
        <v>95</v>
      </c>
      <c r="G155" s="4">
        <v>103.6</v>
      </c>
      <c r="H155" s="4">
        <v>120.1</v>
      </c>
      <c r="I155" s="4">
        <v>147.6</v>
      </c>
      <c r="J155" s="4">
        <v>73</v>
      </c>
      <c r="K155" s="4">
        <v>107.6</v>
      </c>
      <c r="L155" s="4">
        <v>44</v>
      </c>
      <c r="M155" s="4">
        <v>1000</v>
      </c>
      <c r="N155" s="4">
        <v>1000</v>
      </c>
      <c r="O155" s="4">
        <v>0</v>
      </c>
      <c r="P155" s="4">
        <v>0</v>
      </c>
    </row>
    <row r="156" spans="1:16" x14ac:dyDescent="0.3">
      <c r="A156" s="5" t="s">
        <v>90</v>
      </c>
      <c r="B156" s="4">
        <v>30</v>
      </c>
      <c r="C156" s="4">
        <v>32</v>
      </c>
      <c r="D156" s="4">
        <v>75.5</v>
      </c>
      <c r="E156" s="4">
        <v>128.1</v>
      </c>
      <c r="F156" s="4">
        <v>85</v>
      </c>
      <c r="G156" s="4">
        <v>107.6</v>
      </c>
      <c r="H156" s="4">
        <v>145.6</v>
      </c>
      <c r="I156" s="4">
        <v>140.6</v>
      </c>
      <c r="J156" s="4">
        <v>75</v>
      </c>
      <c r="K156" s="4">
        <v>115.6</v>
      </c>
      <c r="L156" s="4">
        <v>65</v>
      </c>
      <c r="M156" s="4">
        <v>1000</v>
      </c>
      <c r="N156" s="4">
        <v>1000</v>
      </c>
      <c r="O156" s="4">
        <v>0</v>
      </c>
      <c r="P156" s="4">
        <v>0</v>
      </c>
    </row>
    <row r="157" spans="1:16" x14ac:dyDescent="0.3">
      <c r="A157" s="5" t="s">
        <v>91</v>
      </c>
      <c r="B157" s="4">
        <v>43</v>
      </c>
      <c r="C157" s="4">
        <v>22</v>
      </c>
      <c r="D157" s="4">
        <v>73.5</v>
      </c>
      <c r="E157" s="4">
        <v>117.1</v>
      </c>
      <c r="F157" s="4">
        <v>89</v>
      </c>
      <c r="G157" s="4">
        <v>143.1</v>
      </c>
      <c r="H157" s="4">
        <v>132.1</v>
      </c>
      <c r="I157" s="4">
        <v>142.6</v>
      </c>
      <c r="J157" s="4">
        <v>127.1</v>
      </c>
      <c r="K157" s="4">
        <v>98.6</v>
      </c>
      <c r="L157" s="4">
        <v>11.5</v>
      </c>
      <c r="M157" s="4">
        <v>999.5</v>
      </c>
      <c r="N157" s="4">
        <v>1000</v>
      </c>
      <c r="O157" s="4">
        <v>0.5</v>
      </c>
      <c r="P157" s="4">
        <v>0.05</v>
      </c>
    </row>
    <row r="158" spans="1:16" x14ac:dyDescent="0.3">
      <c r="A158" s="5" t="s">
        <v>92</v>
      </c>
      <c r="B158" s="4">
        <v>33</v>
      </c>
      <c r="C158" s="4">
        <v>20</v>
      </c>
      <c r="D158" s="4">
        <v>63.5</v>
      </c>
      <c r="E158" s="4">
        <v>120.1</v>
      </c>
      <c r="F158" s="4">
        <v>108.1</v>
      </c>
      <c r="G158" s="4">
        <v>118.6</v>
      </c>
      <c r="H158" s="4">
        <v>134.1</v>
      </c>
      <c r="I158" s="4">
        <v>150.6</v>
      </c>
      <c r="J158" s="4">
        <v>66</v>
      </c>
      <c r="K158" s="4">
        <v>113.6</v>
      </c>
      <c r="L158" s="4">
        <v>75</v>
      </c>
      <c r="M158" s="4">
        <v>1002.5</v>
      </c>
      <c r="N158" s="4">
        <v>1000</v>
      </c>
      <c r="O158" s="4">
        <v>-2.5</v>
      </c>
      <c r="P158" s="4">
        <v>-0.25</v>
      </c>
    </row>
    <row r="159" spans="1:16" x14ac:dyDescent="0.3">
      <c r="A159" s="5" t="s">
        <v>93</v>
      </c>
      <c r="B159" s="4">
        <v>31</v>
      </c>
      <c r="C159" s="4">
        <v>9</v>
      </c>
      <c r="D159" s="4">
        <v>67.5</v>
      </c>
      <c r="E159" s="4">
        <v>142.1</v>
      </c>
      <c r="F159" s="4">
        <v>101.1</v>
      </c>
      <c r="G159" s="4">
        <v>120.6</v>
      </c>
      <c r="H159" s="4">
        <v>200.1</v>
      </c>
      <c r="I159" s="4">
        <v>133.6</v>
      </c>
      <c r="J159" s="4">
        <v>125.1</v>
      </c>
      <c r="K159" s="4">
        <v>1</v>
      </c>
      <c r="L159" s="4">
        <v>69</v>
      </c>
      <c r="M159" s="4">
        <v>1000</v>
      </c>
      <c r="N159" s="4">
        <v>1000</v>
      </c>
      <c r="O159" s="4">
        <v>0</v>
      </c>
      <c r="P159" s="4">
        <v>0</v>
      </c>
    </row>
    <row r="160" spans="1:16" x14ac:dyDescent="0.3">
      <c r="A160" s="5" t="s">
        <v>94</v>
      </c>
      <c r="B160" s="4">
        <v>14</v>
      </c>
      <c r="C160" s="4">
        <v>14</v>
      </c>
      <c r="D160" s="4">
        <v>86.5</v>
      </c>
      <c r="E160" s="4">
        <v>134.1</v>
      </c>
      <c r="F160" s="4">
        <v>103.1</v>
      </c>
      <c r="G160" s="4">
        <v>179.1</v>
      </c>
      <c r="H160" s="4">
        <v>125.1</v>
      </c>
      <c r="I160" s="4">
        <v>148.6</v>
      </c>
      <c r="J160" s="4">
        <v>1</v>
      </c>
      <c r="K160" s="4">
        <v>120.6</v>
      </c>
      <c r="L160" s="4">
        <v>74</v>
      </c>
      <c r="M160" s="4">
        <v>1000</v>
      </c>
      <c r="N160" s="4">
        <v>1000</v>
      </c>
      <c r="O160" s="4">
        <v>0</v>
      </c>
      <c r="P160" s="4">
        <v>0</v>
      </c>
    </row>
    <row r="161" spans="1:16" x14ac:dyDescent="0.3">
      <c r="A161" s="5" t="s">
        <v>95</v>
      </c>
      <c r="B161" s="4">
        <v>24</v>
      </c>
      <c r="C161" s="4">
        <v>33</v>
      </c>
      <c r="D161" s="4">
        <v>78.5</v>
      </c>
      <c r="E161" s="4">
        <v>136.1</v>
      </c>
      <c r="F161" s="4">
        <v>111.1</v>
      </c>
      <c r="G161" s="4">
        <v>111.6</v>
      </c>
      <c r="H161" s="4">
        <v>146.6</v>
      </c>
      <c r="I161" s="4">
        <v>1</v>
      </c>
      <c r="J161" s="4">
        <v>182.6</v>
      </c>
      <c r="K161" s="4">
        <v>114.6</v>
      </c>
      <c r="L161" s="4">
        <v>61</v>
      </c>
      <c r="M161" s="4">
        <v>1000</v>
      </c>
      <c r="N161" s="4">
        <v>1000</v>
      </c>
      <c r="O161" s="4">
        <v>0</v>
      </c>
      <c r="P161" s="4">
        <v>0</v>
      </c>
    </row>
    <row r="162" spans="1:16" x14ac:dyDescent="0.3">
      <c r="A162" s="5" t="s">
        <v>96</v>
      </c>
      <c r="B162" s="4">
        <v>44</v>
      </c>
      <c r="C162" s="4">
        <v>25</v>
      </c>
      <c r="D162" s="4">
        <v>80.5</v>
      </c>
      <c r="E162" s="4">
        <v>156.6</v>
      </c>
      <c r="F162" s="4">
        <v>94</v>
      </c>
      <c r="G162" s="4">
        <v>144.1</v>
      </c>
      <c r="H162" s="4">
        <v>1</v>
      </c>
      <c r="I162" s="4">
        <v>217.6</v>
      </c>
      <c r="J162" s="4">
        <v>126.1</v>
      </c>
      <c r="K162" s="4">
        <v>108.6</v>
      </c>
      <c r="L162" s="4">
        <v>2</v>
      </c>
      <c r="M162" s="4">
        <v>999.5</v>
      </c>
      <c r="N162" s="4">
        <v>1000</v>
      </c>
      <c r="O162" s="4">
        <v>0.5</v>
      </c>
      <c r="P162" s="4">
        <v>0.05</v>
      </c>
    </row>
    <row r="163" spans="1:16" x14ac:dyDescent="0.3">
      <c r="A163" s="5" t="s">
        <v>97</v>
      </c>
      <c r="B163" s="4">
        <v>36</v>
      </c>
      <c r="C163" s="4">
        <v>27</v>
      </c>
      <c r="D163" s="4">
        <v>89.5</v>
      </c>
      <c r="E163" s="4">
        <v>127.1</v>
      </c>
      <c r="F163" s="4">
        <v>109.1</v>
      </c>
      <c r="G163" s="4">
        <v>1</v>
      </c>
      <c r="H163" s="4">
        <v>204.1</v>
      </c>
      <c r="I163" s="4">
        <v>149.6</v>
      </c>
      <c r="J163" s="4">
        <v>76</v>
      </c>
      <c r="K163" s="4">
        <v>103.6</v>
      </c>
      <c r="L163" s="4">
        <v>77</v>
      </c>
      <c r="M163" s="4">
        <v>1000</v>
      </c>
      <c r="N163" s="4">
        <v>1000</v>
      </c>
      <c r="O163" s="4">
        <v>0</v>
      </c>
      <c r="P163" s="4">
        <v>0</v>
      </c>
    </row>
    <row r="164" spans="1:16" x14ac:dyDescent="0.3">
      <c r="A164" s="5" t="s">
        <v>98</v>
      </c>
      <c r="B164" s="4">
        <v>38</v>
      </c>
      <c r="C164" s="4">
        <v>36</v>
      </c>
      <c r="D164" s="4">
        <v>72.5</v>
      </c>
      <c r="E164" s="4">
        <v>143.1</v>
      </c>
      <c r="F164" s="4">
        <v>1</v>
      </c>
      <c r="G164" s="4">
        <v>243.1</v>
      </c>
      <c r="H164" s="4">
        <v>158.1</v>
      </c>
      <c r="I164" s="4">
        <v>143.6</v>
      </c>
      <c r="J164" s="4">
        <v>71</v>
      </c>
      <c r="K164" s="4">
        <v>2</v>
      </c>
      <c r="L164" s="4">
        <v>91</v>
      </c>
      <c r="M164" s="4">
        <v>999.5</v>
      </c>
      <c r="N164" s="4">
        <v>1000</v>
      </c>
      <c r="O164" s="4">
        <v>0.5</v>
      </c>
      <c r="P164" s="4">
        <v>0.05</v>
      </c>
    </row>
    <row r="165" spans="1:16" x14ac:dyDescent="0.3">
      <c r="A165" s="5" t="s">
        <v>99</v>
      </c>
      <c r="B165" s="4">
        <v>47</v>
      </c>
      <c r="C165" s="4">
        <v>19</v>
      </c>
      <c r="D165" s="4">
        <v>87.5</v>
      </c>
      <c r="E165" s="4">
        <v>1</v>
      </c>
      <c r="F165" s="4">
        <v>224.1</v>
      </c>
      <c r="G165" s="4">
        <v>145.1</v>
      </c>
      <c r="H165" s="4">
        <v>135.1</v>
      </c>
      <c r="I165" s="4">
        <v>138.6</v>
      </c>
      <c r="J165" s="4">
        <v>3</v>
      </c>
      <c r="K165" s="4">
        <v>121.6</v>
      </c>
      <c r="L165" s="4">
        <v>78</v>
      </c>
      <c r="M165" s="4">
        <v>1000</v>
      </c>
      <c r="N165" s="4">
        <v>1000</v>
      </c>
      <c r="O165" s="4">
        <v>0</v>
      </c>
      <c r="P165" s="4">
        <v>0</v>
      </c>
    </row>
    <row r="166" spans="1:16" x14ac:dyDescent="0.3">
      <c r="A166" s="5" t="s">
        <v>100</v>
      </c>
      <c r="B166" s="4">
        <v>30</v>
      </c>
      <c r="C166" s="4">
        <v>34</v>
      </c>
      <c r="D166" s="4">
        <v>1</v>
      </c>
      <c r="E166" s="4">
        <v>176.1</v>
      </c>
      <c r="F166" s="4">
        <v>110.1</v>
      </c>
      <c r="G166" s="4">
        <v>121.6</v>
      </c>
      <c r="H166" s="4">
        <v>130.1</v>
      </c>
      <c r="I166" s="4">
        <v>38</v>
      </c>
      <c r="J166" s="4">
        <v>183.6</v>
      </c>
      <c r="K166" s="4">
        <v>106.6</v>
      </c>
      <c r="L166" s="4">
        <v>69</v>
      </c>
      <c r="M166" s="4">
        <v>1000</v>
      </c>
      <c r="N166" s="4">
        <v>1000</v>
      </c>
      <c r="O166" s="4">
        <v>0</v>
      </c>
      <c r="P166" s="4">
        <v>0</v>
      </c>
    </row>
    <row r="167" spans="1:16" x14ac:dyDescent="0.3">
      <c r="A167" s="5" t="s">
        <v>101</v>
      </c>
      <c r="B167" s="4">
        <v>45</v>
      </c>
      <c r="C167" s="4">
        <v>1</v>
      </c>
      <c r="D167" s="4">
        <v>126.1</v>
      </c>
      <c r="E167" s="4">
        <v>144.1</v>
      </c>
      <c r="F167" s="4">
        <v>104.1</v>
      </c>
      <c r="G167" s="4">
        <v>116.6</v>
      </c>
      <c r="H167" s="4">
        <v>3</v>
      </c>
      <c r="I167" s="4">
        <v>218.6</v>
      </c>
      <c r="J167" s="4">
        <v>74</v>
      </c>
      <c r="K167" s="4">
        <v>95.6</v>
      </c>
      <c r="L167" s="4">
        <v>72</v>
      </c>
      <c r="M167" s="4">
        <v>1000</v>
      </c>
      <c r="N167" s="4">
        <v>1000</v>
      </c>
      <c r="O167" s="4">
        <v>0</v>
      </c>
      <c r="P167" s="4">
        <v>0</v>
      </c>
    </row>
    <row r="168" spans="1:16" x14ac:dyDescent="0.3">
      <c r="A168" s="5" t="s">
        <v>102</v>
      </c>
      <c r="B168" s="4">
        <v>1</v>
      </c>
      <c r="C168" s="4">
        <v>39</v>
      </c>
      <c r="D168" s="4">
        <v>88.5</v>
      </c>
      <c r="E168" s="4">
        <v>138.1</v>
      </c>
      <c r="F168" s="4">
        <v>99.1</v>
      </c>
      <c r="G168" s="4">
        <v>60</v>
      </c>
      <c r="H168" s="4">
        <v>206.1</v>
      </c>
      <c r="I168" s="4">
        <v>141.6</v>
      </c>
      <c r="J168" s="4">
        <v>63</v>
      </c>
      <c r="K168" s="4">
        <v>109.6</v>
      </c>
      <c r="L168" s="4">
        <v>54</v>
      </c>
      <c r="M168" s="4">
        <v>1000</v>
      </c>
      <c r="N168" s="4">
        <v>1000</v>
      </c>
      <c r="O168" s="4">
        <v>0</v>
      </c>
      <c r="P168" s="4">
        <v>0</v>
      </c>
    </row>
    <row r="169" spans="1:16" x14ac:dyDescent="0.3">
      <c r="A169" s="5" t="s">
        <v>103</v>
      </c>
      <c r="B169" s="4">
        <v>74.5</v>
      </c>
      <c r="C169" s="4">
        <v>35</v>
      </c>
      <c r="D169" s="4">
        <v>82.5</v>
      </c>
      <c r="E169" s="4">
        <v>132.1</v>
      </c>
      <c r="F169" s="4">
        <v>3</v>
      </c>
      <c r="G169" s="4">
        <v>330.7</v>
      </c>
      <c r="H169" s="4">
        <v>133.1</v>
      </c>
      <c r="I169" s="4">
        <v>130.6</v>
      </c>
      <c r="J169" s="4">
        <v>77</v>
      </c>
      <c r="K169" s="4">
        <v>0</v>
      </c>
      <c r="L169" s="4">
        <v>1</v>
      </c>
      <c r="M169" s="4">
        <v>999.5</v>
      </c>
      <c r="N169" s="4">
        <v>1000</v>
      </c>
      <c r="O169" s="4">
        <v>0.5</v>
      </c>
      <c r="P169" s="4">
        <v>0.05</v>
      </c>
    </row>
    <row r="170" spans="1:16" x14ac:dyDescent="0.3">
      <c r="A170" s="5" t="s">
        <v>104</v>
      </c>
      <c r="B170" s="4">
        <v>46</v>
      </c>
      <c r="C170" s="4">
        <v>29</v>
      </c>
      <c r="D170" s="4">
        <v>76.5</v>
      </c>
      <c r="E170" s="4">
        <v>3</v>
      </c>
      <c r="F170" s="4">
        <v>301.7</v>
      </c>
      <c r="G170" s="4">
        <v>119.6</v>
      </c>
      <c r="H170" s="4">
        <v>122.1</v>
      </c>
      <c r="I170" s="4">
        <v>144.6</v>
      </c>
      <c r="J170" s="4">
        <v>0</v>
      </c>
      <c r="K170" s="4">
        <v>101.6</v>
      </c>
      <c r="L170" s="4">
        <v>56</v>
      </c>
      <c r="M170" s="4">
        <v>1000</v>
      </c>
      <c r="N170" s="4">
        <v>1000</v>
      </c>
      <c r="O170" s="4">
        <v>0</v>
      </c>
      <c r="P170" s="4">
        <v>0</v>
      </c>
    </row>
    <row r="171" spans="1:16" x14ac:dyDescent="0.3">
      <c r="A171" s="5" t="s">
        <v>105</v>
      </c>
      <c r="B171" s="4">
        <v>40</v>
      </c>
      <c r="C171" s="4">
        <v>23</v>
      </c>
      <c r="D171" s="4">
        <v>3</v>
      </c>
      <c r="E171" s="4">
        <v>363.2</v>
      </c>
      <c r="F171" s="4">
        <v>102.1</v>
      </c>
      <c r="G171" s="4">
        <v>109.6</v>
      </c>
      <c r="H171" s="4">
        <v>136.1</v>
      </c>
      <c r="I171" s="4">
        <v>0</v>
      </c>
      <c r="J171" s="4">
        <v>69</v>
      </c>
      <c r="K171" s="4">
        <v>91.5</v>
      </c>
      <c r="L171" s="4">
        <v>63</v>
      </c>
      <c r="M171" s="4">
        <v>1000.5</v>
      </c>
      <c r="N171" s="4">
        <v>1000</v>
      </c>
      <c r="O171" s="4">
        <v>-0.5</v>
      </c>
      <c r="P171" s="4">
        <v>-0.05</v>
      </c>
    </row>
    <row r="172" spans="1:16" x14ac:dyDescent="0.3">
      <c r="A172" s="5" t="s">
        <v>106</v>
      </c>
      <c r="B172" s="4">
        <v>34</v>
      </c>
      <c r="C172" s="4">
        <v>3</v>
      </c>
      <c r="D172" s="4">
        <v>366.2</v>
      </c>
      <c r="E172" s="4">
        <v>135.1</v>
      </c>
      <c r="F172" s="4">
        <v>91</v>
      </c>
      <c r="G172" s="4">
        <v>122.6</v>
      </c>
      <c r="H172" s="4">
        <v>0</v>
      </c>
      <c r="I172" s="4">
        <v>136.6</v>
      </c>
      <c r="J172" s="4">
        <v>59</v>
      </c>
      <c r="K172" s="4">
        <v>3</v>
      </c>
      <c r="L172" s="4">
        <v>50</v>
      </c>
      <c r="M172" s="4">
        <v>1000.5</v>
      </c>
      <c r="N172" s="4">
        <v>1000</v>
      </c>
      <c r="O172" s="4">
        <v>-0.5</v>
      </c>
      <c r="P172" s="4">
        <v>-0.05</v>
      </c>
    </row>
    <row r="173" spans="1:16" x14ac:dyDescent="0.3">
      <c r="A173" s="5" t="s">
        <v>107</v>
      </c>
      <c r="B173" s="4">
        <v>3</v>
      </c>
      <c r="C173" s="4">
        <v>315.2</v>
      </c>
      <c r="D173" s="4">
        <v>79.5</v>
      </c>
      <c r="E173" s="4">
        <v>122.1</v>
      </c>
      <c r="F173" s="4">
        <v>105.1</v>
      </c>
      <c r="G173" s="4">
        <v>0</v>
      </c>
      <c r="H173" s="4">
        <v>128.1</v>
      </c>
      <c r="I173" s="4">
        <v>126.6</v>
      </c>
      <c r="J173" s="4">
        <v>4</v>
      </c>
      <c r="K173" s="4">
        <v>116.6</v>
      </c>
      <c r="L173" s="4">
        <v>0</v>
      </c>
      <c r="M173" s="4">
        <v>1000</v>
      </c>
      <c r="N173" s="4">
        <v>1000</v>
      </c>
      <c r="O173" s="4">
        <v>0</v>
      </c>
      <c r="P173" s="4">
        <v>0</v>
      </c>
    </row>
    <row r="174" spans="1:16" x14ac:dyDescent="0.3">
      <c r="A174" s="5" t="s">
        <v>108</v>
      </c>
      <c r="B174" s="4">
        <v>184.1</v>
      </c>
      <c r="C174" s="4">
        <v>26</v>
      </c>
      <c r="D174" s="4">
        <v>69.5</v>
      </c>
      <c r="E174" s="4">
        <v>139.1</v>
      </c>
      <c r="F174" s="4">
        <v>0</v>
      </c>
      <c r="G174" s="4">
        <v>114.6</v>
      </c>
      <c r="H174" s="4">
        <v>119.1</v>
      </c>
      <c r="I174" s="4">
        <v>39</v>
      </c>
      <c r="J174" s="4">
        <v>128.1</v>
      </c>
      <c r="K174" s="4">
        <v>119.6</v>
      </c>
      <c r="L174" s="4">
        <v>61</v>
      </c>
      <c r="M174" s="4">
        <v>1000</v>
      </c>
      <c r="N174" s="4">
        <v>1000</v>
      </c>
      <c r="O174" s="4">
        <v>0</v>
      </c>
      <c r="P174" s="4">
        <v>0</v>
      </c>
    </row>
    <row r="175" spans="1:16" x14ac:dyDescent="0.3">
      <c r="A175" s="5" t="s">
        <v>109</v>
      </c>
      <c r="B175" s="4">
        <v>37</v>
      </c>
      <c r="C175" s="4">
        <v>16</v>
      </c>
      <c r="D175" s="4">
        <v>83.5</v>
      </c>
      <c r="E175" s="4">
        <v>0</v>
      </c>
      <c r="F175" s="4">
        <v>97.1</v>
      </c>
      <c r="G175" s="4">
        <v>106.6</v>
      </c>
      <c r="H175" s="4">
        <v>100.1</v>
      </c>
      <c r="I175" s="4">
        <v>214.6</v>
      </c>
      <c r="J175" s="4">
        <v>181.6</v>
      </c>
      <c r="K175" s="4">
        <v>101.6</v>
      </c>
      <c r="L175" s="4">
        <v>62</v>
      </c>
      <c r="M175" s="4">
        <v>1000</v>
      </c>
      <c r="N175" s="4">
        <v>1000</v>
      </c>
      <c r="O175" s="4">
        <v>0</v>
      </c>
      <c r="P175" s="4">
        <v>0</v>
      </c>
    </row>
    <row r="176" spans="1:16" x14ac:dyDescent="0.3">
      <c r="A176" s="5" t="s">
        <v>110</v>
      </c>
      <c r="B176" s="4">
        <v>26</v>
      </c>
      <c r="C176" s="4">
        <v>30</v>
      </c>
      <c r="D176" s="4">
        <v>0</v>
      </c>
      <c r="E176" s="4">
        <v>130.1</v>
      </c>
      <c r="F176" s="4">
        <v>88</v>
      </c>
      <c r="G176" s="4">
        <v>97.6</v>
      </c>
      <c r="H176" s="4">
        <v>201.1</v>
      </c>
      <c r="I176" s="4">
        <v>216.6</v>
      </c>
      <c r="J176" s="4">
        <v>69</v>
      </c>
      <c r="K176" s="4">
        <v>90.5</v>
      </c>
      <c r="L176" s="4">
        <v>51</v>
      </c>
      <c r="M176" s="4">
        <v>1000</v>
      </c>
      <c r="N176" s="4">
        <v>1000</v>
      </c>
      <c r="O176" s="4">
        <v>0</v>
      </c>
      <c r="P176" s="4">
        <v>0</v>
      </c>
    </row>
    <row r="177" spans="1:16" x14ac:dyDescent="0.3">
      <c r="A177" s="5" t="s">
        <v>111</v>
      </c>
      <c r="B177" s="4">
        <v>41</v>
      </c>
      <c r="C177" s="4">
        <v>0</v>
      </c>
      <c r="D177" s="4">
        <v>74.5</v>
      </c>
      <c r="E177" s="4">
        <v>119.1</v>
      </c>
      <c r="F177" s="4">
        <v>80</v>
      </c>
      <c r="G177" s="4">
        <v>230.6</v>
      </c>
      <c r="H177" s="4">
        <v>203.1</v>
      </c>
      <c r="I177" s="4">
        <v>136.6</v>
      </c>
      <c r="J177" s="4">
        <v>58</v>
      </c>
      <c r="K177" s="4">
        <v>5</v>
      </c>
      <c r="L177" s="4">
        <v>52</v>
      </c>
      <c r="M177" s="4">
        <v>1000</v>
      </c>
      <c r="N177" s="4">
        <v>1000</v>
      </c>
      <c r="O177" s="4">
        <v>0</v>
      </c>
      <c r="P177" s="4">
        <v>0</v>
      </c>
    </row>
    <row r="178" spans="1:16" x14ac:dyDescent="0.3">
      <c r="A178" s="5" t="s">
        <v>112</v>
      </c>
      <c r="B178" s="4">
        <v>0</v>
      </c>
      <c r="C178" s="4">
        <v>21</v>
      </c>
      <c r="D178" s="4">
        <v>66.5</v>
      </c>
      <c r="E178" s="4">
        <v>110.6</v>
      </c>
      <c r="F178" s="4">
        <v>128.6</v>
      </c>
      <c r="G178" s="4">
        <v>242.1</v>
      </c>
      <c r="H178" s="4">
        <v>128.1</v>
      </c>
      <c r="I178" s="4">
        <v>125.6</v>
      </c>
      <c r="J178" s="4">
        <v>26</v>
      </c>
      <c r="K178" s="4">
        <v>96.6</v>
      </c>
      <c r="L178" s="4">
        <v>55</v>
      </c>
      <c r="M178" s="4">
        <v>1000</v>
      </c>
      <c r="N178" s="4">
        <v>1000</v>
      </c>
      <c r="O178" s="4">
        <v>0</v>
      </c>
      <c r="P178" s="4">
        <v>0</v>
      </c>
    </row>
    <row r="179" spans="1:16" x14ac:dyDescent="0.3">
      <c r="A179" s="5" t="s">
        <v>113</v>
      </c>
      <c r="B179" s="4">
        <v>32</v>
      </c>
      <c r="C179" s="4">
        <v>13</v>
      </c>
      <c r="D179" s="4">
        <v>4</v>
      </c>
      <c r="E179" s="4">
        <v>173.1</v>
      </c>
      <c r="F179" s="4">
        <v>223.1</v>
      </c>
      <c r="G179" s="4">
        <v>114.6</v>
      </c>
      <c r="H179" s="4">
        <v>118.1</v>
      </c>
      <c r="I179" s="4">
        <v>120.6</v>
      </c>
      <c r="J179" s="4">
        <v>64</v>
      </c>
      <c r="K179" s="4">
        <v>92.5</v>
      </c>
      <c r="L179" s="4">
        <v>45</v>
      </c>
      <c r="M179" s="4">
        <v>1000</v>
      </c>
      <c r="N179" s="4">
        <v>1000</v>
      </c>
      <c r="O179" s="4">
        <v>0</v>
      </c>
      <c r="P179" s="4">
        <v>0</v>
      </c>
    </row>
    <row r="180" spans="1:16" x14ac:dyDescent="0.3">
      <c r="A180" s="5" t="s">
        <v>114</v>
      </c>
      <c r="B180" s="4">
        <v>23</v>
      </c>
      <c r="C180" s="4">
        <v>4</v>
      </c>
      <c r="D180" s="4">
        <v>108.6</v>
      </c>
      <c r="E180" s="4">
        <v>175.1</v>
      </c>
      <c r="F180" s="4">
        <v>97.1</v>
      </c>
      <c r="G180" s="4">
        <v>105.6</v>
      </c>
      <c r="H180" s="4">
        <v>112.6</v>
      </c>
      <c r="I180" s="4">
        <v>131.6</v>
      </c>
      <c r="J180" s="4">
        <v>60</v>
      </c>
      <c r="K180" s="4">
        <v>118.6</v>
      </c>
      <c r="L180" s="4">
        <v>64</v>
      </c>
      <c r="M180" s="4">
        <v>1000</v>
      </c>
      <c r="N180" s="4">
        <v>1000</v>
      </c>
      <c r="O180" s="4">
        <v>0</v>
      </c>
      <c r="P180" s="4">
        <v>0</v>
      </c>
    </row>
    <row r="181" spans="1:16" x14ac:dyDescent="0.3">
      <c r="A181" s="5" t="s">
        <v>115</v>
      </c>
      <c r="B181" s="4">
        <v>4</v>
      </c>
      <c r="C181" s="4">
        <v>37</v>
      </c>
      <c r="D181" s="4">
        <v>125.1</v>
      </c>
      <c r="E181" s="4">
        <v>130.1</v>
      </c>
      <c r="F181" s="4">
        <v>87</v>
      </c>
      <c r="G181" s="4">
        <v>99.6</v>
      </c>
      <c r="H181" s="4">
        <v>123.1</v>
      </c>
      <c r="I181" s="4">
        <v>127.6</v>
      </c>
      <c r="J181" s="4">
        <v>180.6</v>
      </c>
      <c r="K181" s="4">
        <v>7</v>
      </c>
      <c r="L181" s="4">
        <v>79</v>
      </c>
      <c r="M181" s="4">
        <v>1000</v>
      </c>
      <c r="N181" s="4">
        <v>1000</v>
      </c>
      <c r="O181" s="4">
        <v>0</v>
      </c>
      <c r="P181" s="4">
        <v>0</v>
      </c>
    </row>
    <row r="183" spans="1:16" ht="28.8" x14ac:dyDescent="0.3">
      <c r="A183" s="6" t="s">
        <v>204</v>
      </c>
      <c r="B183" s="7">
        <v>2817.1</v>
      </c>
    </row>
    <row r="184" spans="1:16" ht="28.8" x14ac:dyDescent="0.3">
      <c r="A184" s="6" t="s">
        <v>205</v>
      </c>
      <c r="B184" s="7">
        <v>0</v>
      </c>
    </row>
    <row r="185" spans="1:16" ht="28.8" x14ac:dyDescent="0.3">
      <c r="A185" s="6" t="s">
        <v>206</v>
      </c>
      <c r="B185" s="7">
        <v>41999</v>
      </c>
    </row>
    <row r="186" spans="1:16" ht="28.8" x14ac:dyDescent="0.3">
      <c r="A186" s="6" t="s">
        <v>207</v>
      </c>
      <c r="B186" s="7">
        <v>42000</v>
      </c>
    </row>
    <row r="187" spans="1:16" ht="43.2" x14ac:dyDescent="0.3">
      <c r="A187" s="6" t="s">
        <v>208</v>
      </c>
      <c r="B187" s="7">
        <v>-1</v>
      </c>
    </row>
    <row r="188" spans="1:16" ht="43.2" x14ac:dyDescent="0.3">
      <c r="A188" s="6" t="s">
        <v>209</v>
      </c>
      <c r="B188" s="7"/>
    </row>
    <row r="189" spans="1:16" ht="43.2" x14ac:dyDescent="0.3">
      <c r="A189" s="6" t="s">
        <v>210</v>
      </c>
      <c r="B189" s="7"/>
    </row>
    <row r="190" spans="1:16" ht="43.2" x14ac:dyDescent="0.3">
      <c r="A190" s="6" t="s">
        <v>211</v>
      </c>
      <c r="B190" s="7">
        <v>0</v>
      </c>
    </row>
    <row r="192" spans="1:16" x14ac:dyDescent="0.3">
      <c r="A192" s="8" t="s">
        <v>212</v>
      </c>
    </row>
    <row r="194" spans="1:1" x14ac:dyDescent="0.3">
      <c r="A194" t="s">
        <v>704</v>
      </c>
    </row>
    <row r="195" spans="1:1" x14ac:dyDescent="0.3">
      <c r="A195" t="s">
        <v>705</v>
      </c>
    </row>
  </sheetData>
  <hyperlinks>
    <hyperlink ref="A192" r:id="rId1" display="https://miau.my-x.hu/myx-free/coco/test/533628120230615153617.html" xr:uid="{D20A8FE8-9C93-4A27-B3A8-C8ECFF91AE92}"/>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1B218-4CFD-46F5-83E2-92B1ADE498EE}">
  <dimension ref="A5:W195"/>
  <sheetViews>
    <sheetView topLeftCell="A141" zoomScale="55" zoomScaleNormal="120" workbookViewId="0">
      <selection activeCell="Q183" sqref="Q183:V186"/>
    </sheetView>
  </sheetViews>
  <sheetFormatPr defaultColWidth="8.88671875" defaultRowHeight="14.4" x14ac:dyDescent="0.3"/>
  <cols>
    <col min="13" max="13" width="11.77734375" customWidth="1"/>
    <col min="16" max="16" width="12.5546875" customWidth="1"/>
    <col min="17" max="17" width="14.109375" customWidth="1"/>
    <col min="22" max="22" width="12.33203125" customWidth="1"/>
  </cols>
  <sheetData>
    <row r="5" spans="1:17" ht="28.8" x14ac:dyDescent="0.3">
      <c r="A5" s="2" t="s">
        <v>55</v>
      </c>
      <c r="B5" s="3">
        <v>3189035</v>
      </c>
      <c r="C5" s="2" t="s">
        <v>56</v>
      </c>
      <c r="D5" s="3">
        <v>42</v>
      </c>
      <c r="E5" s="2" t="s">
        <v>57</v>
      </c>
      <c r="F5" s="3">
        <v>11</v>
      </c>
      <c r="G5" s="2" t="s">
        <v>58</v>
      </c>
      <c r="H5" s="3">
        <v>42</v>
      </c>
      <c r="I5" s="2" t="s">
        <v>59</v>
      </c>
      <c r="J5" s="3">
        <v>0</v>
      </c>
      <c r="K5" s="2" t="s">
        <v>60</v>
      </c>
      <c r="L5" s="3" t="s">
        <v>706</v>
      </c>
    </row>
    <row r="6" spans="1:17" x14ac:dyDescent="0.3">
      <c r="P6" t="s">
        <v>1180</v>
      </c>
      <c r="Q6" s="17" t="s">
        <v>1181</v>
      </c>
    </row>
    <row r="7" spans="1:17" ht="28.8" x14ac:dyDescent="0.3">
      <c r="A7" s="4" t="s">
        <v>62</v>
      </c>
      <c r="B7" s="5" t="s">
        <v>63</v>
      </c>
      <c r="C7" s="5" t="s">
        <v>64</v>
      </c>
      <c r="D7" s="5" t="s">
        <v>65</v>
      </c>
      <c r="E7" s="5" t="s">
        <v>66</v>
      </c>
      <c r="F7" s="5" t="s">
        <v>67</v>
      </c>
      <c r="G7" s="5" t="s">
        <v>68</v>
      </c>
      <c r="H7" s="5" t="s">
        <v>69</v>
      </c>
      <c r="I7" s="5" t="s">
        <v>70</v>
      </c>
      <c r="J7" s="5" t="s">
        <v>71</v>
      </c>
      <c r="K7" s="5" t="s">
        <v>72</v>
      </c>
      <c r="L7" s="24" t="s">
        <v>341</v>
      </c>
      <c r="M7" s="5" t="s">
        <v>342</v>
      </c>
      <c r="O7" t="str">
        <f>OAM_Ymanipul!L2</f>
        <v>5Tage-Produktion</v>
      </c>
      <c r="P7" s="5" t="s">
        <v>1179</v>
      </c>
      <c r="Q7" s="5" t="s">
        <v>1179</v>
      </c>
    </row>
    <row r="8" spans="1:17" x14ac:dyDescent="0.3">
      <c r="A8" s="5" t="s">
        <v>74</v>
      </c>
      <c r="B8" s="22">
        <f>OAM_Ymanipul!$B$48</f>
        <v>18</v>
      </c>
      <c r="C8" s="4">
        <v>11</v>
      </c>
      <c r="D8" s="4">
        <v>11</v>
      </c>
      <c r="E8" s="4">
        <v>28</v>
      </c>
      <c r="F8" s="4">
        <v>17</v>
      </c>
      <c r="G8" s="4">
        <v>9</v>
      </c>
      <c r="H8" s="4">
        <v>41</v>
      </c>
      <c r="I8" s="4">
        <v>11</v>
      </c>
      <c r="J8" s="4">
        <v>3</v>
      </c>
      <c r="K8" s="4">
        <v>7</v>
      </c>
      <c r="L8" s="22">
        <f>Q8</f>
        <v>42</v>
      </c>
      <c r="M8" s="4">
        <v>1000</v>
      </c>
      <c r="O8">
        <f>OAM_Ymanipul!L3</f>
        <v>786</v>
      </c>
      <c r="P8">
        <f>RANK(O8,O$8:O$49,0)</f>
        <v>1</v>
      </c>
      <c r="Q8">
        <f>RANK(O8,O$8:O$49,1)</f>
        <v>42</v>
      </c>
    </row>
    <row r="9" spans="1:17" x14ac:dyDescent="0.3">
      <c r="A9" s="5" t="s">
        <v>75</v>
      </c>
      <c r="B9" s="4">
        <v>11</v>
      </c>
      <c r="C9" s="4">
        <v>12</v>
      </c>
      <c r="D9" s="4">
        <v>28</v>
      </c>
      <c r="E9" s="4">
        <v>16</v>
      </c>
      <c r="F9" s="4">
        <v>8</v>
      </c>
      <c r="G9" s="4">
        <v>41</v>
      </c>
      <c r="H9" s="4">
        <v>11</v>
      </c>
      <c r="I9" s="4">
        <v>3</v>
      </c>
      <c r="J9" s="4">
        <v>8</v>
      </c>
      <c r="K9" s="4">
        <v>9</v>
      </c>
      <c r="L9" s="4">
        <v>9</v>
      </c>
      <c r="M9" s="4">
        <v>1000</v>
      </c>
      <c r="O9">
        <f>OAM_Ymanipul!L4</f>
        <v>358</v>
      </c>
      <c r="P9">
        <f t="shared" ref="P9:P49" si="0">RANK(O9,O$8:O$49,0)</f>
        <v>34</v>
      </c>
      <c r="Q9">
        <f t="shared" ref="Q9:Q49" si="1">RANK(O9,O$8:O$49,1)</f>
        <v>9</v>
      </c>
    </row>
    <row r="10" spans="1:17" x14ac:dyDescent="0.3">
      <c r="A10" s="5" t="s">
        <v>76</v>
      </c>
      <c r="B10" s="4">
        <v>12</v>
      </c>
      <c r="C10" s="4">
        <v>29</v>
      </c>
      <c r="D10" s="4">
        <v>17</v>
      </c>
      <c r="E10" s="4">
        <v>8</v>
      </c>
      <c r="F10" s="4">
        <v>41</v>
      </c>
      <c r="G10" s="4">
        <v>12</v>
      </c>
      <c r="H10" s="4">
        <v>3</v>
      </c>
      <c r="I10" s="4">
        <v>8</v>
      </c>
      <c r="J10" s="4">
        <v>9</v>
      </c>
      <c r="K10" s="4">
        <v>25</v>
      </c>
      <c r="L10" s="4">
        <v>32</v>
      </c>
      <c r="M10" s="4">
        <v>1000</v>
      </c>
      <c r="O10">
        <f>OAM_Ymanipul!L5</f>
        <v>527</v>
      </c>
      <c r="P10">
        <f t="shared" si="0"/>
        <v>11</v>
      </c>
      <c r="Q10">
        <f t="shared" si="1"/>
        <v>32</v>
      </c>
    </row>
    <row r="11" spans="1:17" x14ac:dyDescent="0.3">
      <c r="A11" s="5" t="s">
        <v>77</v>
      </c>
      <c r="B11" s="4">
        <v>30</v>
      </c>
      <c r="C11" s="4">
        <v>18</v>
      </c>
      <c r="D11" s="4">
        <v>8</v>
      </c>
      <c r="E11" s="4">
        <v>41</v>
      </c>
      <c r="F11" s="4">
        <v>11</v>
      </c>
      <c r="G11" s="4">
        <v>3</v>
      </c>
      <c r="H11" s="4">
        <v>8</v>
      </c>
      <c r="I11" s="4">
        <v>9</v>
      </c>
      <c r="J11" s="4">
        <v>25</v>
      </c>
      <c r="K11" s="4">
        <v>5</v>
      </c>
      <c r="L11" s="4">
        <v>19</v>
      </c>
      <c r="M11" s="4">
        <v>1000</v>
      </c>
      <c r="O11">
        <f>OAM_Ymanipul!L6</f>
        <v>458</v>
      </c>
      <c r="P11">
        <f t="shared" si="0"/>
        <v>24</v>
      </c>
      <c r="Q11">
        <f t="shared" si="1"/>
        <v>19</v>
      </c>
    </row>
    <row r="12" spans="1:17" x14ac:dyDescent="0.3">
      <c r="A12" s="5" t="s">
        <v>78</v>
      </c>
      <c r="B12" s="4">
        <v>19</v>
      </c>
      <c r="C12" s="4">
        <v>8</v>
      </c>
      <c r="D12" s="4">
        <v>41</v>
      </c>
      <c r="E12" s="4">
        <v>11</v>
      </c>
      <c r="F12" s="4">
        <v>3</v>
      </c>
      <c r="G12" s="4">
        <v>8</v>
      </c>
      <c r="H12" s="4">
        <v>9</v>
      </c>
      <c r="I12" s="4">
        <v>26</v>
      </c>
      <c r="J12" s="4">
        <v>6</v>
      </c>
      <c r="K12" s="4">
        <v>15</v>
      </c>
      <c r="L12" s="4">
        <v>37</v>
      </c>
      <c r="M12" s="4">
        <v>1000</v>
      </c>
      <c r="O12">
        <f>OAM_Ymanipul!L7</f>
        <v>553</v>
      </c>
      <c r="P12">
        <f t="shared" si="0"/>
        <v>6</v>
      </c>
      <c r="Q12">
        <f t="shared" si="1"/>
        <v>37</v>
      </c>
    </row>
    <row r="13" spans="1:17" x14ac:dyDescent="0.3">
      <c r="A13" s="5" t="s">
        <v>79</v>
      </c>
      <c r="B13" s="4">
        <v>8</v>
      </c>
      <c r="C13" s="4">
        <v>41</v>
      </c>
      <c r="D13" s="4">
        <v>12</v>
      </c>
      <c r="E13" s="4">
        <v>3</v>
      </c>
      <c r="F13" s="4">
        <v>7</v>
      </c>
      <c r="G13" s="4">
        <v>10</v>
      </c>
      <c r="H13" s="4">
        <v>25</v>
      </c>
      <c r="I13" s="4">
        <v>6</v>
      </c>
      <c r="J13" s="4">
        <v>15</v>
      </c>
      <c r="K13" s="4">
        <v>31</v>
      </c>
      <c r="L13" s="4">
        <v>34</v>
      </c>
      <c r="M13" s="4">
        <v>1000</v>
      </c>
      <c r="O13">
        <f>OAM_Ymanipul!L8</f>
        <v>545</v>
      </c>
      <c r="P13">
        <f t="shared" si="0"/>
        <v>9</v>
      </c>
      <c r="Q13">
        <f t="shared" si="1"/>
        <v>34</v>
      </c>
    </row>
    <row r="14" spans="1:17" x14ac:dyDescent="0.3">
      <c r="A14" s="5" t="s">
        <v>80</v>
      </c>
      <c r="B14" s="4">
        <v>41</v>
      </c>
      <c r="C14" s="4">
        <v>13</v>
      </c>
      <c r="D14" s="4">
        <v>3</v>
      </c>
      <c r="E14" s="4">
        <v>7</v>
      </c>
      <c r="F14" s="4">
        <v>9</v>
      </c>
      <c r="G14" s="4">
        <v>25</v>
      </c>
      <c r="H14" s="4">
        <v>6</v>
      </c>
      <c r="I14" s="4">
        <v>16</v>
      </c>
      <c r="J14" s="4">
        <v>31</v>
      </c>
      <c r="K14" s="4">
        <v>38</v>
      </c>
      <c r="L14" s="4">
        <v>18</v>
      </c>
      <c r="M14" s="4">
        <v>1000</v>
      </c>
      <c r="O14">
        <f>OAM_Ymanipul!L9</f>
        <v>453</v>
      </c>
      <c r="P14">
        <f t="shared" si="0"/>
        <v>25</v>
      </c>
      <c r="Q14">
        <f t="shared" si="1"/>
        <v>18</v>
      </c>
    </row>
    <row r="15" spans="1:17" x14ac:dyDescent="0.3">
      <c r="A15" s="5" t="s">
        <v>81</v>
      </c>
      <c r="B15" s="4">
        <v>13</v>
      </c>
      <c r="C15" s="4">
        <v>3</v>
      </c>
      <c r="D15" s="4">
        <v>7</v>
      </c>
      <c r="E15" s="4">
        <v>9</v>
      </c>
      <c r="F15" s="4">
        <v>25</v>
      </c>
      <c r="G15" s="4">
        <v>6</v>
      </c>
      <c r="H15" s="4">
        <v>15</v>
      </c>
      <c r="I15" s="4">
        <v>32</v>
      </c>
      <c r="J15" s="4">
        <v>38</v>
      </c>
      <c r="K15" s="4">
        <v>18</v>
      </c>
      <c r="L15" s="4">
        <v>10</v>
      </c>
      <c r="M15" s="4">
        <v>1000</v>
      </c>
      <c r="O15">
        <f>OAM_Ymanipul!L10</f>
        <v>359</v>
      </c>
      <c r="P15">
        <f t="shared" si="0"/>
        <v>33</v>
      </c>
      <c r="Q15">
        <f t="shared" si="1"/>
        <v>10</v>
      </c>
    </row>
    <row r="16" spans="1:17" x14ac:dyDescent="0.3">
      <c r="A16" s="5" t="s">
        <v>82</v>
      </c>
      <c r="B16" s="4">
        <v>3</v>
      </c>
      <c r="C16" s="4">
        <v>7</v>
      </c>
      <c r="D16" s="4">
        <v>9</v>
      </c>
      <c r="E16" s="4">
        <v>24</v>
      </c>
      <c r="F16" s="4">
        <v>6</v>
      </c>
      <c r="G16" s="4">
        <v>16</v>
      </c>
      <c r="H16" s="4">
        <v>31</v>
      </c>
      <c r="I16" s="4">
        <v>39</v>
      </c>
      <c r="J16" s="4">
        <v>18</v>
      </c>
      <c r="K16" s="4">
        <v>32</v>
      </c>
      <c r="L16" s="4">
        <v>28</v>
      </c>
      <c r="M16" s="4">
        <v>1000</v>
      </c>
      <c r="O16">
        <f>OAM_Ymanipul!L11</f>
        <v>511</v>
      </c>
      <c r="P16">
        <f t="shared" si="0"/>
        <v>15</v>
      </c>
      <c r="Q16">
        <f t="shared" si="1"/>
        <v>28</v>
      </c>
    </row>
    <row r="17" spans="1:17" x14ac:dyDescent="0.3">
      <c r="A17" s="5" t="s">
        <v>83</v>
      </c>
      <c r="B17" s="4">
        <v>7</v>
      </c>
      <c r="C17" s="4">
        <v>9</v>
      </c>
      <c r="D17" s="4">
        <v>24</v>
      </c>
      <c r="E17" s="4">
        <v>6</v>
      </c>
      <c r="F17" s="4">
        <v>15</v>
      </c>
      <c r="G17" s="4">
        <v>31</v>
      </c>
      <c r="H17" s="4">
        <v>38</v>
      </c>
      <c r="I17" s="4">
        <v>19</v>
      </c>
      <c r="J17" s="4">
        <v>32</v>
      </c>
      <c r="K17" s="4">
        <v>23</v>
      </c>
      <c r="L17" s="4">
        <v>8</v>
      </c>
      <c r="M17" s="4">
        <v>1000</v>
      </c>
      <c r="O17">
        <f>OAM_Ymanipul!L12</f>
        <v>357</v>
      </c>
      <c r="P17">
        <f t="shared" si="0"/>
        <v>35</v>
      </c>
      <c r="Q17">
        <f t="shared" si="1"/>
        <v>8</v>
      </c>
    </row>
    <row r="18" spans="1:17" x14ac:dyDescent="0.3">
      <c r="A18" s="5" t="s">
        <v>84</v>
      </c>
      <c r="B18" s="4">
        <v>9</v>
      </c>
      <c r="C18" s="4">
        <v>25</v>
      </c>
      <c r="D18" s="4">
        <v>6</v>
      </c>
      <c r="E18" s="4">
        <v>14</v>
      </c>
      <c r="F18" s="4">
        <v>31</v>
      </c>
      <c r="G18" s="4">
        <v>38</v>
      </c>
      <c r="H18" s="4">
        <v>18</v>
      </c>
      <c r="I18" s="4">
        <v>33</v>
      </c>
      <c r="J18" s="4">
        <v>23</v>
      </c>
      <c r="K18" s="4">
        <v>20</v>
      </c>
      <c r="L18" s="4">
        <v>20</v>
      </c>
      <c r="M18" s="4">
        <v>1000</v>
      </c>
      <c r="O18">
        <f>OAM_Ymanipul!L13</f>
        <v>466</v>
      </c>
      <c r="P18">
        <f t="shared" si="0"/>
        <v>21</v>
      </c>
      <c r="Q18">
        <f t="shared" si="1"/>
        <v>20</v>
      </c>
    </row>
    <row r="19" spans="1:17" x14ac:dyDescent="0.3">
      <c r="A19" s="5" t="s">
        <v>85</v>
      </c>
      <c r="B19" s="4">
        <v>26</v>
      </c>
      <c r="C19" s="4">
        <v>6</v>
      </c>
      <c r="D19" s="4">
        <v>15</v>
      </c>
      <c r="E19" s="4">
        <v>31</v>
      </c>
      <c r="F19" s="4">
        <v>38</v>
      </c>
      <c r="G19" s="4">
        <v>18</v>
      </c>
      <c r="H19" s="4">
        <v>32</v>
      </c>
      <c r="I19" s="4">
        <v>24</v>
      </c>
      <c r="J19" s="4">
        <v>20</v>
      </c>
      <c r="K19" s="4">
        <v>10</v>
      </c>
      <c r="L19" s="4">
        <v>14</v>
      </c>
      <c r="M19" s="4">
        <v>1000</v>
      </c>
      <c r="O19">
        <f>OAM_Ymanipul!L14</f>
        <v>405</v>
      </c>
      <c r="P19">
        <f t="shared" si="0"/>
        <v>29</v>
      </c>
      <c r="Q19">
        <f t="shared" si="1"/>
        <v>14</v>
      </c>
    </row>
    <row r="20" spans="1:17" x14ac:dyDescent="0.3">
      <c r="A20" s="5" t="s">
        <v>86</v>
      </c>
      <c r="B20" s="4">
        <v>6</v>
      </c>
      <c r="C20" s="4">
        <v>16</v>
      </c>
      <c r="D20" s="4">
        <v>31</v>
      </c>
      <c r="E20" s="4">
        <v>38</v>
      </c>
      <c r="F20" s="4">
        <v>17</v>
      </c>
      <c r="G20" s="4">
        <v>32</v>
      </c>
      <c r="H20" s="4">
        <v>23</v>
      </c>
      <c r="I20" s="4">
        <v>21</v>
      </c>
      <c r="J20" s="4">
        <v>10</v>
      </c>
      <c r="K20" s="4">
        <v>14</v>
      </c>
      <c r="L20" s="4">
        <v>31</v>
      </c>
      <c r="M20" s="4">
        <v>1000</v>
      </c>
      <c r="O20">
        <f>OAM_Ymanipul!L15</f>
        <v>519</v>
      </c>
      <c r="P20">
        <f t="shared" si="0"/>
        <v>12</v>
      </c>
      <c r="Q20">
        <f t="shared" si="1"/>
        <v>31</v>
      </c>
    </row>
    <row r="21" spans="1:17" x14ac:dyDescent="0.3">
      <c r="A21" s="5" t="s">
        <v>87</v>
      </c>
      <c r="B21" s="4">
        <v>16</v>
      </c>
      <c r="C21" s="4">
        <v>32</v>
      </c>
      <c r="D21" s="4">
        <v>38</v>
      </c>
      <c r="E21" s="4">
        <v>16</v>
      </c>
      <c r="F21" s="4">
        <v>32</v>
      </c>
      <c r="G21" s="4">
        <v>23</v>
      </c>
      <c r="H21" s="4">
        <v>20</v>
      </c>
      <c r="I21" s="4">
        <v>10</v>
      </c>
      <c r="J21" s="4">
        <v>14</v>
      </c>
      <c r="K21" s="4">
        <v>33</v>
      </c>
      <c r="L21" s="4">
        <v>7</v>
      </c>
      <c r="M21" s="4">
        <v>1000</v>
      </c>
      <c r="O21">
        <f>OAM_Ymanipul!L16</f>
        <v>353</v>
      </c>
      <c r="P21">
        <f t="shared" si="0"/>
        <v>36</v>
      </c>
      <c r="Q21">
        <f t="shared" si="1"/>
        <v>7</v>
      </c>
    </row>
    <row r="22" spans="1:17" x14ac:dyDescent="0.3">
      <c r="A22" s="5" t="s">
        <v>88</v>
      </c>
      <c r="B22" s="4">
        <v>33</v>
      </c>
      <c r="C22" s="4">
        <v>39</v>
      </c>
      <c r="D22" s="4">
        <v>17</v>
      </c>
      <c r="E22" s="4">
        <v>32</v>
      </c>
      <c r="F22" s="4">
        <v>23</v>
      </c>
      <c r="G22" s="4">
        <v>20</v>
      </c>
      <c r="H22" s="4">
        <v>10</v>
      </c>
      <c r="I22" s="4">
        <v>15</v>
      </c>
      <c r="J22" s="4">
        <v>33</v>
      </c>
      <c r="K22" s="4">
        <v>25</v>
      </c>
      <c r="L22" s="4">
        <v>27</v>
      </c>
      <c r="M22" s="4">
        <v>1000</v>
      </c>
      <c r="O22">
        <f>OAM_Ymanipul!L17</f>
        <v>504</v>
      </c>
      <c r="P22">
        <f t="shared" si="0"/>
        <v>16</v>
      </c>
      <c r="Q22">
        <f t="shared" si="1"/>
        <v>27</v>
      </c>
    </row>
    <row r="23" spans="1:17" x14ac:dyDescent="0.3">
      <c r="A23" s="5" t="s">
        <v>89</v>
      </c>
      <c r="B23" s="4">
        <v>39</v>
      </c>
      <c r="C23" s="4">
        <v>18</v>
      </c>
      <c r="D23" s="4">
        <v>32</v>
      </c>
      <c r="E23" s="4">
        <v>22</v>
      </c>
      <c r="F23" s="4">
        <v>20</v>
      </c>
      <c r="G23" s="4">
        <v>11</v>
      </c>
      <c r="H23" s="4">
        <v>14</v>
      </c>
      <c r="I23" s="4">
        <v>34</v>
      </c>
      <c r="J23" s="4">
        <v>25</v>
      </c>
      <c r="K23" s="4">
        <v>28</v>
      </c>
      <c r="L23" s="4">
        <v>5</v>
      </c>
      <c r="M23" s="4">
        <v>1000</v>
      </c>
      <c r="O23">
        <f>OAM_Ymanipul!L18</f>
        <v>339</v>
      </c>
      <c r="P23">
        <f t="shared" si="0"/>
        <v>38</v>
      </c>
      <c r="Q23">
        <f t="shared" si="1"/>
        <v>5</v>
      </c>
    </row>
    <row r="24" spans="1:17" x14ac:dyDescent="0.3">
      <c r="A24" s="5" t="s">
        <v>90</v>
      </c>
      <c r="B24" s="4">
        <v>19</v>
      </c>
      <c r="C24" s="4">
        <v>33</v>
      </c>
      <c r="D24" s="4">
        <v>22</v>
      </c>
      <c r="E24" s="4">
        <v>19</v>
      </c>
      <c r="F24" s="4">
        <v>10</v>
      </c>
      <c r="G24" s="4">
        <v>15</v>
      </c>
      <c r="H24" s="4">
        <v>33</v>
      </c>
      <c r="I24" s="4">
        <v>26</v>
      </c>
      <c r="J24" s="4">
        <v>28</v>
      </c>
      <c r="K24" s="4">
        <v>36</v>
      </c>
      <c r="L24" s="4">
        <v>26</v>
      </c>
      <c r="M24" s="4">
        <v>1000</v>
      </c>
      <c r="O24">
        <f>OAM_Ymanipul!L19</f>
        <v>503</v>
      </c>
      <c r="P24">
        <f t="shared" si="0"/>
        <v>17</v>
      </c>
      <c r="Q24">
        <f t="shared" si="1"/>
        <v>26</v>
      </c>
    </row>
    <row r="25" spans="1:17" x14ac:dyDescent="0.3">
      <c r="A25" s="5" t="s">
        <v>91</v>
      </c>
      <c r="B25" s="4">
        <v>34</v>
      </c>
      <c r="C25" s="4">
        <v>23</v>
      </c>
      <c r="D25" s="4">
        <v>20</v>
      </c>
      <c r="E25" s="4">
        <v>10</v>
      </c>
      <c r="F25" s="4">
        <v>14</v>
      </c>
      <c r="G25" s="4">
        <v>33</v>
      </c>
      <c r="H25" s="4">
        <v>25</v>
      </c>
      <c r="I25" s="4">
        <v>29</v>
      </c>
      <c r="J25" s="4">
        <v>36</v>
      </c>
      <c r="K25" s="4">
        <v>18</v>
      </c>
      <c r="L25" s="4">
        <v>4</v>
      </c>
      <c r="M25" s="4">
        <v>1000</v>
      </c>
      <c r="O25">
        <f>OAM_Ymanipul!L20</f>
        <v>330</v>
      </c>
      <c r="P25">
        <f t="shared" si="0"/>
        <v>39</v>
      </c>
      <c r="Q25">
        <f t="shared" si="1"/>
        <v>4</v>
      </c>
    </row>
    <row r="26" spans="1:17" x14ac:dyDescent="0.3">
      <c r="A26" s="5" t="s">
        <v>92</v>
      </c>
      <c r="B26" s="4">
        <v>24</v>
      </c>
      <c r="C26" s="4">
        <v>21</v>
      </c>
      <c r="D26" s="4">
        <v>10</v>
      </c>
      <c r="E26" s="4">
        <v>13</v>
      </c>
      <c r="F26" s="4">
        <v>33</v>
      </c>
      <c r="G26" s="4">
        <v>25</v>
      </c>
      <c r="H26" s="4">
        <v>28</v>
      </c>
      <c r="I26" s="4">
        <v>37</v>
      </c>
      <c r="J26" s="4">
        <v>18</v>
      </c>
      <c r="K26" s="4">
        <v>34</v>
      </c>
      <c r="L26" s="4">
        <v>36</v>
      </c>
      <c r="M26" s="4">
        <v>1000</v>
      </c>
      <c r="O26">
        <f>OAM_Ymanipul!L21</f>
        <v>548</v>
      </c>
      <c r="P26">
        <f t="shared" si="0"/>
        <v>7</v>
      </c>
      <c r="Q26">
        <f t="shared" si="1"/>
        <v>36</v>
      </c>
    </row>
    <row r="27" spans="1:17" x14ac:dyDescent="0.3">
      <c r="A27" s="5" t="s">
        <v>93</v>
      </c>
      <c r="B27" s="4">
        <v>22</v>
      </c>
      <c r="C27" s="4">
        <v>10</v>
      </c>
      <c r="D27" s="4">
        <v>14</v>
      </c>
      <c r="E27" s="4">
        <v>33</v>
      </c>
      <c r="F27" s="4">
        <v>25</v>
      </c>
      <c r="G27" s="4">
        <v>28</v>
      </c>
      <c r="H27" s="4">
        <v>36</v>
      </c>
      <c r="I27" s="4">
        <v>19</v>
      </c>
      <c r="J27" s="4">
        <v>34</v>
      </c>
      <c r="K27" s="4">
        <v>2</v>
      </c>
      <c r="L27" s="4">
        <v>29</v>
      </c>
      <c r="M27" s="4">
        <v>1000</v>
      </c>
      <c r="O27">
        <f>OAM_Ymanipul!L22</f>
        <v>515</v>
      </c>
      <c r="P27">
        <f t="shared" si="0"/>
        <v>13</v>
      </c>
      <c r="Q27">
        <f t="shared" si="1"/>
        <v>29</v>
      </c>
    </row>
    <row r="28" spans="1:17" x14ac:dyDescent="0.3">
      <c r="A28" s="5" t="s">
        <v>94</v>
      </c>
      <c r="B28" s="4">
        <v>10</v>
      </c>
      <c r="C28" s="4">
        <v>15</v>
      </c>
      <c r="D28" s="4">
        <v>33</v>
      </c>
      <c r="E28" s="4">
        <v>24</v>
      </c>
      <c r="F28" s="4">
        <v>28</v>
      </c>
      <c r="G28" s="4">
        <v>36</v>
      </c>
      <c r="H28" s="4">
        <v>18</v>
      </c>
      <c r="I28" s="4">
        <v>35</v>
      </c>
      <c r="J28" s="4">
        <v>2</v>
      </c>
      <c r="K28" s="4">
        <v>41</v>
      </c>
      <c r="L28" s="4">
        <v>35</v>
      </c>
      <c r="M28" s="4">
        <v>1000</v>
      </c>
      <c r="O28">
        <f>OAM_Ymanipul!L23</f>
        <v>547</v>
      </c>
      <c r="P28">
        <f t="shared" si="0"/>
        <v>8</v>
      </c>
      <c r="Q28">
        <f t="shared" si="1"/>
        <v>35</v>
      </c>
    </row>
    <row r="29" spans="1:17" x14ac:dyDescent="0.3">
      <c r="A29" s="5" t="s">
        <v>95</v>
      </c>
      <c r="B29" s="4">
        <v>15</v>
      </c>
      <c r="C29" s="4">
        <v>34</v>
      </c>
      <c r="D29" s="4">
        <v>24</v>
      </c>
      <c r="E29" s="4">
        <v>27</v>
      </c>
      <c r="F29" s="4">
        <v>36</v>
      </c>
      <c r="G29" s="4">
        <v>18</v>
      </c>
      <c r="H29" s="4">
        <v>34</v>
      </c>
      <c r="I29" s="4">
        <v>2</v>
      </c>
      <c r="J29" s="4">
        <v>41</v>
      </c>
      <c r="K29" s="4">
        <v>35</v>
      </c>
      <c r="L29" s="4">
        <v>20</v>
      </c>
      <c r="M29" s="4">
        <v>1000</v>
      </c>
      <c r="O29">
        <f>OAM_Ymanipul!L24</f>
        <v>466</v>
      </c>
      <c r="P29">
        <f t="shared" si="0"/>
        <v>21</v>
      </c>
      <c r="Q29">
        <f t="shared" si="1"/>
        <v>20</v>
      </c>
    </row>
    <row r="30" spans="1:17" x14ac:dyDescent="0.3">
      <c r="A30" s="5" t="s">
        <v>96</v>
      </c>
      <c r="B30" s="4">
        <v>35</v>
      </c>
      <c r="C30" s="4">
        <v>25</v>
      </c>
      <c r="D30" s="4">
        <v>27</v>
      </c>
      <c r="E30" s="4">
        <v>36</v>
      </c>
      <c r="F30" s="4">
        <v>17</v>
      </c>
      <c r="G30" s="4">
        <v>34</v>
      </c>
      <c r="H30" s="4">
        <v>2</v>
      </c>
      <c r="I30" s="4">
        <v>41</v>
      </c>
      <c r="J30" s="4">
        <v>35</v>
      </c>
      <c r="K30" s="4">
        <v>29</v>
      </c>
      <c r="L30" s="4">
        <v>3</v>
      </c>
      <c r="M30" s="4">
        <v>1000</v>
      </c>
      <c r="O30">
        <f>OAM_Ymanipul!L25</f>
        <v>324</v>
      </c>
      <c r="P30">
        <f t="shared" si="0"/>
        <v>40</v>
      </c>
      <c r="Q30">
        <f t="shared" si="1"/>
        <v>3</v>
      </c>
    </row>
    <row r="31" spans="1:17" x14ac:dyDescent="0.3">
      <c r="A31" s="5" t="s">
        <v>97</v>
      </c>
      <c r="B31" s="4">
        <v>26</v>
      </c>
      <c r="C31" s="4">
        <v>28</v>
      </c>
      <c r="D31" s="4">
        <v>36</v>
      </c>
      <c r="E31" s="4">
        <v>16</v>
      </c>
      <c r="F31" s="4">
        <v>34</v>
      </c>
      <c r="G31" s="4">
        <v>2</v>
      </c>
      <c r="H31" s="4">
        <v>40</v>
      </c>
      <c r="I31" s="4">
        <v>36</v>
      </c>
      <c r="J31" s="4">
        <v>29</v>
      </c>
      <c r="K31" s="4">
        <v>24</v>
      </c>
      <c r="L31" s="4">
        <v>38</v>
      </c>
      <c r="M31" s="4">
        <v>1000</v>
      </c>
      <c r="O31">
        <f>OAM_Ymanipul!L26</f>
        <v>560</v>
      </c>
      <c r="P31">
        <f t="shared" si="0"/>
        <v>5</v>
      </c>
      <c r="Q31">
        <f t="shared" si="1"/>
        <v>38</v>
      </c>
    </row>
    <row r="32" spans="1:17" x14ac:dyDescent="0.3">
      <c r="A32" s="5" t="s">
        <v>98</v>
      </c>
      <c r="B32" s="4">
        <v>29</v>
      </c>
      <c r="C32" s="4">
        <v>37</v>
      </c>
      <c r="D32" s="4">
        <v>17</v>
      </c>
      <c r="E32" s="4">
        <v>34</v>
      </c>
      <c r="F32" s="4">
        <v>2</v>
      </c>
      <c r="G32" s="4">
        <v>40</v>
      </c>
      <c r="H32" s="4">
        <v>35</v>
      </c>
      <c r="I32" s="4">
        <v>30</v>
      </c>
      <c r="J32" s="4">
        <v>24</v>
      </c>
      <c r="K32" s="4">
        <v>3</v>
      </c>
      <c r="L32" s="4">
        <v>41</v>
      </c>
      <c r="M32" s="4">
        <v>1000</v>
      </c>
      <c r="O32">
        <f>OAM_Ymanipul!L27</f>
        <v>600</v>
      </c>
      <c r="P32">
        <f t="shared" si="0"/>
        <v>2</v>
      </c>
      <c r="Q32">
        <f t="shared" si="1"/>
        <v>41</v>
      </c>
    </row>
    <row r="33" spans="1:17" x14ac:dyDescent="0.3">
      <c r="A33" s="5" t="s">
        <v>99</v>
      </c>
      <c r="B33" s="4">
        <v>38</v>
      </c>
      <c r="C33" s="4">
        <v>18</v>
      </c>
      <c r="D33" s="4">
        <v>34</v>
      </c>
      <c r="E33" s="4">
        <v>2</v>
      </c>
      <c r="F33" s="4">
        <v>40</v>
      </c>
      <c r="G33" s="4">
        <v>35</v>
      </c>
      <c r="H33" s="4">
        <v>29</v>
      </c>
      <c r="I33" s="4">
        <v>25</v>
      </c>
      <c r="J33" s="4">
        <v>3</v>
      </c>
      <c r="K33" s="4">
        <v>42</v>
      </c>
      <c r="L33" s="4">
        <v>39</v>
      </c>
      <c r="M33" s="4">
        <v>1000</v>
      </c>
      <c r="O33">
        <f>OAM_Ymanipul!L28</f>
        <v>563</v>
      </c>
      <c r="P33">
        <f t="shared" si="0"/>
        <v>4</v>
      </c>
      <c r="Q33">
        <f t="shared" si="1"/>
        <v>39</v>
      </c>
    </row>
    <row r="34" spans="1:17" x14ac:dyDescent="0.3">
      <c r="A34" s="5" t="s">
        <v>100</v>
      </c>
      <c r="B34" s="4">
        <v>19</v>
      </c>
      <c r="C34" s="4">
        <v>35</v>
      </c>
      <c r="D34" s="4">
        <v>2</v>
      </c>
      <c r="E34" s="4">
        <v>40</v>
      </c>
      <c r="F34" s="4">
        <v>35</v>
      </c>
      <c r="G34" s="4">
        <v>29</v>
      </c>
      <c r="H34" s="4">
        <v>24</v>
      </c>
      <c r="I34" s="4">
        <v>3</v>
      </c>
      <c r="J34" s="4">
        <v>42</v>
      </c>
      <c r="K34" s="4">
        <v>27</v>
      </c>
      <c r="L34" s="4">
        <v>29</v>
      </c>
      <c r="M34" s="4">
        <v>1000</v>
      </c>
      <c r="O34">
        <f>OAM_Ymanipul!L29</f>
        <v>515</v>
      </c>
      <c r="P34">
        <f t="shared" si="0"/>
        <v>13</v>
      </c>
      <c r="Q34">
        <f t="shared" si="1"/>
        <v>29</v>
      </c>
    </row>
    <row r="35" spans="1:17" x14ac:dyDescent="0.3">
      <c r="A35" s="5" t="s">
        <v>101</v>
      </c>
      <c r="B35" s="4">
        <v>36</v>
      </c>
      <c r="C35" s="4">
        <v>2</v>
      </c>
      <c r="D35" s="4">
        <v>40</v>
      </c>
      <c r="E35" s="4">
        <v>35</v>
      </c>
      <c r="F35" s="4">
        <v>29</v>
      </c>
      <c r="G35" s="4">
        <v>24</v>
      </c>
      <c r="H35" s="4">
        <v>3</v>
      </c>
      <c r="I35" s="4">
        <v>42</v>
      </c>
      <c r="J35" s="4">
        <v>27</v>
      </c>
      <c r="K35" s="4">
        <v>15</v>
      </c>
      <c r="L35" s="4">
        <v>33</v>
      </c>
      <c r="M35" s="4">
        <v>1000</v>
      </c>
      <c r="O35">
        <f>OAM_Ymanipul!L30</f>
        <v>541</v>
      </c>
      <c r="P35">
        <f t="shared" si="0"/>
        <v>10</v>
      </c>
      <c r="Q35">
        <f t="shared" si="1"/>
        <v>33</v>
      </c>
    </row>
    <row r="36" spans="1:17" x14ac:dyDescent="0.3">
      <c r="A36" s="5" t="s">
        <v>102</v>
      </c>
      <c r="B36" s="4">
        <v>2</v>
      </c>
      <c r="C36" s="4">
        <v>40</v>
      </c>
      <c r="D36" s="4">
        <v>35</v>
      </c>
      <c r="E36" s="4">
        <v>29</v>
      </c>
      <c r="F36" s="4">
        <v>24</v>
      </c>
      <c r="G36" s="4">
        <v>3</v>
      </c>
      <c r="H36" s="4">
        <v>42</v>
      </c>
      <c r="I36" s="4">
        <v>28</v>
      </c>
      <c r="J36" s="4">
        <v>15</v>
      </c>
      <c r="K36" s="4">
        <v>30</v>
      </c>
      <c r="L36" s="4">
        <v>15</v>
      </c>
      <c r="M36" s="4">
        <v>1000</v>
      </c>
      <c r="O36">
        <f>OAM_Ymanipul!L31</f>
        <v>424</v>
      </c>
      <c r="P36">
        <f t="shared" si="0"/>
        <v>28</v>
      </c>
      <c r="Q36">
        <f t="shared" si="1"/>
        <v>15</v>
      </c>
    </row>
    <row r="37" spans="1:17" x14ac:dyDescent="0.3">
      <c r="A37" s="5" t="s">
        <v>103</v>
      </c>
      <c r="B37" s="4">
        <v>40</v>
      </c>
      <c r="C37" s="4">
        <v>36</v>
      </c>
      <c r="D37" s="4">
        <v>29</v>
      </c>
      <c r="E37" s="4">
        <v>23</v>
      </c>
      <c r="F37" s="4">
        <v>3</v>
      </c>
      <c r="G37" s="4">
        <v>42</v>
      </c>
      <c r="H37" s="4">
        <v>27</v>
      </c>
      <c r="I37" s="4">
        <v>16</v>
      </c>
      <c r="J37" s="4">
        <v>30</v>
      </c>
      <c r="K37" s="4">
        <v>1</v>
      </c>
      <c r="L37" s="4">
        <v>2</v>
      </c>
      <c r="M37" s="4">
        <v>1000</v>
      </c>
      <c r="O37">
        <f>OAM_Ymanipul!L32</f>
        <v>320</v>
      </c>
      <c r="P37">
        <f t="shared" si="0"/>
        <v>41</v>
      </c>
      <c r="Q37">
        <f t="shared" si="1"/>
        <v>2</v>
      </c>
    </row>
    <row r="38" spans="1:17" x14ac:dyDescent="0.3">
      <c r="A38" s="5" t="s">
        <v>104</v>
      </c>
      <c r="B38" s="4">
        <v>37</v>
      </c>
      <c r="C38" s="4">
        <v>30</v>
      </c>
      <c r="D38" s="4">
        <v>23</v>
      </c>
      <c r="E38" s="4">
        <v>3</v>
      </c>
      <c r="F38" s="4">
        <v>42</v>
      </c>
      <c r="G38" s="4">
        <v>27</v>
      </c>
      <c r="H38" s="4">
        <v>15</v>
      </c>
      <c r="I38" s="4">
        <v>31</v>
      </c>
      <c r="J38" s="4">
        <v>1</v>
      </c>
      <c r="K38" s="4">
        <v>21</v>
      </c>
      <c r="L38" s="4">
        <v>17</v>
      </c>
      <c r="M38" s="4">
        <v>1000</v>
      </c>
      <c r="O38">
        <f>OAM_Ymanipul!L33</f>
        <v>450</v>
      </c>
      <c r="P38">
        <f t="shared" si="0"/>
        <v>26</v>
      </c>
      <c r="Q38">
        <f t="shared" si="1"/>
        <v>17</v>
      </c>
    </row>
    <row r="39" spans="1:17" x14ac:dyDescent="0.3">
      <c r="A39" s="5" t="s">
        <v>105</v>
      </c>
      <c r="B39" s="4">
        <v>31</v>
      </c>
      <c r="C39" s="4">
        <v>24</v>
      </c>
      <c r="D39" s="4">
        <v>3</v>
      </c>
      <c r="E39" s="4">
        <v>42</v>
      </c>
      <c r="F39" s="4">
        <v>27</v>
      </c>
      <c r="G39" s="4">
        <v>16</v>
      </c>
      <c r="H39" s="4">
        <v>30</v>
      </c>
      <c r="I39" s="4">
        <v>1</v>
      </c>
      <c r="J39" s="4">
        <v>21</v>
      </c>
      <c r="K39" s="4">
        <v>12</v>
      </c>
      <c r="L39" s="4">
        <v>24</v>
      </c>
      <c r="M39" s="4">
        <v>1000</v>
      </c>
      <c r="O39">
        <f>OAM_Ymanipul!L34</f>
        <v>487</v>
      </c>
      <c r="P39">
        <f t="shared" si="0"/>
        <v>19</v>
      </c>
      <c r="Q39">
        <f t="shared" si="1"/>
        <v>24</v>
      </c>
    </row>
    <row r="40" spans="1:17" x14ac:dyDescent="0.3">
      <c r="A40" s="5" t="s">
        <v>106</v>
      </c>
      <c r="B40" s="4">
        <v>25</v>
      </c>
      <c r="C40" s="4">
        <v>3</v>
      </c>
      <c r="D40" s="4">
        <v>42</v>
      </c>
      <c r="E40" s="4">
        <v>26</v>
      </c>
      <c r="F40" s="4">
        <v>15</v>
      </c>
      <c r="G40" s="4">
        <v>30</v>
      </c>
      <c r="H40" s="4">
        <v>1</v>
      </c>
      <c r="I40" s="4">
        <v>22</v>
      </c>
      <c r="J40" s="4">
        <v>12</v>
      </c>
      <c r="K40" s="4">
        <v>4</v>
      </c>
      <c r="L40" s="4">
        <v>11</v>
      </c>
      <c r="M40" s="4">
        <v>1000</v>
      </c>
      <c r="O40">
        <f>OAM_Ymanipul!L35</f>
        <v>388</v>
      </c>
      <c r="P40">
        <f t="shared" si="0"/>
        <v>32</v>
      </c>
      <c r="Q40">
        <f t="shared" si="1"/>
        <v>11</v>
      </c>
    </row>
    <row r="41" spans="1:17" x14ac:dyDescent="0.3">
      <c r="A41" s="5" t="s">
        <v>107</v>
      </c>
      <c r="B41" s="4">
        <v>3</v>
      </c>
      <c r="C41" s="4">
        <v>42</v>
      </c>
      <c r="D41" s="4">
        <v>26</v>
      </c>
      <c r="E41" s="4">
        <v>14</v>
      </c>
      <c r="F41" s="4">
        <v>30</v>
      </c>
      <c r="G41" s="4">
        <v>1</v>
      </c>
      <c r="H41" s="4">
        <v>21</v>
      </c>
      <c r="I41" s="4">
        <v>13</v>
      </c>
      <c r="J41" s="4">
        <v>5</v>
      </c>
      <c r="K41" s="4">
        <v>37</v>
      </c>
      <c r="L41" s="4">
        <v>1</v>
      </c>
      <c r="M41" s="4">
        <v>1000</v>
      </c>
      <c r="O41">
        <f>OAM_Ymanipul!L36</f>
        <v>305</v>
      </c>
      <c r="P41">
        <f t="shared" si="0"/>
        <v>42</v>
      </c>
      <c r="Q41">
        <f t="shared" si="1"/>
        <v>1</v>
      </c>
    </row>
    <row r="42" spans="1:17" x14ac:dyDescent="0.3">
      <c r="A42" s="5" t="s">
        <v>108</v>
      </c>
      <c r="B42" s="4">
        <v>42</v>
      </c>
      <c r="C42" s="4">
        <v>27</v>
      </c>
      <c r="D42" s="4">
        <v>15</v>
      </c>
      <c r="E42" s="4">
        <v>30</v>
      </c>
      <c r="F42" s="4">
        <v>1</v>
      </c>
      <c r="G42" s="4">
        <v>21</v>
      </c>
      <c r="H42" s="4">
        <v>13</v>
      </c>
      <c r="I42" s="4">
        <v>5</v>
      </c>
      <c r="J42" s="4">
        <v>37</v>
      </c>
      <c r="K42" s="4">
        <v>40</v>
      </c>
      <c r="L42" s="4">
        <v>20</v>
      </c>
      <c r="M42" s="4">
        <v>1000</v>
      </c>
      <c r="O42">
        <f>OAM_Ymanipul!L37</f>
        <v>466</v>
      </c>
      <c r="P42">
        <f t="shared" si="0"/>
        <v>21</v>
      </c>
      <c r="Q42">
        <f t="shared" si="1"/>
        <v>20</v>
      </c>
    </row>
    <row r="43" spans="1:17" x14ac:dyDescent="0.3">
      <c r="A43" s="5" t="s">
        <v>109</v>
      </c>
      <c r="B43" s="4">
        <v>28</v>
      </c>
      <c r="C43" s="4">
        <v>16</v>
      </c>
      <c r="D43" s="4">
        <v>30</v>
      </c>
      <c r="E43" s="4">
        <v>1</v>
      </c>
      <c r="F43" s="4">
        <v>21</v>
      </c>
      <c r="G43" s="4">
        <v>14</v>
      </c>
      <c r="H43" s="4">
        <v>5</v>
      </c>
      <c r="I43" s="4">
        <v>38</v>
      </c>
      <c r="J43" s="4">
        <v>40</v>
      </c>
      <c r="K43" s="4">
        <v>21</v>
      </c>
      <c r="L43" s="4">
        <v>23</v>
      </c>
      <c r="M43" s="4">
        <v>1000</v>
      </c>
      <c r="O43">
        <f>OAM_Ymanipul!L38</f>
        <v>472</v>
      </c>
      <c r="P43">
        <f t="shared" si="0"/>
        <v>20</v>
      </c>
      <c r="Q43">
        <f t="shared" si="1"/>
        <v>23</v>
      </c>
    </row>
    <row r="44" spans="1:17" x14ac:dyDescent="0.3">
      <c r="A44" s="5" t="s">
        <v>110</v>
      </c>
      <c r="B44" s="4">
        <v>16</v>
      </c>
      <c r="C44" s="4">
        <v>31</v>
      </c>
      <c r="D44" s="4">
        <v>1</v>
      </c>
      <c r="E44" s="4">
        <v>20</v>
      </c>
      <c r="F44" s="4">
        <v>13</v>
      </c>
      <c r="G44" s="4">
        <v>5</v>
      </c>
      <c r="H44" s="4">
        <v>37</v>
      </c>
      <c r="I44" s="4">
        <v>40</v>
      </c>
      <c r="J44" s="4">
        <v>21</v>
      </c>
      <c r="K44" s="4">
        <v>11</v>
      </c>
      <c r="L44" s="4">
        <v>12</v>
      </c>
      <c r="M44" s="4">
        <v>1000</v>
      </c>
      <c r="O44">
        <f>OAM_Ymanipul!L39</f>
        <v>389</v>
      </c>
      <c r="P44">
        <f t="shared" si="0"/>
        <v>31</v>
      </c>
      <c r="Q44">
        <f t="shared" si="1"/>
        <v>12</v>
      </c>
    </row>
    <row r="45" spans="1:17" x14ac:dyDescent="0.3">
      <c r="A45" s="5" t="s">
        <v>111</v>
      </c>
      <c r="B45" s="4">
        <v>32</v>
      </c>
      <c r="C45" s="4">
        <v>1</v>
      </c>
      <c r="D45" s="4">
        <v>21</v>
      </c>
      <c r="E45" s="4">
        <v>12</v>
      </c>
      <c r="F45" s="4">
        <v>5</v>
      </c>
      <c r="G45" s="4">
        <v>37</v>
      </c>
      <c r="H45" s="4">
        <v>39</v>
      </c>
      <c r="I45" s="4">
        <v>22</v>
      </c>
      <c r="J45" s="4">
        <v>11</v>
      </c>
      <c r="K45" s="4">
        <v>6</v>
      </c>
      <c r="L45" s="4">
        <v>13</v>
      </c>
      <c r="M45" s="4">
        <v>1000</v>
      </c>
      <c r="O45">
        <f>OAM_Ymanipul!L40</f>
        <v>391</v>
      </c>
      <c r="P45">
        <f t="shared" si="0"/>
        <v>30</v>
      </c>
      <c r="Q45">
        <f t="shared" si="1"/>
        <v>13</v>
      </c>
    </row>
    <row r="46" spans="1:17" x14ac:dyDescent="0.3">
      <c r="A46" s="5" t="s">
        <v>112</v>
      </c>
      <c r="B46" s="4">
        <v>1</v>
      </c>
      <c r="C46" s="4">
        <v>22</v>
      </c>
      <c r="D46" s="4">
        <v>13</v>
      </c>
      <c r="E46" s="4">
        <v>5</v>
      </c>
      <c r="F46" s="4">
        <v>37</v>
      </c>
      <c r="G46" s="4">
        <v>39</v>
      </c>
      <c r="H46" s="4">
        <v>21</v>
      </c>
      <c r="I46" s="4">
        <v>11</v>
      </c>
      <c r="J46" s="4">
        <v>7</v>
      </c>
      <c r="K46" s="4">
        <v>17</v>
      </c>
      <c r="L46" s="4">
        <v>16</v>
      </c>
      <c r="M46" s="4">
        <v>1000</v>
      </c>
      <c r="O46">
        <f>OAM_Ymanipul!L41</f>
        <v>431</v>
      </c>
      <c r="P46">
        <f t="shared" si="0"/>
        <v>27</v>
      </c>
      <c r="Q46">
        <f t="shared" si="1"/>
        <v>16</v>
      </c>
    </row>
    <row r="47" spans="1:17" x14ac:dyDescent="0.3">
      <c r="A47" s="5" t="s">
        <v>113</v>
      </c>
      <c r="B47" s="4">
        <v>23</v>
      </c>
      <c r="C47" s="4">
        <v>14</v>
      </c>
      <c r="D47" s="4">
        <v>5</v>
      </c>
      <c r="E47" s="4">
        <v>37</v>
      </c>
      <c r="F47" s="4">
        <v>39</v>
      </c>
      <c r="G47" s="4">
        <v>21</v>
      </c>
      <c r="H47" s="4">
        <v>11</v>
      </c>
      <c r="I47" s="4">
        <v>7</v>
      </c>
      <c r="J47" s="4">
        <v>17</v>
      </c>
      <c r="K47" s="4">
        <v>13</v>
      </c>
      <c r="L47" s="4">
        <v>6</v>
      </c>
      <c r="M47" s="4">
        <v>1000</v>
      </c>
      <c r="O47">
        <f>OAM_Ymanipul!L42</f>
        <v>348</v>
      </c>
      <c r="P47">
        <f t="shared" si="0"/>
        <v>37</v>
      </c>
      <c r="Q47">
        <f t="shared" si="1"/>
        <v>6</v>
      </c>
    </row>
    <row r="48" spans="1:17" x14ac:dyDescent="0.3">
      <c r="A48" s="5" t="s">
        <v>114</v>
      </c>
      <c r="B48" s="4">
        <v>14</v>
      </c>
      <c r="C48" s="4">
        <v>5</v>
      </c>
      <c r="D48" s="4">
        <v>37</v>
      </c>
      <c r="E48" s="4">
        <v>39</v>
      </c>
      <c r="F48" s="4">
        <v>21</v>
      </c>
      <c r="G48" s="4">
        <v>12</v>
      </c>
      <c r="H48" s="4">
        <v>7</v>
      </c>
      <c r="I48" s="4">
        <v>18</v>
      </c>
      <c r="J48" s="4">
        <v>13</v>
      </c>
      <c r="K48" s="4">
        <v>38</v>
      </c>
      <c r="L48" s="4">
        <v>25</v>
      </c>
      <c r="M48" s="4">
        <v>1000</v>
      </c>
      <c r="O48">
        <f>OAM_Ymanipul!L43</f>
        <v>496</v>
      </c>
      <c r="P48">
        <f t="shared" si="0"/>
        <v>18</v>
      </c>
      <c r="Q48">
        <f t="shared" si="1"/>
        <v>25</v>
      </c>
    </row>
    <row r="49" spans="1:17" x14ac:dyDescent="0.3">
      <c r="A49" s="5" t="s">
        <v>115</v>
      </c>
      <c r="B49" s="4">
        <v>5</v>
      </c>
      <c r="C49" s="4">
        <v>38</v>
      </c>
      <c r="D49" s="4">
        <v>39</v>
      </c>
      <c r="E49" s="4">
        <v>20</v>
      </c>
      <c r="F49" s="4">
        <v>11</v>
      </c>
      <c r="G49" s="4">
        <v>7</v>
      </c>
      <c r="H49" s="4">
        <v>17</v>
      </c>
      <c r="I49" s="4">
        <v>14</v>
      </c>
      <c r="J49" s="4">
        <v>38</v>
      </c>
      <c r="K49" s="4">
        <v>8</v>
      </c>
      <c r="L49" s="4">
        <v>40</v>
      </c>
      <c r="M49" s="4">
        <v>1000</v>
      </c>
      <c r="O49">
        <f>OAM_Ymanipul!L44</f>
        <v>589</v>
      </c>
      <c r="P49">
        <f t="shared" si="0"/>
        <v>3</v>
      </c>
      <c r="Q49">
        <f t="shared" si="1"/>
        <v>40</v>
      </c>
    </row>
    <row r="51" spans="1:17" ht="28.8" x14ac:dyDescent="0.3">
      <c r="A51" s="4" t="s">
        <v>116</v>
      </c>
      <c r="B51" s="5" t="s">
        <v>63</v>
      </c>
      <c r="C51" s="5" t="s">
        <v>64</v>
      </c>
      <c r="D51" s="5" t="s">
        <v>65</v>
      </c>
      <c r="E51" s="5" t="s">
        <v>66</v>
      </c>
      <c r="F51" s="5" t="s">
        <v>67</v>
      </c>
      <c r="G51" s="5" t="s">
        <v>68</v>
      </c>
      <c r="H51" s="5" t="s">
        <v>69</v>
      </c>
      <c r="I51" s="5" t="s">
        <v>70</v>
      </c>
      <c r="J51" s="5" t="s">
        <v>71</v>
      </c>
      <c r="K51" s="5" t="s">
        <v>72</v>
      </c>
      <c r="L51" s="5" t="s">
        <v>341</v>
      </c>
    </row>
    <row r="52" spans="1:17" ht="43.2" x14ac:dyDescent="0.3">
      <c r="A52" s="5" t="s">
        <v>117</v>
      </c>
      <c r="B52" s="4" t="s">
        <v>707</v>
      </c>
      <c r="C52" s="4" t="s">
        <v>708</v>
      </c>
      <c r="D52" s="4" t="s">
        <v>709</v>
      </c>
      <c r="E52" s="4" t="s">
        <v>710</v>
      </c>
      <c r="F52" s="4" t="s">
        <v>711</v>
      </c>
      <c r="G52" s="4" t="s">
        <v>712</v>
      </c>
      <c r="H52" s="4" t="s">
        <v>713</v>
      </c>
      <c r="I52" s="4" t="s">
        <v>714</v>
      </c>
      <c r="J52" s="4" t="s">
        <v>715</v>
      </c>
      <c r="K52" s="4" t="s">
        <v>716</v>
      </c>
      <c r="L52" s="4" t="s">
        <v>717</v>
      </c>
    </row>
    <row r="53" spans="1:17" ht="43.2" x14ac:dyDescent="0.3">
      <c r="A53" s="5" t="s">
        <v>128</v>
      </c>
      <c r="B53" s="4" t="s">
        <v>718</v>
      </c>
      <c r="C53" s="4" t="s">
        <v>719</v>
      </c>
      <c r="D53" s="4" t="s">
        <v>720</v>
      </c>
      <c r="E53" s="4" t="s">
        <v>721</v>
      </c>
      <c r="F53" s="4" t="s">
        <v>722</v>
      </c>
      <c r="G53" s="4" t="s">
        <v>723</v>
      </c>
      <c r="H53" s="4" t="s">
        <v>724</v>
      </c>
      <c r="I53" s="4" t="s">
        <v>725</v>
      </c>
      <c r="J53" s="4" t="s">
        <v>726</v>
      </c>
      <c r="K53" s="4" t="s">
        <v>727</v>
      </c>
      <c r="L53" s="4" t="s">
        <v>728</v>
      </c>
    </row>
    <row r="54" spans="1:17" ht="43.2" x14ac:dyDescent="0.3">
      <c r="A54" s="5" t="s">
        <v>129</v>
      </c>
      <c r="B54" s="4" t="s">
        <v>729</v>
      </c>
      <c r="C54" s="4" t="s">
        <v>730</v>
      </c>
      <c r="D54" s="4" t="s">
        <v>731</v>
      </c>
      <c r="E54" s="4" t="s">
        <v>732</v>
      </c>
      <c r="F54" s="4" t="s">
        <v>733</v>
      </c>
      <c r="G54" s="4" t="s">
        <v>734</v>
      </c>
      <c r="H54" s="4" t="s">
        <v>735</v>
      </c>
      <c r="I54" s="4" t="s">
        <v>736</v>
      </c>
      <c r="J54" s="4" t="s">
        <v>737</v>
      </c>
      <c r="K54" s="4" t="s">
        <v>738</v>
      </c>
      <c r="L54" s="4" t="s">
        <v>739</v>
      </c>
    </row>
    <row r="55" spans="1:17" ht="43.2" x14ac:dyDescent="0.3">
      <c r="A55" s="5" t="s">
        <v>137</v>
      </c>
      <c r="B55" s="4" t="s">
        <v>740</v>
      </c>
      <c r="C55" s="4" t="s">
        <v>741</v>
      </c>
      <c r="D55" s="4" t="s">
        <v>742</v>
      </c>
      <c r="E55" s="4" t="s">
        <v>743</v>
      </c>
      <c r="F55" s="4" t="s">
        <v>744</v>
      </c>
      <c r="G55" s="4" t="s">
        <v>745</v>
      </c>
      <c r="H55" s="4" t="s">
        <v>746</v>
      </c>
      <c r="I55" s="4" t="s">
        <v>747</v>
      </c>
      <c r="J55" s="4" t="s">
        <v>748</v>
      </c>
      <c r="K55" s="4" t="s">
        <v>749</v>
      </c>
      <c r="L55" s="4" t="s">
        <v>750</v>
      </c>
    </row>
    <row r="56" spans="1:17" ht="43.2" x14ac:dyDescent="0.3">
      <c r="A56" s="5" t="s">
        <v>138</v>
      </c>
      <c r="B56" s="4" t="s">
        <v>751</v>
      </c>
      <c r="C56" s="4" t="s">
        <v>752</v>
      </c>
      <c r="D56" s="4" t="s">
        <v>753</v>
      </c>
      <c r="E56" s="4" t="s">
        <v>754</v>
      </c>
      <c r="F56" s="4" t="s">
        <v>755</v>
      </c>
      <c r="G56" s="4" t="s">
        <v>756</v>
      </c>
      <c r="H56" s="4" t="s">
        <v>757</v>
      </c>
      <c r="I56" s="4" t="s">
        <v>758</v>
      </c>
      <c r="J56" s="4" t="s">
        <v>759</v>
      </c>
      <c r="K56" s="4" t="s">
        <v>760</v>
      </c>
      <c r="L56" s="4" t="s">
        <v>761</v>
      </c>
    </row>
    <row r="57" spans="1:17" ht="43.2" x14ac:dyDescent="0.3">
      <c r="A57" s="5" t="s">
        <v>142</v>
      </c>
      <c r="B57" s="4" t="s">
        <v>762</v>
      </c>
      <c r="C57" s="4" t="s">
        <v>763</v>
      </c>
      <c r="D57" s="4" t="s">
        <v>764</v>
      </c>
      <c r="E57" s="4" t="s">
        <v>765</v>
      </c>
      <c r="F57" s="4" t="s">
        <v>766</v>
      </c>
      <c r="G57" s="4" t="s">
        <v>767</v>
      </c>
      <c r="H57" s="4" t="s">
        <v>768</v>
      </c>
      <c r="I57" s="4" t="s">
        <v>769</v>
      </c>
      <c r="J57" s="4" t="s">
        <v>770</v>
      </c>
      <c r="K57" s="4" t="s">
        <v>771</v>
      </c>
      <c r="L57" s="4" t="s">
        <v>772</v>
      </c>
    </row>
    <row r="58" spans="1:17" ht="43.2" x14ac:dyDescent="0.3">
      <c r="A58" s="5" t="s">
        <v>144</v>
      </c>
      <c r="B58" s="4" t="s">
        <v>773</v>
      </c>
      <c r="C58" s="4" t="s">
        <v>774</v>
      </c>
      <c r="D58" s="4" t="s">
        <v>775</v>
      </c>
      <c r="E58" s="4" t="s">
        <v>776</v>
      </c>
      <c r="F58" s="4" t="s">
        <v>777</v>
      </c>
      <c r="G58" s="4" t="s">
        <v>778</v>
      </c>
      <c r="H58" s="4" t="s">
        <v>779</v>
      </c>
      <c r="I58" s="4" t="s">
        <v>780</v>
      </c>
      <c r="J58" s="4" t="s">
        <v>781</v>
      </c>
      <c r="K58" s="4" t="s">
        <v>782</v>
      </c>
      <c r="L58" s="4" t="s">
        <v>783</v>
      </c>
    </row>
    <row r="59" spans="1:17" ht="43.2" x14ac:dyDescent="0.3">
      <c r="A59" s="5" t="s">
        <v>149</v>
      </c>
      <c r="B59" s="4" t="s">
        <v>784</v>
      </c>
      <c r="C59" s="4" t="s">
        <v>785</v>
      </c>
      <c r="D59" s="4" t="s">
        <v>786</v>
      </c>
      <c r="E59" s="4" t="s">
        <v>787</v>
      </c>
      <c r="F59" s="4" t="s">
        <v>788</v>
      </c>
      <c r="G59" s="4" t="s">
        <v>789</v>
      </c>
      <c r="H59" s="4" t="s">
        <v>790</v>
      </c>
      <c r="I59" s="4" t="s">
        <v>791</v>
      </c>
      <c r="J59" s="4" t="s">
        <v>792</v>
      </c>
      <c r="K59" s="4" t="s">
        <v>793</v>
      </c>
      <c r="L59" s="4" t="s">
        <v>794</v>
      </c>
    </row>
    <row r="60" spans="1:17" ht="43.2" x14ac:dyDescent="0.3">
      <c r="A60" s="5" t="s">
        <v>150</v>
      </c>
      <c r="B60" s="4" t="s">
        <v>795</v>
      </c>
      <c r="C60" s="4" t="s">
        <v>796</v>
      </c>
      <c r="D60" s="4" t="s">
        <v>797</v>
      </c>
      <c r="E60" s="4" t="s">
        <v>798</v>
      </c>
      <c r="F60" s="4" t="s">
        <v>799</v>
      </c>
      <c r="G60" s="4" t="s">
        <v>800</v>
      </c>
      <c r="H60" s="4" t="s">
        <v>801</v>
      </c>
      <c r="I60" s="4" t="s">
        <v>802</v>
      </c>
      <c r="J60" s="4" t="s">
        <v>803</v>
      </c>
      <c r="K60" s="4" t="s">
        <v>804</v>
      </c>
      <c r="L60" s="4" t="s">
        <v>805</v>
      </c>
    </row>
    <row r="61" spans="1:17" ht="43.2" x14ac:dyDescent="0.3">
      <c r="A61" s="5" t="s">
        <v>152</v>
      </c>
      <c r="B61" s="4" t="s">
        <v>806</v>
      </c>
      <c r="C61" s="4" t="s">
        <v>807</v>
      </c>
      <c r="D61" s="4" t="s">
        <v>808</v>
      </c>
      <c r="E61" s="4" t="s">
        <v>809</v>
      </c>
      <c r="F61" s="4" t="s">
        <v>810</v>
      </c>
      <c r="G61" s="4" t="s">
        <v>811</v>
      </c>
      <c r="H61" s="4" t="s">
        <v>812</v>
      </c>
      <c r="I61" s="4" t="s">
        <v>813</v>
      </c>
      <c r="J61" s="4" t="s">
        <v>814</v>
      </c>
      <c r="K61" s="4" t="s">
        <v>815</v>
      </c>
      <c r="L61" s="4" t="s">
        <v>816</v>
      </c>
    </row>
    <row r="62" spans="1:17" ht="43.2" x14ac:dyDescent="0.3">
      <c r="A62" s="5" t="s">
        <v>153</v>
      </c>
      <c r="B62" s="4" t="s">
        <v>817</v>
      </c>
      <c r="C62" s="4" t="s">
        <v>818</v>
      </c>
      <c r="D62" s="4" t="s">
        <v>819</v>
      </c>
      <c r="E62" s="4" t="s">
        <v>820</v>
      </c>
      <c r="F62" s="4" t="s">
        <v>821</v>
      </c>
      <c r="G62" s="4" t="s">
        <v>822</v>
      </c>
      <c r="H62" s="4" t="s">
        <v>823</v>
      </c>
      <c r="I62" s="4" t="s">
        <v>824</v>
      </c>
      <c r="J62" s="4" t="s">
        <v>825</v>
      </c>
      <c r="K62" s="4" t="s">
        <v>826</v>
      </c>
      <c r="L62" s="4" t="s">
        <v>827</v>
      </c>
    </row>
    <row r="63" spans="1:17" ht="43.2" x14ac:dyDescent="0.3">
      <c r="A63" s="5" t="s">
        <v>157</v>
      </c>
      <c r="B63" s="4" t="s">
        <v>828</v>
      </c>
      <c r="C63" s="4" t="s">
        <v>829</v>
      </c>
      <c r="D63" s="4" t="s">
        <v>830</v>
      </c>
      <c r="E63" s="4" t="s">
        <v>831</v>
      </c>
      <c r="F63" s="4" t="s">
        <v>832</v>
      </c>
      <c r="G63" s="4" t="s">
        <v>833</v>
      </c>
      <c r="H63" s="4" t="s">
        <v>834</v>
      </c>
      <c r="I63" s="4" t="s">
        <v>835</v>
      </c>
      <c r="J63" s="4" t="s">
        <v>836</v>
      </c>
      <c r="K63" s="4" t="s">
        <v>837</v>
      </c>
      <c r="L63" s="4" t="s">
        <v>838</v>
      </c>
    </row>
    <row r="64" spans="1:17" ht="43.2" x14ac:dyDescent="0.3">
      <c r="A64" s="5" t="s">
        <v>158</v>
      </c>
      <c r="B64" s="4" t="s">
        <v>839</v>
      </c>
      <c r="C64" s="4" t="s">
        <v>840</v>
      </c>
      <c r="D64" s="4" t="s">
        <v>841</v>
      </c>
      <c r="E64" s="4" t="s">
        <v>842</v>
      </c>
      <c r="F64" s="4" t="s">
        <v>843</v>
      </c>
      <c r="G64" s="4" t="s">
        <v>844</v>
      </c>
      <c r="H64" s="4" t="s">
        <v>845</v>
      </c>
      <c r="I64" s="4" t="s">
        <v>846</v>
      </c>
      <c r="J64" s="4" t="s">
        <v>847</v>
      </c>
      <c r="K64" s="4" t="s">
        <v>848</v>
      </c>
      <c r="L64" s="4" t="s">
        <v>849</v>
      </c>
    </row>
    <row r="65" spans="1:12" ht="43.2" x14ac:dyDescent="0.3">
      <c r="A65" s="5" t="s">
        <v>160</v>
      </c>
      <c r="B65" s="4" t="s">
        <v>850</v>
      </c>
      <c r="C65" s="4" t="s">
        <v>851</v>
      </c>
      <c r="D65" s="4" t="s">
        <v>852</v>
      </c>
      <c r="E65" s="4" t="s">
        <v>853</v>
      </c>
      <c r="F65" s="4" t="s">
        <v>854</v>
      </c>
      <c r="G65" s="4" t="s">
        <v>855</v>
      </c>
      <c r="H65" s="4" t="s">
        <v>856</v>
      </c>
      <c r="I65" s="4" t="s">
        <v>857</v>
      </c>
      <c r="J65" s="4" t="s">
        <v>858</v>
      </c>
      <c r="K65" s="4" t="s">
        <v>859</v>
      </c>
      <c r="L65" s="4" t="s">
        <v>860</v>
      </c>
    </row>
    <row r="66" spans="1:12" ht="43.2" x14ac:dyDescent="0.3">
      <c r="A66" s="5" t="s">
        <v>161</v>
      </c>
      <c r="B66" s="4" t="s">
        <v>861</v>
      </c>
      <c r="C66" s="4" t="s">
        <v>862</v>
      </c>
      <c r="D66" s="4" t="s">
        <v>863</v>
      </c>
      <c r="E66" s="4" t="s">
        <v>864</v>
      </c>
      <c r="F66" s="4" t="s">
        <v>865</v>
      </c>
      <c r="G66" s="4" t="s">
        <v>866</v>
      </c>
      <c r="H66" s="4" t="s">
        <v>867</v>
      </c>
      <c r="I66" s="4" t="s">
        <v>868</v>
      </c>
      <c r="J66" s="4" t="s">
        <v>869</v>
      </c>
      <c r="K66" s="4" t="s">
        <v>870</v>
      </c>
      <c r="L66" s="4" t="s">
        <v>871</v>
      </c>
    </row>
    <row r="67" spans="1:12" ht="43.2" x14ac:dyDescent="0.3">
      <c r="A67" s="5" t="s">
        <v>162</v>
      </c>
      <c r="B67" s="4" t="s">
        <v>872</v>
      </c>
      <c r="C67" s="4" t="s">
        <v>873</v>
      </c>
      <c r="D67" s="4" t="s">
        <v>874</v>
      </c>
      <c r="E67" s="4" t="s">
        <v>715</v>
      </c>
      <c r="F67" s="4" t="s">
        <v>875</v>
      </c>
      <c r="G67" s="4" t="s">
        <v>876</v>
      </c>
      <c r="H67" s="4" t="s">
        <v>877</v>
      </c>
      <c r="I67" s="4" t="s">
        <v>878</v>
      </c>
      <c r="J67" s="4" t="s">
        <v>879</v>
      </c>
      <c r="K67" s="4" t="s">
        <v>880</v>
      </c>
      <c r="L67" s="4" t="s">
        <v>881</v>
      </c>
    </row>
    <row r="68" spans="1:12" ht="43.2" x14ac:dyDescent="0.3">
      <c r="A68" s="5" t="s">
        <v>163</v>
      </c>
      <c r="B68" s="4" t="s">
        <v>882</v>
      </c>
      <c r="C68" s="4" t="s">
        <v>883</v>
      </c>
      <c r="D68" s="4" t="s">
        <v>884</v>
      </c>
      <c r="E68" s="4" t="s">
        <v>885</v>
      </c>
      <c r="F68" s="4" t="s">
        <v>886</v>
      </c>
      <c r="G68" s="4" t="s">
        <v>887</v>
      </c>
      <c r="H68" s="4" t="s">
        <v>888</v>
      </c>
      <c r="I68" s="4" t="s">
        <v>889</v>
      </c>
      <c r="J68" s="4" t="s">
        <v>890</v>
      </c>
      <c r="K68" s="4" t="s">
        <v>891</v>
      </c>
      <c r="L68" s="4" t="s">
        <v>892</v>
      </c>
    </row>
    <row r="69" spans="1:12" ht="43.2" x14ac:dyDescent="0.3">
      <c r="A69" s="5" t="s">
        <v>164</v>
      </c>
      <c r="B69" s="4" t="s">
        <v>893</v>
      </c>
      <c r="C69" s="4" t="s">
        <v>894</v>
      </c>
      <c r="D69" s="4" t="s">
        <v>895</v>
      </c>
      <c r="E69" s="4" t="s">
        <v>896</v>
      </c>
      <c r="F69" s="4" t="s">
        <v>897</v>
      </c>
      <c r="G69" s="4" t="s">
        <v>898</v>
      </c>
      <c r="H69" s="4" t="s">
        <v>899</v>
      </c>
      <c r="I69" s="4" t="s">
        <v>900</v>
      </c>
      <c r="J69" s="4" t="s">
        <v>901</v>
      </c>
      <c r="K69" s="4" t="s">
        <v>902</v>
      </c>
      <c r="L69" s="4" t="s">
        <v>903</v>
      </c>
    </row>
    <row r="70" spans="1:12" ht="43.2" x14ac:dyDescent="0.3">
      <c r="A70" s="5" t="s">
        <v>165</v>
      </c>
      <c r="B70" s="4" t="s">
        <v>904</v>
      </c>
      <c r="C70" s="4" t="s">
        <v>905</v>
      </c>
      <c r="D70" s="4" t="s">
        <v>906</v>
      </c>
      <c r="E70" s="4" t="s">
        <v>907</v>
      </c>
      <c r="F70" s="4" t="s">
        <v>908</v>
      </c>
      <c r="G70" s="4" t="s">
        <v>909</v>
      </c>
      <c r="H70" s="4" t="s">
        <v>910</v>
      </c>
      <c r="I70" s="4" t="s">
        <v>911</v>
      </c>
      <c r="J70" s="4" t="s">
        <v>912</v>
      </c>
      <c r="K70" s="4" t="s">
        <v>913</v>
      </c>
      <c r="L70" s="4" t="s">
        <v>914</v>
      </c>
    </row>
    <row r="71" spans="1:12" ht="43.2" x14ac:dyDescent="0.3">
      <c r="A71" s="5" t="s">
        <v>166</v>
      </c>
      <c r="B71" s="4" t="s">
        <v>915</v>
      </c>
      <c r="C71" s="4" t="s">
        <v>916</v>
      </c>
      <c r="D71" s="4" t="s">
        <v>917</v>
      </c>
      <c r="E71" s="4" t="s">
        <v>918</v>
      </c>
      <c r="F71" s="4" t="s">
        <v>919</v>
      </c>
      <c r="G71" s="4" t="s">
        <v>920</v>
      </c>
      <c r="H71" s="4" t="s">
        <v>921</v>
      </c>
      <c r="I71" s="4" t="s">
        <v>922</v>
      </c>
      <c r="J71" s="4" t="s">
        <v>923</v>
      </c>
      <c r="K71" s="4" t="s">
        <v>924</v>
      </c>
      <c r="L71" s="4" t="s">
        <v>925</v>
      </c>
    </row>
    <row r="72" spans="1:12" ht="43.2" x14ac:dyDescent="0.3">
      <c r="A72" s="5" t="s">
        <v>167</v>
      </c>
      <c r="B72" s="4" t="s">
        <v>926</v>
      </c>
      <c r="C72" s="4" t="s">
        <v>927</v>
      </c>
      <c r="D72" s="4" t="s">
        <v>928</v>
      </c>
      <c r="E72" s="4" t="s">
        <v>929</v>
      </c>
      <c r="F72" s="4" t="s">
        <v>930</v>
      </c>
      <c r="G72" s="4" t="s">
        <v>931</v>
      </c>
      <c r="H72" s="4" t="s">
        <v>932</v>
      </c>
      <c r="I72" s="4" t="s">
        <v>933</v>
      </c>
      <c r="J72" s="4" t="s">
        <v>934</v>
      </c>
      <c r="K72" s="4" t="s">
        <v>935</v>
      </c>
      <c r="L72" s="4" t="s">
        <v>936</v>
      </c>
    </row>
    <row r="73" spans="1:12" ht="43.2" x14ac:dyDescent="0.3">
      <c r="A73" s="5" t="s">
        <v>168</v>
      </c>
      <c r="B73" s="4" t="s">
        <v>937</v>
      </c>
      <c r="C73" s="4" t="s">
        <v>938</v>
      </c>
      <c r="D73" s="4" t="s">
        <v>939</v>
      </c>
      <c r="E73" s="4" t="s">
        <v>940</v>
      </c>
      <c r="F73" s="4" t="s">
        <v>941</v>
      </c>
      <c r="G73" s="4" t="s">
        <v>942</v>
      </c>
      <c r="H73" s="4" t="s">
        <v>943</v>
      </c>
      <c r="I73" s="4" t="s">
        <v>944</v>
      </c>
      <c r="J73" s="4" t="s">
        <v>945</v>
      </c>
      <c r="K73" s="4" t="s">
        <v>946</v>
      </c>
      <c r="L73" s="4" t="s">
        <v>947</v>
      </c>
    </row>
    <row r="74" spans="1:12" ht="43.2" x14ac:dyDescent="0.3">
      <c r="A74" s="5" t="s">
        <v>170</v>
      </c>
      <c r="B74" s="4" t="s">
        <v>948</v>
      </c>
      <c r="C74" s="4" t="s">
        <v>949</v>
      </c>
      <c r="D74" s="4" t="s">
        <v>950</v>
      </c>
      <c r="E74" s="4" t="s">
        <v>951</v>
      </c>
      <c r="F74" s="4" t="s">
        <v>952</v>
      </c>
      <c r="G74" s="4" t="s">
        <v>953</v>
      </c>
      <c r="H74" s="4" t="s">
        <v>954</v>
      </c>
      <c r="I74" s="4" t="s">
        <v>955</v>
      </c>
      <c r="J74" s="4" t="s">
        <v>956</v>
      </c>
      <c r="K74" s="4" t="s">
        <v>957</v>
      </c>
      <c r="L74" s="4" t="s">
        <v>958</v>
      </c>
    </row>
    <row r="75" spans="1:12" ht="43.2" x14ac:dyDescent="0.3">
      <c r="A75" s="5" t="s">
        <v>171</v>
      </c>
      <c r="B75" s="4" t="s">
        <v>959</v>
      </c>
      <c r="C75" s="4" t="s">
        <v>960</v>
      </c>
      <c r="D75" s="4" t="s">
        <v>961</v>
      </c>
      <c r="E75" s="4" t="s">
        <v>962</v>
      </c>
      <c r="F75" s="4" t="s">
        <v>963</v>
      </c>
      <c r="G75" s="4" t="s">
        <v>964</v>
      </c>
      <c r="H75" s="4" t="s">
        <v>965</v>
      </c>
      <c r="I75" s="4" t="s">
        <v>966</v>
      </c>
      <c r="J75" s="4" t="s">
        <v>967</v>
      </c>
      <c r="K75" s="4" t="s">
        <v>968</v>
      </c>
      <c r="L75" s="4" t="s">
        <v>969</v>
      </c>
    </row>
    <row r="76" spans="1:12" ht="43.2" x14ac:dyDescent="0.3">
      <c r="A76" s="5" t="s">
        <v>173</v>
      </c>
      <c r="B76" s="4" t="s">
        <v>970</v>
      </c>
      <c r="C76" s="4" t="s">
        <v>971</v>
      </c>
      <c r="D76" s="4" t="s">
        <v>972</v>
      </c>
      <c r="E76" s="4" t="s">
        <v>973</v>
      </c>
      <c r="F76" s="4" t="s">
        <v>974</v>
      </c>
      <c r="G76" s="4" t="s">
        <v>975</v>
      </c>
      <c r="H76" s="4" t="s">
        <v>976</v>
      </c>
      <c r="I76" s="4" t="s">
        <v>977</v>
      </c>
      <c r="J76" s="4" t="s">
        <v>978</v>
      </c>
      <c r="K76" s="4" t="s">
        <v>979</v>
      </c>
      <c r="L76" s="4" t="s">
        <v>980</v>
      </c>
    </row>
    <row r="77" spans="1:12" ht="43.2" x14ac:dyDescent="0.3">
      <c r="A77" s="5" t="s">
        <v>174</v>
      </c>
      <c r="B77" s="4" t="s">
        <v>981</v>
      </c>
      <c r="C77" s="4" t="s">
        <v>982</v>
      </c>
      <c r="D77" s="4" t="s">
        <v>983</v>
      </c>
      <c r="E77" s="4" t="s">
        <v>984</v>
      </c>
      <c r="F77" s="4" t="s">
        <v>985</v>
      </c>
      <c r="G77" s="4" t="s">
        <v>986</v>
      </c>
      <c r="H77" s="4" t="s">
        <v>987</v>
      </c>
      <c r="I77" s="4" t="s">
        <v>988</v>
      </c>
      <c r="J77" s="4" t="s">
        <v>989</v>
      </c>
      <c r="K77" s="4" t="s">
        <v>990</v>
      </c>
      <c r="L77" s="4" t="s">
        <v>991</v>
      </c>
    </row>
    <row r="78" spans="1:12" ht="43.2" x14ac:dyDescent="0.3">
      <c r="A78" s="5" t="s">
        <v>175</v>
      </c>
      <c r="B78" s="4" t="s">
        <v>992</v>
      </c>
      <c r="C78" s="4" t="s">
        <v>993</v>
      </c>
      <c r="D78" s="4" t="s">
        <v>994</v>
      </c>
      <c r="E78" s="4" t="s">
        <v>995</v>
      </c>
      <c r="F78" s="4" t="s">
        <v>996</v>
      </c>
      <c r="G78" s="4" t="s">
        <v>997</v>
      </c>
      <c r="H78" s="4" t="s">
        <v>998</v>
      </c>
      <c r="I78" s="4" t="s">
        <v>999</v>
      </c>
      <c r="J78" s="4" t="s">
        <v>1000</v>
      </c>
      <c r="K78" s="4" t="s">
        <v>1001</v>
      </c>
      <c r="L78" s="4" t="s">
        <v>1002</v>
      </c>
    </row>
    <row r="79" spans="1:12" ht="43.2" x14ac:dyDescent="0.3">
      <c r="A79" s="5" t="s">
        <v>176</v>
      </c>
      <c r="B79" s="4" t="s">
        <v>1003</v>
      </c>
      <c r="C79" s="4" t="s">
        <v>1004</v>
      </c>
      <c r="D79" s="4" t="s">
        <v>1005</v>
      </c>
      <c r="E79" s="4" t="s">
        <v>1006</v>
      </c>
      <c r="F79" s="4" t="s">
        <v>1007</v>
      </c>
      <c r="G79" s="4" t="s">
        <v>1008</v>
      </c>
      <c r="H79" s="4" t="s">
        <v>1009</v>
      </c>
      <c r="I79" s="4" t="s">
        <v>1010</v>
      </c>
      <c r="J79" s="4" t="s">
        <v>1011</v>
      </c>
      <c r="K79" s="4" t="s">
        <v>1012</v>
      </c>
      <c r="L79" s="4" t="s">
        <v>1013</v>
      </c>
    </row>
    <row r="80" spans="1:12" ht="43.2" x14ac:dyDescent="0.3">
      <c r="A80" s="5" t="s">
        <v>177</v>
      </c>
      <c r="B80" s="4" t="s">
        <v>1014</v>
      </c>
      <c r="C80" s="4" t="s">
        <v>1015</v>
      </c>
      <c r="D80" s="4" t="s">
        <v>1016</v>
      </c>
      <c r="E80" s="4" t="s">
        <v>1017</v>
      </c>
      <c r="F80" s="4" t="s">
        <v>1018</v>
      </c>
      <c r="G80" s="4" t="s">
        <v>1019</v>
      </c>
      <c r="H80" s="4" t="s">
        <v>1020</v>
      </c>
      <c r="I80" s="4" t="s">
        <v>1021</v>
      </c>
      <c r="J80" s="4" t="s">
        <v>1022</v>
      </c>
      <c r="K80" s="4" t="s">
        <v>1023</v>
      </c>
      <c r="L80" s="4" t="s">
        <v>1024</v>
      </c>
    </row>
    <row r="81" spans="1:12" ht="43.2" x14ac:dyDescent="0.3">
      <c r="A81" s="5" t="s">
        <v>178</v>
      </c>
      <c r="B81" s="4" t="s">
        <v>1025</v>
      </c>
      <c r="C81" s="4" t="s">
        <v>1026</v>
      </c>
      <c r="D81" s="4" t="s">
        <v>1027</v>
      </c>
      <c r="E81" s="4" t="s">
        <v>1028</v>
      </c>
      <c r="F81" s="4" t="s">
        <v>1029</v>
      </c>
      <c r="G81" s="4" t="s">
        <v>1030</v>
      </c>
      <c r="H81" s="4" t="s">
        <v>1031</v>
      </c>
      <c r="I81" s="4" t="s">
        <v>1032</v>
      </c>
      <c r="J81" s="4" t="s">
        <v>1033</v>
      </c>
      <c r="K81" s="4" t="s">
        <v>1034</v>
      </c>
      <c r="L81" s="4" t="s">
        <v>1035</v>
      </c>
    </row>
    <row r="82" spans="1:12" ht="43.2" x14ac:dyDescent="0.3">
      <c r="A82" s="5" t="s">
        <v>179</v>
      </c>
      <c r="B82" s="4" t="s">
        <v>1036</v>
      </c>
      <c r="C82" s="4" t="s">
        <v>1037</v>
      </c>
      <c r="D82" s="4" t="s">
        <v>1038</v>
      </c>
      <c r="E82" s="4" t="s">
        <v>1039</v>
      </c>
      <c r="F82" s="4" t="s">
        <v>1040</v>
      </c>
      <c r="G82" s="4" t="s">
        <v>1041</v>
      </c>
      <c r="H82" s="4" t="s">
        <v>1042</v>
      </c>
      <c r="I82" s="4" t="s">
        <v>1043</v>
      </c>
      <c r="J82" s="4" t="s">
        <v>1044</v>
      </c>
      <c r="K82" s="4" t="s">
        <v>1045</v>
      </c>
      <c r="L82" s="4" t="s">
        <v>1046</v>
      </c>
    </row>
    <row r="83" spans="1:12" ht="43.2" x14ac:dyDescent="0.3">
      <c r="A83" s="5" t="s">
        <v>180</v>
      </c>
      <c r="B83" s="4" t="s">
        <v>1047</v>
      </c>
      <c r="C83" s="4" t="s">
        <v>1048</v>
      </c>
      <c r="D83" s="4" t="s">
        <v>1049</v>
      </c>
      <c r="E83" s="4" t="s">
        <v>1050</v>
      </c>
      <c r="F83" s="4" t="s">
        <v>1051</v>
      </c>
      <c r="G83" s="4" t="s">
        <v>1052</v>
      </c>
      <c r="H83" s="4" t="s">
        <v>1053</v>
      </c>
      <c r="I83" s="4" t="s">
        <v>1054</v>
      </c>
      <c r="J83" s="4" t="s">
        <v>1055</v>
      </c>
      <c r="K83" s="4" t="s">
        <v>1056</v>
      </c>
      <c r="L83" s="4" t="s">
        <v>1057</v>
      </c>
    </row>
    <row r="84" spans="1:12" ht="43.2" x14ac:dyDescent="0.3">
      <c r="A84" s="5" t="s">
        <v>181</v>
      </c>
      <c r="B84" s="4" t="s">
        <v>1058</v>
      </c>
      <c r="C84" s="4" t="s">
        <v>1059</v>
      </c>
      <c r="D84" s="4" t="s">
        <v>1060</v>
      </c>
      <c r="E84" s="4" t="s">
        <v>1061</v>
      </c>
      <c r="F84" s="4" t="s">
        <v>1062</v>
      </c>
      <c r="G84" s="4" t="s">
        <v>1063</v>
      </c>
      <c r="H84" s="4" t="s">
        <v>1064</v>
      </c>
      <c r="I84" s="4" t="s">
        <v>1065</v>
      </c>
      <c r="J84" s="4" t="s">
        <v>1066</v>
      </c>
      <c r="K84" s="4" t="s">
        <v>1067</v>
      </c>
      <c r="L84" s="4" t="s">
        <v>1068</v>
      </c>
    </row>
    <row r="85" spans="1:12" ht="43.2" x14ac:dyDescent="0.3">
      <c r="A85" s="5" t="s">
        <v>182</v>
      </c>
      <c r="B85" s="4" t="s">
        <v>1069</v>
      </c>
      <c r="C85" s="4" t="s">
        <v>1070</v>
      </c>
      <c r="D85" s="4" t="s">
        <v>1071</v>
      </c>
      <c r="E85" s="4" t="s">
        <v>1072</v>
      </c>
      <c r="F85" s="4" t="s">
        <v>1073</v>
      </c>
      <c r="G85" s="4" t="s">
        <v>1074</v>
      </c>
      <c r="H85" s="4" t="s">
        <v>1075</v>
      </c>
      <c r="I85" s="4" t="s">
        <v>1076</v>
      </c>
      <c r="J85" s="4" t="s">
        <v>1077</v>
      </c>
      <c r="K85" s="4" t="s">
        <v>1078</v>
      </c>
      <c r="L85" s="4" t="s">
        <v>1079</v>
      </c>
    </row>
    <row r="86" spans="1:12" ht="43.2" x14ac:dyDescent="0.3">
      <c r="A86" s="5" t="s">
        <v>183</v>
      </c>
      <c r="B86" s="4" t="s">
        <v>1080</v>
      </c>
      <c r="C86" s="4" t="s">
        <v>1081</v>
      </c>
      <c r="D86" s="4" t="s">
        <v>1082</v>
      </c>
      <c r="E86" s="4" t="s">
        <v>1083</v>
      </c>
      <c r="F86" s="4" t="s">
        <v>1084</v>
      </c>
      <c r="G86" s="4" t="s">
        <v>1085</v>
      </c>
      <c r="H86" s="4" t="s">
        <v>1086</v>
      </c>
      <c r="I86" s="4" t="s">
        <v>1087</v>
      </c>
      <c r="J86" s="4" t="s">
        <v>1088</v>
      </c>
      <c r="K86" s="4" t="s">
        <v>1089</v>
      </c>
      <c r="L86" s="4" t="s">
        <v>1090</v>
      </c>
    </row>
    <row r="87" spans="1:12" ht="43.2" x14ac:dyDescent="0.3">
      <c r="A87" s="5" t="s">
        <v>185</v>
      </c>
      <c r="B87" s="4" t="s">
        <v>1091</v>
      </c>
      <c r="C87" s="4" t="s">
        <v>1092</v>
      </c>
      <c r="D87" s="4" t="s">
        <v>1093</v>
      </c>
      <c r="E87" s="4" t="s">
        <v>1094</v>
      </c>
      <c r="F87" s="4" t="s">
        <v>1095</v>
      </c>
      <c r="G87" s="4" t="s">
        <v>1096</v>
      </c>
      <c r="H87" s="4" t="s">
        <v>676</v>
      </c>
      <c r="I87" s="4" t="s">
        <v>1097</v>
      </c>
      <c r="J87" s="4" t="s">
        <v>1098</v>
      </c>
      <c r="K87" s="4" t="s">
        <v>676</v>
      </c>
      <c r="L87" s="4" t="s">
        <v>1099</v>
      </c>
    </row>
    <row r="88" spans="1:12" ht="43.2" x14ac:dyDescent="0.3">
      <c r="A88" s="5" t="s">
        <v>188</v>
      </c>
      <c r="B88" s="4" t="s">
        <v>1100</v>
      </c>
      <c r="C88" s="4" t="s">
        <v>1101</v>
      </c>
      <c r="D88" s="4" t="s">
        <v>1102</v>
      </c>
      <c r="E88" s="4" t="s">
        <v>1103</v>
      </c>
      <c r="F88" s="4" t="s">
        <v>1104</v>
      </c>
      <c r="G88" s="4" t="s">
        <v>1105</v>
      </c>
      <c r="H88" s="4" t="s">
        <v>683</v>
      </c>
      <c r="I88" s="4" t="s">
        <v>1106</v>
      </c>
      <c r="J88" s="4" t="s">
        <v>683</v>
      </c>
      <c r="K88" s="4" t="s">
        <v>683</v>
      </c>
      <c r="L88" s="4" t="s">
        <v>1107</v>
      </c>
    </row>
    <row r="89" spans="1:12" ht="43.2" x14ac:dyDescent="0.3">
      <c r="A89" s="5" t="s">
        <v>191</v>
      </c>
      <c r="B89" s="4" t="s">
        <v>1108</v>
      </c>
      <c r="C89" s="4" t="s">
        <v>1109</v>
      </c>
      <c r="D89" s="4" t="s">
        <v>1110</v>
      </c>
      <c r="E89" s="4" t="s">
        <v>1111</v>
      </c>
      <c r="F89" s="4" t="s">
        <v>1112</v>
      </c>
      <c r="G89" s="4" t="s">
        <v>1113</v>
      </c>
      <c r="H89" s="4" t="s">
        <v>690</v>
      </c>
      <c r="I89" s="4" t="s">
        <v>690</v>
      </c>
      <c r="J89" s="4" t="s">
        <v>690</v>
      </c>
      <c r="K89" s="4" t="s">
        <v>690</v>
      </c>
      <c r="L89" s="4" t="s">
        <v>1114</v>
      </c>
    </row>
    <row r="90" spans="1:12" ht="43.2" x14ac:dyDescent="0.3">
      <c r="A90" s="5" t="s">
        <v>193</v>
      </c>
      <c r="B90" s="4" t="s">
        <v>1115</v>
      </c>
      <c r="C90" s="4" t="s">
        <v>1116</v>
      </c>
      <c r="D90" s="4" t="s">
        <v>1117</v>
      </c>
      <c r="E90" s="4" t="s">
        <v>1118</v>
      </c>
      <c r="F90" s="4" t="s">
        <v>1119</v>
      </c>
      <c r="G90" s="4" t="s">
        <v>695</v>
      </c>
      <c r="H90" s="4" t="s">
        <v>695</v>
      </c>
      <c r="I90" s="4" t="s">
        <v>695</v>
      </c>
      <c r="J90" s="4" t="s">
        <v>695</v>
      </c>
      <c r="K90" s="4" t="s">
        <v>695</v>
      </c>
      <c r="L90" s="4" t="s">
        <v>1120</v>
      </c>
    </row>
    <row r="91" spans="1:12" ht="43.2" x14ac:dyDescent="0.3">
      <c r="A91" s="5" t="s">
        <v>194</v>
      </c>
      <c r="B91" s="4" t="s">
        <v>1121</v>
      </c>
      <c r="C91" s="4" t="s">
        <v>1122</v>
      </c>
      <c r="D91" s="4" t="s">
        <v>1123</v>
      </c>
      <c r="E91" s="4" t="s">
        <v>1124</v>
      </c>
      <c r="F91" s="4" t="s">
        <v>1125</v>
      </c>
      <c r="G91" s="4" t="s">
        <v>699</v>
      </c>
      <c r="H91" s="4" t="s">
        <v>699</v>
      </c>
      <c r="I91" s="4" t="s">
        <v>699</v>
      </c>
      <c r="J91" s="4" t="s">
        <v>699</v>
      </c>
      <c r="K91" s="4" t="s">
        <v>699</v>
      </c>
      <c r="L91" s="4" t="s">
        <v>1126</v>
      </c>
    </row>
    <row r="92" spans="1:12" ht="28.8" x14ac:dyDescent="0.3">
      <c r="A92" s="5" t="s">
        <v>196</v>
      </c>
      <c r="B92" s="4" t="s">
        <v>702</v>
      </c>
      <c r="C92" s="4" t="s">
        <v>1127</v>
      </c>
      <c r="D92" s="4" t="s">
        <v>1128</v>
      </c>
      <c r="E92" s="4" t="s">
        <v>702</v>
      </c>
      <c r="F92" s="4" t="s">
        <v>702</v>
      </c>
      <c r="G92" s="4" t="s">
        <v>702</v>
      </c>
      <c r="H92" s="4" t="s">
        <v>702</v>
      </c>
      <c r="I92" s="4" t="s">
        <v>702</v>
      </c>
      <c r="J92" s="4" t="s">
        <v>702</v>
      </c>
      <c r="K92" s="4" t="s">
        <v>702</v>
      </c>
      <c r="L92" s="4" t="s">
        <v>1129</v>
      </c>
    </row>
    <row r="93" spans="1:12" ht="28.8" x14ac:dyDescent="0.3">
      <c r="A93" s="5" t="s">
        <v>197</v>
      </c>
      <c r="B93" s="4" t="s">
        <v>257</v>
      </c>
      <c r="C93" s="4" t="s">
        <v>257</v>
      </c>
      <c r="D93" s="4" t="s">
        <v>257</v>
      </c>
      <c r="E93" s="4" t="s">
        <v>257</v>
      </c>
      <c r="F93" s="4" t="s">
        <v>257</v>
      </c>
      <c r="G93" s="4" t="s">
        <v>257</v>
      </c>
      <c r="H93" s="4" t="s">
        <v>257</v>
      </c>
      <c r="I93" s="4" t="s">
        <v>257</v>
      </c>
      <c r="J93" s="4" t="s">
        <v>257</v>
      </c>
      <c r="K93" s="4" t="s">
        <v>257</v>
      </c>
      <c r="L93" s="4" t="s">
        <v>257</v>
      </c>
    </row>
    <row r="95" spans="1:12" ht="28.8" x14ac:dyDescent="0.3">
      <c r="A95" s="4" t="s">
        <v>198</v>
      </c>
      <c r="B95" s="5" t="s">
        <v>63</v>
      </c>
      <c r="C95" s="5" t="s">
        <v>64</v>
      </c>
      <c r="D95" s="5" t="s">
        <v>65</v>
      </c>
      <c r="E95" s="5" t="s">
        <v>66</v>
      </c>
      <c r="F95" s="5" t="s">
        <v>67</v>
      </c>
      <c r="G95" s="5" t="s">
        <v>68</v>
      </c>
      <c r="H95" s="5" t="s">
        <v>69</v>
      </c>
      <c r="I95" s="5" t="s">
        <v>70</v>
      </c>
      <c r="J95" s="5" t="s">
        <v>71</v>
      </c>
      <c r="K95" s="5" t="s">
        <v>72</v>
      </c>
      <c r="L95" s="5" t="s">
        <v>341</v>
      </c>
    </row>
    <row r="96" spans="1:12" x14ac:dyDescent="0.3">
      <c r="A96" s="5" t="s">
        <v>117</v>
      </c>
      <c r="B96" s="4">
        <v>149.4</v>
      </c>
      <c r="C96" s="4">
        <v>241.4</v>
      </c>
      <c r="D96" s="4">
        <v>219.4</v>
      </c>
      <c r="E96" s="4">
        <v>216.9</v>
      </c>
      <c r="F96" s="4">
        <v>213.9</v>
      </c>
      <c r="G96" s="4">
        <v>301.39999999999998</v>
      </c>
      <c r="H96" s="4">
        <v>170.4</v>
      </c>
      <c r="I96" s="4">
        <v>157.9</v>
      </c>
      <c r="J96" s="4">
        <v>128.9</v>
      </c>
      <c r="K96" s="4">
        <v>191.4</v>
      </c>
      <c r="L96" s="4">
        <v>57.5</v>
      </c>
    </row>
    <row r="97" spans="1:12" x14ac:dyDescent="0.3">
      <c r="A97" s="5" t="s">
        <v>128</v>
      </c>
      <c r="B97" s="4">
        <v>148.4</v>
      </c>
      <c r="C97" s="4">
        <v>240.4</v>
      </c>
      <c r="D97" s="4">
        <v>218.4</v>
      </c>
      <c r="E97" s="4">
        <v>215.9</v>
      </c>
      <c r="F97" s="4">
        <v>212.9</v>
      </c>
      <c r="G97" s="4">
        <v>300.39999999999998</v>
      </c>
      <c r="H97" s="4">
        <v>169.4</v>
      </c>
      <c r="I97" s="4">
        <v>156.9</v>
      </c>
      <c r="J97" s="4">
        <v>116</v>
      </c>
      <c r="K97" s="4">
        <v>121.5</v>
      </c>
      <c r="L97" s="4">
        <v>56.5</v>
      </c>
    </row>
    <row r="98" spans="1:12" x14ac:dyDescent="0.3">
      <c r="A98" s="5" t="s">
        <v>129</v>
      </c>
      <c r="B98" s="4">
        <v>94.5</v>
      </c>
      <c r="C98" s="4">
        <v>193.9</v>
      </c>
      <c r="D98" s="4">
        <v>149.4</v>
      </c>
      <c r="E98" s="4">
        <v>180.4</v>
      </c>
      <c r="F98" s="4">
        <v>121</v>
      </c>
      <c r="G98" s="4">
        <v>196.9</v>
      </c>
      <c r="H98" s="4">
        <v>140.4</v>
      </c>
      <c r="I98" s="4">
        <v>107.5</v>
      </c>
      <c r="J98" s="4">
        <v>113.5</v>
      </c>
      <c r="K98" s="4">
        <v>120.5</v>
      </c>
      <c r="L98" s="4">
        <v>55.5</v>
      </c>
    </row>
    <row r="99" spans="1:12" x14ac:dyDescent="0.3">
      <c r="A99" s="5" t="s">
        <v>137</v>
      </c>
      <c r="B99" s="4">
        <v>93.5</v>
      </c>
      <c r="C99" s="4">
        <v>192.9</v>
      </c>
      <c r="D99" s="4">
        <v>148.4</v>
      </c>
      <c r="E99" s="4">
        <v>179.4</v>
      </c>
      <c r="F99" s="4">
        <v>120</v>
      </c>
      <c r="G99" s="4">
        <v>195.9</v>
      </c>
      <c r="H99" s="4">
        <v>139.4</v>
      </c>
      <c r="I99" s="4">
        <v>106.5</v>
      </c>
      <c r="J99" s="4">
        <v>112.5</v>
      </c>
      <c r="K99" s="4">
        <v>40</v>
      </c>
      <c r="L99" s="4">
        <v>53.5</v>
      </c>
    </row>
    <row r="100" spans="1:12" x14ac:dyDescent="0.3">
      <c r="A100" s="5" t="s">
        <v>138</v>
      </c>
      <c r="B100" s="4">
        <v>92.5</v>
      </c>
      <c r="C100" s="4">
        <v>191.9</v>
      </c>
      <c r="D100" s="4">
        <v>147.4</v>
      </c>
      <c r="E100" s="4">
        <v>163.9</v>
      </c>
      <c r="F100" s="4">
        <v>119</v>
      </c>
      <c r="G100" s="4">
        <v>166.4</v>
      </c>
      <c r="H100" s="4">
        <v>116</v>
      </c>
      <c r="I100" s="4">
        <v>76</v>
      </c>
      <c r="J100" s="4">
        <v>85</v>
      </c>
      <c r="K100" s="4">
        <v>39</v>
      </c>
      <c r="L100" s="4">
        <v>47.5</v>
      </c>
    </row>
    <row r="101" spans="1:12" x14ac:dyDescent="0.3">
      <c r="A101" s="5" t="s">
        <v>142</v>
      </c>
      <c r="B101" s="4">
        <v>91.5</v>
      </c>
      <c r="C101" s="4">
        <v>190.9</v>
      </c>
      <c r="D101" s="4">
        <v>146.4</v>
      </c>
      <c r="E101" s="4">
        <v>162.9</v>
      </c>
      <c r="F101" s="4">
        <v>118</v>
      </c>
      <c r="G101" s="4">
        <v>165.4</v>
      </c>
      <c r="H101" s="4">
        <v>115</v>
      </c>
      <c r="I101" s="4">
        <v>69</v>
      </c>
      <c r="J101" s="4">
        <v>84</v>
      </c>
      <c r="K101" s="4">
        <v>38</v>
      </c>
      <c r="L101" s="4">
        <v>43</v>
      </c>
    </row>
    <row r="102" spans="1:12" x14ac:dyDescent="0.3">
      <c r="A102" s="5" t="s">
        <v>144</v>
      </c>
      <c r="B102" s="4">
        <v>90.5</v>
      </c>
      <c r="C102" s="4">
        <v>189.9</v>
      </c>
      <c r="D102" s="4">
        <v>145.4</v>
      </c>
      <c r="E102" s="4">
        <v>141.9</v>
      </c>
      <c r="F102" s="4">
        <v>117</v>
      </c>
      <c r="G102" s="4">
        <v>164.4</v>
      </c>
      <c r="H102" s="4">
        <v>114</v>
      </c>
      <c r="I102" s="4">
        <v>68</v>
      </c>
      <c r="J102" s="4">
        <v>83</v>
      </c>
      <c r="K102" s="4">
        <v>37</v>
      </c>
      <c r="L102" s="4">
        <v>42</v>
      </c>
    </row>
    <row r="103" spans="1:12" x14ac:dyDescent="0.3">
      <c r="A103" s="5" t="s">
        <v>149</v>
      </c>
      <c r="B103" s="4">
        <v>89.5</v>
      </c>
      <c r="C103" s="4">
        <v>188.9</v>
      </c>
      <c r="D103" s="4">
        <v>144.4</v>
      </c>
      <c r="E103" s="4">
        <v>140.9</v>
      </c>
      <c r="F103" s="4">
        <v>116</v>
      </c>
      <c r="G103" s="4">
        <v>163.4</v>
      </c>
      <c r="H103" s="4">
        <v>113</v>
      </c>
      <c r="I103" s="4">
        <v>67</v>
      </c>
      <c r="J103" s="4">
        <v>82</v>
      </c>
      <c r="K103" s="4">
        <v>36</v>
      </c>
      <c r="L103" s="4">
        <v>41</v>
      </c>
    </row>
    <row r="104" spans="1:12" x14ac:dyDescent="0.3">
      <c r="A104" s="5" t="s">
        <v>150</v>
      </c>
      <c r="B104" s="4">
        <v>88.5</v>
      </c>
      <c r="C104" s="4">
        <v>187.9</v>
      </c>
      <c r="D104" s="4">
        <v>143.4</v>
      </c>
      <c r="E104" s="4">
        <v>139.9</v>
      </c>
      <c r="F104" s="4">
        <v>115</v>
      </c>
      <c r="G104" s="4">
        <v>162.4</v>
      </c>
      <c r="H104" s="4">
        <v>112</v>
      </c>
      <c r="I104" s="4">
        <v>66</v>
      </c>
      <c r="J104" s="4">
        <v>81</v>
      </c>
      <c r="K104" s="4">
        <v>35</v>
      </c>
      <c r="L104" s="4">
        <v>34</v>
      </c>
    </row>
    <row r="105" spans="1:12" x14ac:dyDescent="0.3">
      <c r="A105" s="5" t="s">
        <v>152</v>
      </c>
      <c r="B105" s="4">
        <v>83.5</v>
      </c>
      <c r="C105" s="4">
        <v>186.9</v>
      </c>
      <c r="D105" s="4">
        <v>142.4</v>
      </c>
      <c r="E105" s="4">
        <v>138.9</v>
      </c>
      <c r="F105" s="4">
        <v>114</v>
      </c>
      <c r="G105" s="4">
        <v>161.4</v>
      </c>
      <c r="H105" s="4">
        <v>111</v>
      </c>
      <c r="I105" s="4">
        <v>65</v>
      </c>
      <c r="J105" s="4">
        <v>80</v>
      </c>
      <c r="K105" s="4">
        <v>34</v>
      </c>
      <c r="L105" s="4">
        <v>33</v>
      </c>
    </row>
    <row r="106" spans="1:12" x14ac:dyDescent="0.3">
      <c r="A106" s="5" t="s">
        <v>153</v>
      </c>
      <c r="B106" s="4">
        <v>77.5</v>
      </c>
      <c r="C106" s="4">
        <v>185.9</v>
      </c>
      <c r="D106" s="4">
        <v>141.4</v>
      </c>
      <c r="E106" s="4">
        <v>137.9</v>
      </c>
      <c r="F106" s="4">
        <v>113</v>
      </c>
      <c r="G106" s="4">
        <v>160.4</v>
      </c>
      <c r="H106" s="4">
        <v>108.5</v>
      </c>
      <c r="I106" s="4">
        <v>64</v>
      </c>
      <c r="J106" s="4">
        <v>79</v>
      </c>
      <c r="K106" s="4">
        <v>33</v>
      </c>
      <c r="L106" s="4">
        <v>32</v>
      </c>
    </row>
    <row r="107" spans="1:12" x14ac:dyDescent="0.3">
      <c r="A107" s="5" t="s">
        <v>157</v>
      </c>
      <c r="B107" s="4">
        <v>76.5</v>
      </c>
      <c r="C107" s="4">
        <v>184.9</v>
      </c>
      <c r="D107" s="4">
        <v>140.4</v>
      </c>
      <c r="E107" s="4">
        <v>136.9</v>
      </c>
      <c r="F107" s="4">
        <v>112</v>
      </c>
      <c r="G107" s="4">
        <v>159.4</v>
      </c>
      <c r="H107" s="4">
        <v>107.5</v>
      </c>
      <c r="I107" s="4">
        <v>63</v>
      </c>
      <c r="J107" s="4">
        <v>78</v>
      </c>
      <c r="K107" s="4">
        <v>32</v>
      </c>
      <c r="L107" s="4">
        <v>31</v>
      </c>
    </row>
    <row r="108" spans="1:12" x14ac:dyDescent="0.3">
      <c r="A108" s="5" t="s">
        <v>158</v>
      </c>
      <c r="B108" s="4">
        <v>75.5</v>
      </c>
      <c r="C108" s="4">
        <v>183.9</v>
      </c>
      <c r="D108" s="4">
        <v>139.4</v>
      </c>
      <c r="E108" s="4">
        <v>135.9</v>
      </c>
      <c r="F108" s="4">
        <v>111</v>
      </c>
      <c r="G108" s="4">
        <v>158.4</v>
      </c>
      <c r="H108" s="4">
        <v>106.5</v>
      </c>
      <c r="I108" s="4">
        <v>62</v>
      </c>
      <c r="J108" s="4">
        <v>77</v>
      </c>
      <c r="K108" s="4">
        <v>31</v>
      </c>
      <c r="L108" s="4">
        <v>30</v>
      </c>
    </row>
    <row r="109" spans="1:12" x14ac:dyDescent="0.3">
      <c r="A109" s="5" t="s">
        <v>160</v>
      </c>
      <c r="B109" s="4">
        <v>74.5</v>
      </c>
      <c r="C109" s="4">
        <v>182.9</v>
      </c>
      <c r="D109" s="4">
        <v>138.4</v>
      </c>
      <c r="E109" s="4">
        <v>130.9</v>
      </c>
      <c r="F109" s="4">
        <v>110</v>
      </c>
      <c r="G109" s="4">
        <v>157.4</v>
      </c>
      <c r="H109" s="4">
        <v>105.5</v>
      </c>
      <c r="I109" s="4">
        <v>61</v>
      </c>
      <c r="J109" s="4">
        <v>76</v>
      </c>
      <c r="K109" s="4">
        <v>30</v>
      </c>
      <c r="L109" s="4">
        <v>29</v>
      </c>
    </row>
    <row r="110" spans="1:12" x14ac:dyDescent="0.3">
      <c r="A110" s="5" t="s">
        <v>161</v>
      </c>
      <c r="B110" s="4">
        <v>73.5</v>
      </c>
      <c r="C110" s="4">
        <v>181.9</v>
      </c>
      <c r="D110" s="4">
        <v>137.4</v>
      </c>
      <c r="E110" s="4">
        <v>129.9</v>
      </c>
      <c r="F110" s="4">
        <v>109</v>
      </c>
      <c r="G110" s="4">
        <v>156.4</v>
      </c>
      <c r="H110" s="4">
        <v>104.5</v>
      </c>
      <c r="I110" s="4">
        <v>60</v>
      </c>
      <c r="J110" s="4">
        <v>75</v>
      </c>
      <c r="K110" s="4">
        <v>29</v>
      </c>
      <c r="L110" s="4">
        <v>28</v>
      </c>
    </row>
    <row r="111" spans="1:12" x14ac:dyDescent="0.3">
      <c r="A111" s="5" t="s">
        <v>162</v>
      </c>
      <c r="B111" s="4">
        <v>72.5</v>
      </c>
      <c r="C111" s="4">
        <v>180.9</v>
      </c>
      <c r="D111" s="4">
        <v>136.4</v>
      </c>
      <c r="E111" s="4">
        <v>128.9</v>
      </c>
      <c r="F111" s="4">
        <v>108</v>
      </c>
      <c r="G111" s="4">
        <v>155.4</v>
      </c>
      <c r="H111" s="4">
        <v>103.5</v>
      </c>
      <c r="I111" s="4">
        <v>59</v>
      </c>
      <c r="J111" s="4">
        <v>74</v>
      </c>
      <c r="K111" s="4">
        <v>28</v>
      </c>
      <c r="L111" s="4">
        <v>27</v>
      </c>
    </row>
    <row r="112" spans="1:12" x14ac:dyDescent="0.3">
      <c r="A112" s="5" t="s">
        <v>163</v>
      </c>
      <c r="B112" s="4">
        <v>71.5</v>
      </c>
      <c r="C112" s="4">
        <v>179.9</v>
      </c>
      <c r="D112" s="4">
        <v>135.4</v>
      </c>
      <c r="E112" s="4">
        <v>127.9</v>
      </c>
      <c r="F112" s="4">
        <v>107</v>
      </c>
      <c r="G112" s="4">
        <v>154.4</v>
      </c>
      <c r="H112" s="4">
        <v>102.5</v>
      </c>
      <c r="I112" s="4">
        <v>58</v>
      </c>
      <c r="J112" s="4">
        <v>73</v>
      </c>
      <c r="K112" s="4">
        <v>27</v>
      </c>
      <c r="L112" s="4">
        <v>26</v>
      </c>
    </row>
    <row r="113" spans="1:12" x14ac:dyDescent="0.3">
      <c r="A113" s="5" t="s">
        <v>164</v>
      </c>
      <c r="B113" s="4">
        <v>70.5</v>
      </c>
      <c r="C113" s="4">
        <v>178.9</v>
      </c>
      <c r="D113" s="4">
        <v>134.4</v>
      </c>
      <c r="E113" s="4">
        <v>126.9</v>
      </c>
      <c r="F113" s="4">
        <v>106</v>
      </c>
      <c r="G113" s="4">
        <v>153.4</v>
      </c>
      <c r="H113" s="4">
        <v>101.5</v>
      </c>
      <c r="I113" s="4">
        <v>57</v>
      </c>
      <c r="J113" s="4">
        <v>72</v>
      </c>
      <c r="K113" s="4">
        <v>26</v>
      </c>
      <c r="L113" s="4">
        <v>25</v>
      </c>
    </row>
    <row r="114" spans="1:12" x14ac:dyDescent="0.3">
      <c r="A114" s="5" t="s">
        <v>165</v>
      </c>
      <c r="B114" s="4">
        <v>69.5</v>
      </c>
      <c r="C114" s="4">
        <v>177.9</v>
      </c>
      <c r="D114" s="4">
        <v>133.4</v>
      </c>
      <c r="E114" s="4">
        <v>125.9</v>
      </c>
      <c r="F114" s="4">
        <v>105</v>
      </c>
      <c r="G114" s="4">
        <v>152.4</v>
      </c>
      <c r="H114" s="4">
        <v>100.5</v>
      </c>
      <c r="I114" s="4">
        <v>56</v>
      </c>
      <c r="J114" s="4">
        <v>71</v>
      </c>
      <c r="K114" s="4">
        <v>25</v>
      </c>
      <c r="L114" s="4">
        <v>24</v>
      </c>
    </row>
    <row r="115" spans="1:12" x14ac:dyDescent="0.3">
      <c r="A115" s="5" t="s">
        <v>166</v>
      </c>
      <c r="B115" s="4">
        <v>68.5</v>
      </c>
      <c r="C115" s="4">
        <v>176.9</v>
      </c>
      <c r="D115" s="4">
        <v>132.4</v>
      </c>
      <c r="E115" s="4">
        <v>124.9</v>
      </c>
      <c r="F115" s="4">
        <v>104</v>
      </c>
      <c r="G115" s="4">
        <v>151.4</v>
      </c>
      <c r="H115" s="4">
        <v>99.5</v>
      </c>
      <c r="I115" s="4">
        <v>55</v>
      </c>
      <c r="J115" s="4">
        <v>70</v>
      </c>
      <c r="K115" s="4">
        <v>24</v>
      </c>
      <c r="L115" s="4">
        <v>23</v>
      </c>
    </row>
    <row r="116" spans="1:12" x14ac:dyDescent="0.3">
      <c r="A116" s="5" t="s">
        <v>167</v>
      </c>
      <c r="B116" s="4">
        <v>67.5</v>
      </c>
      <c r="C116" s="4">
        <v>175.9</v>
      </c>
      <c r="D116" s="4">
        <v>131.4</v>
      </c>
      <c r="E116" s="4">
        <v>123.9</v>
      </c>
      <c r="F116" s="4">
        <v>103</v>
      </c>
      <c r="G116" s="4">
        <v>150.4</v>
      </c>
      <c r="H116" s="4">
        <v>98.5</v>
      </c>
      <c r="I116" s="4">
        <v>54</v>
      </c>
      <c r="J116" s="4">
        <v>69</v>
      </c>
      <c r="K116" s="4">
        <v>23</v>
      </c>
      <c r="L116" s="4">
        <v>22</v>
      </c>
    </row>
    <row r="117" spans="1:12" x14ac:dyDescent="0.3">
      <c r="A117" s="5" t="s">
        <v>168</v>
      </c>
      <c r="B117" s="4">
        <v>66.5</v>
      </c>
      <c r="C117" s="4">
        <v>174.9</v>
      </c>
      <c r="D117" s="4">
        <v>130.4</v>
      </c>
      <c r="E117" s="4">
        <v>123</v>
      </c>
      <c r="F117" s="4">
        <v>102</v>
      </c>
      <c r="G117" s="4">
        <v>149.4</v>
      </c>
      <c r="H117" s="4">
        <v>97.5</v>
      </c>
      <c r="I117" s="4">
        <v>53</v>
      </c>
      <c r="J117" s="4">
        <v>68</v>
      </c>
      <c r="K117" s="4">
        <v>22</v>
      </c>
      <c r="L117" s="4">
        <v>21</v>
      </c>
    </row>
    <row r="118" spans="1:12" x14ac:dyDescent="0.3">
      <c r="A118" s="5" t="s">
        <v>170</v>
      </c>
      <c r="B118" s="4">
        <v>65.5</v>
      </c>
      <c r="C118" s="4">
        <v>173.9</v>
      </c>
      <c r="D118" s="4">
        <v>129.4</v>
      </c>
      <c r="E118" s="4">
        <v>122</v>
      </c>
      <c r="F118" s="4">
        <v>101</v>
      </c>
      <c r="G118" s="4">
        <v>148.4</v>
      </c>
      <c r="H118" s="4">
        <v>96.5</v>
      </c>
      <c r="I118" s="4">
        <v>52</v>
      </c>
      <c r="J118" s="4">
        <v>67</v>
      </c>
      <c r="K118" s="4">
        <v>21</v>
      </c>
      <c r="L118" s="4">
        <v>20</v>
      </c>
    </row>
    <row r="119" spans="1:12" x14ac:dyDescent="0.3">
      <c r="A119" s="5" t="s">
        <v>171</v>
      </c>
      <c r="B119" s="4">
        <v>64.5</v>
      </c>
      <c r="C119" s="4">
        <v>172.9</v>
      </c>
      <c r="D119" s="4">
        <v>128.4</v>
      </c>
      <c r="E119" s="4">
        <v>121</v>
      </c>
      <c r="F119" s="4">
        <v>100</v>
      </c>
      <c r="G119" s="4">
        <v>147.4</v>
      </c>
      <c r="H119" s="4">
        <v>95.5</v>
      </c>
      <c r="I119" s="4">
        <v>51</v>
      </c>
      <c r="J119" s="4">
        <v>66</v>
      </c>
      <c r="K119" s="4">
        <v>20</v>
      </c>
      <c r="L119" s="4">
        <v>19</v>
      </c>
    </row>
    <row r="120" spans="1:12" x14ac:dyDescent="0.3">
      <c r="A120" s="5" t="s">
        <v>173</v>
      </c>
      <c r="B120" s="4">
        <v>63.5</v>
      </c>
      <c r="C120" s="4">
        <v>171.9</v>
      </c>
      <c r="D120" s="4">
        <v>127.4</v>
      </c>
      <c r="E120" s="4">
        <v>120</v>
      </c>
      <c r="F120" s="4">
        <v>99</v>
      </c>
      <c r="G120" s="4">
        <v>146.4</v>
      </c>
      <c r="H120" s="4">
        <v>94.5</v>
      </c>
      <c r="I120" s="4">
        <v>50</v>
      </c>
      <c r="J120" s="4">
        <v>65</v>
      </c>
      <c r="K120" s="4">
        <v>19</v>
      </c>
      <c r="L120" s="4">
        <v>18</v>
      </c>
    </row>
    <row r="121" spans="1:12" x14ac:dyDescent="0.3">
      <c r="A121" s="5" t="s">
        <v>174</v>
      </c>
      <c r="B121" s="4">
        <v>62.5</v>
      </c>
      <c r="C121" s="4">
        <v>170.9</v>
      </c>
      <c r="D121" s="4">
        <v>126.4</v>
      </c>
      <c r="E121" s="4">
        <v>119</v>
      </c>
      <c r="F121" s="4">
        <v>98</v>
      </c>
      <c r="G121" s="4">
        <v>145.4</v>
      </c>
      <c r="H121" s="4">
        <v>93.5</v>
      </c>
      <c r="I121" s="4">
        <v>49</v>
      </c>
      <c r="J121" s="4">
        <v>64</v>
      </c>
      <c r="K121" s="4">
        <v>18</v>
      </c>
      <c r="L121" s="4">
        <v>17</v>
      </c>
    </row>
    <row r="122" spans="1:12" x14ac:dyDescent="0.3">
      <c r="A122" s="5" t="s">
        <v>175</v>
      </c>
      <c r="B122" s="4">
        <v>61.5</v>
      </c>
      <c r="C122" s="4">
        <v>169.9</v>
      </c>
      <c r="D122" s="4">
        <v>125.4</v>
      </c>
      <c r="E122" s="4">
        <v>118</v>
      </c>
      <c r="F122" s="4">
        <v>97</v>
      </c>
      <c r="G122" s="4">
        <v>144.4</v>
      </c>
      <c r="H122" s="4">
        <v>92.5</v>
      </c>
      <c r="I122" s="4">
        <v>48</v>
      </c>
      <c r="J122" s="4">
        <v>63</v>
      </c>
      <c r="K122" s="4">
        <v>17</v>
      </c>
      <c r="L122" s="4">
        <v>16</v>
      </c>
    </row>
    <row r="123" spans="1:12" x14ac:dyDescent="0.3">
      <c r="A123" s="5" t="s">
        <v>176</v>
      </c>
      <c r="B123" s="4">
        <v>60.5</v>
      </c>
      <c r="C123" s="4">
        <v>168.9</v>
      </c>
      <c r="D123" s="4">
        <v>124.4</v>
      </c>
      <c r="E123" s="4">
        <v>117</v>
      </c>
      <c r="F123" s="4">
        <v>96</v>
      </c>
      <c r="G123" s="4">
        <v>143.4</v>
      </c>
      <c r="H123" s="4">
        <v>91.5</v>
      </c>
      <c r="I123" s="4">
        <v>47</v>
      </c>
      <c r="J123" s="4">
        <v>62</v>
      </c>
      <c r="K123" s="4">
        <v>16</v>
      </c>
      <c r="L123" s="4">
        <v>15</v>
      </c>
    </row>
    <row r="124" spans="1:12" x14ac:dyDescent="0.3">
      <c r="A124" s="5" t="s">
        <v>177</v>
      </c>
      <c r="B124" s="4">
        <v>59.5</v>
      </c>
      <c r="C124" s="4">
        <v>167.9</v>
      </c>
      <c r="D124" s="4">
        <v>123.5</v>
      </c>
      <c r="E124" s="4">
        <v>116</v>
      </c>
      <c r="F124" s="4">
        <v>95</v>
      </c>
      <c r="G124" s="4">
        <v>142.4</v>
      </c>
      <c r="H124" s="4">
        <v>90.5</v>
      </c>
      <c r="I124" s="4">
        <v>46</v>
      </c>
      <c r="J124" s="4">
        <v>61</v>
      </c>
      <c r="K124" s="4">
        <v>15</v>
      </c>
      <c r="L124" s="4">
        <v>14</v>
      </c>
    </row>
    <row r="125" spans="1:12" x14ac:dyDescent="0.3">
      <c r="A125" s="5" t="s">
        <v>178</v>
      </c>
      <c r="B125" s="4">
        <v>58.5</v>
      </c>
      <c r="C125" s="4">
        <v>166.9</v>
      </c>
      <c r="D125" s="4">
        <v>122.5</v>
      </c>
      <c r="E125" s="4">
        <v>115</v>
      </c>
      <c r="F125" s="4">
        <v>94</v>
      </c>
      <c r="G125" s="4">
        <v>141.4</v>
      </c>
      <c r="H125" s="4">
        <v>89.5</v>
      </c>
      <c r="I125" s="4">
        <v>45</v>
      </c>
      <c r="J125" s="4">
        <v>60</v>
      </c>
      <c r="K125" s="4">
        <v>14</v>
      </c>
      <c r="L125" s="4">
        <v>13</v>
      </c>
    </row>
    <row r="126" spans="1:12" x14ac:dyDescent="0.3">
      <c r="A126" s="5" t="s">
        <v>179</v>
      </c>
      <c r="B126" s="4">
        <v>57.5</v>
      </c>
      <c r="C126" s="4">
        <v>165.9</v>
      </c>
      <c r="D126" s="4">
        <v>121.5</v>
      </c>
      <c r="E126" s="4">
        <v>114</v>
      </c>
      <c r="F126" s="4">
        <v>93</v>
      </c>
      <c r="G126" s="4">
        <v>140.4</v>
      </c>
      <c r="H126" s="4">
        <v>88.5</v>
      </c>
      <c r="I126" s="4">
        <v>44</v>
      </c>
      <c r="J126" s="4">
        <v>59</v>
      </c>
      <c r="K126" s="4">
        <v>13</v>
      </c>
      <c r="L126" s="4">
        <v>12</v>
      </c>
    </row>
    <row r="127" spans="1:12" x14ac:dyDescent="0.3">
      <c r="A127" s="5" t="s">
        <v>180</v>
      </c>
      <c r="B127" s="4">
        <v>56.5</v>
      </c>
      <c r="C127" s="4">
        <v>164.9</v>
      </c>
      <c r="D127" s="4">
        <v>120.5</v>
      </c>
      <c r="E127" s="4">
        <v>113</v>
      </c>
      <c r="F127" s="4">
        <v>92</v>
      </c>
      <c r="G127" s="4">
        <v>139.4</v>
      </c>
      <c r="H127" s="4">
        <v>87.5</v>
      </c>
      <c r="I127" s="4">
        <v>43</v>
      </c>
      <c r="J127" s="4">
        <v>58</v>
      </c>
      <c r="K127" s="4">
        <v>12</v>
      </c>
      <c r="L127" s="4">
        <v>11</v>
      </c>
    </row>
    <row r="128" spans="1:12" x14ac:dyDescent="0.3">
      <c r="A128" s="5" t="s">
        <v>181</v>
      </c>
      <c r="B128" s="4">
        <v>55.5</v>
      </c>
      <c r="C128" s="4">
        <v>163.9</v>
      </c>
      <c r="D128" s="4">
        <v>119.5</v>
      </c>
      <c r="E128" s="4">
        <v>112</v>
      </c>
      <c r="F128" s="4">
        <v>91</v>
      </c>
      <c r="G128" s="4">
        <v>138.4</v>
      </c>
      <c r="H128" s="4">
        <v>86.5</v>
      </c>
      <c r="I128" s="4">
        <v>42</v>
      </c>
      <c r="J128" s="4">
        <v>57</v>
      </c>
      <c r="K128" s="4">
        <v>11</v>
      </c>
      <c r="L128" s="4">
        <v>10</v>
      </c>
    </row>
    <row r="129" spans="1:23" x14ac:dyDescent="0.3">
      <c r="A129" s="5" t="s">
        <v>182</v>
      </c>
      <c r="B129" s="4">
        <v>54.5</v>
      </c>
      <c r="C129" s="4">
        <v>162.9</v>
      </c>
      <c r="D129" s="4">
        <v>118.5</v>
      </c>
      <c r="E129" s="4">
        <v>111</v>
      </c>
      <c r="F129" s="4">
        <v>90</v>
      </c>
      <c r="G129" s="4">
        <v>137.4</v>
      </c>
      <c r="H129" s="4">
        <v>85.5</v>
      </c>
      <c r="I129" s="4">
        <v>41</v>
      </c>
      <c r="J129" s="4">
        <v>56</v>
      </c>
      <c r="K129" s="4">
        <v>10</v>
      </c>
      <c r="L129" s="4">
        <v>9</v>
      </c>
    </row>
    <row r="130" spans="1:23" x14ac:dyDescent="0.3">
      <c r="A130" s="5" t="s">
        <v>183</v>
      </c>
      <c r="B130" s="4">
        <v>53.5</v>
      </c>
      <c r="C130" s="4">
        <v>161.9</v>
      </c>
      <c r="D130" s="4">
        <v>117.5</v>
      </c>
      <c r="E130" s="4">
        <v>110</v>
      </c>
      <c r="F130" s="4">
        <v>89</v>
      </c>
      <c r="G130" s="4">
        <v>136.4</v>
      </c>
      <c r="H130" s="4">
        <v>84.5</v>
      </c>
      <c r="I130" s="4">
        <v>40</v>
      </c>
      <c r="J130" s="4">
        <v>55</v>
      </c>
      <c r="K130" s="4">
        <v>9</v>
      </c>
      <c r="L130" s="4">
        <v>8</v>
      </c>
    </row>
    <row r="131" spans="1:23" x14ac:dyDescent="0.3">
      <c r="A131" s="5" t="s">
        <v>185</v>
      </c>
      <c r="B131" s="4">
        <v>52.5</v>
      </c>
      <c r="C131" s="4">
        <v>160.9</v>
      </c>
      <c r="D131" s="4">
        <v>116.5</v>
      </c>
      <c r="E131" s="4">
        <v>109</v>
      </c>
      <c r="F131" s="4">
        <v>88</v>
      </c>
      <c r="G131" s="4">
        <v>131.4</v>
      </c>
      <c r="H131" s="4">
        <v>6</v>
      </c>
      <c r="I131" s="4">
        <v>39</v>
      </c>
      <c r="J131" s="4">
        <v>31.5</v>
      </c>
      <c r="K131" s="4">
        <v>6</v>
      </c>
      <c r="L131" s="4">
        <v>7</v>
      </c>
    </row>
    <row r="132" spans="1:23" x14ac:dyDescent="0.3">
      <c r="A132" s="5" t="s">
        <v>188</v>
      </c>
      <c r="B132" s="4">
        <v>51.5</v>
      </c>
      <c r="C132" s="4">
        <v>159.9</v>
      </c>
      <c r="D132" s="4">
        <v>115.5</v>
      </c>
      <c r="E132" s="4">
        <v>87.5</v>
      </c>
      <c r="F132" s="4">
        <v>68.5</v>
      </c>
      <c r="G132" s="4">
        <v>112</v>
      </c>
      <c r="H132" s="4">
        <v>5</v>
      </c>
      <c r="I132" s="4">
        <v>38</v>
      </c>
      <c r="J132" s="4">
        <v>5</v>
      </c>
      <c r="K132" s="4">
        <v>5</v>
      </c>
      <c r="L132" s="4">
        <v>6</v>
      </c>
    </row>
    <row r="133" spans="1:23" x14ac:dyDescent="0.3">
      <c r="A133" s="5" t="s">
        <v>191</v>
      </c>
      <c r="B133" s="4">
        <v>50.5</v>
      </c>
      <c r="C133" s="4">
        <v>158.9</v>
      </c>
      <c r="D133" s="4">
        <v>114.5</v>
      </c>
      <c r="E133" s="4">
        <v>86.5</v>
      </c>
      <c r="F133" s="4">
        <v>67.5</v>
      </c>
      <c r="G133" s="4">
        <v>111</v>
      </c>
      <c r="H133" s="4">
        <v>4</v>
      </c>
      <c r="I133" s="4">
        <v>4</v>
      </c>
      <c r="J133" s="4">
        <v>4</v>
      </c>
      <c r="K133" s="4">
        <v>4</v>
      </c>
      <c r="L133" s="4">
        <v>5</v>
      </c>
    </row>
    <row r="134" spans="1:23" x14ac:dyDescent="0.3">
      <c r="A134" s="5" t="s">
        <v>193</v>
      </c>
      <c r="B134" s="4">
        <v>38</v>
      </c>
      <c r="C134" s="4">
        <v>157.9</v>
      </c>
      <c r="D134" s="4">
        <v>113.5</v>
      </c>
      <c r="E134" s="4">
        <v>85.5</v>
      </c>
      <c r="F134" s="4">
        <v>42.5</v>
      </c>
      <c r="G134" s="4">
        <v>3</v>
      </c>
      <c r="H134" s="4">
        <v>3</v>
      </c>
      <c r="I134" s="4">
        <v>3</v>
      </c>
      <c r="J134" s="4">
        <v>3</v>
      </c>
      <c r="K134" s="4">
        <v>3</v>
      </c>
      <c r="L134" s="4">
        <v>4</v>
      </c>
    </row>
    <row r="135" spans="1:23" x14ac:dyDescent="0.3">
      <c r="A135" s="5" t="s">
        <v>194</v>
      </c>
      <c r="B135" s="4">
        <v>13</v>
      </c>
      <c r="C135" s="4">
        <v>156.9</v>
      </c>
      <c r="D135" s="4">
        <v>112.5</v>
      </c>
      <c r="E135" s="4">
        <v>84.5</v>
      </c>
      <c r="F135" s="4">
        <v>41.5</v>
      </c>
      <c r="G135" s="4">
        <v>2</v>
      </c>
      <c r="H135" s="4">
        <v>2</v>
      </c>
      <c r="I135" s="4">
        <v>2</v>
      </c>
      <c r="J135" s="4">
        <v>2</v>
      </c>
      <c r="K135" s="4">
        <v>2</v>
      </c>
      <c r="L135" s="4">
        <v>3</v>
      </c>
    </row>
    <row r="136" spans="1:23" x14ac:dyDescent="0.3">
      <c r="A136" s="5" t="s">
        <v>196</v>
      </c>
      <c r="B136" s="4">
        <v>1</v>
      </c>
      <c r="C136" s="4">
        <v>50</v>
      </c>
      <c r="D136" s="4">
        <v>39</v>
      </c>
      <c r="E136" s="4">
        <v>1</v>
      </c>
      <c r="F136" s="4">
        <v>1</v>
      </c>
      <c r="G136" s="4">
        <v>1</v>
      </c>
      <c r="H136" s="4">
        <v>1</v>
      </c>
      <c r="I136" s="4">
        <v>1</v>
      </c>
      <c r="J136" s="4">
        <v>1</v>
      </c>
      <c r="K136" s="4">
        <v>1</v>
      </c>
      <c r="L136" s="4">
        <v>2</v>
      </c>
    </row>
    <row r="137" spans="1:23" x14ac:dyDescent="0.3">
      <c r="A137" s="5" t="s">
        <v>197</v>
      </c>
      <c r="B137" s="4">
        <v>0</v>
      </c>
      <c r="C137" s="4">
        <v>0</v>
      </c>
      <c r="D137" s="4">
        <v>0</v>
      </c>
      <c r="E137" s="4">
        <v>0</v>
      </c>
      <c r="F137" s="4">
        <v>0</v>
      </c>
      <c r="G137" s="4">
        <v>0</v>
      </c>
      <c r="H137" s="4">
        <v>0</v>
      </c>
      <c r="I137" s="4">
        <v>0</v>
      </c>
      <c r="J137" s="4">
        <v>0</v>
      </c>
      <c r="K137" s="4">
        <v>0</v>
      </c>
      <c r="L137" s="4">
        <v>0</v>
      </c>
    </row>
    <row r="139" spans="1:23" ht="28.8" x14ac:dyDescent="0.3">
      <c r="A139" s="4" t="s">
        <v>703</v>
      </c>
      <c r="B139" s="5" t="s">
        <v>63</v>
      </c>
      <c r="C139" s="5" t="s">
        <v>64</v>
      </c>
      <c r="D139" s="5" t="s">
        <v>65</v>
      </c>
      <c r="E139" s="5" t="s">
        <v>66</v>
      </c>
      <c r="F139" s="5" t="s">
        <v>67</v>
      </c>
      <c r="G139" s="5" t="s">
        <v>68</v>
      </c>
      <c r="H139" s="5" t="s">
        <v>69</v>
      </c>
      <c r="I139" s="5" t="s">
        <v>70</v>
      </c>
      <c r="J139" s="5" t="s">
        <v>71</v>
      </c>
      <c r="K139" s="5" t="s">
        <v>72</v>
      </c>
      <c r="L139" s="5" t="s">
        <v>341</v>
      </c>
      <c r="M139" s="5" t="s">
        <v>1182</v>
      </c>
      <c r="N139" s="5" t="s">
        <v>1170</v>
      </c>
      <c r="O139" s="5" t="s">
        <v>1132</v>
      </c>
      <c r="P139" s="5" t="s">
        <v>203</v>
      </c>
      <c r="S139" s="5" t="s">
        <v>1133</v>
      </c>
      <c r="U139" s="5" t="s">
        <v>1131</v>
      </c>
      <c r="V139" s="5" t="s">
        <v>1183</v>
      </c>
      <c r="W139" s="5" t="s">
        <v>1175</v>
      </c>
    </row>
    <row r="140" spans="1:23" x14ac:dyDescent="0.3">
      <c r="A140" s="5" t="s">
        <v>74</v>
      </c>
      <c r="B140" s="4">
        <v>70.5</v>
      </c>
      <c r="C140" s="4">
        <v>185.9</v>
      </c>
      <c r="D140" s="4">
        <v>141.4</v>
      </c>
      <c r="E140" s="4">
        <v>117</v>
      </c>
      <c r="F140" s="4">
        <v>107</v>
      </c>
      <c r="G140" s="4">
        <v>162.4</v>
      </c>
      <c r="H140" s="4">
        <v>1</v>
      </c>
      <c r="I140" s="4">
        <v>64</v>
      </c>
      <c r="J140" s="4">
        <v>113.5</v>
      </c>
      <c r="K140" s="4">
        <v>37</v>
      </c>
      <c r="L140" s="4">
        <v>0</v>
      </c>
      <c r="M140" s="4">
        <v>999.6</v>
      </c>
      <c r="N140" s="4">
        <v>1000</v>
      </c>
      <c r="O140" s="4">
        <v>0.4</v>
      </c>
      <c r="P140" s="4">
        <v>0.04</v>
      </c>
      <c r="S140">
        <f t="shared" ref="S140:S181" si="2">N140-U140</f>
        <v>0</v>
      </c>
      <c r="U140">
        <f>'antidiskriminativ (Prod.dir)'!M140</f>
        <v>1000</v>
      </c>
      <c r="V140">
        <f t="shared" ref="V140:V181" si="3">M140</f>
        <v>999.6</v>
      </c>
      <c r="W140">
        <f t="shared" ref="W140:W181" si="4">IF(S140*O140&lt;=0,1,0)</f>
        <v>1</v>
      </c>
    </row>
    <row r="141" spans="1:23" x14ac:dyDescent="0.3">
      <c r="A141" s="5" t="s">
        <v>75</v>
      </c>
      <c r="B141" s="4">
        <v>77.5</v>
      </c>
      <c r="C141" s="4">
        <v>184.9</v>
      </c>
      <c r="D141" s="4">
        <v>124.4</v>
      </c>
      <c r="E141" s="4">
        <v>128.9</v>
      </c>
      <c r="F141" s="4">
        <v>116</v>
      </c>
      <c r="G141" s="4">
        <v>1</v>
      </c>
      <c r="H141" s="4">
        <v>108.5</v>
      </c>
      <c r="I141" s="4">
        <v>107.5</v>
      </c>
      <c r="J141" s="4">
        <v>82</v>
      </c>
      <c r="K141" s="4">
        <v>35</v>
      </c>
      <c r="L141" s="4">
        <v>34</v>
      </c>
      <c r="M141" s="4">
        <v>999.6</v>
      </c>
      <c r="N141" s="4">
        <v>1000</v>
      </c>
      <c r="O141" s="4">
        <v>0.4</v>
      </c>
      <c r="P141" s="4">
        <v>0.04</v>
      </c>
      <c r="S141">
        <f t="shared" si="2"/>
        <v>0</v>
      </c>
      <c r="U141">
        <f>'antidiskriminativ (Prod.dir)'!M141</f>
        <v>1000</v>
      </c>
      <c r="V141">
        <f t="shared" si="3"/>
        <v>999.6</v>
      </c>
      <c r="W141">
        <f t="shared" si="4"/>
        <v>1</v>
      </c>
    </row>
    <row r="142" spans="1:23" x14ac:dyDescent="0.3">
      <c r="A142" s="5" t="s">
        <v>76</v>
      </c>
      <c r="B142" s="4">
        <v>76.5</v>
      </c>
      <c r="C142" s="4">
        <v>167.9</v>
      </c>
      <c r="D142" s="4">
        <v>135.4</v>
      </c>
      <c r="E142" s="4">
        <v>140.9</v>
      </c>
      <c r="F142" s="4">
        <v>1</v>
      </c>
      <c r="G142" s="4">
        <v>159.4</v>
      </c>
      <c r="H142" s="4">
        <v>140.4</v>
      </c>
      <c r="I142" s="4">
        <v>67</v>
      </c>
      <c r="J142" s="4">
        <v>81</v>
      </c>
      <c r="K142" s="4">
        <v>19</v>
      </c>
      <c r="L142" s="4">
        <v>11</v>
      </c>
      <c r="M142" s="4">
        <v>999.6</v>
      </c>
      <c r="N142" s="4">
        <v>1000</v>
      </c>
      <c r="O142" s="4">
        <v>0.4</v>
      </c>
      <c r="P142" s="4">
        <v>0.04</v>
      </c>
      <c r="S142">
        <f t="shared" si="2"/>
        <v>0</v>
      </c>
      <c r="U142">
        <f>'antidiskriminativ (Prod.dir)'!M142</f>
        <v>1000</v>
      </c>
      <c r="V142">
        <f t="shared" si="3"/>
        <v>999.6</v>
      </c>
      <c r="W142">
        <f t="shared" si="4"/>
        <v>1</v>
      </c>
    </row>
    <row r="143" spans="1:23" x14ac:dyDescent="0.3">
      <c r="A143" s="5" t="s">
        <v>77</v>
      </c>
      <c r="B143" s="4">
        <v>58.5</v>
      </c>
      <c r="C143" s="4">
        <v>178.9</v>
      </c>
      <c r="D143" s="4">
        <v>144.4</v>
      </c>
      <c r="E143" s="4">
        <v>1</v>
      </c>
      <c r="F143" s="4">
        <v>113</v>
      </c>
      <c r="G143" s="4">
        <v>196.9</v>
      </c>
      <c r="H143" s="4">
        <v>113</v>
      </c>
      <c r="I143" s="4">
        <v>66</v>
      </c>
      <c r="J143" s="4">
        <v>65</v>
      </c>
      <c r="K143" s="4">
        <v>39</v>
      </c>
      <c r="L143" s="4">
        <v>24</v>
      </c>
      <c r="M143" s="4">
        <v>999.6</v>
      </c>
      <c r="N143" s="4">
        <v>1000</v>
      </c>
      <c r="O143" s="4">
        <v>0.4</v>
      </c>
      <c r="P143" s="4">
        <v>0.04</v>
      </c>
      <c r="S143">
        <f t="shared" si="2"/>
        <v>0</v>
      </c>
      <c r="U143">
        <f>'antidiskriminativ (Prod.dir)'!M143</f>
        <v>1000</v>
      </c>
      <c r="V143">
        <f t="shared" si="3"/>
        <v>999.6</v>
      </c>
      <c r="W143">
        <f t="shared" si="4"/>
        <v>1</v>
      </c>
    </row>
    <row r="144" spans="1:23" x14ac:dyDescent="0.3">
      <c r="A144" s="5" t="s">
        <v>78</v>
      </c>
      <c r="B144" s="4">
        <v>69.5</v>
      </c>
      <c r="C144" s="4">
        <v>188.9</v>
      </c>
      <c r="D144" s="4">
        <v>39</v>
      </c>
      <c r="E144" s="4">
        <v>137.9</v>
      </c>
      <c r="F144" s="4">
        <v>121</v>
      </c>
      <c r="G144" s="4">
        <v>163.4</v>
      </c>
      <c r="H144" s="4">
        <v>112</v>
      </c>
      <c r="I144" s="4">
        <v>49</v>
      </c>
      <c r="J144" s="4">
        <v>84</v>
      </c>
      <c r="K144" s="4">
        <v>29</v>
      </c>
      <c r="L144" s="4">
        <v>6</v>
      </c>
      <c r="M144" s="4">
        <v>999.6</v>
      </c>
      <c r="N144" s="4">
        <v>1000</v>
      </c>
      <c r="O144" s="4">
        <v>0.4</v>
      </c>
      <c r="P144" s="4">
        <v>0.04</v>
      </c>
      <c r="S144">
        <f t="shared" si="2"/>
        <v>0</v>
      </c>
      <c r="U144">
        <f>'antidiskriminativ (Prod.dir)'!M144</f>
        <v>1000</v>
      </c>
      <c r="V144">
        <f t="shared" si="3"/>
        <v>999.6</v>
      </c>
      <c r="W144">
        <f t="shared" si="4"/>
        <v>1</v>
      </c>
    </row>
    <row r="145" spans="1:23" x14ac:dyDescent="0.3">
      <c r="A145" s="5" t="s">
        <v>79</v>
      </c>
      <c r="B145" s="4">
        <v>89.5</v>
      </c>
      <c r="C145" s="4">
        <v>50</v>
      </c>
      <c r="D145" s="4">
        <v>140.4</v>
      </c>
      <c r="E145" s="4">
        <v>180.4</v>
      </c>
      <c r="F145" s="4">
        <v>117</v>
      </c>
      <c r="G145" s="4">
        <v>161.4</v>
      </c>
      <c r="H145" s="4">
        <v>94.5</v>
      </c>
      <c r="I145" s="4">
        <v>69</v>
      </c>
      <c r="J145" s="4">
        <v>75</v>
      </c>
      <c r="K145" s="4">
        <v>13</v>
      </c>
      <c r="L145" s="4">
        <v>9</v>
      </c>
      <c r="M145" s="4">
        <v>999.1</v>
      </c>
      <c r="N145" s="4">
        <v>1000</v>
      </c>
      <c r="O145" s="4">
        <v>0.9</v>
      </c>
      <c r="P145" s="4">
        <v>0.09</v>
      </c>
      <c r="S145">
        <f t="shared" si="2"/>
        <v>-0.5</v>
      </c>
      <c r="U145">
        <f>'antidiskriminativ (Prod.dir)'!M145</f>
        <v>1000.5</v>
      </c>
      <c r="V145">
        <f t="shared" si="3"/>
        <v>999.1</v>
      </c>
      <c r="W145">
        <f t="shared" si="4"/>
        <v>1</v>
      </c>
    </row>
    <row r="146" spans="1:23" x14ac:dyDescent="0.3">
      <c r="A146" s="5" t="s">
        <v>80</v>
      </c>
      <c r="B146" s="4">
        <v>1</v>
      </c>
      <c r="C146" s="4">
        <v>183.9</v>
      </c>
      <c r="D146" s="4">
        <v>149.4</v>
      </c>
      <c r="E146" s="4">
        <v>141.9</v>
      </c>
      <c r="F146" s="4">
        <v>115</v>
      </c>
      <c r="G146" s="4">
        <v>146.4</v>
      </c>
      <c r="H146" s="4">
        <v>115</v>
      </c>
      <c r="I146" s="4">
        <v>59</v>
      </c>
      <c r="J146" s="4">
        <v>59</v>
      </c>
      <c r="K146" s="4">
        <v>4</v>
      </c>
      <c r="L146" s="4">
        <v>25</v>
      </c>
      <c r="M146" s="4">
        <v>999.6</v>
      </c>
      <c r="N146" s="4">
        <v>1000</v>
      </c>
      <c r="O146" s="4">
        <v>0.4</v>
      </c>
      <c r="P146" s="4">
        <v>0.04</v>
      </c>
      <c r="S146">
        <f t="shared" si="2"/>
        <v>0</v>
      </c>
      <c r="U146">
        <f>'antidiskriminativ (Prod.dir)'!M146</f>
        <v>1000</v>
      </c>
      <c r="V146">
        <f t="shared" si="3"/>
        <v>999.6</v>
      </c>
      <c r="W146">
        <f t="shared" si="4"/>
        <v>1</v>
      </c>
    </row>
    <row r="147" spans="1:23" x14ac:dyDescent="0.3">
      <c r="A147" s="5" t="s">
        <v>81</v>
      </c>
      <c r="B147" s="4">
        <v>75.5</v>
      </c>
      <c r="C147" s="4">
        <v>193.9</v>
      </c>
      <c r="D147" s="4">
        <v>145.4</v>
      </c>
      <c r="E147" s="4">
        <v>139.9</v>
      </c>
      <c r="F147" s="4">
        <v>99</v>
      </c>
      <c r="G147" s="4">
        <v>165.4</v>
      </c>
      <c r="H147" s="4">
        <v>104.5</v>
      </c>
      <c r="I147" s="4">
        <v>43</v>
      </c>
      <c r="J147" s="4">
        <v>4</v>
      </c>
      <c r="K147" s="4">
        <v>26</v>
      </c>
      <c r="L147" s="4">
        <v>33</v>
      </c>
      <c r="M147" s="4">
        <v>1029.5999999999999</v>
      </c>
      <c r="N147" s="4">
        <v>1000</v>
      </c>
      <c r="O147" s="4">
        <v>-29.6</v>
      </c>
      <c r="P147" s="4">
        <v>-2.96</v>
      </c>
      <c r="S147">
        <f t="shared" si="2"/>
        <v>3</v>
      </c>
      <c r="U147">
        <f>'antidiskriminativ (Prod.dir)'!M147</f>
        <v>997</v>
      </c>
      <c r="V147">
        <f t="shared" si="3"/>
        <v>1029.5999999999999</v>
      </c>
      <c r="W147">
        <f t="shared" si="4"/>
        <v>1</v>
      </c>
    </row>
    <row r="148" spans="1:23" x14ac:dyDescent="0.3">
      <c r="A148" s="5" t="s">
        <v>82</v>
      </c>
      <c r="B148" s="4">
        <v>94.5</v>
      </c>
      <c r="C148" s="4">
        <v>189.9</v>
      </c>
      <c r="D148" s="4">
        <v>143.4</v>
      </c>
      <c r="E148" s="4">
        <v>121</v>
      </c>
      <c r="F148" s="4">
        <v>118</v>
      </c>
      <c r="G148" s="4">
        <v>155.4</v>
      </c>
      <c r="H148" s="4">
        <v>88.5</v>
      </c>
      <c r="I148" s="4">
        <v>3</v>
      </c>
      <c r="J148" s="4">
        <v>72</v>
      </c>
      <c r="K148" s="4">
        <v>12</v>
      </c>
      <c r="L148" s="4">
        <v>15</v>
      </c>
      <c r="M148" s="4">
        <v>1012.6</v>
      </c>
      <c r="N148" s="4">
        <v>1000</v>
      </c>
      <c r="O148" s="4">
        <v>-12.6</v>
      </c>
      <c r="P148" s="4">
        <v>-1.26</v>
      </c>
      <c r="S148">
        <f t="shared" si="2"/>
        <v>0</v>
      </c>
      <c r="U148">
        <f>'antidiskriminativ (Prod.dir)'!M148</f>
        <v>1000</v>
      </c>
      <c r="V148">
        <f t="shared" si="3"/>
        <v>1012.6</v>
      </c>
      <c r="W148">
        <f t="shared" si="4"/>
        <v>1</v>
      </c>
    </row>
    <row r="149" spans="1:23" x14ac:dyDescent="0.3">
      <c r="A149" s="5" t="s">
        <v>83</v>
      </c>
      <c r="B149" s="4">
        <v>90.5</v>
      </c>
      <c r="C149" s="4">
        <v>187.9</v>
      </c>
      <c r="D149" s="4">
        <v>128.4</v>
      </c>
      <c r="E149" s="4">
        <v>162.9</v>
      </c>
      <c r="F149" s="4">
        <v>109</v>
      </c>
      <c r="G149" s="4">
        <v>140.4</v>
      </c>
      <c r="H149" s="4">
        <v>4</v>
      </c>
      <c r="I149" s="4">
        <v>56</v>
      </c>
      <c r="J149" s="4">
        <v>58</v>
      </c>
      <c r="K149" s="4">
        <v>21</v>
      </c>
      <c r="L149" s="4">
        <v>41</v>
      </c>
      <c r="M149" s="4">
        <v>999.1</v>
      </c>
      <c r="N149" s="4">
        <v>1000</v>
      </c>
      <c r="O149" s="4">
        <v>0.9</v>
      </c>
      <c r="P149" s="4">
        <v>0.09</v>
      </c>
      <c r="S149">
        <f t="shared" si="2"/>
        <v>0</v>
      </c>
      <c r="U149">
        <f>'antidiskriminativ (Prod.dir)'!M149</f>
        <v>1000</v>
      </c>
      <c r="V149">
        <f t="shared" si="3"/>
        <v>999.1</v>
      </c>
      <c r="W149">
        <f t="shared" si="4"/>
        <v>1</v>
      </c>
    </row>
    <row r="150" spans="1:23" x14ac:dyDescent="0.3">
      <c r="A150" s="5" t="s">
        <v>84</v>
      </c>
      <c r="B150" s="4">
        <v>88.5</v>
      </c>
      <c r="C150" s="4">
        <v>171.9</v>
      </c>
      <c r="D150" s="4">
        <v>146.4</v>
      </c>
      <c r="E150" s="4">
        <v>130.9</v>
      </c>
      <c r="F150" s="4">
        <v>93</v>
      </c>
      <c r="G150" s="4">
        <v>111</v>
      </c>
      <c r="H150" s="4">
        <v>101.5</v>
      </c>
      <c r="I150" s="4">
        <v>42</v>
      </c>
      <c r="J150" s="4">
        <v>67</v>
      </c>
      <c r="K150" s="4">
        <v>24</v>
      </c>
      <c r="L150" s="4">
        <v>23</v>
      </c>
      <c r="M150" s="4">
        <v>999.1</v>
      </c>
      <c r="N150" s="4">
        <v>1000</v>
      </c>
      <c r="O150" s="4">
        <v>0.9</v>
      </c>
      <c r="P150" s="4">
        <v>0.09</v>
      </c>
      <c r="S150">
        <f t="shared" si="2"/>
        <v>0</v>
      </c>
      <c r="U150">
        <f>'antidiskriminativ (Prod.dir)'!M150</f>
        <v>1000</v>
      </c>
      <c r="V150">
        <f t="shared" si="3"/>
        <v>999.1</v>
      </c>
      <c r="W150">
        <f t="shared" si="4"/>
        <v>1</v>
      </c>
    </row>
    <row r="151" spans="1:23" x14ac:dyDescent="0.3">
      <c r="A151" s="5" t="s">
        <v>85</v>
      </c>
      <c r="B151" s="4">
        <v>62.5</v>
      </c>
      <c r="C151" s="4">
        <v>190.9</v>
      </c>
      <c r="D151" s="4">
        <v>137.4</v>
      </c>
      <c r="E151" s="4">
        <v>114</v>
      </c>
      <c r="F151" s="4">
        <v>67.5</v>
      </c>
      <c r="G151" s="4">
        <v>153.4</v>
      </c>
      <c r="H151" s="4">
        <v>87.5</v>
      </c>
      <c r="I151" s="4">
        <v>51</v>
      </c>
      <c r="J151" s="4">
        <v>70</v>
      </c>
      <c r="K151" s="4">
        <v>34</v>
      </c>
      <c r="L151" s="4">
        <v>29</v>
      </c>
      <c r="M151" s="4">
        <v>997.1</v>
      </c>
      <c r="N151" s="4">
        <v>1000</v>
      </c>
      <c r="O151" s="4">
        <v>2.9</v>
      </c>
      <c r="P151" s="4">
        <v>0.28999999999999998</v>
      </c>
      <c r="S151">
        <f t="shared" si="2"/>
        <v>0</v>
      </c>
      <c r="U151">
        <f>'antidiskriminativ (Prod.dir)'!M151</f>
        <v>1000</v>
      </c>
      <c r="V151">
        <f t="shared" si="3"/>
        <v>997.1</v>
      </c>
      <c r="W151">
        <f t="shared" si="4"/>
        <v>1</v>
      </c>
    </row>
    <row r="152" spans="1:23" x14ac:dyDescent="0.3">
      <c r="A152" s="5" t="s">
        <v>86</v>
      </c>
      <c r="B152" s="4">
        <v>91.5</v>
      </c>
      <c r="C152" s="4">
        <v>180.9</v>
      </c>
      <c r="D152" s="4">
        <v>121.5</v>
      </c>
      <c r="E152" s="4">
        <v>86.5</v>
      </c>
      <c r="F152" s="4">
        <v>107</v>
      </c>
      <c r="G152" s="4">
        <v>139.4</v>
      </c>
      <c r="H152" s="4">
        <v>96.5</v>
      </c>
      <c r="I152" s="4">
        <v>54</v>
      </c>
      <c r="J152" s="4">
        <v>80</v>
      </c>
      <c r="K152" s="4">
        <v>30</v>
      </c>
      <c r="L152" s="4">
        <v>12</v>
      </c>
      <c r="M152" s="4">
        <v>999.1</v>
      </c>
      <c r="N152" s="4">
        <v>1000</v>
      </c>
      <c r="O152" s="4">
        <v>0.9</v>
      </c>
      <c r="P152" s="4">
        <v>0.09</v>
      </c>
      <c r="S152">
        <f t="shared" si="2"/>
        <v>0</v>
      </c>
      <c r="U152">
        <f>'antidiskriminativ (Prod.dir)'!M152</f>
        <v>1000</v>
      </c>
      <c r="V152">
        <f t="shared" si="3"/>
        <v>999.1</v>
      </c>
      <c r="W152">
        <f t="shared" si="4"/>
        <v>1</v>
      </c>
    </row>
    <row r="153" spans="1:23" x14ac:dyDescent="0.3">
      <c r="A153" s="5" t="s">
        <v>87</v>
      </c>
      <c r="B153" s="4">
        <v>72.5</v>
      </c>
      <c r="C153" s="4">
        <v>164.9</v>
      </c>
      <c r="D153" s="4">
        <v>114.5</v>
      </c>
      <c r="E153" s="4">
        <v>128.9</v>
      </c>
      <c r="F153" s="4">
        <v>92</v>
      </c>
      <c r="G153" s="4">
        <v>148.4</v>
      </c>
      <c r="H153" s="4">
        <v>99.5</v>
      </c>
      <c r="I153" s="4">
        <v>65</v>
      </c>
      <c r="J153" s="4">
        <v>76</v>
      </c>
      <c r="K153" s="4">
        <v>11</v>
      </c>
      <c r="L153" s="4">
        <v>42</v>
      </c>
      <c r="M153" s="4">
        <v>1014.6</v>
      </c>
      <c r="N153" s="4">
        <v>1000</v>
      </c>
      <c r="O153" s="4">
        <v>-14.6</v>
      </c>
      <c r="P153" s="4">
        <v>-1.46</v>
      </c>
      <c r="S153">
        <f t="shared" si="2"/>
        <v>0</v>
      </c>
      <c r="U153">
        <f>'antidiskriminativ (Prod.dir)'!M153</f>
        <v>1000</v>
      </c>
      <c r="V153">
        <f t="shared" si="3"/>
        <v>1014.6</v>
      </c>
      <c r="W153">
        <f t="shared" si="4"/>
        <v>1</v>
      </c>
    </row>
    <row r="154" spans="1:23" x14ac:dyDescent="0.3">
      <c r="A154" s="5" t="s">
        <v>88</v>
      </c>
      <c r="B154" s="4">
        <v>55.5</v>
      </c>
      <c r="C154" s="4">
        <v>157.9</v>
      </c>
      <c r="D154" s="4">
        <v>135.4</v>
      </c>
      <c r="E154" s="4">
        <v>113</v>
      </c>
      <c r="F154" s="4">
        <v>101</v>
      </c>
      <c r="G154" s="4">
        <v>151.4</v>
      </c>
      <c r="H154" s="4">
        <v>111</v>
      </c>
      <c r="I154" s="4">
        <v>60</v>
      </c>
      <c r="J154" s="4">
        <v>57</v>
      </c>
      <c r="K154" s="4">
        <v>19</v>
      </c>
      <c r="L154" s="4">
        <v>16</v>
      </c>
      <c r="M154" s="4">
        <v>977.1</v>
      </c>
      <c r="N154" s="4">
        <v>1000</v>
      </c>
      <c r="O154" s="4">
        <v>22.9</v>
      </c>
      <c r="P154" s="4">
        <v>2.29</v>
      </c>
      <c r="S154">
        <f t="shared" si="2"/>
        <v>0</v>
      </c>
      <c r="U154">
        <f>'antidiskriminativ (Prod.dir)'!M154</f>
        <v>1000</v>
      </c>
      <c r="V154">
        <f t="shared" si="3"/>
        <v>977.1</v>
      </c>
      <c r="W154">
        <f t="shared" si="4"/>
        <v>1</v>
      </c>
    </row>
    <row r="155" spans="1:23" x14ac:dyDescent="0.3">
      <c r="A155" s="5" t="s">
        <v>89</v>
      </c>
      <c r="B155" s="4">
        <v>38</v>
      </c>
      <c r="C155" s="4">
        <v>178.9</v>
      </c>
      <c r="D155" s="4">
        <v>120.5</v>
      </c>
      <c r="E155" s="4">
        <v>123</v>
      </c>
      <c r="F155" s="4">
        <v>104</v>
      </c>
      <c r="G155" s="4">
        <v>160.4</v>
      </c>
      <c r="H155" s="4">
        <v>105.5</v>
      </c>
      <c r="I155" s="4">
        <v>41</v>
      </c>
      <c r="J155" s="4">
        <v>65</v>
      </c>
      <c r="K155" s="4">
        <v>16</v>
      </c>
      <c r="L155" s="4">
        <v>47.5</v>
      </c>
      <c r="M155" s="4">
        <v>999.6</v>
      </c>
      <c r="N155" s="4">
        <v>1000</v>
      </c>
      <c r="O155" s="4">
        <v>0.4</v>
      </c>
      <c r="P155" s="4">
        <v>0.04</v>
      </c>
      <c r="S155">
        <f t="shared" si="2"/>
        <v>0</v>
      </c>
      <c r="U155">
        <f>'antidiskriminativ (Prod.dir)'!M155</f>
        <v>1000</v>
      </c>
      <c r="V155">
        <f t="shared" si="3"/>
        <v>999.6</v>
      </c>
      <c r="W155">
        <f t="shared" si="4"/>
        <v>1</v>
      </c>
    </row>
    <row r="156" spans="1:23" x14ac:dyDescent="0.3">
      <c r="A156" s="5" t="s">
        <v>90</v>
      </c>
      <c r="B156" s="4">
        <v>69.5</v>
      </c>
      <c r="C156" s="4">
        <v>163.9</v>
      </c>
      <c r="D156" s="4">
        <v>130.4</v>
      </c>
      <c r="E156" s="4">
        <v>125.9</v>
      </c>
      <c r="F156" s="4">
        <v>114</v>
      </c>
      <c r="G156" s="4">
        <v>156.4</v>
      </c>
      <c r="H156" s="4">
        <v>86.5</v>
      </c>
      <c r="I156" s="4">
        <v>49</v>
      </c>
      <c r="J156" s="4">
        <v>62</v>
      </c>
      <c r="K156" s="4">
        <v>6</v>
      </c>
      <c r="L156" s="4">
        <v>17</v>
      </c>
      <c r="M156" s="4">
        <v>980.6</v>
      </c>
      <c r="N156" s="4">
        <v>1000</v>
      </c>
      <c r="O156" s="4">
        <v>19.399999999999999</v>
      </c>
      <c r="P156" s="4">
        <v>1.94</v>
      </c>
      <c r="S156">
        <f t="shared" si="2"/>
        <v>0</v>
      </c>
      <c r="U156">
        <f>'antidiskriminativ (Prod.dir)'!M156</f>
        <v>1000</v>
      </c>
      <c r="V156">
        <f t="shared" si="3"/>
        <v>980.6</v>
      </c>
      <c r="W156">
        <f t="shared" si="4"/>
        <v>1</v>
      </c>
    </row>
    <row r="157" spans="1:23" x14ac:dyDescent="0.3">
      <c r="A157" s="5" t="s">
        <v>91</v>
      </c>
      <c r="B157" s="4">
        <v>54.5</v>
      </c>
      <c r="C157" s="4">
        <v>173.9</v>
      </c>
      <c r="D157" s="4">
        <v>132.4</v>
      </c>
      <c r="E157" s="4">
        <v>138.9</v>
      </c>
      <c r="F157" s="4">
        <v>110</v>
      </c>
      <c r="G157" s="4">
        <v>138.4</v>
      </c>
      <c r="H157" s="4">
        <v>94.5</v>
      </c>
      <c r="I157" s="4">
        <v>46</v>
      </c>
      <c r="J157" s="4">
        <v>31.5</v>
      </c>
      <c r="K157" s="4">
        <v>26</v>
      </c>
      <c r="L157" s="4">
        <v>53.5</v>
      </c>
      <c r="M157" s="4">
        <v>999.6</v>
      </c>
      <c r="N157" s="4">
        <v>1000</v>
      </c>
      <c r="O157" s="4">
        <v>0.4</v>
      </c>
      <c r="P157" s="4">
        <v>0.04</v>
      </c>
      <c r="S157">
        <f t="shared" si="2"/>
        <v>0.5</v>
      </c>
      <c r="U157">
        <f>'antidiskriminativ (Prod.dir)'!M157</f>
        <v>999.5</v>
      </c>
      <c r="V157">
        <f t="shared" si="3"/>
        <v>999.6</v>
      </c>
      <c r="W157">
        <f t="shared" si="4"/>
        <v>0</v>
      </c>
    </row>
    <row r="158" spans="1:23" x14ac:dyDescent="0.3">
      <c r="A158" s="5" t="s">
        <v>92</v>
      </c>
      <c r="B158" s="4">
        <v>64.5</v>
      </c>
      <c r="C158" s="4">
        <v>175.9</v>
      </c>
      <c r="D158" s="4">
        <v>142.4</v>
      </c>
      <c r="E158" s="4">
        <v>135.9</v>
      </c>
      <c r="F158" s="4">
        <v>91</v>
      </c>
      <c r="G158" s="4">
        <v>146.4</v>
      </c>
      <c r="H158" s="4">
        <v>91.5</v>
      </c>
      <c r="I158" s="4">
        <v>38</v>
      </c>
      <c r="J158" s="4">
        <v>72</v>
      </c>
      <c r="K158" s="4">
        <v>10</v>
      </c>
      <c r="L158" s="4">
        <v>7</v>
      </c>
      <c r="M158" s="4">
        <v>974.6</v>
      </c>
      <c r="N158" s="4">
        <v>1000</v>
      </c>
      <c r="O158" s="4">
        <v>25.4</v>
      </c>
      <c r="P158" s="4">
        <v>2.54</v>
      </c>
      <c r="S158">
        <f t="shared" si="2"/>
        <v>-2.5</v>
      </c>
      <c r="U158">
        <f>'antidiskriminativ (Prod.dir)'!M158</f>
        <v>1002.5</v>
      </c>
      <c r="V158">
        <f t="shared" si="3"/>
        <v>974.6</v>
      </c>
      <c r="W158">
        <f t="shared" si="4"/>
        <v>1</v>
      </c>
    </row>
    <row r="159" spans="1:23" x14ac:dyDescent="0.3">
      <c r="A159" s="5" t="s">
        <v>93</v>
      </c>
      <c r="B159" s="4">
        <v>66.5</v>
      </c>
      <c r="C159" s="4">
        <v>186.9</v>
      </c>
      <c r="D159" s="4">
        <v>138.4</v>
      </c>
      <c r="E159" s="4">
        <v>112</v>
      </c>
      <c r="F159" s="4">
        <v>99</v>
      </c>
      <c r="G159" s="4">
        <v>143.4</v>
      </c>
      <c r="H159" s="4">
        <v>6</v>
      </c>
      <c r="I159" s="4">
        <v>56</v>
      </c>
      <c r="J159" s="4">
        <v>56</v>
      </c>
      <c r="K159" s="4">
        <v>121.5</v>
      </c>
      <c r="L159" s="4">
        <v>14</v>
      </c>
      <c r="M159" s="4">
        <v>999.6</v>
      </c>
      <c r="N159" s="4">
        <v>1000</v>
      </c>
      <c r="O159" s="4">
        <v>0.4</v>
      </c>
      <c r="P159" s="4">
        <v>0.04</v>
      </c>
      <c r="S159">
        <f t="shared" si="2"/>
        <v>0</v>
      </c>
      <c r="U159">
        <f>'antidiskriminativ (Prod.dir)'!M159</f>
        <v>1000</v>
      </c>
      <c r="V159">
        <f t="shared" si="3"/>
        <v>999.6</v>
      </c>
      <c r="W159">
        <f t="shared" si="4"/>
        <v>1</v>
      </c>
    </row>
    <row r="160" spans="1:23" x14ac:dyDescent="0.3">
      <c r="A160" s="5" t="s">
        <v>94</v>
      </c>
      <c r="B160" s="4">
        <v>83.5</v>
      </c>
      <c r="C160" s="4">
        <v>181.9</v>
      </c>
      <c r="D160" s="4">
        <v>119.5</v>
      </c>
      <c r="E160" s="4">
        <v>121</v>
      </c>
      <c r="F160" s="4">
        <v>96</v>
      </c>
      <c r="G160" s="4">
        <v>131.4</v>
      </c>
      <c r="H160" s="4">
        <v>101.5</v>
      </c>
      <c r="I160" s="4">
        <v>40</v>
      </c>
      <c r="J160" s="4">
        <v>116</v>
      </c>
      <c r="K160" s="4">
        <v>1</v>
      </c>
      <c r="L160" s="4">
        <v>8</v>
      </c>
      <c r="M160" s="4">
        <v>999.6</v>
      </c>
      <c r="N160" s="4">
        <v>1000</v>
      </c>
      <c r="O160" s="4">
        <v>0.4</v>
      </c>
      <c r="P160" s="4">
        <v>0.04</v>
      </c>
      <c r="S160">
        <f t="shared" si="2"/>
        <v>0</v>
      </c>
      <c r="U160">
        <f>'antidiskriminativ (Prod.dir)'!M160</f>
        <v>1000</v>
      </c>
      <c r="V160">
        <f t="shared" si="3"/>
        <v>999.6</v>
      </c>
      <c r="W160">
        <f t="shared" si="4"/>
        <v>1</v>
      </c>
    </row>
    <row r="161" spans="1:23" x14ac:dyDescent="0.3">
      <c r="A161" s="5" t="s">
        <v>95</v>
      </c>
      <c r="B161" s="4">
        <v>73.5</v>
      </c>
      <c r="C161" s="4">
        <v>162.9</v>
      </c>
      <c r="D161" s="4">
        <v>128.4</v>
      </c>
      <c r="E161" s="4">
        <v>118</v>
      </c>
      <c r="F161" s="4">
        <v>88</v>
      </c>
      <c r="G161" s="4">
        <v>153.4</v>
      </c>
      <c r="H161" s="4">
        <v>85.5</v>
      </c>
      <c r="I161" s="4">
        <v>156.9</v>
      </c>
      <c r="J161" s="4">
        <v>1</v>
      </c>
      <c r="K161" s="4">
        <v>9</v>
      </c>
      <c r="L161" s="4">
        <v>23</v>
      </c>
      <c r="M161" s="4">
        <v>999.6</v>
      </c>
      <c r="N161" s="4">
        <v>1000</v>
      </c>
      <c r="O161" s="4">
        <v>0.4</v>
      </c>
      <c r="P161" s="4">
        <v>0.04</v>
      </c>
      <c r="S161">
        <f t="shared" si="2"/>
        <v>0</v>
      </c>
      <c r="U161">
        <f>'antidiskriminativ (Prod.dir)'!M161</f>
        <v>1000</v>
      </c>
      <c r="V161">
        <f t="shared" si="3"/>
        <v>999.6</v>
      </c>
      <c r="W161">
        <f t="shared" si="4"/>
        <v>1</v>
      </c>
    </row>
    <row r="162" spans="1:23" x14ac:dyDescent="0.3">
      <c r="A162" s="5" t="s">
        <v>96</v>
      </c>
      <c r="B162" s="4">
        <v>53.5</v>
      </c>
      <c r="C162" s="4">
        <v>171.9</v>
      </c>
      <c r="D162" s="4">
        <v>125.4</v>
      </c>
      <c r="E162" s="4">
        <v>109</v>
      </c>
      <c r="F162" s="4">
        <v>107</v>
      </c>
      <c r="G162" s="4">
        <v>137.4</v>
      </c>
      <c r="H162" s="4">
        <v>169.4</v>
      </c>
      <c r="I162" s="4">
        <v>1</v>
      </c>
      <c r="J162" s="4">
        <v>55</v>
      </c>
      <c r="K162" s="4">
        <v>15</v>
      </c>
      <c r="L162" s="4">
        <v>55.5</v>
      </c>
      <c r="M162" s="4">
        <v>1000.1</v>
      </c>
      <c r="N162" s="4">
        <v>1000</v>
      </c>
      <c r="O162" s="4">
        <v>-0.1</v>
      </c>
      <c r="P162" s="4">
        <v>-0.01</v>
      </c>
      <c r="S162">
        <f t="shared" si="2"/>
        <v>0.5</v>
      </c>
      <c r="U162">
        <f>'antidiskriminativ (Prod.dir)'!M162</f>
        <v>999.5</v>
      </c>
      <c r="V162">
        <f t="shared" si="3"/>
        <v>1000.1</v>
      </c>
      <c r="W162">
        <f t="shared" si="4"/>
        <v>1</v>
      </c>
    </row>
    <row r="163" spans="1:23" x14ac:dyDescent="0.3">
      <c r="A163" s="5" t="s">
        <v>97</v>
      </c>
      <c r="B163" s="4">
        <v>62.5</v>
      </c>
      <c r="C163" s="4">
        <v>168.9</v>
      </c>
      <c r="D163" s="4">
        <v>116.5</v>
      </c>
      <c r="E163" s="4">
        <v>128.9</v>
      </c>
      <c r="F163" s="4">
        <v>90</v>
      </c>
      <c r="G163" s="4">
        <v>300.39999999999998</v>
      </c>
      <c r="H163" s="4">
        <v>2</v>
      </c>
      <c r="I163" s="4">
        <v>39</v>
      </c>
      <c r="J163" s="4">
        <v>61</v>
      </c>
      <c r="K163" s="4">
        <v>20</v>
      </c>
      <c r="L163" s="4">
        <v>5</v>
      </c>
      <c r="M163" s="4">
        <v>994.1</v>
      </c>
      <c r="N163" s="4">
        <v>1000</v>
      </c>
      <c r="O163" s="4">
        <v>5.9</v>
      </c>
      <c r="P163" s="4">
        <v>0.59</v>
      </c>
      <c r="S163">
        <f t="shared" si="2"/>
        <v>0</v>
      </c>
      <c r="U163">
        <f>'antidiskriminativ (Prod.dir)'!M163</f>
        <v>1000</v>
      </c>
      <c r="V163">
        <f t="shared" si="3"/>
        <v>994.1</v>
      </c>
      <c r="W163">
        <f t="shared" si="4"/>
        <v>1</v>
      </c>
    </row>
    <row r="164" spans="1:23" x14ac:dyDescent="0.3">
      <c r="A164" s="5" t="s">
        <v>98</v>
      </c>
      <c r="B164" s="4">
        <v>59.5</v>
      </c>
      <c r="C164" s="4">
        <v>159.9</v>
      </c>
      <c r="D164" s="4">
        <v>135.4</v>
      </c>
      <c r="E164" s="4">
        <v>111</v>
      </c>
      <c r="F164" s="4">
        <v>212.9</v>
      </c>
      <c r="G164" s="4">
        <v>2</v>
      </c>
      <c r="H164" s="4">
        <v>84.5</v>
      </c>
      <c r="I164" s="4">
        <v>45</v>
      </c>
      <c r="J164" s="4">
        <v>66</v>
      </c>
      <c r="K164" s="4">
        <v>120.5</v>
      </c>
      <c r="L164" s="4">
        <v>2</v>
      </c>
      <c r="M164" s="4">
        <v>998.6</v>
      </c>
      <c r="N164" s="4">
        <v>1000</v>
      </c>
      <c r="O164" s="4">
        <v>1.4</v>
      </c>
      <c r="P164" s="4">
        <v>0.14000000000000001</v>
      </c>
      <c r="S164">
        <f t="shared" si="2"/>
        <v>0.5</v>
      </c>
      <c r="U164">
        <f>'antidiskriminativ (Prod.dir)'!M164</f>
        <v>999.5</v>
      </c>
      <c r="V164">
        <f t="shared" si="3"/>
        <v>998.6</v>
      </c>
      <c r="W164">
        <f t="shared" si="4"/>
        <v>0</v>
      </c>
    </row>
    <row r="165" spans="1:23" x14ac:dyDescent="0.3">
      <c r="A165" s="5" t="s">
        <v>99</v>
      </c>
      <c r="B165" s="4">
        <v>50.5</v>
      </c>
      <c r="C165" s="4">
        <v>178.9</v>
      </c>
      <c r="D165" s="4">
        <v>118.5</v>
      </c>
      <c r="E165" s="4">
        <v>215.9</v>
      </c>
      <c r="F165" s="4">
        <v>41.5</v>
      </c>
      <c r="G165" s="4">
        <v>136.4</v>
      </c>
      <c r="H165" s="4">
        <v>90.5</v>
      </c>
      <c r="I165" s="4">
        <v>50</v>
      </c>
      <c r="J165" s="4">
        <v>113.5</v>
      </c>
      <c r="K165" s="4">
        <v>0</v>
      </c>
      <c r="L165" s="4">
        <v>4</v>
      </c>
      <c r="M165" s="4">
        <v>999.6</v>
      </c>
      <c r="N165" s="4">
        <v>1000</v>
      </c>
      <c r="O165" s="4">
        <v>0.4</v>
      </c>
      <c r="P165" s="4">
        <v>0.04</v>
      </c>
      <c r="S165">
        <f t="shared" si="2"/>
        <v>0</v>
      </c>
      <c r="U165">
        <f>'antidiskriminativ (Prod.dir)'!M165</f>
        <v>1000</v>
      </c>
      <c r="V165">
        <f t="shared" si="3"/>
        <v>999.6</v>
      </c>
      <c r="W165">
        <f t="shared" si="4"/>
        <v>1</v>
      </c>
    </row>
    <row r="166" spans="1:23" x14ac:dyDescent="0.3">
      <c r="A166" s="5" t="s">
        <v>100</v>
      </c>
      <c r="B166" s="4">
        <v>69.5</v>
      </c>
      <c r="C166" s="4">
        <v>161.9</v>
      </c>
      <c r="D166" s="4">
        <v>218.4</v>
      </c>
      <c r="E166" s="4">
        <v>84.5</v>
      </c>
      <c r="F166" s="4">
        <v>89</v>
      </c>
      <c r="G166" s="4">
        <v>142.4</v>
      </c>
      <c r="H166" s="4">
        <v>95.5</v>
      </c>
      <c r="I166" s="4">
        <v>107.5</v>
      </c>
      <c r="J166" s="4">
        <v>0</v>
      </c>
      <c r="K166" s="4">
        <v>17</v>
      </c>
      <c r="L166" s="4">
        <v>14</v>
      </c>
      <c r="M166" s="4">
        <v>999.6</v>
      </c>
      <c r="N166" s="4">
        <v>1000</v>
      </c>
      <c r="O166" s="4">
        <v>0.4</v>
      </c>
      <c r="P166" s="4">
        <v>0.04</v>
      </c>
      <c r="S166">
        <f t="shared" si="2"/>
        <v>0</v>
      </c>
      <c r="U166">
        <f>'antidiskriminativ (Prod.dir)'!M166</f>
        <v>1000</v>
      </c>
      <c r="V166">
        <f t="shared" si="3"/>
        <v>999.6</v>
      </c>
      <c r="W166">
        <f t="shared" si="4"/>
        <v>1</v>
      </c>
    </row>
    <row r="167" spans="1:23" x14ac:dyDescent="0.3">
      <c r="A167" s="5" t="s">
        <v>101</v>
      </c>
      <c r="B167" s="4">
        <v>52.5</v>
      </c>
      <c r="C167" s="4">
        <v>240.4</v>
      </c>
      <c r="D167" s="4">
        <v>112.5</v>
      </c>
      <c r="E167" s="4">
        <v>110</v>
      </c>
      <c r="F167" s="4">
        <v>95</v>
      </c>
      <c r="G167" s="4">
        <v>147.4</v>
      </c>
      <c r="H167" s="4">
        <v>140.4</v>
      </c>
      <c r="I167" s="4">
        <v>0</v>
      </c>
      <c r="J167" s="4">
        <v>63</v>
      </c>
      <c r="K167" s="4">
        <v>29</v>
      </c>
      <c r="L167" s="4">
        <v>10</v>
      </c>
      <c r="M167" s="4">
        <v>1000.1</v>
      </c>
      <c r="N167" s="4">
        <v>1000</v>
      </c>
      <c r="O167" s="4">
        <v>-0.1</v>
      </c>
      <c r="P167" s="4">
        <v>-0.01</v>
      </c>
      <c r="S167">
        <f t="shared" si="2"/>
        <v>0</v>
      </c>
      <c r="U167">
        <f>'antidiskriminativ (Prod.dir)'!M167</f>
        <v>1000</v>
      </c>
      <c r="V167">
        <f t="shared" si="3"/>
        <v>1000.1</v>
      </c>
      <c r="W167">
        <f t="shared" si="4"/>
        <v>1</v>
      </c>
    </row>
    <row r="168" spans="1:23" x14ac:dyDescent="0.3">
      <c r="A168" s="5" t="s">
        <v>102</v>
      </c>
      <c r="B168" s="4">
        <v>148.4</v>
      </c>
      <c r="C168" s="4">
        <v>156.9</v>
      </c>
      <c r="D168" s="4">
        <v>117.5</v>
      </c>
      <c r="E168" s="4">
        <v>116</v>
      </c>
      <c r="F168" s="4">
        <v>100</v>
      </c>
      <c r="G168" s="4">
        <v>196.9</v>
      </c>
      <c r="H168" s="4">
        <v>0</v>
      </c>
      <c r="I168" s="4">
        <v>47</v>
      </c>
      <c r="J168" s="4">
        <v>75</v>
      </c>
      <c r="K168" s="4">
        <v>14</v>
      </c>
      <c r="L168" s="4">
        <v>28</v>
      </c>
      <c r="M168" s="4">
        <v>999.6</v>
      </c>
      <c r="N168" s="4">
        <v>1000</v>
      </c>
      <c r="O168" s="4">
        <v>0.4</v>
      </c>
      <c r="P168" s="4">
        <v>0.04</v>
      </c>
      <c r="S168">
        <f t="shared" si="2"/>
        <v>0</v>
      </c>
      <c r="U168">
        <f>'antidiskriminativ (Prod.dir)'!M168</f>
        <v>1000</v>
      </c>
      <c r="V168">
        <f t="shared" si="3"/>
        <v>999.6</v>
      </c>
      <c r="W168">
        <f t="shared" si="4"/>
        <v>1</v>
      </c>
    </row>
    <row r="169" spans="1:23" x14ac:dyDescent="0.3">
      <c r="A169" s="5" t="s">
        <v>103</v>
      </c>
      <c r="B169" s="4">
        <v>13</v>
      </c>
      <c r="C169" s="4">
        <v>160.9</v>
      </c>
      <c r="D169" s="4">
        <v>123.5</v>
      </c>
      <c r="E169" s="4">
        <v>122</v>
      </c>
      <c r="F169" s="4">
        <v>121</v>
      </c>
      <c r="G169" s="4">
        <v>0</v>
      </c>
      <c r="H169" s="4">
        <v>92.5</v>
      </c>
      <c r="I169" s="4">
        <v>59</v>
      </c>
      <c r="J169" s="4">
        <v>60</v>
      </c>
      <c r="K169" s="4">
        <v>191.4</v>
      </c>
      <c r="L169" s="4">
        <v>56.5</v>
      </c>
      <c r="M169" s="4">
        <v>999.6</v>
      </c>
      <c r="N169" s="4">
        <v>1000</v>
      </c>
      <c r="O169" s="4">
        <v>0.4</v>
      </c>
      <c r="P169" s="4">
        <v>0.04</v>
      </c>
      <c r="S169">
        <f t="shared" si="2"/>
        <v>0.5</v>
      </c>
      <c r="U169">
        <f>'antidiskriminativ (Prod.dir)'!M169</f>
        <v>999.5</v>
      </c>
      <c r="V169">
        <f t="shared" si="3"/>
        <v>999.6</v>
      </c>
      <c r="W169">
        <f t="shared" si="4"/>
        <v>0</v>
      </c>
    </row>
    <row r="170" spans="1:23" x14ac:dyDescent="0.3">
      <c r="A170" s="5" t="s">
        <v>104</v>
      </c>
      <c r="B170" s="4">
        <v>51.5</v>
      </c>
      <c r="C170" s="4">
        <v>166.9</v>
      </c>
      <c r="D170" s="4">
        <v>129.4</v>
      </c>
      <c r="E170" s="4">
        <v>180.4</v>
      </c>
      <c r="F170" s="4">
        <v>0</v>
      </c>
      <c r="G170" s="4">
        <v>144.4</v>
      </c>
      <c r="H170" s="4">
        <v>104.5</v>
      </c>
      <c r="I170" s="4">
        <v>44</v>
      </c>
      <c r="J170" s="4">
        <v>128.9</v>
      </c>
      <c r="K170" s="4">
        <v>23</v>
      </c>
      <c r="L170" s="4">
        <v>26</v>
      </c>
      <c r="M170" s="4">
        <v>999.1</v>
      </c>
      <c r="N170" s="4">
        <v>1000</v>
      </c>
      <c r="O170" s="4">
        <v>0.9</v>
      </c>
      <c r="P170" s="4">
        <v>0.09</v>
      </c>
      <c r="S170">
        <f t="shared" si="2"/>
        <v>0</v>
      </c>
      <c r="U170">
        <f>'antidiskriminativ (Prod.dir)'!M170</f>
        <v>1000</v>
      </c>
      <c r="V170">
        <f t="shared" si="3"/>
        <v>999.1</v>
      </c>
      <c r="W170">
        <f t="shared" si="4"/>
        <v>1</v>
      </c>
    </row>
    <row r="171" spans="1:23" x14ac:dyDescent="0.3">
      <c r="A171" s="5" t="s">
        <v>105</v>
      </c>
      <c r="B171" s="4">
        <v>57.5</v>
      </c>
      <c r="C171" s="4">
        <v>172.9</v>
      </c>
      <c r="D171" s="4">
        <v>149.4</v>
      </c>
      <c r="E171" s="4">
        <v>0</v>
      </c>
      <c r="F171" s="4">
        <v>97</v>
      </c>
      <c r="G171" s="4">
        <v>155.4</v>
      </c>
      <c r="H171" s="4">
        <v>89.5</v>
      </c>
      <c r="I171" s="4">
        <v>157.9</v>
      </c>
      <c r="J171" s="4">
        <v>69</v>
      </c>
      <c r="K171" s="4">
        <v>32</v>
      </c>
      <c r="L171" s="4">
        <v>19</v>
      </c>
      <c r="M171" s="4">
        <v>999.6</v>
      </c>
      <c r="N171" s="4">
        <v>1000</v>
      </c>
      <c r="O171" s="4">
        <v>0.4</v>
      </c>
      <c r="P171" s="4">
        <v>0.04</v>
      </c>
      <c r="S171">
        <f t="shared" si="2"/>
        <v>-0.5</v>
      </c>
      <c r="U171">
        <f>'antidiskriminativ (Prod.dir)'!M171</f>
        <v>1000.5</v>
      </c>
      <c r="V171">
        <f t="shared" si="3"/>
        <v>999.6</v>
      </c>
      <c r="W171">
        <f t="shared" si="4"/>
        <v>1</v>
      </c>
    </row>
    <row r="172" spans="1:23" x14ac:dyDescent="0.3">
      <c r="A172" s="5" t="s">
        <v>106</v>
      </c>
      <c r="B172" s="4">
        <v>63.5</v>
      </c>
      <c r="C172" s="4">
        <v>193.9</v>
      </c>
      <c r="D172" s="4">
        <v>0</v>
      </c>
      <c r="E172" s="4">
        <v>119</v>
      </c>
      <c r="F172" s="4">
        <v>109</v>
      </c>
      <c r="G172" s="4">
        <v>141.4</v>
      </c>
      <c r="H172" s="4">
        <v>170.4</v>
      </c>
      <c r="I172" s="4">
        <v>53</v>
      </c>
      <c r="J172" s="4">
        <v>78</v>
      </c>
      <c r="K172" s="4">
        <v>40</v>
      </c>
      <c r="L172" s="4">
        <v>32</v>
      </c>
      <c r="M172" s="4">
        <v>1000.1</v>
      </c>
      <c r="N172" s="4">
        <v>1000</v>
      </c>
      <c r="O172" s="4">
        <v>-0.1</v>
      </c>
      <c r="P172" s="4">
        <v>-0.01</v>
      </c>
      <c r="S172">
        <f t="shared" si="2"/>
        <v>-0.5</v>
      </c>
      <c r="U172">
        <f>'antidiskriminativ (Prod.dir)'!M172</f>
        <v>1000.5</v>
      </c>
      <c r="V172">
        <f t="shared" si="3"/>
        <v>1000.1</v>
      </c>
      <c r="W172">
        <f t="shared" si="4"/>
        <v>0</v>
      </c>
    </row>
    <row r="173" spans="1:23" x14ac:dyDescent="0.3">
      <c r="A173" s="5" t="s">
        <v>107</v>
      </c>
      <c r="B173" s="4">
        <v>94.5</v>
      </c>
      <c r="C173" s="4">
        <v>0</v>
      </c>
      <c r="D173" s="4">
        <v>126.4</v>
      </c>
      <c r="E173" s="4">
        <v>130.9</v>
      </c>
      <c r="F173" s="4">
        <v>94</v>
      </c>
      <c r="G173" s="4">
        <v>301.39999999999998</v>
      </c>
      <c r="H173" s="4">
        <v>98.5</v>
      </c>
      <c r="I173" s="4">
        <v>62</v>
      </c>
      <c r="J173" s="4">
        <v>85</v>
      </c>
      <c r="K173" s="4">
        <v>5</v>
      </c>
      <c r="L173" s="4">
        <v>57.5</v>
      </c>
      <c r="M173" s="4">
        <v>1055.0999999999999</v>
      </c>
      <c r="N173" s="4">
        <v>1000</v>
      </c>
      <c r="O173" s="4">
        <v>-55.1</v>
      </c>
      <c r="P173" s="4">
        <v>-5.51</v>
      </c>
      <c r="S173">
        <f t="shared" si="2"/>
        <v>0</v>
      </c>
      <c r="U173">
        <f>'antidiskriminativ (Prod.dir)'!M173</f>
        <v>1000</v>
      </c>
      <c r="V173">
        <f t="shared" si="3"/>
        <v>1055.0999999999999</v>
      </c>
      <c r="W173">
        <f t="shared" si="4"/>
        <v>1</v>
      </c>
    </row>
    <row r="174" spans="1:23" x14ac:dyDescent="0.3">
      <c r="A174" s="5" t="s">
        <v>108</v>
      </c>
      <c r="B174" s="4">
        <v>0</v>
      </c>
      <c r="C174" s="4">
        <v>169.9</v>
      </c>
      <c r="D174" s="4">
        <v>137.4</v>
      </c>
      <c r="E174" s="4">
        <v>115</v>
      </c>
      <c r="F174" s="4">
        <v>213.9</v>
      </c>
      <c r="G174" s="4">
        <v>150.4</v>
      </c>
      <c r="H174" s="4">
        <v>106.5</v>
      </c>
      <c r="I174" s="4">
        <v>76</v>
      </c>
      <c r="J174" s="4">
        <v>5</v>
      </c>
      <c r="K174" s="4">
        <v>2</v>
      </c>
      <c r="L174" s="4">
        <v>23</v>
      </c>
      <c r="M174" s="4">
        <v>999.1</v>
      </c>
      <c r="N174" s="4">
        <v>1000</v>
      </c>
      <c r="O174" s="4">
        <v>0.9</v>
      </c>
      <c r="P174" s="4">
        <v>0.09</v>
      </c>
      <c r="S174">
        <f t="shared" si="2"/>
        <v>0</v>
      </c>
      <c r="U174">
        <f>'antidiskriminativ (Prod.dir)'!M174</f>
        <v>1000</v>
      </c>
      <c r="V174">
        <f t="shared" si="3"/>
        <v>999.1</v>
      </c>
      <c r="W174">
        <f t="shared" si="4"/>
        <v>1</v>
      </c>
    </row>
    <row r="175" spans="1:23" x14ac:dyDescent="0.3">
      <c r="A175" s="5" t="s">
        <v>109</v>
      </c>
      <c r="B175" s="4">
        <v>60.5</v>
      </c>
      <c r="C175" s="4">
        <v>180.9</v>
      </c>
      <c r="D175" s="4">
        <v>122.5</v>
      </c>
      <c r="E175" s="4">
        <v>216.9</v>
      </c>
      <c r="F175" s="4">
        <v>103</v>
      </c>
      <c r="G175" s="4">
        <v>157.4</v>
      </c>
      <c r="H175" s="4">
        <v>116</v>
      </c>
      <c r="I175" s="4">
        <v>4</v>
      </c>
      <c r="J175" s="4">
        <v>2</v>
      </c>
      <c r="K175" s="4">
        <v>23</v>
      </c>
      <c r="L175" s="4">
        <v>20</v>
      </c>
      <c r="M175" s="4">
        <v>1006.1</v>
      </c>
      <c r="N175" s="4">
        <v>1000</v>
      </c>
      <c r="O175" s="4">
        <v>-6.1</v>
      </c>
      <c r="P175" s="4">
        <v>-0.61</v>
      </c>
      <c r="S175">
        <f t="shared" si="2"/>
        <v>0</v>
      </c>
      <c r="U175">
        <f>'antidiskriminativ (Prod.dir)'!M175</f>
        <v>1000</v>
      </c>
      <c r="V175">
        <f t="shared" si="3"/>
        <v>1006.1</v>
      </c>
      <c r="W175">
        <f t="shared" si="4"/>
        <v>1</v>
      </c>
    </row>
    <row r="176" spans="1:23" x14ac:dyDescent="0.3">
      <c r="A176" s="5" t="s">
        <v>110</v>
      </c>
      <c r="B176" s="4">
        <v>72.5</v>
      </c>
      <c r="C176" s="4">
        <v>165.9</v>
      </c>
      <c r="D176" s="4">
        <v>219.4</v>
      </c>
      <c r="E176" s="4">
        <v>124.9</v>
      </c>
      <c r="F176" s="4">
        <v>111</v>
      </c>
      <c r="G176" s="4">
        <v>166.4</v>
      </c>
      <c r="H176" s="4">
        <v>5</v>
      </c>
      <c r="I176" s="4">
        <v>2</v>
      </c>
      <c r="J176" s="4">
        <v>69</v>
      </c>
      <c r="K176" s="4">
        <v>33</v>
      </c>
      <c r="L176" s="4">
        <v>31</v>
      </c>
      <c r="M176" s="4">
        <v>1000.1</v>
      </c>
      <c r="N176" s="4">
        <v>1000</v>
      </c>
      <c r="O176" s="4">
        <v>-0.1</v>
      </c>
      <c r="P176" s="4">
        <v>-0.01</v>
      </c>
      <c r="S176">
        <f t="shared" si="2"/>
        <v>0</v>
      </c>
      <c r="U176">
        <f>'antidiskriminativ (Prod.dir)'!M176</f>
        <v>1000</v>
      </c>
      <c r="V176">
        <f t="shared" si="3"/>
        <v>1000.1</v>
      </c>
      <c r="W176">
        <f t="shared" si="4"/>
        <v>1</v>
      </c>
    </row>
    <row r="177" spans="1:23" x14ac:dyDescent="0.3">
      <c r="A177" s="5" t="s">
        <v>111</v>
      </c>
      <c r="B177" s="4">
        <v>56.5</v>
      </c>
      <c r="C177" s="4">
        <v>241.4</v>
      </c>
      <c r="D177" s="4">
        <v>131.4</v>
      </c>
      <c r="E177" s="4">
        <v>136.9</v>
      </c>
      <c r="F177" s="4">
        <v>119</v>
      </c>
      <c r="G177" s="4">
        <v>112</v>
      </c>
      <c r="H177" s="4">
        <v>3</v>
      </c>
      <c r="I177" s="4">
        <v>53</v>
      </c>
      <c r="J177" s="4">
        <v>79</v>
      </c>
      <c r="K177" s="4">
        <v>38</v>
      </c>
      <c r="L177" s="4">
        <v>30</v>
      </c>
      <c r="M177" s="4">
        <v>1000.1</v>
      </c>
      <c r="N177" s="4">
        <v>1000</v>
      </c>
      <c r="O177" s="4">
        <v>-0.1</v>
      </c>
      <c r="P177" s="4">
        <v>-0.01</v>
      </c>
      <c r="S177">
        <f t="shared" si="2"/>
        <v>0</v>
      </c>
      <c r="U177">
        <f>'antidiskriminativ (Prod.dir)'!M177</f>
        <v>1000</v>
      </c>
      <c r="V177">
        <f t="shared" si="3"/>
        <v>1000.1</v>
      </c>
      <c r="W177">
        <f t="shared" si="4"/>
        <v>1</v>
      </c>
    </row>
    <row r="178" spans="1:23" x14ac:dyDescent="0.3">
      <c r="A178" s="5" t="s">
        <v>112</v>
      </c>
      <c r="B178" s="4">
        <v>149.4</v>
      </c>
      <c r="C178" s="4">
        <v>174.9</v>
      </c>
      <c r="D178" s="4">
        <v>139.4</v>
      </c>
      <c r="E178" s="4">
        <v>163.9</v>
      </c>
      <c r="F178" s="4">
        <v>68.5</v>
      </c>
      <c r="G178" s="4">
        <v>3</v>
      </c>
      <c r="H178" s="4">
        <v>98.5</v>
      </c>
      <c r="I178" s="4">
        <v>64</v>
      </c>
      <c r="J178" s="4">
        <v>83</v>
      </c>
      <c r="K178" s="4">
        <v>27</v>
      </c>
      <c r="L178" s="4">
        <v>27</v>
      </c>
      <c r="M178" s="4">
        <v>998.6</v>
      </c>
      <c r="N178" s="4">
        <v>1000</v>
      </c>
      <c r="O178" s="4">
        <v>1.4</v>
      </c>
      <c r="P178" s="4">
        <v>0.14000000000000001</v>
      </c>
      <c r="S178">
        <f t="shared" si="2"/>
        <v>0</v>
      </c>
      <c r="U178">
        <f>'antidiskriminativ (Prod.dir)'!M178</f>
        <v>1000</v>
      </c>
      <c r="V178">
        <f t="shared" si="3"/>
        <v>998.6</v>
      </c>
      <c r="W178">
        <f t="shared" si="4"/>
        <v>1</v>
      </c>
    </row>
    <row r="179" spans="1:23" x14ac:dyDescent="0.3">
      <c r="A179" s="5" t="s">
        <v>113</v>
      </c>
      <c r="B179" s="4">
        <v>65.5</v>
      </c>
      <c r="C179" s="4">
        <v>182.9</v>
      </c>
      <c r="D179" s="4">
        <v>147.4</v>
      </c>
      <c r="E179" s="4">
        <v>87.5</v>
      </c>
      <c r="F179" s="4">
        <v>42.5</v>
      </c>
      <c r="G179" s="4">
        <v>150.4</v>
      </c>
      <c r="H179" s="4">
        <v>108.5</v>
      </c>
      <c r="I179" s="4">
        <v>68</v>
      </c>
      <c r="J179" s="4">
        <v>73</v>
      </c>
      <c r="K179" s="4">
        <v>31</v>
      </c>
      <c r="L179" s="4">
        <v>43</v>
      </c>
      <c r="M179" s="4">
        <v>999.6</v>
      </c>
      <c r="N179" s="4">
        <v>1000</v>
      </c>
      <c r="O179" s="4">
        <v>0.4</v>
      </c>
      <c r="P179" s="4">
        <v>0.04</v>
      </c>
      <c r="S179">
        <f t="shared" si="2"/>
        <v>0</v>
      </c>
      <c r="U179">
        <f>'antidiskriminativ (Prod.dir)'!M179</f>
        <v>1000</v>
      </c>
      <c r="V179">
        <f t="shared" si="3"/>
        <v>999.6</v>
      </c>
      <c r="W179">
        <f t="shared" si="4"/>
        <v>1</v>
      </c>
    </row>
    <row r="180" spans="1:23" x14ac:dyDescent="0.3">
      <c r="A180" s="5" t="s">
        <v>114</v>
      </c>
      <c r="B180" s="4">
        <v>74.5</v>
      </c>
      <c r="C180" s="4">
        <v>191.9</v>
      </c>
      <c r="D180" s="4">
        <v>115.5</v>
      </c>
      <c r="E180" s="4">
        <v>85.5</v>
      </c>
      <c r="F180" s="4">
        <v>103</v>
      </c>
      <c r="G180" s="4">
        <v>159.4</v>
      </c>
      <c r="H180" s="4">
        <v>114</v>
      </c>
      <c r="I180" s="4">
        <v>57</v>
      </c>
      <c r="J180" s="4">
        <v>77</v>
      </c>
      <c r="K180" s="4">
        <v>4</v>
      </c>
      <c r="L180" s="4">
        <v>18</v>
      </c>
      <c r="M180" s="4">
        <v>999.6</v>
      </c>
      <c r="N180" s="4">
        <v>1000</v>
      </c>
      <c r="O180" s="4">
        <v>0.4</v>
      </c>
      <c r="P180" s="4">
        <v>0.04</v>
      </c>
      <c r="S180">
        <f t="shared" si="2"/>
        <v>0</v>
      </c>
      <c r="U180">
        <f>'antidiskriminativ (Prod.dir)'!M180</f>
        <v>1000</v>
      </c>
      <c r="V180">
        <f t="shared" si="3"/>
        <v>999.6</v>
      </c>
      <c r="W180">
        <f t="shared" si="4"/>
        <v>1</v>
      </c>
    </row>
    <row r="181" spans="1:23" x14ac:dyDescent="0.3">
      <c r="A181" s="5" t="s">
        <v>115</v>
      </c>
      <c r="B181" s="4">
        <v>92.5</v>
      </c>
      <c r="C181" s="4">
        <v>158.9</v>
      </c>
      <c r="D181" s="4">
        <v>113.5</v>
      </c>
      <c r="E181" s="4">
        <v>124.9</v>
      </c>
      <c r="F181" s="4">
        <v>113</v>
      </c>
      <c r="G181" s="4">
        <v>164.4</v>
      </c>
      <c r="H181" s="4">
        <v>102.5</v>
      </c>
      <c r="I181" s="4">
        <v>61</v>
      </c>
      <c r="J181" s="4">
        <v>4</v>
      </c>
      <c r="K181" s="4">
        <v>36</v>
      </c>
      <c r="L181" s="4">
        <v>3</v>
      </c>
      <c r="M181" s="4">
        <v>973.6</v>
      </c>
      <c r="N181" s="4">
        <v>1000</v>
      </c>
      <c r="O181" s="4">
        <v>26.4</v>
      </c>
      <c r="P181" s="4">
        <v>2.64</v>
      </c>
      <c r="S181">
        <f t="shared" si="2"/>
        <v>0</v>
      </c>
      <c r="U181">
        <f>'antidiskriminativ (Prod.dir)'!M181</f>
        <v>1000</v>
      </c>
      <c r="V181">
        <f t="shared" si="3"/>
        <v>973.6</v>
      </c>
      <c r="W181">
        <f t="shared" si="4"/>
        <v>1</v>
      </c>
    </row>
    <row r="183" spans="1:23" ht="28.8" x14ac:dyDescent="0.3">
      <c r="A183" s="6" t="s">
        <v>204</v>
      </c>
      <c r="B183" s="7">
        <v>2048.5</v>
      </c>
      <c r="J183" s="38" t="s">
        <v>1184</v>
      </c>
      <c r="K183" s="38"/>
      <c r="L183" s="38"/>
      <c r="M183" s="38"/>
      <c r="N183" s="38"/>
      <c r="O183" s="38"/>
      <c r="Q183" s="38" t="s">
        <v>1185</v>
      </c>
      <c r="R183" s="38"/>
      <c r="S183" s="38"/>
      <c r="T183" s="38"/>
      <c r="U183" s="38"/>
      <c r="V183" s="38"/>
    </row>
    <row r="184" spans="1:23" ht="28.8" x14ac:dyDescent="0.3">
      <c r="A184" s="6" t="s">
        <v>205</v>
      </c>
      <c r="B184" s="7">
        <v>0</v>
      </c>
      <c r="J184" s="38"/>
      <c r="K184" s="38"/>
      <c r="L184" s="38"/>
      <c r="M184" s="38"/>
      <c r="N184" s="38"/>
      <c r="O184" s="38"/>
      <c r="Q184" s="38"/>
      <c r="R184" s="38"/>
      <c r="S184" s="38"/>
      <c r="T184" s="38"/>
      <c r="U184" s="38"/>
      <c r="V184" s="38"/>
    </row>
    <row r="185" spans="1:23" ht="28.8" x14ac:dyDescent="0.3">
      <c r="A185" s="6" t="s">
        <v>206</v>
      </c>
      <c r="B185" s="7">
        <v>42000.2</v>
      </c>
      <c r="J185" s="38"/>
      <c r="K185" s="38"/>
      <c r="L185" s="38"/>
      <c r="M185" s="38"/>
      <c r="N185" s="38"/>
      <c r="O185" s="38"/>
      <c r="Q185" s="38"/>
      <c r="R185" s="38"/>
      <c r="S185" s="38"/>
      <c r="T185" s="38"/>
      <c r="U185" s="38"/>
      <c r="V185" s="38"/>
    </row>
    <row r="186" spans="1:23" ht="28.8" x14ac:dyDescent="0.3">
      <c r="A186" s="6" t="s">
        <v>207</v>
      </c>
      <c r="B186" s="7">
        <v>42000</v>
      </c>
      <c r="J186" s="38"/>
      <c r="K186" s="38"/>
      <c r="L186" s="38"/>
      <c r="M186" s="38"/>
      <c r="N186" s="38"/>
      <c r="O186" s="38"/>
      <c r="Q186" s="38"/>
      <c r="R186" s="38"/>
      <c r="S186" s="38"/>
      <c r="T186" s="38"/>
      <c r="U186" s="38"/>
      <c r="V186" s="38"/>
    </row>
    <row r="187" spans="1:23" ht="43.2" x14ac:dyDescent="0.3">
      <c r="A187" s="6" t="s">
        <v>208</v>
      </c>
      <c r="B187" s="7">
        <v>0.2</v>
      </c>
    </row>
    <row r="188" spans="1:23" ht="43.2" x14ac:dyDescent="0.3">
      <c r="A188" s="6" t="s">
        <v>209</v>
      </c>
      <c r="B188" s="7"/>
    </row>
    <row r="189" spans="1:23" ht="43.2" x14ac:dyDescent="0.3">
      <c r="A189" s="6" t="s">
        <v>210</v>
      </c>
      <c r="B189" s="7"/>
    </row>
    <row r="190" spans="1:23" ht="43.2" x14ac:dyDescent="0.3">
      <c r="A190" s="6" t="s">
        <v>211</v>
      </c>
      <c r="B190" s="7">
        <v>0</v>
      </c>
    </row>
    <row r="192" spans="1:23" x14ac:dyDescent="0.3">
      <c r="A192" s="8" t="s">
        <v>212</v>
      </c>
    </row>
    <row r="194" spans="1:1" x14ac:dyDescent="0.3">
      <c r="A194" t="s">
        <v>704</v>
      </c>
    </row>
    <row r="195" spans="1:1" x14ac:dyDescent="0.3">
      <c r="A195" t="s">
        <v>1130</v>
      </c>
    </row>
  </sheetData>
  <mergeCells count="2">
    <mergeCell ref="J183:O186"/>
    <mergeCell ref="Q183:V186"/>
  </mergeCells>
  <hyperlinks>
    <hyperlink ref="A192" r:id="rId1" display="https://miau.my-x.hu/myx-free/coco/test/318903520230615155201.html" xr:uid="{36EC7362-B400-45AF-8D7F-5FB95AEBEDAD}"/>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C30B6-6E67-4DFE-8532-6F0307D9871D}">
  <dimension ref="A1:O43"/>
  <sheetViews>
    <sheetView zoomScale="47" workbookViewId="0">
      <selection activeCell="N43" sqref="N43"/>
    </sheetView>
  </sheetViews>
  <sheetFormatPr defaultColWidth="11.5546875" defaultRowHeight="14.4" x14ac:dyDescent="0.3"/>
  <cols>
    <col min="1" max="1" width="36.33203125" bestFit="1" customWidth="1"/>
    <col min="2" max="2" width="5.109375" bestFit="1" customWidth="1"/>
    <col min="3" max="6" width="4.33203125" bestFit="1" customWidth="1"/>
    <col min="7" max="7" width="5.109375" bestFit="1" customWidth="1"/>
    <col min="8" max="10" width="4.33203125" bestFit="1" customWidth="1"/>
    <col min="11" max="11" width="5.109375" bestFit="1" customWidth="1"/>
    <col min="12" max="12" width="17.109375" bestFit="1" customWidth="1"/>
    <col min="13" max="13" width="7.44140625" bestFit="1" customWidth="1"/>
    <col min="14" max="14" width="33" bestFit="1" customWidth="1"/>
    <col min="15" max="15" width="9.5546875" bestFit="1" customWidth="1"/>
  </cols>
  <sheetData>
    <row r="1" spans="1:14" x14ac:dyDescent="0.3">
      <c r="A1" s="1" t="str">
        <f>OAM!A1</f>
        <v>ROHDATEN in Stückzahlen</v>
      </c>
      <c r="B1" s="1" t="str">
        <f>OAM!B1</f>
        <v>X1</v>
      </c>
      <c r="C1" s="1" t="str">
        <f>OAM!C1</f>
        <v>X2</v>
      </c>
      <c r="D1" s="1" t="str">
        <f>OAM!D1</f>
        <v>X3</v>
      </c>
      <c r="E1" s="1" t="str">
        <f>OAM!E1</f>
        <v>X4</v>
      </c>
      <c r="F1" s="1" t="str">
        <f>OAM!F1</f>
        <v>X5</v>
      </c>
      <c r="G1" s="1" t="str">
        <f>OAM!G1</f>
        <v>X6</v>
      </c>
      <c r="H1" s="1" t="str">
        <f>OAM!H1</f>
        <v>X7</v>
      </c>
      <c r="I1" s="1" t="str">
        <f>OAM!I1</f>
        <v>X8</v>
      </c>
      <c r="J1" s="1" t="str">
        <f>OAM!J1</f>
        <v>X9</v>
      </c>
      <c r="K1" s="1" t="str">
        <f>OAM!K1</f>
        <v>X10</v>
      </c>
      <c r="L1" s="1"/>
      <c r="M1" s="1"/>
      <c r="N1" s="1"/>
    </row>
    <row r="2" spans="1:14" x14ac:dyDescent="0.3">
      <c r="A2" s="1" t="str">
        <f>OAM!A2</f>
        <v>Zeit_ID</v>
      </c>
      <c r="B2" s="1" t="str">
        <f>OAM!B2</f>
        <v>T-9</v>
      </c>
      <c r="C2" s="1" t="str">
        <f>OAM!C2</f>
        <v>T-8</v>
      </c>
      <c r="D2" s="1" t="str">
        <f>OAM!D2</f>
        <v>T-7</v>
      </c>
      <c r="E2" s="1" t="str">
        <f>OAM!E2</f>
        <v>T-6</v>
      </c>
      <c r="F2" s="1" t="str">
        <f>OAM!F2</f>
        <v>T-5</v>
      </c>
      <c r="G2" s="1" t="str">
        <f>OAM!G2</f>
        <v>T-4</v>
      </c>
      <c r="H2" s="1" t="str">
        <f>OAM!H2</f>
        <v>T-3</v>
      </c>
      <c r="I2" s="1" t="str">
        <f>OAM!I2</f>
        <v>T-2</v>
      </c>
      <c r="J2" s="1" t="str">
        <f>OAM!J2</f>
        <v>T-1</v>
      </c>
      <c r="K2" s="1" t="str">
        <f>OAM!K2</f>
        <v>T-0</v>
      </c>
      <c r="L2" s="1" t="str">
        <f>OAM_Roh!L1</f>
        <v>5Tage-Produktion</v>
      </c>
      <c r="M2" s="1" t="str">
        <f>A2</f>
        <v>Zeit_ID</v>
      </c>
      <c r="N2" s="1"/>
    </row>
    <row r="3" spans="1:14" x14ac:dyDescent="0.3">
      <c r="A3" s="1" t="str">
        <f>OAM_Roh!A43</f>
        <v>T-9</v>
      </c>
      <c r="B3" s="1">
        <f>OAM_Roh!B43</f>
        <v>88</v>
      </c>
      <c r="C3" s="1">
        <f>OAM_Roh!C43</f>
        <v>9</v>
      </c>
      <c r="D3" s="1">
        <f>OAM_Roh!D43</f>
        <v>6</v>
      </c>
      <c r="E3" s="1">
        <f>OAM_Roh!E43</f>
        <v>54</v>
      </c>
      <c r="F3" s="1">
        <f>OAM_Roh!F43</f>
        <v>68</v>
      </c>
      <c r="G3" s="1">
        <f>OAM_Roh!G43</f>
        <v>86</v>
      </c>
      <c r="H3" s="1">
        <f>OAM_Roh!H43</f>
        <v>59</v>
      </c>
      <c r="I3" s="1">
        <f>OAM_Roh!I43</f>
        <v>66</v>
      </c>
      <c r="J3" s="1">
        <f>OAM_Roh!J43</f>
        <v>8</v>
      </c>
      <c r="K3" s="1">
        <f>OAM_Roh!K43</f>
        <v>83</v>
      </c>
      <c r="L3" s="1">
        <f>'modell_(0i)'!M181</f>
        <v>470</v>
      </c>
      <c r="M3" s="1" t="str">
        <f>OAM_Roh!M43</f>
        <v>T-0</v>
      </c>
      <c r="N3" s="1" t="s">
        <v>1202</v>
      </c>
    </row>
    <row r="4" spans="1:14" x14ac:dyDescent="0.3">
      <c r="A4" s="1" t="s">
        <v>1204</v>
      </c>
      <c r="B4" s="1">
        <f t="shared" ref="B4:J13" si="0">C3</f>
        <v>9</v>
      </c>
      <c r="C4" s="1">
        <f t="shared" si="0"/>
        <v>6</v>
      </c>
      <c r="D4" s="1">
        <f t="shared" si="0"/>
        <v>54</v>
      </c>
      <c r="E4" s="1">
        <f t="shared" si="0"/>
        <v>68</v>
      </c>
      <c r="F4" s="1">
        <f t="shared" si="0"/>
        <v>86</v>
      </c>
      <c r="G4" s="1">
        <f t="shared" si="0"/>
        <v>59</v>
      </c>
      <c r="H4" s="1">
        <f t="shared" si="0"/>
        <v>66</v>
      </c>
      <c r="I4" s="1">
        <f t="shared" si="0"/>
        <v>8</v>
      </c>
      <c r="J4" s="1">
        <f>K3</f>
        <v>83</v>
      </c>
      <c r="K4" s="1">
        <v>0</v>
      </c>
      <c r="L4" s="1" t="s">
        <v>1222</v>
      </c>
      <c r="M4" s="1" t="s">
        <v>1203</v>
      </c>
      <c r="N4" s="1" t="s">
        <v>1223</v>
      </c>
    </row>
    <row r="5" spans="1:14" x14ac:dyDescent="0.3">
      <c r="A5" s="1" t="s">
        <v>1205</v>
      </c>
      <c r="B5" s="1">
        <f t="shared" si="0"/>
        <v>6</v>
      </c>
      <c r="C5" s="1">
        <f t="shared" si="0"/>
        <v>54</v>
      </c>
      <c r="D5" s="1">
        <f t="shared" si="0"/>
        <v>68</v>
      </c>
      <c r="E5" s="1">
        <f t="shared" si="0"/>
        <v>86</v>
      </c>
      <c r="F5" s="1">
        <f t="shared" si="0"/>
        <v>59</v>
      </c>
      <c r="G5" s="1">
        <f t="shared" si="0"/>
        <v>66</v>
      </c>
      <c r="H5" s="1">
        <f t="shared" si="0"/>
        <v>8</v>
      </c>
      <c r="I5" s="1">
        <f t="shared" si="0"/>
        <v>83</v>
      </c>
      <c r="J5" s="1">
        <f t="shared" si="0"/>
        <v>0</v>
      </c>
      <c r="K5" s="1">
        <v>0</v>
      </c>
      <c r="L5" s="1" t="s">
        <v>1222</v>
      </c>
      <c r="M5" s="1" t="s">
        <v>1213</v>
      </c>
      <c r="N5" s="1" t="s">
        <v>1223</v>
      </c>
    </row>
    <row r="6" spans="1:14" x14ac:dyDescent="0.3">
      <c r="A6" s="1" t="s">
        <v>1206</v>
      </c>
      <c r="B6" s="1">
        <f t="shared" si="0"/>
        <v>54</v>
      </c>
      <c r="C6" s="1">
        <f t="shared" si="0"/>
        <v>68</v>
      </c>
      <c r="D6" s="1">
        <f t="shared" si="0"/>
        <v>86</v>
      </c>
      <c r="E6" s="1">
        <f t="shared" si="0"/>
        <v>59</v>
      </c>
      <c r="F6" s="1">
        <f t="shared" si="0"/>
        <v>66</v>
      </c>
      <c r="G6" s="1">
        <f t="shared" si="0"/>
        <v>8</v>
      </c>
      <c r="H6" s="1">
        <f t="shared" si="0"/>
        <v>83</v>
      </c>
      <c r="I6" s="1">
        <f t="shared" si="0"/>
        <v>0</v>
      </c>
      <c r="J6" s="1">
        <f t="shared" si="0"/>
        <v>0</v>
      </c>
      <c r="K6" s="1">
        <v>0</v>
      </c>
      <c r="L6" s="1" t="s">
        <v>1222</v>
      </c>
      <c r="M6" s="1" t="s">
        <v>1214</v>
      </c>
      <c r="N6" s="1" t="s">
        <v>1223</v>
      </c>
    </row>
    <row r="7" spans="1:14" x14ac:dyDescent="0.3">
      <c r="A7" s="1" t="s">
        <v>1207</v>
      </c>
      <c r="B7" s="1">
        <f t="shared" si="0"/>
        <v>68</v>
      </c>
      <c r="C7" s="1">
        <f t="shared" si="0"/>
        <v>86</v>
      </c>
      <c r="D7" s="1">
        <f t="shared" si="0"/>
        <v>59</v>
      </c>
      <c r="E7" s="1">
        <f t="shared" si="0"/>
        <v>66</v>
      </c>
      <c r="F7" s="1">
        <f t="shared" si="0"/>
        <v>8</v>
      </c>
      <c r="G7" s="1">
        <f t="shared" si="0"/>
        <v>83</v>
      </c>
      <c r="H7" s="1">
        <f t="shared" si="0"/>
        <v>0</v>
      </c>
      <c r="I7" s="1">
        <f t="shared" si="0"/>
        <v>0</v>
      </c>
      <c r="J7" s="1">
        <f t="shared" si="0"/>
        <v>0</v>
      </c>
      <c r="K7" s="1">
        <v>0</v>
      </c>
      <c r="L7" s="1" t="s">
        <v>1222</v>
      </c>
      <c r="M7" s="1" t="s">
        <v>1215</v>
      </c>
      <c r="N7" s="1" t="s">
        <v>1223</v>
      </c>
    </row>
    <row r="8" spans="1:14" x14ac:dyDescent="0.3">
      <c r="A8" s="1" t="s">
        <v>1208</v>
      </c>
      <c r="B8" s="1">
        <f t="shared" si="0"/>
        <v>86</v>
      </c>
      <c r="C8" s="1">
        <f t="shared" si="0"/>
        <v>59</v>
      </c>
      <c r="D8" s="1">
        <f t="shared" si="0"/>
        <v>66</v>
      </c>
      <c r="E8" s="1">
        <f t="shared" si="0"/>
        <v>8</v>
      </c>
      <c r="F8" s="1">
        <f t="shared" si="0"/>
        <v>83</v>
      </c>
      <c r="G8" s="1">
        <f t="shared" si="0"/>
        <v>0</v>
      </c>
      <c r="H8" s="1">
        <f t="shared" si="0"/>
        <v>0</v>
      </c>
      <c r="I8" s="1">
        <f t="shared" si="0"/>
        <v>0</v>
      </c>
      <c r="J8" s="1">
        <f t="shared" si="0"/>
        <v>0</v>
      </c>
      <c r="K8" s="1">
        <v>0</v>
      </c>
      <c r="L8" s="1" t="s">
        <v>1222</v>
      </c>
      <c r="M8" s="1" t="s">
        <v>1216</v>
      </c>
      <c r="N8" s="1" t="s">
        <v>1223</v>
      </c>
    </row>
    <row r="9" spans="1:14" x14ac:dyDescent="0.3">
      <c r="A9" s="1" t="s">
        <v>1209</v>
      </c>
      <c r="B9" s="1">
        <f t="shared" si="0"/>
        <v>59</v>
      </c>
      <c r="C9" s="1">
        <f t="shared" si="0"/>
        <v>66</v>
      </c>
      <c r="D9" s="1">
        <f t="shared" si="0"/>
        <v>8</v>
      </c>
      <c r="E9" s="1">
        <f t="shared" si="0"/>
        <v>83</v>
      </c>
      <c r="F9" s="1">
        <f t="shared" si="0"/>
        <v>0</v>
      </c>
      <c r="G9" s="1">
        <f t="shared" si="0"/>
        <v>0</v>
      </c>
      <c r="H9" s="1">
        <f t="shared" si="0"/>
        <v>0</v>
      </c>
      <c r="I9" s="1">
        <f t="shared" si="0"/>
        <v>0</v>
      </c>
      <c r="J9" s="1">
        <f t="shared" si="0"/>
        <v>0</v>
      </c>
      <c r="K9" s="1">
        <v>0</v>
      </c>
      <c r="L9" s="1" t="s">
        <v>1222</v>
      </c>
      <c r="M9" s="1" t="s">
        <v>1217</v>
      </c>
      <c r="N9" s="1" t="s">
        <v>1223</v>
      </c>
    </row>
    <row r="10" spans="1:14" x14ac:dyDescent="0.3">
      <c r="A10" s="1" t="s">
        <v>1210</v>
      </c>
      <c r="B10" s="1">
        <f t="shared" si="0"/>
        <v>66</v>
      </c>
      <c r="C10" s="1">
        <f t="shared" si="0"/>
        <v>8</v>
      </c>
      <c r="D10" s="1">
        <f t="shared" si="0"/>
        <v>83</v>
      </c>
      <c r="E10" s="1">
        <f t="shared" si="0"/>
        <v>0</v>
      </c>
      <c r="F10" s="1">
        <f t="shared" si="0"/>
        <v>0</v>
      </c>
      <c r="G10" s="1">
        <f t="shared" si="0"/>
        <v>0</v>
      </c>
      <c r="H10" s="1">
        <f t="shared" si="0"/>
        <v>0</v>
      </c>
      <c r="I10" s="1">
        <f t="shared" si="0"/>
        <v>0</v>
      </c>
      <c r="J10" s="1">
        <f t="shared" si="0"/>
        <v>0</v>
      </c>
      <c r="K10" s="1">
        <v>0</v>
      </c>
      <c r="L10" s="1" t="s">
        <v>1222</v>
      </c>
      <c r="M10" s="1" t="s">
        <v>1218</v>
      </c>
      <c r="N10" s="1" t="s">
        <v>1223</v>
      </c>
    </row>
    <row r="11" spans="1:14" x14ac:dyDescent="0.3">
      <c r="A11" s="1" t="s">
        <v>1211</v>
      </c>
      <c r="B11" s="1">
        <f t="shared" si="0"/>
        <v>8</v>
      </c>
      <c r="C11" s="1">
        <f t="shared" si="0"/>
        <v>83</v>
      </c>
      <c r="D11" s="1">
        <f t="shared" si="0"/>
        <v>0</v>
      </c>
      <c r="E11" s="1">
        <f t="shared" si="0"/>
        <v>0</v>
      </c>
      <c r="F11" s="1">
        <f t="shared" si="0"/>
        <v>0</v>
      </c>
      <c r="G11" s="1">
        <f t="shared" si="0"/>
        <v>0</v>
      </c>
      <c r="H11" s="1">
        <f t="shared" si="0"/>
        <v>0</v>
      </c>
      <c r="I11" s="1">
        <f t="shared" si="0"/>
        <v>0</v>
      </c>
      <c r="J11" s="1">
        <f t="shared" si="0"/>
        <v>0</v>
      </c>
      <c r="K11" s="1">
        <v>0</v>
      </c>
      <c r="L11" s="1" t="s">
        <v>1222</v>
      </c>
      <c r="M11" s="1" t="s">
        <v>1219</v>
      </c>
      <c r="N11" s="1" t="s">
        <v>1223</v>
      </c>
    </row>
    <row r="12" spans="1:14" x14ac:dyDescent="0.3">
      <c r="A12" s="1" t="s">
        <v>1212</v>
      </c>
      <c r="B12" s="1">
        <f t="shared" si="0"/>
        <v>83</v>
      </c>
      <c r="C12" s="1">
        <f t="shared" si="0"/>
        <v>0</v>
      </c>
      <c r="D12" s="1">
        <f t="shared" si="0"/>
        <v>0</v>
      </c>
      <c r="E12" s="1">
        <f t="shared" si="0"/>
        <v>0</v>
      </c>
      <c r="F12" s="1">
        <f t="shared" si="0"/>
        <v>0</v>
      </c>
      <c r="G12" s="1">
        <f t="shared" si="0"/>
        <v>0</v>
      </c>
      <c r="H12" s="1">
        <f t="shared" si="0"/>
        <v>0</v>
      </c>
      <c r="I12" s="1">
        <f t="shared" si="0"/>
        <v>0</v>
      </c>
      <c r="J12" s="1">
        <f t="shared" si="0"/>
        <v>0</v>
      </c>
      <c r="K12" s="1">
        <v>0</v>
      </c>
      <c r="L12" s="1" t="s">
        <v>1222</v>
      </c>
      <c r="M12" s="1" t="s">
        <v>1220</v>
      </c>
      <c r="N12" s="1" t="s">
        <v>1223</v>
      </c>
    </row>
    <row r="13" spans="1:14" x14ac:dyDescent="0.3">
      <c r="A13" s="1" t="s">
        <v>1203</v>
      </c>
      <c r="B13" s="1">
        <f t="shared" si="0"/>
        <v>0</v>
      </c>
      <c r="C13" s="1">
        <f t="shared" si="0"/>
        <v>0</v>
      </c>
      <c r="D13" s="1">
        <f t="shared" si="0"/>
        <v>0</v>
      </c>
      <c r="E13" s="1">
        <f t="shared" si="0"/>
        <v>0</v>
      </c>
      <c r="F13" s="1">
        <f t="shared" si="0"/>
        <v>0</v>
      </c>
      <c r="G13" s="1">
        <f t="shared" si="0"/>
        <v>0</v>
      </c>
      <c r="H13" s="1">
        <f t="shared" si="0"/>
        <v>0</v>
      </c>
      <c r="I13" s="1">
        <f t="shared" si="0"/>
        <v>0</v>
      </c>
      <c r="J13" s="1">
        <f t="shared" si="0"/>
        <v>0</v>
      </c>
      <c r="K13" s="1">
        <v>0</v>
      </c>
      <c r="L13" s="1" t="s">
        <v>1222</v>
      </c>
      <c r="M13" s="1" t="s">
        <v>1221</v>
      </c>
      <c r="N13" s="1" t="s">
        <v>1223</v>
      </c>
    </row>
    <row r="15" spans="1:14" x14ac:dyDescent="0.3">
      <c r="A15" s="1" t="s">
        <v>1227</v>
      </c>
      <c r="B15" s="1"/>
      <c r="C15" s="1"/>
      <c r="D15" s="1"/>
      <c r="E15" s="1"/>
      <c r="F15" s="1"/>
      <c r="G15" s="1"/>
      <c r="H15" s="1"/>
      <c r="I15" s="1"/>
      <c r="J15" s="1"/>
      <c r="K15" s="1"/>
      <c r="L15" s="1"/>
      <c r="M15" s="1"/>
      <c r="N15" s="1"/>
    </row>
    <row r="16" spans="1:14" x14ac:dyDescent="0.3">
      <c r="A16" s="1" t="str">
        <f>A2</f>
        <v>Zeit_ID</v>
      </c>
      <c r="B16" s="1" t="str">
        <f t="shared" ref="B16:M16" si="1">B2</f>
        <v>T-9</v>
      </c>
      <c r="C16" s="1" t="str">
        <f t="shared" si="1"/>
        <v>T-8</v>
      </c>
      <c r="D16" s="1" t="str">
        <f t="shared" si="1"/>
        <v>T-7</v>
      </c>
      <c r="E16" s="1" t="str">
        <f t="shared" si="1"/>
        <v>T-6</v>
      </c>
      <c r="F16" s="1" t="str">
        <f t="shared" si="1"/>
        <v>T-5</v>
      </c>
      <c r="G16" s="1" t="str">
        <f t="shared" si="1"/>
        <v>T-4</v>
      </c>
      <c r="H16" s="1" t="str">
        <f t="shared" si="1"/>
        <v>T-3</v>
      </c>
      <c r="I16" s="1" t="str">
        <f t="shared" si="1"/>
        <v>T-2</v>
      </c>
      <c r="J16" s="1" t="str">
        <f t="shared" si="1"/>
        <v>T-1</v>
      </c>
      <c r="K16" s="1" t="str">
        <f t="shared" si="1"/>
        <v>T-0</v>
      </c>
      <c r="L16" s="1" t="str">
        <f t="shared" si="1"/>
        <v>5Tage-Produktion</v>
      </c>
      <c r="M16" s="1" t="str">
        <f t="shared" si="1"/>
        <v>Zeit_ID</v>
      </c>
      <c r="N16" s="1" t="s">
        <v>1224</v>
      </c>
    </row>
    <row r="17" spans="1:15" x14ac:dyDescent="0.3">
      <c r="A17" s="1" t="str">
        <f t="shared" ref="A17:M17" si="2">A3</f>
        <v>T-9</v>
      </c>
      <c r="B17" s="1">
        <f>OAM!B89</f>
        <v>5</v>
      </c>
      <c r="C17" s="1">
        <f>OAM!C89</f>
        <v>38</v>
      </c>
      <c r="D17" s="1">
        <f>OAM!D89</f>
        <v>39</v>
      </c>
      <c r="E17" s="1">
        <f>OAM!E89</f>
        <v>20</v>
      </c>
      <c r="F17" s="1">
        <f>OAM!F89</f>
        <v>11</v>
      </c>
      <c r="G17" s="1">
        <f>OAM!G89</f>
        <v>7</v>
      </c>
      <c r="H17" s="1">
        <f>OAM!H89</f>
        <v>17</v>
      </c>
      <c r="I17" s="1">
        <f>OAM!I89</f>
        <v>14</v>
      </c>
      <c r="J17" s="1">
        <f>OAM!J89</f>
        <v>38</v>
      </c>
      <c r="K17" s="1">
        <f>OAM!K89</f>
        <v>8</v>
      </c>
      <c r="L17" s="1">
        <f t="shared" si="2"/>
        <v>470</v>
      </c>
      <c r="M17" s="1" t="str">
        <f t="shared" si="2"/>
        <v>T-0</v>
      </c>
      <c r="N17" s="1">
        <f>'modell_(0i)'!L181</f>
        <v>469</v>
      </c>
    </row>
    <row r="18" spans="1:15" x14ac:dyDescent="0.3">
      <c r="A18" s="1" t="str">
        <f>A4</f>
        <v>t-8</v>
      </c>
      <c r="B18" s="1">
        <f>COUNTIF(OAM!$B$3:$B$44,"&gt;"&amp;Simulationen!B4)</f>
        <v>38</v>
      </c>
      <c r="C18" s="1">
        <f>COUNTIF(OAM!$B$3:$B$44,"&gt;"&amp;Simulationen!C4)</f>
        <v>39</v>
      </c>
      <c r="D18" s="1">
        <f>COUNTIF(OAM!$B$3:$B$44,"&gt;"&amp;Simulationen!D4)</f>
        <v>22</v>
      </c>
      <c r="E18" s="1">
        <f>COUNTIF(OAM!$B$3:$B$44,"&gt;"&amp;Simulationen!E4)</f>
        <v>12</v>
      </c>
      <c r="F18" s="1">
        <f>COUNTIF(OAM!$B$3:$B$44,"&gt;"&amp;Simulationen!F4)</f>
        <v>6</v>
      </c>
      <c r="G18" s="1">
        <f>COUNTIF(OAM!$B$3:$B$44,"&gt;"&amp;Simulationen!G4)</f>
        <v>17</v>
      </c>
      <c r="H18" s="1">
        <f>COUNTIF(OAM!$B$3:$B$44,"&gt;"&amp;Simulationen!H4)</f>
        <v>14</v>
      </c>
      <c r="I18" s="1">
        <f>COUNTIF(OAM!$B$3:$B$44,"&gt;"&amp;Simulationen!I4)</f>
        <v>38</v>
      </c>
      <c r="J18" s="1">
        <f>COUNTIF(OAM!$B$3:$B$44,"&gt;"&amp;Simulationen!J4)</f>
        <v>8</v>
      </c>
      <c r="K18" s="1">
        <f>COUNTIF(OAM!$B$3:$B$44,"&gt;"&amp;Simulationen!K4)</f>
        <v>42</v>
      </c>
      <c r="L18" s="1" t="str">
        <f>N18</f>
        <v>??</v>
      </c>
      <c r="M18" s="1" t="str">
        <f t="shared" ref="M18" si="3">M4</f>
        <v>t+1</v>
      </c>
      <c r="N18" s="1" t="s">
        <v>1229</v>
      </c>
    </row>
    <row r="19" spans="1:15" x14ac:dyDescent="0.3">
      <c r="A19" s="1" t="str">
        <f t="shared" ref="A19:A27" si="4">A5</f>
        <v>t-7</v>
      </c>
      <c r="B19" s="1">
        <f>COUNTIF(OAM!$B$3:$B$44,"&gt;"&amp;Simulationen!B5)</f>
        <v>39</v>
      </c>
      <c r="C19" s="1">
        <f>COUNTIF(OAM!$B$3:$B$44,"&gt;"&amp;Simulationen!C5)</f>
        <v>22</v>
      </c>
      <c r="D19" s="1">
        <f>COUNTIF(OAM!$B$3:$B$44,"&gt;"&amp;Simulationen!D5)</f>
        <v>12</v>
      </c>
      <c r="E19" s="1">
        <f>COUNTIF(OAM!$B$3:$B$44,"&gt;"&amp;Simulationen!E5)</f>
        <v>6</v>
      </c>
      <c r="F19" s="1">
        <f>COUNTIF(OAM!$B$3:$B$44,"&gt;"&amp;Simulationen!F5)</f>
        <v>17</v>
      </c>
      <c r="G19" s="1">
        <f>COUNTIF(OAM!$B$3:$B$44,"&gt;"&amp;Simulationen!G5)</f>
        <v>14</v>
      </c>
      <c r="H19" s="1">
        <f>COUNTIF(OAM!$B$3:$B$44,"&gt;"&amp;Simulationen!H5)</f>
        <v>38</v>
      </c>
      <c r="I19" s="1">
        <f>COUNTIF(OAM!$B$3:$B$44,"&gt;"&amp;Simulationen!I5)</f>
        <v>8</v>
      </c>
      <c r="J19" s="1">
        <f>COUNTIF(OAM!$B$3:$B$44,"&gt;"&amp;Simulationen!J5)</f>
        <v>42</v>
      </c>
      <c r="K19" s="1">
        <f>COUNTIF(OAM!$B$3:$B$44,"&gt;"&amp;Simulationen!K5)</f>
        <v>42</v>
      </c>
      <c r="L19" s="1" t="str">
        <f t="shared" ref="L19:L27" si="5">N19</f>
        <v>??</v>
      </c>
      <c r="M19" s="1" t="str">
        <f t="shared" ref="M19" si="6">M5</f>
        <v>t+2</v>
      </c>
      <c r="N19" s="1" t="s">
        <v>1229</v>
      </c>
    </row>
    <row r="20" spans="1:15" x14ac:dyDescent="0.3">
      <c r="A20" s="1" t="str">
        <f t="shared" si="4"/>
        <v>t-6</v>
      </c>
      <c r="B20" s="1">
        <f>COUNTIF(OAM!$B$3:$B$44,"&gt;"&amp;Simulationen!B6)</f>
        <v>22</v>
      </c>
      <c r="C20" s="1">
        <f>COUNTIF(OAM!$B$3:$B$44,"&gt;"&amp;Simulationen!C6)</f>
        <v>12</v>
      </c>
      <c r="D20" s="1">
        <f>COUNTIF(OAM!$B$3:$B$44,"&gt;"&amp;Simulationen!D6)</f>
        <v>6</v>
      </c>
      <c r="E20" s="1">
        <f>COUNTIF(OAM!$B$3:$B$44,"&gt;"&amp;Simulationen!E6)</f>
        <v>17</v>
      </c>
      <c r="F20" s="1">
        <f>COUNTIF(OAM!$B$3:$B$44,"&gt;"&amp;Simulationen!F6)</f>
        <v>14</v>
      </c>
      <c r="G20" s="1">
        <f>COUNTIF(OAM!$B$3:$B$44,"&gt;"&amp;Simulationen!G6)</f>
        <v>38</v>
      </c>
      <c r="H20" s="1">
        <f>COUNTIF(OAM!$B$3:$B$44,"&gt;"&amp;Simulationen!H6)</f>
        <v>8</v>
      </c>
      <c r="I20" s="1">
        <f>COUNTIF(OAM!$B$3:$B$44,"&gt;"&amp;Simulationen!I6)</f>
        <v>42</v>
      </c>
      <c r="J20" s="1">
        <f>COUNTIF(OAM!$B$3:$B$44,"&gt;"&amp;Simulationen!J6)</f>
        <v>42</v>
      </c>
      <c r="K20" s="1">
        <f>COUNTIF(OAM!$B$3:$B$44,"&gt;"&amp;Simulationen!K6)</f>
        <v>42</v>
      </c>
      <c r="L20" s="1" t="str">
        <f t="shared" si="5"/>
        <v>??</v>
      </c>
      <c r="M20" s="1" t="str">
        <f t="shared" ref="M20" si="7">M6</f>
        <v>t+3</v>
      </c>
      <c r="N20" s="1" t="s">
        <v>1229</v>
      </c>
    </row>
    <row r="21" spans="1:15" x14ac:dyDescent="0.3">
      <c r="A21" s="1" t="str">
        <f t="shared" si="4"/>
        <v>t-5</v>
      </c>
      <c r="B21" s="1">
        <f>COUNTIF(OAM!$B$3:$B$44,"&gt;"&amp;Simulationen!B7)</f>
        <v>12</v>
      </c>
      <c r="C21" s="1">
        <f>COUNTIF(OAM!$B$3:$B$44,"&gt;"&amp;Simulationen!C7)</f>
        <v>6</v>
      </c>
      <c r="D21" s="1">
        <f>COUNTIF(OAM!$B$3:$B$44,"&gt;"&amp;Simulationen!D7)</f>
        <v>17</v>
      </c>
      <c r="E21" s="1">
        <f>COUNTIF(OAM!$B$3:$B$44,"&gt;"&amp;Simulationen!E7)</f>
        <v>14</v>
      </c>
      <c r="F21" s="1">
        <f>COUNTIF(OAM!$B$3:$B$44,"&gt;"&amp;Simulationen!F7)</f>
        <v>38</v>
      </c>
      <c r="G21" s="1">
        <f>COUNTIF(OAM!$B$3:$B$44,"&gt;"&amp;Simulationen!G7)</f>
        <v>8</v>
      </c>
      <c r="H21" s="1">
        <f>COUNTIF(OAM!$B$3:$B$44,"&gt;"&amp;Simulationen!H7)</f>
        <v>42</v>
      </c>
      <c r="I21" s="1">
        <f>COUNTIF(OAM!$B$3:$B$44,"&gt;"&amp;Simulationen!I7)</f>
        <v>42</v>
      </c>
      <c r="J21" s="1">
        <f>COUNTIF(OAM!$B$3:$B$44,"&gt;"&amp;Simulationen!J7)</f>
        <v>42</v>
      </c>
      <c r="K21" s="1">
        <f>COUNTIF(OAM!$B$3:$B$44,"&gt;"&amp;Simulationen!K7)</f>
        <v>42</v>
      </c>
      <c r="L21" s="1" t="str">
        <f t="shared" si="5"/>
        <v>??</v>
      </c>
      <c r="M21" s="1" t="str">
        <f t="shared" ref="M21" si="8">M7</f>
        <v>t+4</v>
      </c>
      <c r="N21" s="1" t="s">
        <v>1229</v>
      </c>
    </row>
    <row r="22" spans="1:15" x14ac:dyDescent="0.3">
      <c r="A22" s="1" t="str">
        <f t="shared" si="4"/>
        <v>t-4</v>
      </c>
      <c r="B22" s="1">
        <f>COUNTIF(OAM!$B$3:$B$44,"&gt;"&amp;Simulationen!B8)</f>
        <v>6</v>
      </c>
      <c r="C22" s="1">
        <f>COUNTIF(OAM!$B$3:$B$44,"&gt;"&amp;Simulationen!C8)</f>
        <v>17</v>
      </c>
      <c r="D22" s="1">
        <f>COUNTIF(OAM!$B$3:$B$44,"&gt;"&amp;Simulationen!D8)</f>
        <v>14</v>
      </c>
      <c r="E22" s="1">
        <f>COUNTIF(OAM!$B$3:$B$44,"&gt;"&amp;Simulationen!E8)</f>
        <v>38</v>
      </c>
      <c r="F22" s="1">
        <f>COUNTIF(OAM!$B$3:$B$44,"&gt;"&amp;Simulationen!F8)</f>
        <v>8</v>
      </c>
      <c r="G22" s="1">
        <f>COUNTIF(OAM!$B$3:$B$44,"&gt;"&amp;Simulationen!G8)</f>
        <v>42</v>
      </c>
      <c r="H22" s="1">
        <f>COUNTIF(OAM!$B$3:$B$44,"&gt;"&amp;Simulationen!H8)</f>
        <v>42</v>
      </c>
      <c r="I22" s="1">
        <f>COUNTIF(OAM!$B$3:$B$44,"&gt;"&amp;Simulationen!I8)</f>
        <v>42</v>
      </c>
      <c r="J22" s="1">
        <f>COUNTIF(OAM!$B$3:$B$44,"&gt;"&amp;Simulationen!J8)</f>
        <v>42</v>
      </c>
      <c r="K22" s="1">
        <f>COUNTIF(OAM!$B$3:$B$44,"&gt;"&amp;Simulationen!K8)</f>
        <v>42</v>
      </c>
      <c r="L22" s="1" t="str">
        <f t="shared" si="5"/>
        <v>??</v>
      </c>
      <c r="M22" s="1" t="str">
        <f t="shared" ref="M22" si="9">M8</f>
        <v>t+5</v>
      </c>
      <c r="N22" s="1" t="s">
        <v>1229</v>
      </c>
    </row>
    <row r="23" spans="1:15" x14ac:dyDescent="0.3">
      <c r="A23" s="1" t="str">
        <f t="shared" si="4"/>
        <v>t-3</v>
      </c>
      <c r="B23" s="1">
        <f>COUNTIF(OAM!$B$3:$B$44,"&gt;"&amp;Simulationen!B9)</f>
        <v>17</v>
      </c>
      <c r="C23" s="1">
        <f>COUNTIF(OAM!$B$3:$B$44,"&gt;"&amp;Simulationen!C9)</f>
        <v>14</v>
      </c>
      <c r="D23" s="1">
        <f>COUNTIF(OAM!$B$3:$B$44,"&gt;"&amp;Simulationen!D9)</f>
        <v>38</v>
      </c>
      <c r="E23" s="1">
        <f>COUNTIF(OAM!$B$3:$B$44,"&gt;"&amp;Simulationen!E9)</f>
        <v>8</v>
      </c>
      <c r="F23" s="1">
        <f>COUNTIF(OAM!$B$3:$B$44,"&gt;"&amp;Simulationen!F9)</f>
        <v>42</v>
      </c>
      <c r="G23" s="1">
        <f>COUNTIF(OAM!$B$3:$B$44,"&gt;"&amp;Simulationen!G9)</f>
        <v>42</v>
      </c>
      <c r="H23" s="1">
        <f>COUNTIF(OAM!$B$3:$B$44,"&gt;"&amp;Simulationen!H9)</f>
        <v>42</v>
      </c>
      <c r="I23" s="1">
        <f>COUNTIF(OAM!$B$3:$B$44,"&gt;"&amp;Simulationen!I9)</f>
        <v>42</v>
      </c>
      <c r="J23" s="1">
        <f>COUNTIF(OAM!$B$3:$B$44,"&gt;"&amp;Simulationen!J9)</f>
        <v>42</v>
      </c>
      <c r="K23" s="1">
        <f>COUNTIF(OAM!$B$3:$B$44,"&gt;"&amp;Simulationen!K9)</f>
        <v>42</v>
      </c>
      <c r="L23" s="1" t="str">
        <f t="shared" si="5"/>
        <v>??</v>
      </c>
      <c r="M23" s="1" t="str">
        <f t="shared" ref="M23" si="10">M9</f>
        <v>t+6</v>
      </c>
      <c r="N23" s="1" t="s">
        <v>1229</v>
      </c>
    </row>
    <row r="24" spans="1:15" x14ac:dyDescent="0.3">
      <c r="A24" s="1" t="str">
        <f t="shared" si="4"/>
        <v>t-2</v>
      </c>
      <c r="B24" s="1">
        <f>COUNTIF(OAM!$B$3:$B$44,"&gt;"&amp;Simulationen!B10)</f>
        <v>14</v>
      </c>
      <c r="C24" s="1">
        <f>COUNTIF(OAM!$B$3:$B$44,"&gt;"&amp;Simulationen!C10)</f>
        <v>38</v>
      </c>
      <c r="D24" s="1">
        <f>COUNTIF(OAM!$B$3:$B$44,"&gt;"&amp;Simulationen!D10)</f>
        <v>8</v>
      </c>
      <c r="E24" s="1">
        <f>COUNTIF(OAM!$B$3:$B$44,"&gt;"&amp;Simulationen!E10)</f>
        <v>42</v>
      </c>
      <c r="F24" s="1">
        <f>COUNTIF(OAM!$B$3:$B$44,"&gt;"&amp;Simulationen!F10)</f>
        <v>42</v>
      </c>
      <c r="G24" s="1">
        <f>COUNTIF(OAM!$B$3:$B$44,"&gt;"&amp;Simulationen!G10)</f>
        <v>42</v>
      </c>
      <c r="H24" s="1">
        <f>COUNTIF(OAM!$B$3:$B$44,"&gt;"&amp;Simulationen!H10)</f>
        <v>42</v>
      </c>
      <c r="I24" s="1">
        <f>COUNTIF(OAM!$B$3:$B$44,"&gt;"&amp;Simulationen!I10)</f>
        <v>42</v>
      </c>
      <c r="J24" s="1">
        <f>COUNTIF(OAM!$B$3:$B$44,"&gt;"&amp;Simulationen!J10)</f>
        <v>42</v>
      </c>
      <c r="K24" s="1">
        <f>COUNTIF(OAM!$B$3:$B$44,"&gt;"&amp;Simulationen!K10)</f>
        <v>42</v>
      </c>
      <c r="L24" s="1" t="str">
        <f t="shared" si="5"/>
        <v>??</v>
      </c>
      <c r="M24" s="1" t="str">
        <f t="shared" ref="M24" si="11">M10</f>
        <v>t+7</v>
      </c>
      <c r="N24" s="1" t="s">
        <v>1229</v>
      </c>
    </row>
    <row r="25" spans="1:15" x14ac:dyDescent="0.3">
      <c r="A25" s="1" t="str">
        <f t="shared" si="4"/>
        <v>t-1</v>
      </c>
      <c r="B25" s="1">
        <f>COUNTIF(OAM!$B$3:$B$44,"&gt;"&amp;Simulationen!B11)</f>
        <v>38</v>
      </c>
      <c r="C25" s="1">
        <f>COUNTIF(OAM!$B$3:$B$44,"&gt;"&amp;Simulationen!C11)</f>
        <v>8</v>
      </c>
      <c r="D25" s="1">
        <f>COUNTIF(OAM!$B$3:$B$44,"&gt;"&amp;Simulationen!D11)</f>
        <v>42</v>
      </c>
      <c r="E25" s="1">
        <f>COUNTIF(OAM!$B$3:$B$44,"&gt;"&amp;Simulationen!E11)</f>
        <v>42</v>
      </c>
      <c r="F25" s="1">
        <f>COUNTIF(OAM!$B$3:$B$44,"&gt;"&amp;Simulationen!F11)</f>
        <v>42</v>
      </c>
      <c r="G25" s="1">
        <f>COUNTIF(OAM!$B$3:$B$44,"&gt;"&amp;Simulationen!G11)</f>
        <v>42</v>
      </c>
      <c r="H25" s="1">
        <f>COUNTIF(OAM!$B$3:$B$44,"&gt;"&amp;Simulationen!H11)</f>
        <v>42</v>
      </c>
      <c r="I25" s="1">
        <f>COUNTIF(OAM!$B$3:$B$44,"&gt;"&amp;Simulationen!I11)</f>
        <v>42</v>
      </c>
      <c r="J25" s="1">
        <f>COUNTIF(OAM!$B$3:$B$44,"&gt;"&amp;Simulationen!J11)</f>
        <v>42</v>
      </c>
      <c r="K25" s="1">
        <f>COUNTIF(OAM!$B$3:$B$44,"&gt;"&amp;Simulationen!K11)</f>
        <v>42</v>
      </c>
      <c r="L25" s="1" t="str">
        <f t="shared" si="5"/>
        <v>??</v>
      </c>
      <c r="M25" s="1" t="str">
        <f t="shared" ref="M25" si="12">M11</f>
        <v>t+8</v>
      </c>
      <c r="N25" s="1" t="s">
        <v>1229</v>
      </c>
    </row>
    <row r="26" spans="1:15" x14ac:dyDescent="0.3">
      <c r="A26" s="1" t="str">
        <f t="shared" si="4"/>
        <v>t-0</v>
      </c>
      <c r="B26" s="1">
        <f>COUNTIF(OAM!$B$3:$B$44,"&gt;"&amp;Simulationen!B12)</f>
        <v>8</v>
      </c>
      <c r="C26" s="1">
        <f>COUNTIF(OAM!$B$3:$B$44,"&gt;"&amp;Simulationen!C12)</f>
        <v>42</v>
      </c>
      <c r="D26" s="1">
        <f>COUNTIF(OAM!$B$3:$B$44,"&gt;"&amp;Simulationen!D12)</f>
        <v>42</v>
      </c>
      <c r="E26" s="1">
        <f>COUNTIF(OAM!$B$3:$B$44,"&gt;"&amp;Simulationen!E12)</f>
        <v>42</v>
      </c>
      <c r="F26" s="1">
        <f>COUNTIF(OAM!$B$3:$B$44,"&gt;"&amp;Simulationen!F12)</f>
        <v>42</v>
      </c>
      <c r="G26" s="1">
        <f>COUNTIF(OAM!$B$3:$B$44,"&gt;"&amp;Simulationen!G12)</f>
        <v>42</v>
      </c>
      <c r="H26" s="1">
        <f>COUNTIF(OAM!$B$3:$B$44,"&gt;"&amp;Simulationen!H12)</f>
        <v>42</v>
      </c>
      <c r="I26" s="1">
        <f>COUNTIF(OAM!$B$3:$B$44,"&gt;"&amp;Simulationen!I12)</f>
        <v>42</v>
      </c>
      <c r="J26" s="1">
        <f>COUNTIF(OAM!$B$3:$B$44,"&gt;"&amp;Simulationen!J12)</f>
        <v>42</v>
      </c>
      <c r="K26" s="1">
        <f>COUNTIF(OAM!$B$3:$B$44,"&gt;"&amp;Simulationen!K12)</f>
        <v>42</v>
      </c>
      <c r="L26" s="1" t="str">
        <f t="shared" si="5"/>
        <v>??</v>
      </c>
      <c r="M26" s="1" t="str">
        <f t="shared" ref="M26" si="13">M12</f>
        <v>t+9</v>
      </c>
      <c r="N26" s="1" t="s">
        <v>1229</v>
      </c>
    </row>
    <row r="27" spans="1:15" x14ac:dyDescent="0.3">
      <c r="A27" s="1" t="str">
        <f t="shared" si="4"/>
        <v>t+1</v>
      </c>
      <c r="B27" s="1">
        <f>COUNTIF(OAM!$B$3:$B$44,"&gt;"&amp;Simulationen!B13)</f>
        <v>42</v>
      </c>
      <c r="C27" s="1">
        <f>COUNTIF(OAM!$B$3:$B$44,"&gt;"&amp;Simulationen!C13)</f>
        <v>42</v>
      </c>
      <c r="D27" s="1">
        <f>COUNTIF(OAM!$B$3:$B$44,"&gt;"&amp;Simulationen!D13)</f>
        <v>42</v>
      </c>
      <c r="E27" s="1">
        <f>COUNTIF(OAM!$B$3:$B$44,"&gt;"&amp;Simulationen!E13)</f>
        <v>42</v>
      </c>
      <c r="F27" s="1">
        <f>COUNTIF(OAM!$B$3:$B$44,"&gt;"&amp;Simulationen!F13)</f>
        <v>42</v>
      </c>
      <c r="G27" s="1">
        <f>COUNTIF(OAM!$B$3:$B$44,"&gt;"&amp;Simulationen!G13)</f>
        <v>42</v>
      </c>
      <c r="H27" s="1">
        <f>COUNTIF(OAM!$B$3:$B$44,"&gt;"&amp;Simulationen!H13)</f>
        <v>42</v>
      </c>
      <c r="I27" s="1">
        <f>COUNTIF(OAM!$B$3:$B$44,"&gt;"&amp;Simulationen!I13)</f>
        <v>42</v>
      </c>
      <c r="J27" s="1">
        <f>COUNTIF(OAM!$B$3:$B$44,"&gt;"&amp;Simulationen!J13)</f>
        <v>42</v>
      </c>
      <c r="K27" s="1">
        <f>COUNTIF(OAM!$B$3:$B$44,"&gt;"&amp;Simulationen!K13)</f>
        <v>42</v>
      </c>
      <c r="L27" s="1" t="str">
        <f t="shared" si="5"/>
        <v>??</v>
      </c>
      <c r="M27" s="1" t="str">
        <f t="shared" ref="M27" si="14">M13</f>
        <v>t+10</v>
      </c>
      <c r="N27" s="1" t="s">
        <v>1229</v>
      </c>
    </row>
    <row r="30" spans="1:15" x14ac:dyDescent="0.3">
      <c r="A30" s="1" t="s">
        <v>1228</v>
      </c>
      <c r="B30" s="1"/>
      <c r="C30" s="1"/>
      <c r="D30" s="1"/>
      <c r="E30" s="1"/>
      <c r="F30" s="1"/>
      <c r="G30" s="1"/>
      <c r="H30" s="1"/>
      <c r="I30" s="1"/>
      <c r="J30" s="1"/>
      <c r="K30" s="1"/>
      <c r="L30" s="1"/>
      <c r="M30" s="1"/>
      <c r="N30" s="1" t="str">
        <f>Datengrundlage!J2</f>
        <v>Stück im Lager</v>
      </c>
    </row>
    <row r="31" spans="1:15" x14ac:dyDescent="0.3">
      <c r="A31" s="1" t="str">
        <f>A16</f>
        <v>Zeit_ID</v>
      </c>
      <c r="B31" s="1" t="str">
        <f t="shared" ref="B31:N31" si="15">B16</f>
        <v>T-9</v>
      </c>
      <c r="C31" s="1" t="str">
        <f t="shared" si="15"/>
        <v>T-8</v>
      </c>
      <c r="D31" s="1" t="str">
        <f t="shared" si="15"/>
        <v>T-7</v>
      </c>
      <c r="E31" s="1" t="str">
        <f t="shared" si="15"/>
        <v>T-6</v>
      </c>
      <c r="F31" s="1" t="str">
        <f t="shared" si="15"/>
        <v>T-5</v>
      </c>
      <c r="G31" s="1" t="str">
        <f t="shared" si="15"/>
        <v>T-4</v>
      </c>
      <c r="H31" s="1" t="str">
        <f t="shared" si="15"/>
        <v>T-3</v>
      </c>
      <c r="I31" s="1" t="str">
        <f t="shared" si="15"/>
        <v>T-2</v>
      </c>
      <c r="J31" s="1" t="str">
        <f t="shared" si="15"/>
        <v>T-1</v>
      </c>
      <c r="K31" s="1" t="str">
        <f t="shared" si="15"/>
        <v>T-0</v>
      </c>
      <c r="L31" s="1" t="str">
        <f t="shared" si="15"/>
        <v>5Tage-Produktion</v>
      </c>
      <c r="M31" s="1" t="str">
        <f t="shared" si="15"/>
        <v>Zeit_ID</v>
      </c>
      <c r="N31" s="1" t="str">
        <f t="shared" si="15"/>
        <v>Schätzwerte</v>
      </c>
      <c r="O31" t="s">
        <v>1230</v>
      </c>
    </row>
    <row r="32" spans="1:15" x14ac:dyDescent="0.3">
      <c r="A32" s="1" t="str">
        <f t="shared" ref="A32:N32" si="16">A17</f>
        <v>T-9</v>
      </c>
      <c r="B32" s="1">
        <f>VLOOKUP(B17,'modell_(0i)'!$A$96:$K$137,'modell_(0i)'!B$94,0)</f>
        <v>153</v>
      </c>
      <c r="C32" s="1">
        <f>VLOOKUP(C17,'modell_(0i)'!$A$96:$K$137,'modell_(0i)'!C$94,0)</f>
        <v>63</v>
      </c>
      <c r="D32" s="1">
        <f>VLOOKUP(D17,'modell_(0i)'!$A$96:$K$137,'modell_(0i)'!D$94,0)</f>
        <v>21</v>
      </c>
      <c r="E32" s="1">
        <f>VLOOKUP(E17,'modell_(0i)'!$A$96:$K$137,'modell_(0i)'!E$94,0)</f>
        <v>62</v>
      </c>
      <c r="F32" s="1">
        <f>VLOOKUP(F17,'modell_(0i)'!$A$96:$K$137,'modell_(0i)'!F$94,0)</f>
        <v>20</v>
      </c>
      <c r="G32" s="1">
        <f>VLOOKUP(G17,'modell_(0i)'!$A$96:$K$137,'modell_(0i)'!G$94,0)</f>
        <v>104</v>
      </c>
      <c r="H32" s="1">
        <f>VLOOKUP(H17,'modell_(0i)'!$A$96:$K$137,'modell_(0i)'!H$94,0)</f>
        <v>31</v>
      </c>
      <c r="I32" s="1">
        <f>VLOOKUP(I17,'modell_(0i)'!$A$96:$K$137,'modell_(0i)'!I$94,0)</f>
        <v>6</v>
      </c>
      <c r="J32" s="1">
        <f>VLOOKUP(J17,'modell_(0i)'!$A$96:$K$137,'modell_(0i)'!J$94,0)</f>
        <v>0</v>
      </c>
      <c r="K32" s="1">
        <f>VLOOKUP(K17,'modell_(0i)'!$A$96:$K$137,'modell_(0i)'!K$94,0)</f>
        <v>9</v>
      </c>
      <c r="L32" s="1">
        <f t="shared" si="16"/>
        <v>470</v>
      </c>
      <c r="M32" s="1" t="str">
        <f t="shared" si="16"/>
        <v>T-0</v>
      </c>
      <c r="N32" s="1">
        <f t="shared" si="16"/>
        <v>469</v>
      </c>
      <c r="O32">
        <f>SUM(B32:K32)</f>
        <v>469</v>
      </c>
    </row>
    <row r="33" spans="1:14" x14ac:dyDescent="0.3">
      <c r="A33" s="1" t="str">
        <f t="shared" ref="A33:M33" si="17">A18</f>
        <v>t-8</v>
      </c>
      <c r="B33" s="1">
        <f>VLOOKUP(B18,'modell_(0i)'!$A$96:$K$137,'modell_(0i)'!B$94,0)</f>
        <v>133</v>
      </c>
      <c r="C33" s="1">
        <f>VLOOKUP(C18,'modell_(0i)'!$A$96:$K$137,'modell_(0i)'!C$94,0)</f>
        <v>63</v>
      </c>
      <c r="D33" s="1">
        <f>VLOOKUP(D18,'modell_(0i)'!$A$96:$K$137,'modell_(0i)'!D$94,0)</f>
        <v>44</v>
      </c>
      <c r="E33" s="1">
        <f>VLOOKUP(E18,'modell_(0i)'!$A$96:$K$137,'modell_(0i)'!E$94,0)</f>
        <v>65</v>
      </c>
      <c r="F33" s="1">
        <f>VLOOKUP(F18,'modell_(0i)'!$A$96:$K$137,'modell_(0i)'!F$94,0)</f>
        <v>20</v>
      </c>
      <c r="G33" s="1">
        <f>VLOOKUP(G18,'modell_(0i)'!$A$96:$K$137,'modell_(0i)'!G$94,0)</f>
        <v>90</v>
      </c>
      <c r="H33" s="1">
        <f>VLOOKUP(H18,'modell_(0i)'!$A$96:$K$137,'modell_(0i)'!H$94,0)</f>
        <v>31</v>
      </c>
      <c r="I33" s="1">
        <f>VLOOKUP(I18,'modell_(0i)'!$A$96:$K$137,'modell_(0i)'!I$94,0)</f>
        <v>0</v>
      </c>
      <c r="J33" s="1">
        <f>VLOOKUP(J18,'modell_(0i)'!$A$96:$K$137,'modell_(0i)'!J$94,0)</f>
        <v>23</v>
      </c>
      <c r="K33" s="1">
        <f>VLOOKUP(K18,'modell_(0i)'!$A$96:$K$137,'modell_(0i)'!K$94,0)</f>
        <v>0</v>
      </c>
      <c r="L33" s="1" t="str">
        <f t="shared" si="17"/>
        <v>??</v>
      </c>
      <c r="M33" s="1" t="str">
        <f t="shared" si="17"/>
        <v>t+1</v>
      </c>
      <c r="N33" s="1">
        <f>SUM(B33:K33)</f>
        <v>469</v>
      </c>
    </row>
    <row r="34" spans="1:14" x14ac:dyDescent="0.3">
      <c r="A34" s="1" t="str">
        <f t="shared" ref="A34:M34" si="18">A19</f>
        <v>t-7</v>
      </c>
      <c r="B34" s="1">
        <f>VLOOKUP(B19,'modell_(0i)'!$A$96:$K$137,'modell_(0i)'!B$94,0)</f>
        <v>133</v>
      </c>
      <c r="C34" s="1">
        <f>VLOOKUP(C19,'modell_(0i)'!$A$96:$K$137,'modell_(0i)'!C$94,0)</f>
        <v>67</v>
      </c>
      <c r="D34" s="1">
        <f>VLOOKUP(D19,'modell_(0i)'!$A$96:$K$137,'modell_(0i)'!D$94,0)</f>
        <v>44</v>
      </c>
      <c r="E34" s="1">
        <f>VLOOKUP(E19,'modell_(0i)'!$A$96:$K$137,'modell_(0i)'!E$94,0)</f>
        <v>77</v>
      </c>
      <c r="F34" s="1">
        <f>VLOOKUP(F19,'modell_(0i)'!$A$96:$K$137,'modell_(0i)'!F$94,0)</f>
        <v>19</v>
      </c>
      <c r="G34" s="1">
        <f>VLOOKUP(G19,'modell_(0i)'!$A$96:$K$137,'modell_(0i)'!G$94,0)</f>
        <v>90</v>
      </c>
      <c r="H34" s="1">
        <f>VLOOKUP(H19,'modell_(0i)'!$A$96:$K$137,'modell_(0i)'!H$94,0)</f>
        <v>1</v>
      </c>
      <c r="I34" s="1">
        <f>VLOOKUP(I19,'modell_(0i)'!$A$96:$K$137,'modell_(0i)'!I$94,0)</f>
        <v>6</v>
      </c>
      <c r="J34" s="1">
        <f>VLOOKUP(J19,'modell_(0i)'!$A$96:$K$137,'modell_(0i)'!J$94,0)</f>
        <v>0</v>
      </c>
      <c r="K34" s="1">
        <f>VLOOKUP(K19,'modell_(0i)'!$A$96:$K$137,'modell_(0i)'!K$94,0)</f>
        <v>0</v>
      </c>
      <c r="L34" s="1" t="str">
        <f t="shared" si="18"/>
        <v>??</v>
      </c>
      <c r="M34" s="1" t="str">
        <f t="shared" si="18"/>
        <v>t+2</v>
      </c>
      <c r="N34" s="1">
        <f t="shared" ref="N34:N42" si="19">SUM(B34:K34)</f>
        <v>437</v>
      </c>
    </row>
    <row r="35" spans="1:14" x14ac:dyDescent="0.3">
      <c r="A35" s="1" t="str">
        <f t="shared" ref="A35:M35" si="20">A20</f>
        <v>t-6</v>
      </c>
      <c r="B35" s="1">
        <f>VLOOKUP(B20,'modell_(0i)'!$A$96:$K$137,'modell_(0i)'!B$94,0)</f>
        <v>137</v>
      </c>
      <c r="C35" s="1">
        <f>VLOOKUP(C20,'modell_(0i)'!$A$96:$K$137,'modell_(0i)'!C$94,0)</f>
        <v>67</v>
      </c>
      <c r="D35" s="1">
        <f>VLOOKUP(D20,'modell_(0i)'!$A$96:$K$137,'modell_(0i)'!D$94,0)</f>
        <v>56</v>
      </c>
      <c r="E35" s="1">
        <f>VLOOKUP(E20,'modell_(0i)'!$A$96:$K$137,'modell_(0i)'!E$94,0)</f>
        <v>62</v>
      </c>
      <c r="F35" s="1">
        <f>VLOOKUP(F20,'modell_(0i)'!$A$96:$K$137,'modell_(0i)'!F$94,0)</f>
        <v>19</v>
      </c>
      <c r="G35" s="1">
        <f>VLOOKUP(G20,'modell_(0i)'!$A$96:$K$137,'modell_(0i)'!G$94,0)</f>
        <v>53</v>
      </c>
      <c r="H35" s="1">
        <f>VLOOKUP(H20,'modell_(0i)'!$A$96:$K$137,'modell_(0i)'!H$94,0)</f>
        <v>31</v>
      </c>
      <c r="I35" s="1">
        <f>VLOOKUP(I20,'modell_(0i)'!$A$96:$K$137,'modell_(0i)'!I$94,0)</f>
        <v>0</v>
      </c>
      <c r="J35" s="1">
        <f>VLOOKUP(J20,'modell_(0i)'!$A$96:$K$137,'modell_(0i)'!J$94,0)</f>
        <v>0</v>
      </c>
      <c r="K35" s="1">
        <f>VLOOKUP(K20,'modell_(0i)'!$A$96:$K$137,'modell_(0i)'!K$94,0)</f>
        <v>0</v>
      </c>
      <c r="L35" s="1" t="str">
        <f t="shared" si="20"/>
        <v>??</v>
      </c>
      <c r="M35" s="1" t="str">
        <f t="shared" si="20"/>
        <v>t+3</v>
      </c>
      <c r="N35" s="1">
        <f t="shared" si="19"/>
        <v>425</v>
      </c>
    </row>
    <row r="36" spans="1:14" x14ac:dyDescent="0.3">
      <c r="A36" s="1" t="str">
        <f t="shared" ref="A36:M36" si="21">A21</f>
        <v>t-5</v>
      </c>
      <c r="B36" s="1">
        <f>VLOOKUP(B21,'modell_(0i)'!$A$96:$K$137,'modell_(0i)'!B$94,0)</f>
        <v>137</v>
      </c>
      <c r="C36" s="1">
        <f>VLOOKUP(C21,'modell_(0i)'!$A$96:$K$137,'modell_(0i)'!C$94,0)</f>
        <v>70</v>
      </c>
      <c r="D36" s="1">
        <f>VLOOKUP(D21,'modell_(0i)'!$A$96:$K$137,'modell_(0i)'!D$94,0)</f>
        <v>44</v>
      </c>
      <c r="E36" s="1">
        <f>VLOOKUP(E21,'modell_(0i)'!$A$96:$K$137,'modell_(0i)'!E$94,0)</f>
        <v>62</v>
      </c>
      <c r="F36" s="1">
        <f>VLOOKUP(F21,'modell_(0i)'!$A$96:$K$137,'modell_(0i)'!F$94,0)</f>
        <v>19</v>
      </c>
      <c r="G36" s="1">
        <f>VLOOKUP(G21,'modell_(0i)'!$A$96:$K$137,'modell_(0i)'!G$94,0)</f>
        <v>104</v>
      </c>
      <c r="H36" s="1">
        <f>VLOOKUP(H21,'modell_(0i)'!$A$96:$K$137,'modell_(0i)'!H$94,0)</f>
        <v>0</v>
      </c>
      <c r="I36" s="1">
        <f>VLOOKUP(I21,'modell_(0i)'!$A$96:$K$137,'modell_(0i)'!I$94,0)</f>
        <v>0</v>
      </c>
      <c r="J36" s="1">
        <f>VLOOKUP(J21,'modell_(0i)'!$A$96:$K$137,'modell_(0i)'!J$94,0)</f>
        <v>0</v>
      </c>
      <c r="K36" s="1">
        <f>VLOOKUP(K21,'modell_(0i)'!$A$96:$K$137,'modell_(0i)'!K$94,0)</f>
        <v>0</v>
      </c>
      <c r="L36" s="1" t="str">
        <f t="shared" si="21"/>
        <v>??</v>
      </c>
      <c r="M36" s="1" t="str">
        <f t="shared" si="21"/>
        <v>t+4</v>
      </c>
      <c r="N36" s="1">
        <f t="shared" si="19"/>
        <v>436</v>
      </c>
    </row>
    <row r="37" spans="1:14" x14ac:dyDescent="0.3">
      <c r="A37" s="1" t="str">
        <f t="shared" ref="A37:M37" si="22">A22</f>
        <v>t-4</v>
      </c>
      <c r="B37" s="1">
        <f>VLOOKUP(B22,'modell_(0i)'!$A$96:$K$137,'modell_(0i)'!B$94,0)</f>
        <v>148</v>
      </c>
      <c r="C37" s="1">
        <f>VLOOKUP(C22,'modell_(0i)'!$A$96:$K$137,'modell_(0i)'!C$94,0)</f>
        <v>67</v>
      </c>
      <c r="D37" s="1">
        <f>VLOOKUP(D22,'modell_(0i)'!$A$96:$K$137,'modell_(0i)'!D$94,0)</f>
        <v>44</v>
      </c>
      <c r="E37" s="1">
        <f>VLOOKUP(E22,'modell_(0i)'!$A$96:$K$137,'modell_(0i)'!E$94,0)</f>
        <v>41</v>
      </c>
      <c r="F37" s="1">
        <f>VLOOKUP(F22,'modell_(0i)'!$A$96:$K$137,'modell_(0i)'!F$94,0)</f>
        <v>20</v>
      </c>
      <c r="G37" s="1">
        <f>VLOOKUP(G22,'modell_(0i)'!$A$96:$K$137,'modell_(0i)'!G$94,0)</f>
        <v>0</v>
      </c>
      <c r="H37" s="1">
        <f>VLOOKUP(H22,'modell_(0i)'!$A$96:$K$137,'modell_(0i)'!H$94,0)</f>
        <v>0</v>
      </c>
      <c r="I37" s="1">
        <f>VLOOKUP(I22,'modell_(0i)'!$A$96:$K$137,'modell_(0i)'!I$94,0)</f>
        <v>0</v>
      </c>
      <c r="J37" s="1">
        <f>VLOOKUP(J22,'modell_(0i)'!$A$96:$K$137,'modell_(0i)'!J$94,0)</f>
        <v>0</v>
      </c>
      <c r="K37" s="1">
        <f>VLOOKUP(K22,'modell_(0i)'!$A$96:$K$137,'modell_(0i)'!K$94,0)</f>
        <v>0</v>
      </c>
      <c r="L37" s="1" t="str">
        <f t="shared" si="22"/>
        <v>??</v>
      </c>
      <c r="M37" s="1" t="str">
        <f t="shared" si="22"/>
        <v>t+5</v>
      </c>
      <c r="N37" s="1">
        <f t="shared" si="19"/>
        <v>320</v>
      </c>
    </row>
    <row r="38" spans="1:14" x14ac:dyDescent="0.3">
      <c r="A38" s="1" t="str">
        <f t="shared" ref="A38:M38" si="23">A23</f>
        <v>t-3</v>
      </c>
      <c r="B38" s="1">
        <f>VLOOKUP(B23,'modell_(0i)'!$A$96:$K$137,'modell_(0i)'!B$94,0)</f>
        <v>137</v>
      </c>
      <c r="C38" s="1">
        <f>VLOOKUP(C23,'modell_(0i)'!$A$96:$K$137,'modell_(0i)'!C$94,0)</f>
        <v>67</v>
      </c>
      <c r="D38" s="1">
        <f>VLOOKUP(D23,'modell_(0i)'!$A$96:$K$137,'modell_(0i)'!D$94,0)</f>
        <v>21</v>
      </c>
      <c r="E38" s="1">
        <f>VLOOKUP(E23,'modell_(0i)'!$A$96:$K$137,'modell_(0i)'!E$94,0)</f>
        <v>65</v>
      </c>
      <c r="F38" s="1">
        <f>VLOOKUP(F23,'modell_(0i)'!$A$96:$K$137,'modell_(0i)'!F$94,0)</f>
        <v>0</v>
      </c>
      <c r="G38" s="1">
        <f>VLOOKUP(G23,'modell_(0i)'!$A$96:$K$137,'modell_(0i)'!G$94,0)</f>
        <v>0</v>
      </c>
      <c r="H38" s="1">
        <f>VLOOKUP(H23,'modell_(0i)'!$A$96:$K$137,'modell_(0i)'!H$94,0)</f>
        <v>0</v>
      </c>
      <c r="I38" s="1">
        <f>VLOOKUP(I23,'modell_(0i)'!$A$96:$K$137,'modell_(0i)'!I$94,0)</f>
        <v>0</v>
      </c>
      <c r="J38" s="1">
        <f>VLOOKUP(J23,'modell_(0i)'!$A$96:$K$137,'modell_(0i)'!J$94,0)</f>
        <v>0</v>
      </c>
      <c r="K38" s="1">
        <f>VLOOKUP(K23,'modell_(0i)'!$A$96:$K$137,'modell_(0i)'!K$94,0)</f>
        <v>0</v>
      </c>
      <c r="L38" s="1" t="str">
        <f t="shared" si="23"/>
        <v>??</v>
      </c>
      <c r="M38" s="1" t="str">
        <f t="shared" si="23"/>
        <v>t+6</v>
      </c>
      <c r="N38" s="1">
        <f t="shared" si="19"/>
        <v>290</v>
      </c>
    </row>
    <row r="39" spans="1:14" x14ac:dyDescent="0.3">
      <c r="A39" s="1" t="str">
        <f t="shared" ref="A39:M39" si="24">A24</f>
        <v>t-2</v>
      </c>
      <c r="B39" s="1">
        <f>VLOOKUP(B24,'modell_(0i)'!$A$96:$K$137,'modell_(0i)'!B$94,0)</f>
        <v>137</v>
      </c>
      <c r="C39" s="1">
        <f>VLOOKUP(C24,'modell_(0i)'!$A$96:$K$137,'modell_(0i)'!C$94,0)</f>
        <v>63</v>
      </c>
      <c r="D39" s="1">
        <f>VLOOKUP(D24,'modell_(0i)'!$A$96:$K$137,'modell_(0i)'!D$94,0)</f>
        <v>51</v>
      </c>
      <c r="E39" s="1">
        <f>VLOOKUP(E24,'modell_(0i)'!$A$96:$K$137,'modell_(0i)'!E$94,0)</f>
        <v>0</v>
      </c>
      <c r="F39" s="1">
        <f>VLOOKUP(F24,'modell_(0i)'!$A$96:$K$137,'modell_(0i)'!F$94,0)</f>
        <v>0</v>
      </c>
      <c r="G39" s="1">
        <f>VLOOKUP(G24,'modell_(0i)'!$A$96:$K$137,'modell_(0i)'!G$94,0)</f>
        <v>0</v>
      </c>
      <c r="H39" s="1">
        <f>VLOOKUP(H24,'modell_(0i)'!$A$96:$K$137,'modell_(0i)'!H$94,0)</f>
        <v>0</v>
      </c>
      <c r="I39" s="1">
        <f>VLOOKUP(I24,'modell_(0i)'!$A$96:$K$137,'modell_(0i)'!I$94,0)</f>
        <v>0</v>
      </c>
      <c r="J39" s="1">
        <f>VLOOKUP(J24,'modell_(0i)'!$A$96:$K$137,'modell_(0i)'!J$94,0)</f>
        <v>0</v>
      </c>
      <c r="K39" s="1">
        <f>VLOOKUP(K24,'modell_(0i)'!$A$96:$K$137,'modell_(0i)'!K$94,0)</f>
        <v>0</v>
      </c>
      <c r="L39" s="1" t="str">
        <f t="shared" si="24"/>
        <v>??</v>
      </c>
      <c r="M39" s="1" t="str">
        <f t="shared" si="24"/>
        <v>t+7</v>
      </c>
      <c r="N39" s="1">
        <f t="shared" si="19"/>
        <v>251</v>
      </c>
    </row>
    <row r="40" spans="1:14" x14ac:dyDescent="0.3">
      <c r="A40" s="1" t="str">
        <f t="shared" ref="A40:M40" si="25">A25</f>
        <v>t-1</v>
      </c>
      <c r="B40" s="1">
        <f>VLOOKUP(B25,'modell_(0i)'!$A$96:$K$137,'modell_(0i)'!B$94,0)</f>
        <v>133</v>
      </c>
      <c r="C40" s="1">
        <f>VLOOKUP(C25,'modell_(0i)'!$A$96:$K$137,'modell_(0i)'!C$94,0)</f>
        <v>67</v>
      </c>
      <c r="D40" s="1">
        <f>VLOOKUP(D25,'modell_(0i)'!$A$96:$K$137,'modell_(0i)'!D$94,0)</f>
        <v>0</v>
      </c>
      <c r="E40" s="1">
        <f>VLOOKUP(E25,'modell_(0i)'!$A$96:$K$137,'modell_(0i)'!E$94,0)</f>
        <v>0</v>
      </c>
      <c r="F40" s="1">
        <f>VLOOKUP(F25,'modell_(0i)'!$A$96:$K$137,'modell_(0i)'!F$94,0)</f>
        <v>0</v>
      </c>
      <c r="G40" s="1">
        <f>VLOOKUP(G25,'modell_(0i)'!$A$96:$K$137,'modell_(0i)'!G$94,0)</f>
        <v>0</v>
      </c>
      <c r="H40" s="1">
        <f>VLOOKUP(H25,'modell_(0i)'!$A$96:$K$137,'modell_(0i)'!H$94,0)</f>
        <v>0</v>
      </c>
      <c r="I40" s="1">
        <f>VLOOKUP(I25,'modell_(0i)'!$A$96:$K$137,'modell_(0i)'!I$94,0)</f>
        <v>0</v>
      </c>
      <c r="J40" s="1">
        <f>VLOOKUP(J25,'modell_(0i)'!$A$96:$K$137,'modell_(0i)'!J$94,0)</f>
        <v>0</v>
      </c>
      <c r="K40" s="1">
        <f>VLOOKUP(K25,'modell_(0i)'!$A$96:$K$137,'modell_(0i)'!K$94,0)</f>
        <v>0</v>
      </c>
      <c r="L40" s="1" t="str">
        <f t="shared" si="25"/>
        <v>??</v>
      </c>
      <c r="M40" s="1" t="str">
        <f t="shared" si="25"/>
        <v>t+8</v>
      </c>
      <c r="N40" s="1">
        <f t="shared" si="19"/>
        <v>200</v>
      </c>
    </row>
    <row r="41" spans="1:14" x14ac:dyDescent="0.3">
      <c r="A41" s="1" t="str">
        <f t="shared" ref="A41:M41" si="26">A26</f>
        <v>t-0</v>
      </c>
      <c r="B41" s="1">
        <f>VLOOKUP(B26,'modell_(0i)'!$A$96:$K$137,'modell_(0i)'!B$94,0)</f>
        <v>148</v>
      </c>
      <c r="C41" s="1">
        <f>VLOOKUP(C26,'modell_(0i)'!$A$96:$K$137,'modell_(0i)'!C$94,0)</f>
        <v>0</v>
      </c>
      <c r="D41" s="1">
        <f>VLOOKUP(D26,'modell_(0i)'!$A$96:$K$137,'modell_(0i)'!D$94,0)</f>
        <v>0</v>
      </c>
      <c r="E41" s="1">
        <f>VLOOKUP(E26,'modell_(0i)'!$A$96:$K$137,'modell_(0i)'!E$94,0)</f>
        <v>0</v>
      </c>
      <c r="F41" s="1">
        <f>VLOOKUP(F26,'modell_(0i)'!$A$96:$K$137,'modell_(0i)'!F$94,0)</f>
        <v>0</v>
      </c>
      <c r="G41" s="1">
        <f>VLOOKUP(G26,'modell_(0i)'!$A$96:$K$137,'modell_(0i)'!G$94,0)</f>
        <v>0</v>
      </c>
      <c r="H41" s="1">
        <f>VLOOKUP(H26,'modell_(0i)'!$A$96:$K$137,'modell_(0i)'!H$94,0)</f>
        <v>0</v>
      </c>
      <c r="I41" s="1">
        <f>VLOOKUP(I26,'modell_(0i)'!$A$96:$K$137,'modell_(0i)'!I$94,0)</f>
        <v>0</v>
      </c>
      <c r="J41" s="1">
        <f>VLOOKUP(J26,'modell_(0i)'!$A$96:$K$137,'modell_(0i)'!J$94,0)</f>
        <v>0</v>
      </c>
      <c r="K41" s="1">
        <f>VLOOKUP(K26,'modell_(0i)'!$A$96:$K$137,'modell_(0i)'!K$94,0)</f>
        <v>0</v>
      </c>
      <c r="L41" s="1" t="str">
        <f t="shared" si="26"/>
        <v>??</v>
      </c>
      <c r="M41" s="1" t="str">
        <f t="shared" si="26"/>
        <v>t+9</v>
      </c>
      <c r="N41" s="1">
        <f t="shared" si="19"/>
        <v>148</v>
      </c>
    </row>
    <row r="42" spans="1:14" x14ac:dyDescent="0.3">
      <c r="A42" s="1" t="str">
        <f t="shared" ref="A42:M42" si="27">A27</f>
        <v>t+1</v>
      </c>
      <c r="B42" s="1">
        <f>VLOOKUP(B27,'modell_(0i)'!$A$96:$K$137,'modell_(0i)'!B$94,0)</f>
        <v>0</v>
      </c>
      <c r="C42" s="1">
        <f>VLOOKUP(C27,'modell_(0i)'!$A$96:$K$137,'modell_(0i)'!C$94,0)</f>
        <v>0</v>
      </c>
      <c r="D42" s="1">
        <f>VLOOKUP(D27,'modell_(0i)'!$A$96:$K$137,'modell_(0i)'!D$94,0)</f>
        <v>0</v>
      </c>
      <c r="E42" s="1">
        <f>VLOOKUP(E27,'modell_(0i)'!$A$96:$K$137,'modell_(0i)'!E$94,0)</f>
        <v>0</v>
      </c>
      <c r="F42" s="1">
        <f>VLOOKUP(F27,'modell_(0i)'!$A$96:$K$137,'modell_(0i)'!F$94,0)</f>
        <v>0</v>
      </c>
      <c r="G42" s="1">
        <f>VLOOKUP(G27,'modell_(0i)'!$A$96:$K$137,'modell_(0i)'!G$94,0)</f>
        <v>0</v>
      </c>
      <c r="H42" s="1">
        <f>VLOOKUP(H27,'modell_(0i)'!$A$96:$K$137,'modell_(0i)'!H$94,0)</f>
        <v>0</v>
      </c>
      <c r="I42" s="1">
        <f>VLOOKUP(I27,'modell_(0i)'!$A$96:$K$137,'modell_(0i)'!I$94,0)</f>
        <v>0</v>
      </c>
      <c r="J42" s="1">
        <f>VLOOKUP(J27,'modell_(0i)'!$A$96:$K$137,'modell_(0i)'!J$94,0)</f>
        <v>0</v>
      </c>
      <c r="K42" s="1">
        <f>VLOOKUP(K27,'modell_(0i)'!$A$96:$K$137,'modell_(0i)'!K$94,0)</f>
        <v>0</v>
      </c>
      <c r="L42" s="1" t="str">
        <f t="shared" si="27"/>
        <v>??</v>
      </c>
      <c r="M42" s="1" t="str">
        <f t="shared" si="27"/>
        <v>t+10</v>
      </c>
      <c r="N42" s="1">
        <f t="shared" si="19"/>
        <v>0</v>
      </c>
    </row>
    <row r="43" spans="1:14" ht="28.8" x14ac:dyDescent="0.3">
      <c r="N43" s="19" t="s">
        <v>1231</v>
      </c>
    </row>
  </sheetData>
  <phoneticPr fontId="3" type="noConversion"/>
  <pageMargins left="0.7" right="0.7" top="0.78740157499999996" bottom="0.78740157499999996"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0BC8-EE9D-4B6F-AF81-229B9C3D11F2}">
  <dimension ref="A1:B17"/>
  <sheetViews>
    <sheetView tabSelected="1" workbookViewId="0"/>
  </sheetViews>
  <sheetFormatPr defaultColWidth="11.5546875" defaultRowHeight="14.4" x14ac:dyDescent="0.3"/>
  <cols>
    <col min="1" max="1" width="3" bestFit="1" customWidth="1"/>
    <col min="2" max="2" width="94.5546875" bestFit="1" customWidth="1"/>
  </cols>
  <sheetData>
    <row r="1" spans="1:2" x14ac:dyDescent="0.3">
      <c r="A1" t="s">
        <v>1191</v>
      </c>
      <c r="B1" t="s">
        <v>1190</v>
      </c>
    </row>
    <row r="2" spans="1:2" x14ac:dyDescent="0.3">
      <c r="A2">
        <v>1</v>
      </c>
      <c r="B2" t="s">
        <v>1192</v>
      </c>
    </row>
    <row r="3" spans="1:2" x14ac:dyDescent="0.3">
      <c r="A3">
        <v>2</v>
      </c>
      <c r="B3" t="s">
        <v>1194</v>
      </c>
    </row>
    <row r="4" spans="1:2" x14ac:dyDescent="0.3">
      <c r="A4">
        <v>3</v>
      </c>
      <c r="B4" t="s">
        <v>1193</v>
      </c>
    </row>
    <row r="5" spans="1:2" x14ac:dyDescent="0.3">
      <c r="A5">
        <v>4</v>
      </c>
      <c r="B5" t="s">
        <v>1195</v>
      </c>
    </row>
    <row r="6" spans="1:2" x14ac:dyDescent="0.3">
      <c r="A6">
        <v>5</v>
      </c>
      <c r="B6" t="s">
        <v>1196</v>
      </c>
    </row>
    <row r="7" spans="1:2" x14ac:dyDescent="0.3">
      <c r="A7">
        <v>6</v>
      </c>
      <c r="B7" t="s">
        <v>1197</v>
      </c>
    </row>
    <row r="8" spans="1:2" x14ac:dyDescent="0.3">
      <c r="A8">
        <v>7</v>
      </c>
      <c r="B8" s="8" t="s">
        <v>1200</v>
      </c>
    </row>
    <row r="9" spans="1:2" ht="28.8" x14ac:dyDescent="0.3">
      <c r="A9">
        <v>8</v>
      </c>
      <c r="B9" s="37" t="s">
        <v>1201</v>
      </c>
    </row>
    <row r="10" spans="1:2" x14ac:dyDescent="0.3">
      <c r="A10">
        <v>9</v>
      </c>
      <c r="B10" t="s">
        <v>1141</v>
      </c>
    </row>
    <row r="11" spans="1:2" x14ac:dyDescent="0.3">
      <c r="A11">
        <v>10</v>
      </c>
      <c r="B11" t="s">
        <v>1141</v>
      </c>
    </row>
    <row r="12" spans="1:2" x14ac:dyDescent="0.3">
      <c r="A12">
        <v>11</v>
      </c>
      <c r="B12" t="s">
        <v>1141</v>
      </c>
    </row>
    <row r="13" spans="1:2" x14ac:dyDescent="0.3">
      <c r="A13">
        <v>12</v>
      </c>
      <c r="B13" t="s">
        <v>1141</v>
      </c>
    </row>
    <row r="14" spans="1:2" x14ac:dyDescent="0.3">
      <c r="A14">
        <v>13</v>
      </c>
      <c r="B14" t="s">
        <v>1141</v>
      </c>
    </row>
    <row r="15" spans="1:2" x14ac:dyDescent="0.3">
      <c r="A15">
        <v>14</v>
      </c>
      <c r="B15" t="s">
        <v>1141</v>
      </c>
    </row>
    <row r="16" spans="1:2" x14ac:dyDescent="0.3">
      <c r="A16">
        <v>15</v>
      </c>
      <c r="B16" t="s">
        <v>1141</v>
      </c>
    </row>
    <row r="17" spans="1:2" x14ac:dyDescent="0.3">
      <c r="A17">
        <v>16</v>
      </c>
      <c r="B17" t="s">
        <v>1141</v>
      </c>
    </row>
  </sheetData>
  <hyperlinks>
    <hyperlink ref="B8" location="'modell_Ymanup(0i)'!M103" display="Simulationen können anhand von den Treppenhausfunktionen abgeleitet werden…" xr:uid="{FBB4DCA0-9AE9-4F53-9C74-DF0B8EE25A21}"/>
    <hyperlink ref="B9" location="Simulationen!A1" display="Simulation: keine weitere Einnahme mehr für immer mehr Tage, aber regelmässige Ausgaben angenommen… (je ein Szenario für jeden Tag wo keine Einnahme realisiert wird)" xr:uid="{7811E03A-296B-47B3-955C-2E4950ABF248}"/>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874BE-7E25-4293-B94F-D747997EAF3D}">
  <dimension ref="A1:AZ44"/>
  <sheetViews>
    <sheetView zoomScale="37" zoomScaleNormal="140" workbookViewId="0"/>
  </sheetViews>
  <sheetFormatPr defaultColWidth="8.88671875" defaultRowHeight="14.4" x14ac:dyDescent="0.3"/>
  <cols>
    <col min="1" max="1" width="13.109375" bestFit="1" customWidth="1"/>
    <col min="2" max="42" width="3.6640625" bestFit="1" customWidth="1"/>
    <col min="43" max="43" width="3" bestFit="1" customWidth="1"/>
    <col min="44" max="45" width="2.6640625" bestFit="1" customWidth="1"/>
    <col min="46" max="50" width="3" bestFit="1" customWidth="1"/>
    <col min="51" max="51" width="2.6640625" bestFit="1" customWidth="1"/>
    <col min="52" max="52" width="3" bestFit="1" customWidth="1"/>
  </cols>
  <sheetData>
    <row r="1" spans="1:52" ht="15" thickBot="1" x14ac:dyDescent="0.35"/>
    <row r="2" spans="1:52" x14ac:dyDescent="0.3">
      <c r="A2" t="str">
        <f>Datengrundlage!I2</f>
        <v>Zeit</v>
      </c>
      <c r="B2" s="11">
        <v>-50</v>
      </c>
      <c r="C2" s="12">
        <v>-49</v>
      </c>
      <c r="D2" s="12">
        <v>-48</v>
      </c>
      <c r="E2" s="12">
        <v>-47</v>
      </c>
      <c r="F2" s="12">
        <v>-46</v>
      </c>
      <c r="G2" s="12">
        <v>-45</v>
      </c>
      <c r="H2" s="12">
        <v>-44</v>
      </c>
      <c r="I2" s="12">
        <v>-43</v>
      </c>
      <c r="J2" s="12">
        <v>-42</v>
      </c>
      <c r="K2" s="12">
        <v>-41</v>
      </c>
      <c r="L2" s="12">
        <v>-40</v>
      </c>
      <c r="M2" s="12">
        <v>-39</v>
      </c>
      <c r="N2" s="12">
        <v>-38</v>
      </c>
      <c r="O2" s="12">
        <v>-37</v>
      </c>
      <c r="P2" s="12">
        <v>-36</v>
      </c>
      <c r="Q2" s="12">
        <v>-35</v>
      </c>
      <c r="R2" s="12">
        <v>-34</v>
      </c>
      <c r="S2" s="12">
        <v>-33</v>
      </c>
      <c r="T2" s="12">
        <v>-32</v>
      </c>
      <c r="U2" s="12">
        <v>-31</v>
      </c>
      <c r="V2" s="12">
        <v>-30</v>
      </c>
      <c r="W2" s="12">
        <v>-29</v>
      </c>
      <c r="X2" s="12">
        <v>-28</v>
      </c>
      <c r="Y2" s="12">
        <v>-27</v>
      </c>
      <c r="Z2" s="12">
        <v>-26</v>
      </c>
      <c r="AA2" s="12">
        <v>-25</v>
      </c>
      <c r="AB2" s="12">
        <v>-24</v>
      </c>
      <c r="AC2" s="12">
        <v>-23</v>
      </c>
      <c r="AD2" s="12">
        <v>-22</v>
      </c>
      <c r="AE2" s="12">
        <v>-21</v>
      </c>
      <c r="AF2" s="12">
        <v>-20</v>
      </c>
      <c r="AG2" s="12">
        <v>-19</v>
      </c>
      <c r="AH2" s="12">
        <v>-18</v>
      </c>
      <c r="AI2" s="12">
        <v>-17</v>
      </c>
      <c r="AJ2" s="12">
        <v>-16</v>
      </c>
      <c r="AK2" s="12">
        <v>-15</v>
      </c>
      <c r="AL2" s="12">
        <v>-14</v>
      </c>
      <c r="AM2" s="12">
        <v>-13</v>
      </c>
      <c r="AN2" s="12">
        <v>-12</v>
      </c>
      <c r="AO2" s="12">
        <v>-11</v>
      </c>
      <c r="AP2" s="12">
        <v>-10</v>
      </c>
      <c r="AQ2" s="12">
        <v>-9</v>
      </c>
      <c r="AR2" s="12">
        <v>-8</v>
      </c>
      <c r="AS2" s="12">
        <v>-7</v>
      </c>
      <c r="AT2" s="12">
        <v>-6</v>
      </c>
      <c r="AU2" s="12">
        <v>-5</v>
      </c>
      <c r="AV2" s="12">
        <v>-4</v>
      </c>
      <c r="AW2" s="12">
        <v>-3</v>
      </c>
      <c r="AX2" s="12">
        <v>-2</v>
      </c>
      <c r="AY2" s="12">
        <v>-1</v>
      </c>
      <c r="AZ2" s="13">
        <v>0</v>
      </c>
    </row>
    <row r="3" spans="1:52" ht="15" thickBot="1" x14ac:dyDescent="0.35">
      <c r="A3" t="str">
        <f>Datengrundlage!J2</f>
        <v>Stück im Lager</v>
      </c>
      <c r="B3" s="14">
        <f>Datengrundlage!J3</f>
        <v>59</v>
      </c>
      <c r="C3" s="15">
        <v>77</v>
      </c>
      <c r="D3" s="15">
        <v>72</v>
      </c>
      <c r="E3" s="15">
        <v>23</v>
      </c>
      <c r="F3" s="15">
        <v>57</v>
      </c>
      <c r="G3" s="15">
        <v>84</v>
      </c>
      <c r="H3" s="15">
        <v>3</v>
      </c>
      <c r="I3" s="15">
        <v>68</v>
      </c>
      <c r="J3" s="15">
        <v>89</v>
      </c>
      <c r="K3" s="15">
        <v>85</v>
      </c>
      <c r="L3" s="18">
        <v>80</v>
      </c>
      <c r="M3" s="15">
        <v>33</v>
      </c>
      <c r="N3" s="15">
        <v>87</v>
      </c>
      <c r="O3" s="15">
        <v>60</v>
      </c>
      <c r="P3" s="15">
        <v>18</v>
      </c>
      <c r="Q3" s="15">
        <v>8</v>
      </c>
      <c r="R3" s="15">
        <v>57</v>
      </c>
      <c r="S3" s="15">
        <v>17</v>
      </c>
      <c r="T3" s="15">
        <v>49</v>
      </c>
      <c r="U3" s="15">
        <v>55</v>
      </c>
      <c r="V3" s="15">
        <v>78</v>
      </c>
      <c r="W3" s="15">
        <v>63</v>
      </c>
      <c r="X3" s="15">
        <v>15</v>
      </c>
      <c r="Y3" s="15">
        <v>33</v>
      </c>
      <c r="Z3" s="15">
        <v>29</v>
      </c>
      <c r="AA3" s="15">
        <v>11</v>
      </c>
      <c r="AB3" s="15">
        <v>57</v>
      </c>
      <c r="AC3" s="15">
        <v>13</v>
      </c>
      <c r="AD3" s="15">
        <v>93</v>
      </c>
      <c r="AE3" s="15">
        <v>4</v>
      </c>
      <c r="AF3" s="15">
        <v>12</v>
      </c>
      <c r="AG3" s="15">
        <v>21</v>
      </c>
      <c r="AH3" s="15">
        <v>36</v>
      </c>
      <c r="AI3" s="15">
        <v>89</v>
      </c>
      <c r="AJ3" s="15">
        <v>2</v>
      </c>
      <c r="AK3" s="15">
        <v>30</v>
      </c>
      <c r="AL3" s="15">
        <v>60</v>
      </c>
      <c r="AM3" s="15">
        <v>20</v>
      </c>
      <c r="AN3" s="15">
        <v>95</v>
      </c>
      <c r="AO3" s="15">
        <v>54</v>
      </c>
      <c r="AP3" s="15">
        <v>67</v>
      </c>
      <c r="AQ3" s="15">
        <v>88</v>
      </c>
      <c r="AR3" s="15">
        <v>9</v>
      </c>
      <c r="AS3" s="15">
        <v>6</v>
      </c>
      <c r="AT3" s="15">
        <v>54</v>
      </c>
      <c r="AU3" s="15">
        <v>68</v>
      </c>
      <c r="AV3" s="15">
        <v>86</v>
      </c>
      <c r="AW3" s="15">
        <v>59</v>
      </c>
      <c r="AX3" s="15">
        <v>66</v>
      </c>
      <c r="AY3" s="15">
        <v>8</v>
      </c>
      <c r="AZ3" s="16">
        <v>83</v>
      </c>
    </row>
    <row r="4" spans="1:52" x14ac:dyDescent="0.3">
      <c r="B4">
        <f t="shared" ref="B4:J19" si="0">C3</f>
        <v>77</v>
      </c>
      <c r="C4">
        <f t="shared" si="0"/>
        <v>72</v>
      </c>
      <c r="D4">
        <f t="shared" si="0"/>
        <v>23</v>
      </c>
      <c r="E4">
        <f t="shared" si="0"/>
        <v>57</v>
      </c>
      <c r="F4">
        <f t="shared" si="0"/>
        <v>84</v>
      </c>
      <c r="G4">
        <f t="shared" si="0"/>
        <v>3</v>
      </c>
      <c r="H4">
        <f t="shared" si="0"/>
        <v>68</v>
      </c>
      <c r="I4">
        <f t="shared" si="0"/>
        <v>89</v>
      </c>
      <c r="J4">
        <f>K3</f>
        <v>85</v>
      </c>
      <c r="K4" s="17">
        <f>L3</f>
        <v>80</v>
      </c>
    </row>
    <row r="5" spans="1:52" x14ac:dyDescent="0.3">
      <c r="B5">
        <f t="shared" si="0"/>
        <v>72</v>
      </c>
      <c r="C5">
        <f t="shared" si="0"/>
        <v>23</v>
      </c>
      <c r="D5">
        <f t="shared" si="0"/>
        <v>57</v>
      </c>
      <c r="E5">
        <f t="shared" si="0"/>
        <v>84</v>
      </c>
      <c r="F5">
        <f t="shared" si="0"/>
        <v>3</v>
      </c>
      <c r="G5">
        <f t="shared" si="0"/>
        <v>68</v>
      </c>
      <c r="H5">
        <f t="shared" si="0"/>
        <v>89</v>
      </c>
      <c r="I5">
        <f t="shared" si="0"/>
        <v>85</v>
      </c>
      <c r="J5">
        <f t="shared" si="0"/>
        <v>80</v>
      </c>
      <c r="K5">
        <v>33</v>
      </c>
    </row>
    <row r="6" spans="1:52" x14ac:dyDescent="0.3">
      <c r="B6">
        <f t="shared" si="0"/>
        <v>23</v>
      </c>
      <c r="C6">
        <f t="shared" si="0"/>
        <v>57</v>
      </c>
      <c r="D6">
        <f t="shared" si="0"/>
        <v>84</v>
      </c>
      <c r="E6">
        <f t="shared" si="0"/>
        <v>3</v>
      </c>
      <c r="F6">
        <f t="shared" si="0"/>
        <v>68</v>
      </c>
      <c r="G6">
        <f t="shared" si="0"/>
        <v>89</v>
      </c>
      <c r="H6">
        <f t="shared" si="0"/>
        <v>85</v>
      </c>
      <c r="I6">
        <f t="shared" si="0"/>
        <v>80</v>
      </c>
      <c r="J6">
        <f t="shared" si="0"/>
        <v>33</v>
      </c>
      <c r="K6">
        <v>87</v>
      </c>
    </row>
    <row r="7" spans="1:52" x14ac:dyDescent="0.3">
      <c r="B7">
        <f t="shared" si="0"/>
        <v>57</v>
      </c>
      <c r="C7">
        <f t="shared" si="0"/>
        <v>84</v>
      </c>
      <c r="D7">
        <f t="shared" si="0"/>
        <v>3</v>
      </c>
      <c r="E7">
        <f t="shared" si="0"/>
        <v>68</v>
      </c>
      <c r="F7">
        <f t="shared" si="0"/>
        <v>89</v>
      </c>
      <c r="G7">
        <f t="shared" si="0"/>
        <v>85</v>
      </c>
      <c r="H7">
        <f t="shared" si="0"/>
        <v>80</v>
      </c>
      <c r="I7">
        <f t="shared" si="0"/>
        <v>33</v>
      </c>
      <c r="J7">
        <f t="shared" si="0"/>
        <v>87</v>
      </c>
      <c r="K7">
        <v>60</v>
      </c>
    </row>
    <row r="8" spans="1:52" x14ac:dyDescent="0.3">
      <c r="B8">
        <f t="shared" si="0"/>
        <v>84</v>
      </c>
      <c r="C8">
        <f t="shared" si="0"/>
        <v>3</v>
      </c>
      <c r="D8">
        <f t="shared" si="0"/>
        <v>68</v>
      </c>
      <c r="E8">
        <f t="shared" si="0"/>
        <v>89</v>
      </c>
      <c r="F8">
        <f t="shared" si="0"/>
        <v>85</v>
      </c>
      <c r="G8">
        <f t="shared" si="0"/>
        <v>80</v>
      </c>
      <c r="H8">
        <f t="shared" si="0"/>
        <v>33</v>
      </c>
      <c r="I8">
        <f t="shared" si="0"/>
        <v>87</v>
      </c>
      <c r="J8">
        <f t="shared" si="0"/>
        <v>60</v>
      </c>
      <c r="K8">
        <v>18</v>
      </c>
    </row>
    <row r="9" spans="1:52" x14ac:dyDescent="0.3">
      <c r="B9">
        <f t="shared" si="0"/>
        <v>3</v>
      </c>
      <c r="C9">
        <f t="shared" si="0"/>
        <v>68</v>
      </c>
      <c r="D9">
        <f t="shared" si="0"/>
        <v>89</v>
      </c>
      <c r="E9">
        <f t="shared" si="0"/>
        <v>85</v>
      </c>
      <c r="F9">
        <f t="shared" si="0"/>
        <v>80</v>
      </c>
      <c r="G9">
        <f t="shared" si="0"/>
        <v>33</v>
      </c>
      <c r="H9">
        <f t="shared" si="0"/>
        <v>87</v>
      </c>
      <c r="I9">
        <f t="shared" si="0"/>
        <v>60</v>
      </c>
      <c r="J9">
        <f t="shared" si="0"/>
        <v>18</v>
      </c>
      <c r="K9">
        <v>8</v>
      </c>
    </row>
    <row r="10" spans="1:52" x14ac:dyDescent="0.3">
      <c r="B10">
        <f t="shared" si="0"/>
        <v>68</v>
      </c>
      <c r="C10">
        <f t="shared" si="0"/>
        <v>89</v>
      </c>
      <c r="D10">
        <f t="shared" si="0"/>
        <v>85</v>
      </c>
      <c r="E10">
        <f t="shared" si="0"/>
        <v>80</v>
      </c>
      <c r="F10">
        <f t="shared" si="0"/>
        <v>33</v>
      </c>
      <c r="G10">
        <f t="shared" si="0"/>
        <v>87</v>
      </c>
      <c r="H10">
        <f t="shared" si="0"/>
        <v>60</v>
      </c>
      <c r="I10">
        <f t="shared" si="0"/>
        <v>18</v>
      </c>
      <c r="J10">
        <f t="shared" si="0"/>
        <v>8</v>
      </c>
      <c r="K10">
        <v>57</v>
      </c>
    </row>
    <row r="11" spans="1:52" x14ac:dyDescent="0.3">
      <c r="B11">
        <f t="shared" si="0"/>
        <v>89</v>
      </c>
      <c r="C11">
        <f t="shared" si="0"/>
        <v>85</v>
      </c>
      <c r="D11">
        <f t="shared" si="0"/>
        <v>80</v>
      </c>
      <c r="E11">
        <f t="shared" si="0"/>
        <v>33</v>
      </c>
      <c r="F11">
        <f t="shared" si="0"/>
        <v>87</v>
      </c>
      <c r="G11">
        <f t="shared" si="0"/>
        <v>60</v>
      </c>
      <c r="H11">
        <f t="shared" si="0"/>
        <v>18</v>
      </c>
      <c r="I11">
        <f t="shared" si="0"/>
        <v>8</v>
      </c>
      <c r="J11">
        <f t="shared" si="0"/>
        <v>57</v>
      </c>
      <c r="K11">
        <v>17</v>
      </c>
    </row>
    <row r="12" spans="1:52" x14ac:dyDescent="0.3">
      <c r="B12">
        <f t="shared" si="0"/>
        <v>85</v>
      </c>
      <c r="C12">
        <f t="shared" si="0"/>
        <v>80</v>
      </c>
      <c r="D12">
        <f t="shared" si="0"/>
        <v>33</v>
      </c>
      <c r="E12">
        <f t="shared" si="0"/>
        <v>87</v>
      </c>
      <c r="F12">
        <f t="shared" si="0"/>
        <v>60</v>
      </c>
      <c r="G12">
        <f t="shared" si="0"/>
        <v>18</v>
      </c>
      <c r="H12">
        <f t="shared" si="0"/>
        <v>8</v>
      </c>
      <c r="I12">
        <f t="shared" si="0"/>
        <v>57</v>
      </c>
      <c r="J12">
        <f t="shared" si="0"/>
        <v>17</v>
      </c>
      <c r="K12">
        <v>49</v>
      </c>
    </row>
    <row r="13" spans="1:52" x14ac:dyDescent="0.3">
      <c r="B13">
        <f t="shared" si="0"/>
        <v>80</v>
      </c>
      <c r="C13">
        <f t="shared" si="0"/>
        <v>33</v>
      </c>
      <c r="D13">
        <f t="shared" si="0"/>
        <v>87</v>
      </c>
      <c r="E13">
        <f t="shared" si="0"/>
        <v>60</v>
      </c>
      <c r="F13">
        <f t="shared" si="0"/>
        <v>18</v>
      </c>
      <c r="G13">
        <f t="shared" si="0"/>
        <v>8</v>
      </c>
      <c r="H13">
        <f t="shared" si="0"/>
        <v>57</v>
      </c>
      <c r="I13">
        <f t="shared" si="0"/>
        <v>17</v>
      </c>
      <c r="J13">
        <f t="shared" si="0"/>
        <v>49</v>
      </c>
      <c r="K13">
        <v>55</v>
      </c>
    </row>
    <row r="14" spans="1:52" x14ac:dyDescent="0.3">
      <c r="B14">
        <f t="shared" si="0"/>
        <v>33</v>
      </c>
      <c r="C14">
        <f t="shared" si="0"/>
        <v>87</v>
      </c>
      <c r="D14">
        <f t="shared" si="0"/>
        <v>60</v>
      </c>
      <c r="E14">
        <f t="shared" si="0"/>
        <v>18</v>
      </c>
      <c r="F14">
        <f t="shared" si="0"/>
        <v>8</v>
      </c>
      <c r="G14">
        <f t="shared" si="0"/>
        <v>57</v>
      </c>
      <c r="H14">
        <f t="shared" si="0"/>
        <v>17</v>
      </c>
      <c r="I14">
        <f t="shared" si="0"/>
        <v>49</v>
      </c>
      <c r="J14">
        <f t="shared" si="0"/>
        <v>55</v>
      </c>
      <c r="K14">
        <v>78</v>
      </c>
    </row>
    <row r="15" spans="1:52" x14ac:dyDescent="0.3">
      <c r="B15">
        <f t="shared" si="0"/>
        <v>87</v>
      </c>
      <c r="C15">
        <f t="shared" si="0"/>
        <v>60</v>
      </c>
      <c r="D15">
        <f t="shared" si="0"/>
        <v>18</v>
      </c>
      <c r="E15">
        <f t="shared" si="0"/>
        <v>8</v>
      </c>
      <c r="F15">
        <f t="shared" si="0"/>
        <v>57</v>
      </c>
      <c r="G15">
        <f t="shared" si="0"/>
        <v>17</v>
      </c>
      <c r="H15">
        <f t="shared" si="0"/>
        <v>49</v>
      </c>
      <c r="I15">
        <f t="shared" si="0"/>
        <v>55</v>
      </c>
      <c r="J15">
        <f t="shared" si="0"/>
        <v>78</v>
      </c>
      <c r="K15">
        <v>63</v>
      </c>
    </row>
    <row r="16" spans="1:52" x14ac:dyDescent="0.3">
      <c r="B16">
        <f t="shared" si="0"/>
        <v>60</v>
      </c>
      <c r="C16">
        <f t="shared" si="0"/>
        <v>18</v>
      </c>
      <c r="D16">
        <f t="shared" si="0"/>
        <v>8</v>
      </c>
      <c r="E16">
        <f t="shared" si="0"/>
        <v>57</v>
      </c>
      <c r="F16">
        <f t="shared" si="0"/>
        <v>17</v>
      </c>
      <c r="G16">
        <f t="shared" si="0"/>
        <v>49</v>
      </c>
      <c r="H16">
        <f t="shared" si="0"/>
        <v>55</v>
      </c>
      <c r="I16">
        <f t="shared" si="0"/>
        <v>78</v>
      </c>
      <c r="J16">
        <f t="shared" si="0"/>
        <v>63</v>
      </c>
      <c r="K16">
        <v>15</v>
      </c>
    </row>
    <row r="17" spans="2:11" x14ac:dyDescent="0.3">
      <c r="B17">
        <f t="shared" si="0"/>
        <v>18</v>
      </c>
      <c r="C17">
        <f t="shared" si="0"/>
        <v>8</v>
      </c>
      <c r="D17">
        <f t="shared" si="0"/>
        <v>57</v>
      </c>
      <c r="E17">
        <f t="shared" si="0"/>
        <v>17</v>
      </c>
      <c r="F17">
        <f t="shared" si="0"/>
        <v>49</v>
      </c>
      <c r="G17">
        <f t="shared" si="0"/>
        <v>55</v>
      </c>
      <c r="H17">
        <f t="shared" si="0"/>
        <v>78</v>
      </c>
      <c r="I17">
        <f t="shared" si="0"/>
        <v>63</v>
      </c>
      <c r="J17">
        <f t="shared" si="0"/>
        <v>15</v>
      </c>
      <c r="K17">
        <v>33</v>
      </c>
    </row>
    <row r="18" spans="2:11" x14ac:dyDescent="0.3">
      <c r="B18">
        <f t="shared" si="0"/>
        <v>8</v>
      </c>
      <c r="C18">
        <f t="shared" si="0"/>
        <v>57</v>
      </c>
      <c r="D18">
        <f t="shared" si="0"/>
        <v>17</v>
      </c>
      <c r="E18">
        <f t="shared" si="0"/>
        <v>49</v>
      </c>
      <c r="F18">
        <f t="shared" si="0"/>
        <v>55</v>
      </c>
      <c r="G18">
        <f t="shared" si="0"/>
        <v>78</v>
      </c>
      <c r="H18">
        <f t="shared" si="0"/>
        <v>63</v>
      </c>
      <c r="I18">
        <f t="shared" si="0"/>
        <v>15</v>
      </c>
      <c r="J18">
        <f t="shared" si="0"/>
        <v>33</v>
      </c>
      <c r="K18">
        <v>29</v>
      </c>
    </row>
    <row r="19" spans="2:11" x14ac:dyDescent="0.3">
      <c r="B19">
        <f t="shared" si="0"/>
        <v>57</v>
      </c>
      <c r="C19">
        <f t="shared" si="0"/>
        <v>17</v>
      </c>
      <c r="D19">
        <f t="shared" si="0"/>
        <v>49</v>
      </c>
      <c r="E19">
        <f t="shared" si="0"/>
        <v>55</v>
      </c>
      <c r="F19">
        <f t="shared" si="0"/>
        <v>78</v>
      </c>
      <c r="G19">
        <f t="shared" si="0"/>
        <v>63</v>
      </c>
      <c r="H19">
        <f t="shared" si="0"/>
        <v>15</v>
      </c>
      <c r="I19">
        <f t="shared" si="0"/>
        <v>33</v>
      </c>
      <c r="J19">
        <f t="shared" si="0"/>
        <v>29</v>
      </c>
      <c r="K19">
        <v>11</v>
      </c>
    </row>
    <row r="20" spans="2:11" x14ac:dyDescent="0.3">
      <c r="B20">
        <f t="shared" ref="B20:J44" si="1">C19</f>
        <v>17</v>
      </c>
      <c r="C20">
        <f t="shared" si="1"/>
        <v>49</v>
      </c>
      <c r="D20">
        <f t="shared" si="1"/>
        <v>55</v>
      </c>
      <c r="E20">
        <f t="shared" si="1"/>
        <v>78</v>
      </c>
      <c r="F20">
        <f t="shared" si="1"/>
        <v>63</v>
      </c>
      <c r="G20">
        <f t="shared" si="1"/>
        <v>15</v>
      </c>
      <c r="H20">
        <f t="shared" si="1"/>
        <v>33</v>
      </c>
      <c r="I20">
        <f t="shared" si="1"/>
        <v>29</v>
      </c>
      <c r="J20">
        <f t="shared" si="1"/>
        <v>11</v>
      </c>
      <c r="K20">
        <v>57</v>
      </c>
    </row>
    <row r="21" spans="2:11" x14ac:dyDescent="0.3">
      <c r="B21">
        <f t="shared" si="1"/>
        <v>49</v>
      </c>
      <c r="C21">
        <f t="shared" si="1"/>
        <v>55</v>
      </c>
      <c r="D21">
        <f t="shared" si="1"/>
        <v>78</v>
      </c>
      <c r="E21">
        <f t="shared" si="1"/>
        <v>63</v>
      </c>
      <c r="F21">
        <f t="shared" si="1"/>
        <v>15</v>
      </c>
      <c r="G21">
        <f t="shared" si="1"/>
        <v>33</v>
      </c>
      <c r="H21">
        <f t="shared" si="1"/>
        <v>29</v>
      </c>
      <c r="I21">
        <f t="shared" si="1"/>
        <v>11</v>
      </c>
      <c r="J21">
        <f t="shared" si="1"/>
        <v>57</v>
      </c>
      <c r="K21">
        <v>13</v>
      </c>
    </row>
    <row r="22" spans="2:11" x14ac:dyDescent="0.3">
      <c r="B22">
        <f t="shared" si="1"/>
        <v>55</v>
      </c>
      <c r="C22">
        <f t="shared" si="1"/>
        <v>78</v>
      </c>
      <c r="D22">
        <f t="shared" si="1"/>
        <v>63</v>
      </c>
      <c r="E22">
        <f t="shared" si="1"/>
        <v>15</v>
      </c>
      <c r="F22">
        <f t="shared" si="1"/>
        <v>33</v>
      </c>
      <c r="G22">
        <f t="shared" si="1"/>
        <v>29</v>
      </c>
      <c r="H22">
        <f t="shared" si="1"/>
        <v>11</v>
      </c>
      <c r="I22">
        <f t="shared" si="1"/>
        <v>57</v>
      </c>
      <c r="J22">
        <f t="shared" si="1"/>
        <v>13</v>
      </c>
      <c r="K22">
        <v>93</v>
      </c>
    </row>
    <row r="23" spans="2:11" x14ac:dyDescent="0.3">
      <c r="B23">
        <f t="shared" si="1"/>
        <v>78</v>
      </c>
      <c r="C23">
        <f t="shared" si="1"/>
        <v>63</v>
      </c>
      <c r="D23">
        <f t="shared" si="1"/>
        <v>15</v>
      </c>
      <c r="E23">
        <f t="shared" si="1"/>
        <v>33</v>
      </c>
      <c r="F23">
        <f t="shared" si="1"/>
        <v>29</v>
      </c>
      <c r="G23">
        <f t="shared" si="1"/>
        <v>11</v>
      </c>
      <c r="H23">
        <f t="shared" si="1"/>
        <v>57</v>
      </c>
      <c r="I23">
        <f t="shared" si="1"/>
        <v>13</v>
      </c>
      <c r="J23">
        <f t="shared" si="1"/>
        <v>93</v>
      </c>
      <c r="K23">
        <v>4</v>
      </c>
    </row>
    <row r="24" spans="2:11" x14ac:dyDescent="0.3">
      <c r="B24">
        <f t="shared" si="1"/>
        <v>63</v>
      </c>
      <c r="C24">
        <f t="shared" si="1"/>
        <v>15</v>
      </c>
      <c r="D24">
        <f t="shared" si="1"/>
        <v>33</v>
      </c>
      <c r="E24">
        <f t="shared" si="1"/>
        <v>29</v>
      </c>
      <c r="F24">
        <f t="shared" si="1"/>
        <v>11</v>
      </c>
      <c r="G24">
        <f t="shared" si="1"/>
        <v>57</v>
      </c>
      <c r="H24">
        <f t="shared" si="1"/>
        <v>13</v>
      </c>
      <c r="I24">
        <f t="shared" si="1"/>
        <v>93</v>
      </c>
      <c r="J24">
        <f t="shared" si="1"/>
        <v>4</v>
      </c>
      <c r="K24">
        <v>12</v>
      </c>
    </row>
    <row r="25" spans="2:11" x14ac:dyDescent="0.3">
      <c r="B25">
        <f t="shared" si="1"/>
        <v>15</v>
      </c>
      <c r="C25">
        <f t="shared" si="1"/>
        <v>33</v>
      </c>
      <c r="D25">
        <f t="shared" si="1"/>
        <v>29</v>
      </c>
      <c r="E25">
        <f t="shared" si="1"/>
        <v>11</v>
      </c>
      <c r="F25">
        <f t="shared" si="1"/>
        <v>57</v>
      </c>
      <c r="G25">
        <f t="shared" si="1"/>
        <v>13</v>
      </c>
      <c r="H25">
        <f t="shared" si="1"/>
        <v>93</v>
      </c>
      <c r="I25">
        <f t="shared" si="1"/>
        <v>4</v>
      </c>
      <c r="J25">
        <f t="shared" si="1"/>
        <v>12</v>
      </c>
      <c r="K25">
        <v>21</v>
      </c>
    </row>
    <row r="26" spans="2:11" x14ac:dyDescent="0.3">
      <c r="B26">
        <f t="shared" si="1"/>
        <v>33</v>
      </c>
      <c r="C26">
        <f t="shared" si="1"/>
        <v>29</v>
      </c>
      <c r="D26">
        <f t="shared" si="1"/>
        <v>11</v>
      </c>
      <c r="E26">
        <f t="shared" si="1"/>
        <v>57</v>
      </c>
      <c r="F26">
        <f t="shared" si="1"/>
        <v>13</v>
      </c>
      <c r="G26">
        <f t="shared" si="1"/>
        <v>93</v>
      </c>
      <c r="H26">
        <f t="shared" si="1"/>
        <v>4</v>
      </c>
      <c r="I26">
        <f t="shared" si="1"/>
        <v>12</v>
      </c>
      <c r="J26">
        <f t="shared" si="1"/>
        <v>21</v>
      </c>
      <c r="K26">
        <v>36</v>
      </c>
    </row>
    <row r="27" spans="2:11" x14ac:dyDescent="0.3">
      <c r="B27">
        <f t="shared" si="1"/>
        <v>29</v>
      </c>
      <c r="C27">
        <f t="shared" si="1"/>
        <v>11</v>
      </c>
      <c r="D27">
        <f t="shared" si="1"/>
        <v>57</v>
      </c>
      <c r="E27">
        <f t="shared" si="1"/>
        <v>13</v>
      </c>
      <c r="F27">
        <f t="shared" si="1"/>
        <v>93</v>
      </c>
      <c r="G27">
        <f t="shared" si="1"/>
        <v>4</v>
      </c>
      <c r="H27">
        <f t="shared" si="1"/>
        <v>12</v>
      </c>
      <c r="I27">
        <f t="shared" si="1"/>
        <v>21</v>
      </c>
      <c r="J27">
        <f t="shared" si="1"/>
        <v>36</v>
      </c>
      <c r="K27">
        <v>89</v>
      </c>
    </row>
    <row r="28" spans="2:11" x14ac:dyDescent="0.3">
      <c r="B28">
        <f t="shared" si="1"/>
        <v>11</v>
      </c>
      <c r="C28">
        <f t="shared" si="1"/>
        <v>57</v>
      </c>
      <c r="D28">
        <f t="shared" si="1"/>
        <v>13</v>
      </c>
      <c r="E28">
        <f t="shared" si="1"/>
        <v>93</v>
      </c>
      <c r="F28">
        <f t="shared" si="1"/>
        <v>4</v>
      </c>
      <c r="G28">
        <f t="shared" si="1"/>
        <v>12</v>
      </c>
      <c r="H28">
        <f t="shared" si="1"/>
        <v>21</v>
      </c>
      <c r="I28">
        <f t="shared" si="1"/>
        <v>36</v>
      </c>
      <c r="J28">
        <f t="shared" si="1"/>
        <v>89</v>
      </c>
      <c r="K28">
        <v>2</v>
      </c>
    </row>
    <row r="29" spans="2:11" x14ac:dyDescent="0.3">
      <c r="B29">
        <f t="shared" si="1"/>
        <v>57</v>
      </c>
      <c r="C29">
        <f t="shared" si="1"/>
        <v>13</v>
      </c>
      <c r="D29">
        <f t="shared" si="1"/>
        <v>93</v>
      </c>
      <c r="E29">
        <f t="shared" si="1"/>
        <v>4</v>
      </c>
      <c r="F29">
        <f t="shared" si="1"/>
        <v>12</v>
      </c>
      <c r="G29">
        <f t="shared" si="1"/>
        <v>21</v>
      </c>
      <c r="H29">
        <f t="shared" si="1"/>
        <v>36</v>
      </c>
      <c r="I29">
        <f t="shared" si="1"/>
        <v>89</v>
      </c>
      <c r="J29">
        <f t="shared" si="1"/>
        <v>2</v>
      </c>
      <c r="K29">
        <v>30</v>
      </c>
    </row>
    <row r="30" spans="2:11" x14ac:dyDescent="0.3">
      <c r="B30">
        <f t="shared" si="1"/>
        <v>13</v>
      </c>
      <c r="C30">
        <f t="shared" si="1"/>
        <v>93</v>
      </c>
      <c r="D30">
        <f t="shared" si="1"/>
        <v>4</v>
      </c>
      <c r="E30">
        <f t="shared" si="1"/>
        <v>12</v>
      </c>
      <c r="F30">
        <f t="shared" si="1"/>
        <v>21</v>
      </c>
      <c r="G30">
        <f t="shared" si="1"/>
        <v>36</v>
      </c>
      <c r="H30">
        <f t="shared" si="1"/>
        <v>89</v>
      </c>
      <c r="I30">
        <f t="shared" si="1"/>
        <v>2</v>
      </c>
      <c r="J30">
        <f t="shared" si="1"/>
        <v>30</v>
      </c>
      <c r="K30">
        <v>60</v>
      </c>
    </row>
    <row r="31" spans="2:11" x14ac:dyDescent="0.3">
      <c r="B31">
        <f t="shared" si="1"/>
        <v>93</v>
      </c>
      <c r="C31">
        <f t="shared" si="1"/>
        <v>4</v>
      </c>
      <c r="D31">
        <f t="shared" si="1"/>
        <v>12</v>
      </c>
      <c r="E31">
        <f t="shared" si="1"/>
        <v>21</v>
      </c>
      <c r="F31">
        <f t="shared" si="1"/>
        <v>36</v>
      </c>
      <c r="G31">
        <f t="shared" si="1"/>
        <v>89</v>
      </c>
      <c r="H31">
        <f t="shared" si="1"/>
        <v>2</v>
      </c>
      <c r="I31">
        <f t="shared" si="1"/>
        <v>30</v>
      </c>
      <c r="J31">
        <f t="shared" si="1"/>
        <v>60</v>
      </c>
      <c r="K31">
        <v>20</v>
      </c>
    </row>
    <row r="32" spans="2:11" x14ac:dyDescent="0.3">
      <c r="B32">
        <f t="shared" si="1"/>
        <v>4</v>
      </c>
      <c r="C32">
        <f t="shared" si="1"/>
        <v>12</v>
      </c>
      <c r="D32">
        <f t="shared" si="1"/>
        <v>21</v>
      </c>
      <c r="E32">
        <f t="shared" si="1"/>
        <v>36</v>
      </c>
      <c r="F32">
        <f t="shared" si="1"/>
        <v>89</v>
      </c>
      <c r="G32">
        <f t="shared" si="1"/>
        <v>2</v>
      </c>
      <c r="H32">
        <f t="shared" si="1"/>
        <v>30</v>
      </c>
      <c r="I32">
        <f t="shared" si="1"/>
        <v>60</v>
      </c>
      <c r="J32">
        <f t="shared" si="1"/>
        <v>20</v>
      </c>
      <c r="K32">
        <v>95</v>
      </c>
    </row>
    <row r="33" spans="2:11" x14ac:dyDescent="0.3">
      <c r="B33">
        <f t="shared" si="1"/>
        <v>12</v>
      </c>
      <c r="C33">
        <f t="shared" si="1"/>
        <v>21</v>
      </c>
      <c r="D33">
        <f t="shared" si="1"/>
        <v>36</v>
      </c>
      <c r="E33">
        <f t="shared" si="1"/>
        <v>89</v>
      </c>
      <c r="F33">
        <f t="shared" si="1"/>
        <v>2</v>
      </c>
      <c r="G33">
        <f t="shared" si="1"/>
        <v>30</v>
      </c>
      <c r="H33">
        <f t="shared" si="1"/>
        <v>60</v>
      </c>
      <c r="I33">
        <f t="shared" si="1"/>
        <v>20</v>
      </c>
      <c r="J33">
        <f t="shared" si="1"/>
        <v>95</v>
      </c>
      <c r="K33">
        <v>54</v>
      </c>
    </row>
    <row r="34" spans="2:11" x14ac:dyDescent="0.3">
      <c r="B34">
        <f t="shared" si="1"/>
        <v>21</v>
      </c>
      <c r="C34">
        <f t="shared" si="1"/>
        <v>36</v>
      </c>
      <c r="D34">
        <f t="shared" si="1"/>
        <v>89</v>
      </c>
      <c r="E34">
        <f t="shared" si="1"/>
        <v>2</v>
      </c>
      <c r="F34">
        <f t="shared" si="1"/>
        <v>30</v>
      </c>
      <c r="G34">
        <f t="shared" si="1"/>
        <v>60</v>
      </c>
      <c r="H34">
        <f t="shared" si="1"/>
        <v>20</v>
      </c>
      <c r="I34">
        <f t="shared" si="1"/>
        <v>95</v>
      </c>
      <c r="J34">
        <f t="shared" si="1"/>
        <v>54</v>
      </c>
      <c r="K34">
        <v>67</v>
      </c>
    </row>
    <row r="35" spans="2:11" x14ac:dyDescent="0.3">
      <c r="B35">
        <f t="shared" si="1"/>
        <v>36</v>
      </c>
      <c r="C35">
        <f t="shared" si="1"/>
        <v>89</v>
      </c>
      <c r="D35">
        <f t="shared" si="1"/>
        <v>2</v>
      </c>
      <c r="E35">
        <f t="shared" si="1"/>
        <v>30</v>
      </c>
      <c r="F35">
        <f t="shared" si="1"/>
        <v>60</v>
      </c>
      <c r="G35">
        <f t="shared" si="1"/>
        <v>20</v>
      </c>
      <c r="H35">
        <f t="shared" si="1"/>
        <v>95</v>
      </c>
      <c r="I35">
        <f t="shared" si="1"/>
        <v>54</v>
      </c>
      <c r="J35">
        <f t="shared" si="1"/>
        <v>67</v>
      </c>
      <c r="K35">
        <v>88</v>
      </c>
    </row>
    <row r="36" spans="2:11" x14ac:dyDescent="0.3">
      <c r="B36">
        <f t="shared" si="1"/>
        <v>89</v>
      </c>
      <c r="C36">
        <f t="shared" si="1"/>
        <v>2</v>
      </c>
      <c r="D36">
        <f t="shared" si="1"/>
        <v>30</v>
      </c>
      <c r="E36">
        <f t="shared" si="1"/>
        <v>60</v>
      </c>
      <c r="F36">
        <f t="shared" si="1"/>
        <v>20</v>
      </c>
      <c r="G36">
        <f t="shared" si="1"/>
        <v>95</v>
      </c>
      <c r="H36">
        <f t="shared" si="1"/>
        <v>54</v>
      </c>
      <c r="I36">
        <f t="shared" si="1"/>
        <v>67</v>
      </c>
      <c r="J36">
        <f t="shared" si="1"/>
        <v>88</v>
      </c>
      <c r="K36">
        <v>9</v>
      </c>
    </row>
    <row r="37" spans="2:11" x14ac:dyDescent="0.3">
      <c r="B37">
        <f t="shared" si="1"/>
        <v>2</v>
      </c>
      <c r="C37">
        <f t="shared" si="1"/>
        <v>30</v>
      </c>
      <c r="D37">
        <f t="shared" si="1"/>
        <v>60</v>
      </c>
      <c r="E37">
        <f t="shared" si="1"/>
        <v>20</v>
      </c>
      <c r="F37">
        <f t="shared" si="1"/>
        <v>95</v>
      </c>
      <c r="G37">
        <f t="shared" si="1"/>
        <v>54</v>
      </c>
      <c r="H37">
        <f t="shared" si="1"/>
        <v>67</v>
      </c>
      <c r="I37">
        <f t="shared" si="1"/>
        <v>88</v>
      </c>
      <c r="J37">
        <f t="shared" si="1"/>
        <v>9</v>
      </c>
      <c r="K37">
        <v>6</v>
      </c>
    </row>
    <row r="38" spans="2:11" x14ac:dyDescent="0.3">
      <c r="B38">
        <f t="shared" si="1"/>
        <v>30</v>
      </c>
      <c r="C38">
        <f t="shared" si="1"/>
        <v>60</v>
      </c>
      <c r="D38">
        <f t="shared" si="1"/>
        <v>20</v>
      </c>
      <c r="E38">
        <f t="shared" si="1"/>
        <v>95</v>
      </c>
      <c r="F38">
        <f t="shared" si="1"/>
        <v>54</v>
      </c>
      <c r="G38">
        <f t="shared" si="1"/>
        <v>67</v>
      </c>
      <c r="H38">
        <f t="shared" si="1"/>
        <v>88</v>
      </c>
      <c r="I38">
        <f t="shared" si="1"/>
        <v>9</v>
      </c>
      <c r="J38">
        <f t="shared" si="1"/>
        <v>6</v>
      </c>
      <c r="K38">
        <v>54</v>
      </c>
    </row>
    <row r="39" spans="2:11" x14ac:dyDescent="0.3">
      <c r="B39">
        <f t="shared" si="1"/>
        <v>60</v>
      </c>
      <c r="C39">
        <f t="shared" si="1"/>
        <v>20</v>
      </c>
      <c r="D39">
        <f t="shared" si="1"/>
        <v>95</v>
      </c>
      <c r="E39">
        <f t="shared" si="1"/>
        <v>54</v>
      </c>
      <c r="F39">
        <f t="shared" si="1"/>
        <v>67</v>
      </c>
      <c r="G39">
        <f t="shared" si="1"/>
        <v>88</v>
      </c>
      <c r="H39">
        <f t="shared" si="1"/>
        <v>9</v>
      </c>
      <c r="I39">
        <f t="shared" si="1"/>
        <v>6</v>
      </c>
      <c r="J39">
        <f t="shared" si="1"/>
        <v>54</v>
      </c>
      <c r="K39">
        <v>68</v>
      </c>
    </row>
    <row r="40" spans="2:11" x14ac:dyDescent="0.3">
      <c r="B40">
        <f t="shared" si="1"/>
        <v>20</v>
      </c>
      <c r="C40">
        <f t="shared" si="1"/>
        <v>95</v>
      </c>
      <c r="D40">
        <f t="shared" si="1"/>
        <v>54</v>
      </c>
      <c r="E40">
        <f t="shared" si="1"/>
        <v>67</v>
      </c>
      <c r="F40">
        <f t="shared" si="1"/>
        <v>88</v>
      </c>
      <c r="G40">
        <f t="shared" si="1"/>
        <v>9</v>
      </c>
      <c r="H40">
        <f t="shared" si="1"/>
        <v>6</v>
      </c>
      <c r="I40">
        <f t="shared" si="1"/>
        <v>54</v>
      </c>
      <c r="J40">
        <f t="shared" si="1"/>
        <v>68</v>
      </c>
      <c r="K40">
        <v>86</v>
      </c>
    </row>
    <row r="41" spans="2:11" x14ac:dyDescent="0.3">
      <c r="B41">
        <f t="shared" si="1"/>
        <v>95</v>
      </c>
      <c r="C41">
        <f t="shared" si="1"/>
        <v>54</v>
      </c>
      <c r="D41">
        <f t="shared" si="1"/>
        <v>67</v>
      </c>
      <c r="E41">
        <f t="shared" si="1"/>
        <v>88</v>
      </c>
      <c r="F41">
        <f t="shared" si="1"/>
        <v>9</v>
      </c>
      <c r="G41">
        <f t="shared" si="1"/>
        <v>6</v>
      </c>
      <c r="H41">
        <f t="shared" si="1"/>
        <v>54</v>
      </c>
      <c r="I41">
        <f t="shared" si="1"/>
        <v>68</v>
      </c>
      <c r="J41">
        <f t="shared" si="1"/>
        <v>86</v>
      </c>
      <c r="K41">
        <v>59</v>
      </c>
    </row>
    <row r="42" spans="2:11" x14ac:dyDescent="0.3">
      <c r="B42">
        <f t="shared" si="1"/>
        <v>54</v>
      </c>
      <c r="C42">
        <f t="shared" si="1"/>
        <v>67</v>
      </c>
      <c r="D42">
        <f t="shared" si="1"/>
        <v>88</v>
      </c>
      <c r="E42">
        <f t="shared" si="1"/>
        <v>9</v>
      </c>
      <c r="F42">
        <f t="shared" si="1"/>
        <v>6</v>
      </c>
      <c r="G42">
        <f t="shared" si="1"/>
        <v>54</v>
      </c>
      <c r="H42">
        <f t="shared" si="1"/>
        <v>68</v>
      </c>
      <c r="I42">
        <f t="shared" si="1"/>
        <v>86</v>
      </c>
      <c r="J42">
        <f t="shared" si="1"/>
        <v>59</v>
      </c>
      <c r="K42">
        <v>66</v>
      </c>
    </row>
    <row r="43" spans="2:11" x14ac:dyDescent="0.3">
      <c r="B43">
        <f t="shared" si="1"/>
        <v>67</v>
      </c>
      <c r="C43">
        <f t="shared" si="1"/>
        <v>88</v>
      </c>
      <c r="D43">
        <f t="shared" si="1"/>
        <v>9</v>
      </c>
      <c r="E43">
        <f t="shared" si="1"/>
        <v>6</v>
      </c>
      <c r="F43">
        <f t="shared" si="1"/>
        <v>54</v>
      </c>
      <c r="G43">
        <f t="shared" si="1"/>
        <v>68</v>
      </c>
      <c r="H43">
        <f t="shared" si="1"/>
        <v>86</v>
      </c>
      <c r="I43">
        <f t="shared" si="1"/>
        <v>59</v>
      </c>
      <c r="J43">
        <f t="shared" si="1"/>
        <v>66</v>
      </c>
      <c r="K43">
        <v>8</v>
      </c>
    </row>
    <row r="44" spans="2:11" x14ac:dyDescent="0.3">
      <c r="B44">
        <f t="shared" si="1"/>
        <v>88</v>
      </c>
      <c r="C44">
        <f t="shared" si="1"/>
        <v>9</v>
      </c>
      <c r="D44">
        <f t="shared" si="1"/>
        <v>6</v>
      </c>
      <c r="E44">
        <f t="shared" si="1"/>
        <v>54</v>
      </c>
      <c r="F44">
        <f t="shared" si="1"/>
        <v>68</v>
      </c>
      <c r="G44">
        <f t="shared" si="1"/>
        <v>86</v>
      </c>
      <c r="H44">
        <f t="shared" si="1"/>
        <v>59</v>
      </c>
      <c r="I44">
        <f t="shared" si="1"/>
        <v>66</v>
      </c>
      <c r="J44">
        <f t="shared" si="1"/>
        <v>8</v>
      </c>
      <c r="K44">
        <v>83</v>
      </c>
    </row>
  </sheetData>
  <conditionalFormatting sqref="B3:K44">
    <cfRule type="colorScale" priority="1">
      <colorScale>
        <cfvo type="min"/>
        <cfvo type="percentile" val="50"/>
        <cfvo type="max"/>
        <color rgb="FFF8696B"/>
        <color rgb="FFFFEB84"/>
        <color rgb="FF63BE7B"/>
      </colorScale>
    </cfRule>
  </conditionalFormatting>
  <hyperlinks>
    <hyperlink ref="B3" location="Datengrundlage!J3" display="Datengrundlage!J3" xr:uid="{33ABD767-0614-4D28-A56A-5F4D083DF49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AA7B-E20E-469A-B7A8-FECAFD1E5D08}">
  <dimension ref="A1:V43"/>
  <sheetViews>
    <sheetView zoomScale="50" zoomScaleNormal="140" workbookViewId="0">
      <selection activeCell="O5" sqref="O5:V10"/>
    </sheetView>
  </sheetViews>
  <sheetFormatPr defaultColWidth="8.88671875" defaultRowHeight="14.4" x14ac:dyDescent="0.3"/>
  <cols>
    <col min="1" max="1" width="6.88671875" bestFit="1" customWidth="1"/>
    <col min="2" max="11" width="3.6640625" bestFit="1" customWidth="1"/>
    <col min="12" max="12" width="16" bestFit="1" customWidth="1"/>
    <col min="13" max="13" width="6.88671875" bestFit="1" customWidth="1"/>
  </cols>
  <sheetData>
    <row r="1" spans="1:22" x14ac:dyDescent="0.3">
      <c r="A1" t="str">
        <f>Datengrundlage!M2</f>
        <v>Zeit_ID</v>
      </c>
      <c r="B1" t="s">
        <v>3</v>
      </c>
      <c r="C1" t="s">
        <v>4</v>
      </c>
      <c r="D1" t="s">
        <v>5</v>
      </c>
      <c r="E1" t="s">
        <v>6</v>
      </c>
      <c r="F1" t="s">
        <v>7</v>
      </c>
      <c r="G1" t="s">
        <v>8</v>
      </c>
      <c r="H1" t="s">
        <v>9</v>
      </c>
      <c r="I1" t="s">
        <v>10</v>
      </c>
      <c r="J1" t="s">
        <v>1</v>
      </c>
      <c r="K1" t="s">
        <v>2</v>
      </c>
      <c r="L1" t="str">
        <f>Datengrundlage!L2</f>
        <v>5Tage-Produktion</v>
      </c>
      <c r="M1" t="str">
        <f>Datengrundlage!M2</f>
        <v>Zeit_ID</v>
      </c>
    </row>
    <row r="2" spans="1:22" x14ac:dyDescent="0.3">
      <c r="A2" t="s">
        <v>11</v>
      </c>
      <c r="B2">
        <v>59</v>
      </c>
      <c r="C2">
        <v>77</v>
      </c>
      <c r="D2">
        <v>72</v>
      </c>
      <c r="E2">
        <v>23</v>
      </c>
      <c r="F2">
        <v>57</v>
      </c>
      <c r="G2">
        <v>84</v>
      </c>
      <c r="H2">
        <v>3</v>
      </c>
      <c r="I2">
        <v>68</v>
      </c>
      <c r="J2">
        <v>89</v>
      </c>
      <c r="K2">
        <v>85</v>
      </c>
      <c r="L2" s="8">
        <f>Datengrundlage!L12</f>
        <v>438</v>
      </c>
      <c r="M2" t="s">
        <v>20</v>
      </c>
    </row>
    <row r="3" spans="1:22" x14ac:dyDescent="0.3">
      <c r="A3" t="s">
        <v>12</v>
      </c>
      <c r="B3">
        <f t="shared" ref="B3:J18" si="0">C2</f>
        <v>77</v>
      </c>
      <c r="C3">
        <f t="shared" si="0"/>
        <v>72</v>
      </c>
      <c r="D3">
        <f t="shared" si="0"/>
        <v>23</v>
      </c>
      <c r="E3">
        <f t="shared" si="0"/>
        <v>57</v>
      </c>
      <c r="F3">
        <f t="shared" si="0"/>
        <v>84</v>
      </c>
      <c r="G3">
        <f t="shared" si="0"/>
        <v>3</v>
      </c>
      <c r="H3">
        <f t="shared" si="0"/>
        <v>68</v>
      </c>
      <c r="I3">
        <f t="shared" si="0"/>
        <v>89</v>
      </c>
      <c r="J3">
        <f>K2</f>
        <v>85</v>
      </c>
      <c r="K3">
        <v>80</v>
      </c>
      <c r="L3">
        <f>Datengrundlage!L13</f>
        <v>455</v>
      </c>
      <c r="M3" t="s">
        <v>52</v>
      </c>
    </row>
    <row r="4" spans="1:22" x14ac:dyDescent="0.3">
      <c r="A4" t="s">
        <v>13</v>
      </c>
      <c r="B4">
        <f t="shared" si="0"/>
        <v>72</v>
      </c>
      <c r="C4">
        <f t="shared" si="0"/>
        <v>23</v>
      </c>
      <c r="D4">
        <f t="shared" si="0"/>
        <v>57</v>
      </c>
      <c r="E4">
        <f t="shared" si="0"/>
        <v>84</v>
      </c>
      <c r="F4">
        <f t="shared" si="0"/>
        <v>3</v>
      </c>
      <c r="G4">
        <f t="shared" si="0"/>
        <v>68</v>
      </c>
      <c r="H4">
        <f t="shared" si="0"/>
        <v>89</v>
      </c>
      <c r="I4">
        <f t="shared" si="0"/>
        <v>85</v>
      </c>
      <c r="J4">
        <f t="shared" si="0"/>
        <v>80</v>
      </c>
      <c r="K4">
        <v>33</v>
      </c>
      <c r="L4">
        <f>Datengrundlage!L14</f>
        <v>462</v>
      </c>
      <c r="M4" t="s">
        <v>22</v>
      </c>
    </row>
    <row r="5" spans="1:22" x14ac:dyDescent="0.3">
      <c r="A5" t="s">
        <v>14</v>
      </c>
      <c r="B5">
        <f t="shared" si="0"/>
        <v>23</v>
      </c>
      <c r="C5">
        <f t="shared" si="0"/>
        <v>57</v>
      </c>
      <c r="D5">
        <f t="shared" si="0"/>
        <v>84</v>
      </c>
      <c r="E5">
        <f t="shared" si="0"/>
        <v>3</v>
      </c>
      <c r="F5">
        <f t="shared" si="0"/>
        <v>68</v>
      </c>
      <c r="G5">
        <f t="shared" si="0"/>
        <v>89</v>
      </c>
      <c r="H5">
        <f t="shared" si="0"/>
        <v>85</v>
      </c>
      <c r="I5">
        <f t="shared" si="0"/>
        <v>80</v>
      </c>
      <c r="J5">
        <f t="shared" si="0"/>
        <v>33</v>
      </c>
      <c r="K5">
        <v>87</v>
      </c>
      <c r="L5">
        <f>Datengrundlage!L15</f>
        <v>486</v>
      </c>
      <c r="M5" t="s">
        <v>23</v>
      </c>
      <c r="O5" s="38" t="s">
        <v>1152</v>
      </c>
      <c r="P5" s="38"/>
      <c r="Q5" s="38"/>
      <c r="R5" s="38"/>
      <c r="S5" s="38"/>
      <c r="T5" s="38"/>
      <c r="U5" s="38"/>
      <c r="V5" s="38"/>
    </row>
    <row r="6" spans="1:22" x14ac:dyDescent="0.3">
      <c r="A6" t="s">
        <v>15</v>
      </c>
      <c r="B6">
        <f t="shared" si="0"/>
        <v>57</v>
      </c>
      <c r="C6">
        <f t="shared" si="0"/>
        <v>84</v>
      </c>
      <c r="D6">
        <f t="shared" si="0"/>
        <v>3</v>
      </c>
      <c r="E6">
        <f t="shared" si="0"/>
        <v>68</v>
      </c>
      <c r="F6">
        <f t="shared" si="0"/>
        <v>89</v>
      </c>
      <c r="G6">
        <f t="shared" si="0"/>
        <v>85</v>
      </c>
      <c r="H6">
        <f t="shared" si="0"/>
        <v>80</v>
      </c>
      <c r="I6">
        <f t="shared" si="0"/>
        <v>33</v>
      </c>
      <c r="J6">
        <f t="shared" si="0"/>
        <v>87</v>
      </c>
      <c r="K6">
        <v>60</v>
      </c>
      <c r="L6">
        <f>Datengrundlage!L16</f>
        <v>493</v>
      </c>
      <c r="M6" t="s">
        <v>24</v>
      </c>
      <c r="O6" s="38"/>
      <c r="P6" s="38"/>
      <c r="Q6" s="38"/>
      <c r="R6" s="38"/>
      <c r="S6" s="38"/>
      <c r="T6" s="38"/>
      <c r="U6" s="38"/>
      <c r="V6" s="38"/>
    </row>
    <row r="7" spans="1:22" x14ac:dyDescent="0.3">
      <c r="A7" t="s">
        <v>16</v>
      </c>
      <c r="B7">
        <f t="shared" si="0"/>
        <v>84</v>
      </c>
      <c r="C7">
        <f t="shared" si="0"/>
        <v>3</v>
      </c>
      <c r="D7">
        <f t="shared" si="0"/>
        <v>68</v>
      </c>
      <c r="E7">
        <f t="shared" si="0"/>
        <v>89</v>
      </c>
      <c r="F7">
        <f t="shared" si="0"/>
        <v>85</v>
      </c>
      <c r="G7">
        <f t="shared" si="0"/>
        <v>80</v>
      </c>
      <c r="H7">
        <f t="shared" si="0"/>
        <v>33</v>
      </c>
      <c r="I7">
        <f t="shared" si="0"/>
        <v>87</v>
      </c>
      <c r="J7">
        <f t="shared" si="0"/>
        <v>60</v>
      </c>
      <c r="K7">
        <v>18</v>
      </c>
      <c r="L7">
        <f>Datengrundlage!L17</f>
        <v>504</v>
      </c>
      <c r="M7" t="s">
        <v>25</v>
      </c>
      <c r="O7" s="38"/>
      <c r="P7" s="38"/>
      <c r="Q7" s="38"/>
      <c r="R7" s="38"/>
      <c r="S7" s="38"/>
      <c r="T7" s="38"/>
      <c r="U7" s="38"/>
      <c r="V7" s="38"/>
    </row>
    <row r="8" spans="1:22" x14ac:dyDescent="0.3">
      <c r="A8" t="s">
        <v>17</v>
      </c>
      <c r="B8">
        <f t="shared" si="0"/>
        <v>3</v>
      </c>
      <c r="C8">
        <f t="shared" si="0"/>
        <v>68</v>
      </c>
      <c r="D8">
        <f t="shared" si="0"/>
        <v>89</v>
      </c>
      <c r="E8">
        <f t="shared" si="0"/>
        <v>85</v>
      </c>
      <c r="F8">
        <f t="shared" si="0"/>
        <v>80</v>
      </c>
      <c r="G8">
        <f t="shared" si="0"/>
        <v>33</v>
      </c>
      <c r="H8">
        <f t="shared" si="0"/>
        <v>87</v>
      </c>
      <c r="I8">
        <f t="shared" si="0"/>
        <v>60</v>
      </c>
      <c r="J8">
        <f t="shared" si="0"/>
        <v>18</v>
      </c>
      <c r="K8">
        <v>8</v>
      </c>
      <c r="L8">
        <f>Datengrundlage!L18</f>
        <v>492</v>
      </c>
      <c r="M8" t="s">
        <v>26</v>
      </c>
      <c r="O8" s="38"/>
      <c r="P8" s="38"/>
      <c r="Q8" s="38"/>
      <c r="R8" s="38"/>
      <c r="S8" s="38"/>
      <c r="T8" s="38"/>
      <c r="U8" s="38"/>
      <c r="V8" s="38"/>
    </row>
    <row r="9" spans="1:22" x14ac:dyDescent="0.3">
      <c r="A9" t="s">
        <v>18</v>
      </c>
      <c r="B9">
        <f t="shared" si="0"/>
        <v>68</v>
      </c>
      <c r="C9">
        <f t="shared" si="0"/>
        <v>89</v>
      </c>
      <c r="D9">
        <f t="shared" si="0"/>
        <v>85</v>
      </c>
      <c r="E9">
        <f t="shared" si="0"/>
        <v>80</v>
      </c>
      <c r="F9">
        <f t="shared" si="0"/>
        <v>33</v>
      </c>
      <c r="G9">
        <f t="shared" si="0"/>
        <v>87</v>
      </c>
      <c r="H9">
        <f t="shared" si="0"/>
        <v>60</v>
      </c>
      <c r="I9">
        <f t="shared" si="0"/>
        <v>18</v>
      </c>
      <c r="J9">
        <f t="shared" si="0"/>
        <v>8</v>
      </c>
      <c r="K9">
        <v>57</v>
      </c>
      <c r="L9">
        <f>Datengrundlage!L19</f>
        <v>485</v>
      </c>
      <c r="M9" t="s">
        <v>27</v>
      </c>
      <c r="O9" s="38"/>
      <c r="P9" s="38"/>
      <c r="Q9" s="38"/>
      <c r="R9" s="38"/>
      <c r="S9" s="38"/>
      <c r="T9" s="38"/>
      <c r="U9" s="38"/>
      <c r="V9" s="38"/>
    </row>
    <row r="10" spans="1:22" x14ac:dyDescent="0.3">
      <c r="A10" t="s">
        <v>19</v>
      </c>
      <c r="B10">
        <f t="shared" si="0"/>
        <v>89</v>
      </c>
      <c r="C10">
        <f t="shared" si="0"/>
        <v>85</v>
      </c>
      <c r="D10">
        <f t="shared" si="0"/>
        <v>80</v>
      </c>
      <c r="E10">
        <f t="shared" si="0"/>
        <v>33</v>
      </c>
      <c r="F10">
        <f t="shared" si="0"/>
        <v>87</v>
      </c>
      <c r="G10">
        <f t="shared" si="0"/>
        <v>60</v>
      </c>
      <c r="H10">
        <f t="shared" si="0"/>
        <v>18</v>
      </c>
      <c r="I10">
        <f t="shared" si="0"/>
        <v>8</v>
      </c>
      <c r="J10">
        <f t="shared" si="0"/>
        <v>57</v>
      </c>
      <c r="K10">
        <v>17</v>
      </c>
      <c r="L10">
        <f>Datengrundlage!L20</f>
        <v>480</v>
      </c>
      <c r="M10" t="s">
        <v>28</v>
      </c>
      <c r="O10" s="38"/>
      <c r="P10" s="38"/>
      <c r="Q10" s="38"/>
      <c r="R10" s="38"/>
      <c r="S10" s="38"/>
      <c r="T10" s="38"/>
      <c r="U10" s="38"/>
      <c r="V10" s="38"/>
    </row>
    <row r="11" spans="1:22" x14ac:dyDescent="0.3">
      <c r="A11" t="s">
        <v>20</v>
      </c>
      <c r="B11">
        <f t="shared" si="0"/>
        <v>85</v>
      </c>
      <c r="C11">
        <f t="shared" si="0"/>
        <v>80</v>
      </c>
      <c r="D11">
        <f t="shared" si="0"/>
        <v>33</v>
      </c>
      <c r="E11">
        <f t="shared" si="0"/>
        <v>87</v>
      </c>
      <c r="F11">
        <f t="shared" si="0"/>
        <v>60</v>
      </c>
      <c r="G11">
        <f t="shared" si="0"/>
        <v>18</v>
      </c>
      <c r="H11">
        <f t="shared" si="0"/>
        <v>8</v>
      </c>
      <c r="I11">
        <f t="shared" si="0"/>
        <v>57</v>
      </c>
      <c r="J11">
        <f t="shared" si="0"/>
        <v>17</v>
      </c>
      <c r="K11">
        <v>49</v>
      </c>
      <c r="L11">
        <f>Datengrundlage!L21</f>
        <v>478</v>
      </c>
      <c r="M11" t="s">
        <v>29</v>
      </c>
    </row>
    <row r="12" spans="1:22" x14ac:dyDescent="0.3">
      <c r="A12" t="s">
        <v>21</v>
      </c>
      <c r="B12">
        <f t="shared" si="0"/>
        <v>80</v>
      </c>
      <c r="C12">
        <f t="shared" si="0"/>
        <v>33</v>
      </c>
      <c r="D12">
        <f t="shared" si="0"/>
        <v>87</v>
      </c>
      <c r="E12">
        <f t="shared" si="0"/>
        <v>60</v>
      </c>
      <c r="F12">
        <f t="shared" si="0"/>
        <v>18</v>
      </c>
      <c r="G12">
        <f t="shared" si="0"/>
        <v>8</v>
      </c>
      <c r="H12">
        <f t="shared" si="0"/>
        <v>57</v>
      </c>
      <c r="I12">
        <f t="shared" si="0"/>
        <v>17</v>
      </c>
      <c r="J12">
        <f t="shared" si="0"/>
        <v>49</v>
      </c>
      <c r="K12">
        <v>55</v>
      </c>
      <c r="L12">
        <f>Datengrundlage!L22</f>
        <v>469</v>
      </c>
      <c r="M12" t="s">
        <v>30</v>
      </c>
    </row>
    <row r="13" spans="1:22" x14ac:dyDescent="0.3">
      <c r="A13" t="s">
        <v>22</v>
      </c>
      <c r="B13">
        <f t="shared" si="0"/>
        <v>33</v>
      </c>
      <c r="C13">
        <f t="shared" si="0"/>
        <v>87</v>
      </c>
      <c r="D13">
        <f t="shared" si="0"/>
        <v>60</v>
      </c>
      <c r="E13">
        <f t="shared" si="0"/>
        <v>18</v>
      </c>
      <c r="F13">
        <f t="shared" si="0"/>
        <v>8</v>
      </c>
      <c r="G13">
        <f t="shared" si="0"/>
        <v>57</v>
      </c>
      <c r="H13">
        <f t="shared" si="0"/>
        <v>17</v>
      </c>
      <c r="I13">
        <f t="shared" si="0"/>
        <v>49</v>
      </c>
      <c r="J13">
        <f t="shared" si="0"/>
        <v>55</v>
      </c>
      <c r="K13">
        <v>78</v>
      </c>
      <c r="L13">
        <f>Datengrundlage!L23</f>
        <v>472</v>
      </c>
      <c r="M13" t="s">
        <v>31</v>
      </c>
    </row>
    <row r="14" spans="1:22" x14ac:dyDescent="0.3">
      <c r="A14" t="s">
        <v>23</v>
      </c>
      <c r="B14">
        <f t="shared" si="0"/>
        <v>87</v>
      </c>
      <c r="C14">
        <f t="shared" si="0"/>
        <v>60</v>
      </c>
      <c r="D14">
        <f t="shared" si="0"/>
        <v>18</v>
      </c>
      <c r="E14">
        <f t="shared" si="0"/>
        <v>8</v>
      </c>
      <c r="F14">
        <f t="shared" si="0"/>
        <v>57</v>
      </c>
      <c r="G14">
        <f t="shared" si="0"/>
        <v>17</v>
      </c>
      <c r="H14">
        <f t="shared" si="0"/>
        <v>49</v>
      </c>
      <c r="I14">
        <f t="shared" si="0"/>
        <v>55</v>
      </c>
      <c r="J14">
        <f t="shared" si="0"/>
        <v>78</v>
      </c>
      <c r="K14">
        <v>63</v>
      </c>
      <c r="L14">
        <f>Datengrundlage!L24</f>
        <v>473</v>
      </c>
      <c r="M14" t="s">
        <v>32</v>
      </c>
    </row>
    <row r="15" spans="1:22" x14ac:dyDescent="0.3">
      <c r="A15" t="s">
        <v>24</v>
      </c>
      <c r="B15">
        <f t="shared" si="0"/>
        <v>60</v>
      </c>
      <c r="C15">
        <f t="shared" si="0"/>
        <v>18</v>
      </c>
      <c r="D15">
        <f t="shared" si="0"/>
        <v>8</v>
      </c>
      <c r="E15">
        <f t="shared" si="0"/>
        <v>57</v>
      </c>
      <c r="F15">
        <f t="shared" si="0"/>
        <v>17</v>
      </c>
      <c r="G15">
        <f t="shared" si="0"/>
        <v>49</v>
      </c>
      <c r="H15">
        <f t="shared" si="0"/>
        <v>55</v>
      </c>
      <c r="I15">
        <f t="shared" si="0"/>
        <v>78</v>
      </c>
      <c r="J15">
        <f t="shared" si="0"/>
        <v>63</v>
      </c>
      <c r="K15">
        <v>15</v>
      </c>
      <c r="L15">
        <f>Datengrundlage!L25</f>
        <v>456</v>
      </c>
      <c r="M15" t="s">
        <v>33</v>
      </c>
    </row>
    <row r="16" spans="1:22" x14ac:dyDescent="0.3">
      <c r="A16" t="s">
        <v>25</v>
      </c>
      <c r="B16">
        <f t="shared" si="0"/>
        <v>18</v>
      </c>
      <c r="C16">
        <f t="shared" si="0"/>
        <v>8</v>
      </c>
      <c r="D16">
        <f t="shared" si="0"/>
        <v>57</v>
      </c>
      <c r="E16">
        <f t="shared" si="0"/>
        <v>17</v>
      </c>
      <c r="F16">
        <f t="shared" si="0"/>
        <v>49</v>
      </c>
      <c r="G16">
        <f t="shared" si="0"/>
        <v>55</v>
      </c>
      <c r="H16">
        <f t="shared" si="0"/>
        <v>78</v>
      </c>
      <c r="I16">
        <f t="shared" si="0"/>
        <v>63</v>
      </c>
      <c r="J16">
        <f t="shared" si="0"/>
        <v>15</v>
      </c>
      <c r="K16">
        <v>33</v>
      </c>
      <c r="L16">
        <f>Datengrundlage!L26</f>
        <v>459</v>
      </c>
      <c r="M16" t="s">
        <v>34</v>
      </c>
    </row>
    <row r="17" spans="1:13" x14ac:dyDescent="0.3">
      <c r="A17" t="s">
        <v>26</v>
      </c>
      <c r="B17">
        <f t="shared" si="0"/>
        <v>8</v>
      </c>
      <c r="C17">
        <f t="shared" si="0"/>
        <v>57</v>
      </c>
      <c r="D17">
        <f t="shared" si="0"/>
        <v>17</v>
      </c>
      <c r="E17">
        <f t="shared" si="0"/>
        <v>49</v>
      </c>
      <c r="F17">
        <f t="shared" si="0"/>
        <v>55</v>
      </c>
      <c r="G17">
        <f t="shared" si="0"/>
        <v>78</v>
      </c>
      <c r="H17">
        <f t="shared" si="0"/>
        <v>63</v>
      </c>
      <c r="I17">
        <f t="shared" si="0"/>
        <v>15</v>
      </c>
      <c r="J17">
        <f t="shared" si="0"/>
        <v>33</v>
      </c>
      <c r="K17">
        <v>29</v>
      </c>
      <c r="L17">
        <f>Datengrundlage!L27</f>
        <v>469</v>
      </c>
      <c r="M17" t="s">
        <v>35</v>
      </c>
    </row>
    <row r="18" spans="1:13" x14ac:dyDescent="0.3">
      <c r="A18" t="s">
        <v>27</v>
      </c>
      <c r="B18">
        <f t="shared" si="0"/>
        <v>57</v>
      </c>
      <c r="C18">
        <f t="shared" si="0"/>
        <v>17</v>
      </c>
      <c r="D18">
        <f t="shared" si="0"/>
        <v>49</v>
      </c>
      <c r="E18">
        <f t="shared" si="0"/>
        <v>55</v>
      </c>
      <c r="F18">
        <f t="shared" si="0"/>
        <v>78</v>
      </c>
      <c r="G18">
        <f t="shared" si="0"/>
        <v>63</v>
      </c>
      <c r="H18">
        <f t="shared" si="0"/>
        <v>15</v>
      </c>
      <c r="I18">
        <f t="shared" si="0"/>
        <v>33</v>
      </c>
      <c r="J18">
        <f t="shared" si="0"/>
        <v>29</v>
      </c>
      <c r="K18">
        <v>11</v>
      </c>
      <c r="L18">
        <f>Datengrundlage!L28</f>
        <v>479</v>
      </c>
      <c r="M18" t="s">
        <v>36</v>
      </c>
    </row>
    <row r="19" spans="1:13" x14ac:dyDescent="0.3">
      <c r="A19" t="s">
        <v>28</v>
      </c>
      <c r="B19">
        <f t="shared" ref="B19:J43" si="1">C18</f>
        <v>17</v>
      </c>
      <c r="C19">
        <f t="shared" si="1"/>
        <v>49</v>
      </c>
      <c r="D19">
        <f t="shared" si="1"/>
        <v>55</v>
      </c>
      <c r="E19">
        <f t="shared" si="1"/>
        <v>78</v>
      </c>
      <c r="F19">
        <f t="shared" si="1"/>
        <v>63</v>
      </c>
      <c r="G19">
        <f t="shared" si="1"/>
        <v>15</v>
      </c>
      <c r="H19">
        <f t="shared" si="1"/>
        <v>33</v>
      </c>
      <c r="I19">
        <f t="shared" si="1"/>
        <v>29</v>
      </c>
      <c r="J19">
        <f t="shared" si="1"/>
        <v>11</v>
      </c>
      <c r="K19">
        <v>57</v>
      </c>
      <c r="L19">
        <f>Datengrundlage!L29</f>
        <v>472</v>
      </c>
      <c r="M19" t="s">
        <v>37</v>
      </c>
    </row>
    <row r="20" spans="1:13" x14ac:dyDescent="0.3">
      <c r="A20" t="s">
        <v>29</v>
      </c>
      <c r="B20">
        <f t="shared" si="1"/>
        <v>49</v>
      </c>
      <c r="C20">
        <f t="shared" si="1"/>
        <v>55</v>
      </c>
      <c r="D20">
        <f t="shared" si="1"/>
        <v>78</v>
      </c>
      <c r="E20">
        <f t="shared" si="1"/>
        <v>63</v>
      </c>
      <c r="F20">
        <f t="shared" si="1"/>
        <v>15</v>
      </c>
      <c r="G20">
        <f t="shared" si="1"/>
        <v>33</v>
      </c>
      <c r="H20">
        <f t="shared" si="1"/>
        <v>29</v>
      </c>
      <c r="I20">
        <f t="shared" si="1"/>
        <v>11</v>
      </c>
      <c r="J20">
        <f t="shared" si="1"/>
        <v>57</v>
      </c>
      <c r="K20">
        <v>13</v>
      </c>
      <c r="L20">
        <f>Datengrundlage!L30</f>
        <v>492</v>
      </c>
      <c r="M20" t="s">
        <v>38</v>
      </c>
    </row>
    <row r="21" spans="1:13" x14ac:dyDescent="0.3">
      <c r="A21" t="s">
        <v>30</v>
      </c>
      <c r="B21">
        <f t="shared" si="1"/>
        <v>55</v>
      </c>
      <c r="C21">
        <f t="shared" si="1"/>
        <v>78</v>
      </c>
      <c r="D21">
        <f t="shared" si="1"/>
        <v>63</v>
      </c>
      <c r="E21">
        <f t="shared" si="1"/>
        <v>15</v>
      </c>
      <c r="F21">
        <f t="shared" si="1"/>
        <v>33</v>
      </c>
      <c r="G21">
        <f t="shared" si="1"/>
        <v>29</v>
      </c>
      <c r="H21">
        <f t="shared" si="1"/>
        <v>11</v>
      </c>
      <c r="I21">
        <f t="shared" si="1"/>
        <v>57</v>
      </c>
      <c r="J21">
        <f t="shared" si="1"/>
        <v>13</v>
      </c>
      <c r="K21">
        <v>93</v>
      </c>
      <c r="L21">
        <f>Datengrundlage!L31</f>
        <v>502</v>
      </c>
      <c r="M21" t="s">
        <v>39</v>
      </c>
    </row>
    <row r="22" spans="1:13" x14ac:dyDescent="0.3">
      <c r="A22" t="s">
        <v>31</v>
      </c>
      <c r="B22">
        <f t="shared" si="1"/>
        <v>78</v>
      </c>
      <c r="C22">
        <f t="shared" si="1"/>
        <v>63</v>
      </c>
      <c r="D22">
        <f t="shared" si="1"/>
        <v>15</v>
      </c>
      <c r="E22">
        <f t="shared" si="1"/>
        <v>33</v>
      </c>
      <c r="F22">
        <f t="shared" si="1"/>
        <v>29</v>
      </c>
      <c r="G22">
        <f t="shared" si="1"/>
        <v>11</v>
      </c>
      <c r="H22">
        <f t="shared" si="1"/>
        <v>57</v>
      </c>
      <c r="I22">
        <f t="shared" si="1"/>
        <v>13</v>
      </c>
      <c r="J22">
        <f t="shared" si="1"/>
        <v>93</v>
      </c>
      <c r="K22">
        <v>4</v>
      </c>
      <c r="L22">
        <f>Datengrundlage!L32</f>
        <v>492</v>
      </c>
      <c r="M22" t="s">
        <v>40</v>
      </c>
    </row>
    <row r="23" spans="1:13" x14ac:dyDescent="0.3">
      <c r="A23" t="s">
        <v>32</v>
      </c>
      <c r="B23">
        <f t="shared" si="1"/>
        <v>63</v>
      </c>
      <c r="C23">
        <f t="shared" si="1"/>
        <v>15</v>
      </c>
      <c r="D23">
        <f t="shared" si="1"/>
        <v>33</v>
      </c>
      <c r="E23">
        <f t="shared" si="1"/>
        <v>29</v>
      </c>
      <c r="F23">
        <f t="shared" si="1"/>
        <v>11</v>
      </c>
      <c r="G23">
        <f t="shared" si="1"/>
        <v>57</v>
      </c>
      <c r="H23">
        <f t="shared" si="1"/>
        <v>13</v>
      </c>
      <c r="I23">
        <f t="shared" si="1"/>
        <v>93</v>
      </c>
      <c r="J23">
        <f t="shared" si="1"/>
        <v>4</v>
      </c>
      <c r="K23">
        <v>12</v>
      </c>
      <c r="L23">
        <f>Datengrundlage!L33</f>
        <v>493</v>
      </c>
      <c r="M23" t="s">
        <v>41</v>
      </c>
    </row>
    <row r="24" spans="1:13" x14ac:dyDescent="0.3">
      <c r="A24" t="s">
        <v>33</v>
      </c>
      <c r="B24">
        <f t="shared" si="1"/>
        <v>15</v>
      </c>
      <c r="C24">
        <f t="shared" si="1"/>
        <v>33</v>
      </c>
      <c r="D24">
        <f t="shared" si="1"/>
        <v>29</v>
      </c>
      <c r="E24">
        <f t="shared" si="1"/>
        <v>11</v>
      </c>
      <c r="F24">
        <f t="shared" si="1"/>
        <v>57</v>
      </c>
      <c r="G24">
        <f t="shared" si="1"/>
        <v>13</v>
      </c>
      <c r="H24">
        <f t="shared" si="1"/>
        <v>93</v>
      </c>
      <c r="I24">
        <f t="shared" si="1"/>
        <v>4</v>
      </c>
      <c r="J24">
        <f t="shared" si="1"/>
        <v>12</v>
      </c>
      <c r="K24">
        <v>21</v>
      </c>
      <c r="L24">
        <f>Datengrundlage!L34</f>
        <v>511</v>
      </c>
      <c r="M24" t="s">
        <v>42</v>
      </c>
    </row>
    <row r="25" spans="1:13" x14ac:dyDescent="0.3">
      <c r="A25" t="s">
        <v>34</v>
      </c>
      <c r="B25">
        <f t="shared" si="1"/>
        <v>33</v>
      </c>
      <c r="C25">
        <f t="shared" si="1"/>
        <v>29</v>
      </c>
      <c r="D25">
        <f t="shared" si="1"/>
        <v>11</v>
      </c>
      <c r="E25">
        <f t="shared" si="1"/>
        <v>57</v>
      </c>
      <c r="F25">
        <f t="shared" si="1"/>
        <v>13</v>
      </c>
      <c r="G25">
        <f t="shared" si="1"/>
        <v>93</v>
      </c>
      <c r="H25">
        <f t="shared" si="1"/>
        <v>4</v>
      </c>
      <c r="I25">
        <f t="shared" si="1"/>
        <v>12</v>
      </c>
      <c r="J25">
        <f t="shared" si="1"/>
        <v>21</v>
      </c>
      <c r="K25">
        <v>36</v>
      </c>
      <c r="L25">
        <f>Datengrundlage!L35</f>
        <v>503</v>
      </c>
      <c r="M25" t="s">
        <v>43</v>
      </c>
    </row>
    <row r="26" spans="1:13" x14ac:dyDescent="0.3">
      <c r="A26" t="s">
        <v>35</v>
      </c>
      <c r="B26">
        <f t="shared" si="1"/>
        <v>29</v>
      </c>
      <c r="C26">
        <f t="shared" si="1"/>
        <v>11</v>
      </c>
      <c r="D26">
        <f t="shared" si="1"/>
        <v>57</v>
      </c>
      <c r="E26">
        <f t="shared" si="1"/>
        <v>13</v>
      </c>
      <c r="F26">
        <f t="shared" si="1"/>
        <v>93</v>
      </c>
      <c r="G26">
        <f t="shared" si="1"/>
        <v>4</v>
      </c>
      <c r="H26">
        <f t="shared" si="1"/>
        <v>12</v>
      </c>
      <c r="I26">
        <f t="shared" si="1"/>
        <v>21</v>
      </c>
      <c r="J26">
        <f t="shared" si="1"/>
        <v>36</v>
      </c>
      <c r="K26">
        <v>89</v>
      </c>
      <c r="L26">
        <f>Datengrundlage!L36</f>
        <v>485</v>
      </c>
      <c r="M26" t="s">
        <v>44</v>
      </c>
    </row>
    <row r="27" spans="1:13" x14ac:dyDescent="0.3">
      <c r="A27" t="s">
        <v>36</v>
      </c>
      <c r="B27">
        <f t="shared" si="1"/>
        <v>11</v>
      </c>
      <c r="C27">
        <f t="shared" si="1"/>
        <v>57</v>
      </c>
      <c r="D27">
        <f t="shared" si="1"/>
        <v>13</v>
      </c>
      <c r="E27">
        <f t="shared" si="1"/>
        <v>93</v>
      </c>
      <c r="F27">
        <f t="shared" si="1"/>
        <v>4</v>
      </c>
      <c r="G27">
        <f t="shared" si="1"/>
        <v>12</v>
      </c>
      <c r="H27">
        <f t="shared" si="1"/>
        <v>21</v>
      </c>
      <c r="I27">
        <f t="shared" si="1"/>
        <v>36</v>
      </c>
      <c r="J27">
        <f t="shared" si="1"/>
        <v>89</v>
      </c>
      <c r="K27">
        <v>2</v>
      </c>
      <c r="L27">
        <f>Datengrundlage!L37</f>
        <v>478</v>
      </c>
      <c r="M27" t="s">
        <v>45</v>
      </c>
    </row>
    <row r="28" spans="1:13" x14ac:dyDescent="0.3">
      <c r="A28" t="s">
        <v>37</v>
      </c>
      <c r="B28">
        <f t="shared" si="1"/>
        <v>57</v>
      </c>
      <c r="C28">
        <f t="shared" si="1"/>
        <v>13</v>
      </c>
      <c r="D28">
        <f t="shared" si="1"/>
        <v>93</v>
      </c>
      <c r="E28">
        <f t="shared" si="1"/>
        <v>4</v>
      </c>
      <c r="F28">
        <f t="shared" si="1"/>
        <v>12</v>
      </c>
      <c r="G28">
        <f t="shared" si="1"/>
        <v>21</v>
      </c>
      <c r="H28">
        <f t="shared" si="1"/>
        <v>36</v>
      </c>
      <c r="I28">
        <f t="shared" si="1"/>
        <v>89</v>
      </c>
      <c r="J28">
        <f t="shared" si="1"/>
        <v>2</v>
      </c>
      <c r="K28">
        <v>30</v>
      </c>
      <c r="L28">
        <f>Datengrundlage!L38</f>
        <v>462</v>
      </c>
      <c r="M28" t="s">
        <v>46</v>
      </c>
    </row>
    <row r="29" spans="1:13" x14ac:dyDescent="0.3">
      <c r="A29" t="s">
        <v>38</v>
      </c>
      <c r="B29">
        <f t="shared" si="1"/>
        <v>13</v>
      </c>
      <c r="C29">
        <f t="shared" si="1"/>
        <v>93</v>
      </c>
      <c r="D29">
        <f t="shared" si="1"/>
        <v>4</v>
      </c>
      <c r="E29">
        <f t="shared" si="1"/>
        <v>12</v>
      </c>
      <c r="F29">
        <f t="shared" si="1"/>
        <v>21</v>
      </c>
      <c r="G29">
        <f t="shared" si="1"/>
        <v>36</v>
      </c>
      <c r="H29">
        <f t="shared" si="1"/>
        <v>89</v>
      </c>
      <c r="I29">
        <f t="shared" si="1"/>
        <v>2</v>
      </c>
      <c r="J29">
        <f t="shared" si="1"/>
        <v>30</v>
      </c>
      <c r="K29">
        <v>60</v>
      </c>
      <c r="L29">
        <f>Datengrundlage!L39</f>
        <v>471</v>
      </c>
      <c r="M29" t="s">
        <v>47</v>
      </c>
    </row>
    <row r="30" spans="1:13" x14ac:dyDescent="0.3">
      <c r="A30" t="s">
        <v>39</v>
      </c>
      <c r="B30">
        <f t="shared" si="1"/>
        <v>93</v>
      </c>
      <c r="C30">
        <f t="shared" si="1"/>
        <v>4</v>
      </c>
      <c r="D30">
        <f t="shared" si="1"/>
        <v>12</v>
      </c>
      <c r="E30">
        <f t="shared" si="1"/>
        <v>21</v>
      </c>
      <c r="F30">
        <f t="shared" si="1"/>
        <v>36</v>
      </c>
      <c r="G30">
        <f t="shared" si="1"/>
        <v>89</v>
      </c>
      <c r="H30">
        <f t="shared" si="1"/>
        <v>2</v>
      </c>
      <c r="I30">
        <f t="shared" si="1"/>
        <v>30</v>
      </c>
      <c r="J30">
        <f t="shared" si="1"/>
        <v>60</v>
      </c>
      <c r="K30">
        <v>20</v>
      </c>
      <c r="L30">
        <f>Datengrundlage!L40</f>
        <v>478</v>
      </c>
      <c r="M30" t="s">
        <v>48</v>
      </c>
    </row>
    <row r="31" spans="1:13" x14ac:dyDescent="0.3">
      <c r="A31" t="s">
        <v>40</v>
      </c>
      <c r="B31">
        <f t="shared" si="1"/>
        <v>4</v>
      </c>
      <c r="C31">
        <f t="shared" si="1"/>
        <v>12</v>
      </c>
      <c r="D31">
        <f t="shared" si="1"/>
        <v>21</v>
      </c>
      <c r="E31">
        <f t="shared" si="1"/>
        <v>36</v>
      </c>
      <c r="F31">
        <f t="shared" si="1"/>
        <v>89</v>
      </c>
      <c r="G31">
        <f t="shared" si="1"/>
        <v>2</v>
      </c>
      <c r="H31">
        <f t="shared" si="1"/>
        <v>30</v>
      </c>
      <c r="I31">
        <f t="shared" si="1"/>
        <v>60</v>
      </c>
      <c r="J31">
        <f t="shared" si="1"/>
        <v>20</v>
      </c>
      <c r="K31">
        <v>95</v>
      </c>
      <c r="L31">
        <f>Datengrundlage!L41</f>
        <v>483</v>
      </c>
      <c r="M31" t="s">
        <v>49</v>
      </c>
    </row>
    <row r="32" spans="1:13" x14ac:dyDescent="0.3">
      <c r="A32" t="s">
        <v>41</v>
      </c>
      <c r="B32">
        <f t="shared" si="1"/>
        <v>12</v>
      </c>
      <c r="C32">
        <f t="shared" si="1"/>
        <v>21</v>
      </c>
      <c r="D32">
        <f t="shared" si="1"/>
        <v>36</v>
      </c>
      <c r="E32">
        <f t="shared" si="1"/>
        <v>89</v>
      </c>
      <c r="F32">
        <f t="shared" si="1"/>
        <v>2</v>
      </c>
      <c r="G32">
        <f t="shared" si="1"/>
        <v>30</v>
      </c>
      <c r="H32">
        <f t="shared" si="1"/>
        <v>60</v>
      </c>
      <c r="I32">
        <f t="shared" si="1"/>
        <v>20</v>
      </c>
      <c r="J32">
        <f t="shared" si="1"/>
        <v>95</v>
      </c>
      <c r="K32">
        <v>54</v>
      </c>
      <c r="L32">
        <f>Datengrundlage!L42</f>
        <v>497</v>
      </c>
      <c r="M32" t="s">
        <v>50</v>
      </c>
    </row>
    <row r="33" spans="1:13" x14ac:dyDescent="0.3">
      <c r="A33" t="s">
        <v>42</v>
      </c>
      <c r="B33">
        <f t="shared" si="1"/>
        <v>21</v>
      </c>
      <c r="C33">
        <f t="shared" si="1"/>
        <v>36</v>
      </c>
      <c r="D33">
        <f t="shared" si="1"/>
        <v>89</v>
      </c>
      <c r="E33">
        <f t="shared" si="1"/>
        <v>2</v>
      </c>
      <c r="F33">
        <f t="shared" si="1"/>
        <v>30</v>
      </c>
      <c r="G33">
        <f t="shared" si="1"/>
        <v>60</v>
      </c>
      <c r="H33">
        <f t="shared" si="1"/>
        <v>20</v>
      </c>
      <c r="I33">
        <f t="shared" si="1"/>
        <v>95</v>
      </c>
      <c r="J33">
        <f t="shared" si="1"/>
        <v>54</v>
      </c>
      <c r="K33">
        <v>67</v>
      </c>
      <c r="L33">
        <f>Datengrundlage!L43</f>
        <v>490</v>
      </c>
      <c r="M33" t="s">
        <v>51</v>
      </c>
    </row>
    <row r="34" spans="1:13" x14ac:dyDescent="0.3">
      <c r="A34" t="s">
        <v>43</v>
      </c>
      <c r="B34">
        <f t="shared" si="1"/>
        <v>36</v>
      </c>
      <c r="C34">
        <f t="shared" si="1"/>
        <v>89</v>
      </c>
      <c r="D34">
        <f t="shared" si="1"/>
        <v>2</v>
      </c>
      <c r="E34">
        <f t="shared" si="1"/>
        <v>30</v>
      </c>
      <c r="F34">
        <f t="shared" si="1"/>
        <v>60</v>
      </c>
      <c r="G34">
        <f t="shared" si="1"/>
        <v>20</v>
      </c>
      <c r="H34">
        <f t="shared" si="1"/>
        <v>95</v>
      </c>
      <c r="I34">
        <f t="shared" si="1"/>
        <v>54</v>
      </c>
      <c r="J34">
        <f t="shared" si="1"/>
        <v>67</v>
      </c>
      <c r="K34">
        <v>88</v>
      </c>
      <c r="L34">
        <f>Datengrundlage!L44</f>
        <v>483</v>
      </c>
      <c r="M34" t="s">
        <v>3</v>
      </c>
    </row>
    <row r="35" spans="1:13" x14ac:dyDescent="0.3">
      <c r="A35" t="s">
        <v>44</v>
      </c>
      <c r="B35">
        <f t="shared" si="1"/>
        <v>89</v>
      </c>
      <c r="C35">
        <f t="shared" si="1"/>
        <v>2</v>
      </c>
      <c r="D35">
        <f t="shared" si="1"/>
        <v>30</v>
      </c>
      <c r="E35">
        <f t="shared" si="1"/>
        <v>60</v>
      </c>
      <c r="F35">
        <f t="shared" si="1"/>
        <v>20</v>
      </c>
      <c r="G35">
        <f t="shared" si="1"/>
        <v>95</v>
      </c>
      <c r="H35">
        <f t="shared" si="1"/>
        <v>54</v>
      </c>
      <c r="I35">
        <f t="shared" si="1"/>
        <v>67</v>
      </c>
      <c r="J35">
        <f t="shared" si="1"/>
        <v>88</v>
      </c>
      <c r="K35">
        <v>9</v>
      </c>
      <c r="L35">
        <f>Datengrundlage!L45</f>
        <v>480</v>
      </c>
      <c r="M35" t="s">
        <v>4</v>
      </c>
    </row>
    <row r="36" spans="1:13" x14ac:dyDescent="0.3">
      <c r="A36" t="s">
        <v>45</v>
      </c>
      <c r="B36">
        <f t="shared" si="1"/>
        <v>2</v>
      </c>
      <c r="C36">
        <f t="shared" si="1"/>
        <v>30</v>
      </c>
      <c r="D36">
        <f t="shared" si="1"/>
        <v>60</v>
      </c>
      <c r="E36">
        <f t="shared" si="1"/>
        <v>20</v>
      </c>
      <c r="F36">
        <f t="shared" si="1"/>
        <v>95</v>
      </c>
      <c r="G36">
        <f t="shared" si="1"/>
        <v>54</v>
      </c>
      <c r="H36">
        <f t="shared" si="1"/>
        <v>67</v>
      </c>
      <c r="I36">
        <f t="shared" si="1"/>
        <v>88</v>
      </c>
      <c r="J36">
        <f t="shared" si="1"/>
        <v>9</v>
      </c>
      <c r="K36">
        <v>6</v>
      </c>
      <c r="L36">
        <f>Datengrundlage!L46</f>
        <v>496</v>
      </c>
      <c r="M36" t="s">
        <v>5</v>
      </c>
    </row>
    <row r="37" spans="1:13" x14ac:dyDescent="0.3">
      <c r="A37" t="s">
        <v>46</v>
      </c>
      <c r="B37">
        <f t="shared" si="1"/>
        <v>30</v>
      </c>
      <c r="C37">
        <f t="shared" si="1"/>
        <v>60</v>
      </c>
      <c r="D37">
        <f t="shared" si="1"/>
        <v>20</v>
      </c>
      <c r="E37">
        <f t="shared" si="1"/>
        <v>95</v>
      </c>
      <c r="F37">
        <f t="shared" si="1"/>
        <v>54</v>
      </c>
      <c r="G37">
        <f t="shared" si="1"/>
        <v>67</v>
      </c>
      <c r="H37">
        <f t="shared" si="1"/>
        <v>88</v>
      </c>
      <c r="I37">
        <f t="shared" si="1"/>
        <v>9</v>
      </c>
      <c r="J37">
        <f t="shared" si="1"/>
        <v>6</v>
      </c>
      <c r="K37">
        <v>54</v>
      </c>
      <c r="L37">
        <f>Datengrundlage!L47</f>
        <v>474</v>
      </c>
      <c r="M37" t="s">
        <v>6</v>
      </c>
    </row>
    <row r="38" spans="1:13" x14ac:dyDescent="0.3">
      <c r="A38" t="s">
        <v>47</v>
      </c>
      <c r="B38">
        <f t="shared" si="1"/>
        <v>60</v>
      </c>
      <c r="C38">
        <f t="shared" si="1"/>
        <v>20</v>
      </c>
      <c r="D38">
        <f t="shared" si="1"/>
        <v>95</v>
      </c>
      <c r="E38">
        <f t="shared" si="1"/>
        <v>54</v>
      </c>
      <c r="F38">
        <f t="shared" si="1"/>
        <v>67</v>
      </c>
      <c r="G38">
        <f t="shared" si="1"/>
        <v>88</v>
      </c>
      <c r="H38">
        <f t="shared" si="1"/>
        <v>9</v>
      </c>
      <c r="I38">
        <f t="shared" si="1"/>
        <v>6</v>
      </c>
      <c r="J38">
        <f t="shared" si="1"/>
        <v>54</v>
      </c>
      <c r="K38">
        <v>68</v>
      </c>
      <c r="L38">
        <f>Datengrundlage!L48</f>
        <v>468</v>
      </c>
      <c r="M38" t="s">
        <v>7</v>
      </c>
    </row>
    <row r="39" spans="1:13" x14ac:dyDescent="0.3">
      <c r="A39" t="s">
        <v>48</v>
      </c>
      <c r="B39">
        <f t="shared" si="1"/>
        <v>20</v>
      </c>
      <c r="C39">
        <f t="shared" si="1"/>
        <v>95</v>
      </c>
      <c r="D39">
        <f t="shared" si="1"/>
        <v>54</v>
      </c>
      <c r="E39">
        <f t="shared" si="1"/>
        <v>67</v>
      </c>
      <c r="F39">
        <f t="shared" si="1"/>
        <v>88</v>
      </c>
      <c r="G39">
        <f t="shared" si="1"/>
        <v>9</v>
      </c>
      <c r="H39">
        <f t="shared" si="1"/>
        <v>6</v>
      </c>
      <c r="I39">
        <f t="shared" si="1"/>
        <v>54</v>
      </c>
      <c r="J39">
        <f t="shared" si="1"/>
        <v>68</v>
      </c>
      <c r="K39">
        <v>86</v>
      </c>
      <c r="L39">
        <f>Datengrundlage!L49</f>
        <v>469</v>
      </c>
      <c r="M39" t="s">
        <v>8</v>
      </c>
    </row>
    <row r="40" spans="1:13" x14ac:dyDescent="0.3">
      <c r="A40" t="s">
        <v>49</v>
      </c>
      <c r="B40">
        <f t="shared" si="1"/>
        <v>95</v>
      </c>
      <c r="C40">
        <f t="shared" si="1"/>
        <v>54</v>
      </c>
      <c r="D40">
        <f t="shared" si="1"/>
        <v>67</v>
      </c>
      <c r="E40">
        <f t="shared" si="1"/>
        <v>88</v>
      </c>
      <c r="F40">
        <f t="shared" si="1"/>
        <v>9</v>
      </c>
      <c r="G40">
        <f t="shared" si="1"/>
        <v>6</v>
      </c>
      <c r="H40">
        <f t="shared" si="1"/>
        <v>54</v>
      </c>
      <c r="I40">
        <f t="shared" si="1"/>
        <v>68</v>
      </c>
      <c r="J40">
        <f t="shared" si="1"/>
        <v>86</v>
      </c>
      <c r="K40">
        <v>59</v>
      </c>
      <c r="L40">
        <f>Datengrundlage!L50</f>
        <v>451</v>
      </c>
      <c r="M40" t="s">
        <v>9</v>
      </c>
    </row>
    <row r="41" spans="1:13" x14ac:dyDescent="0.3">
      <c r="A41" t="s">
        <v>50</v>
      </c>
      <c r="B41">
        <f t="shared" si="1"/>
        <v>54</v>
      </c>
      <c r="C41">
        <f t="shared" si="1"/>
        <v>67</v>
      </c>
      <c r="D41">
        <f t="shared" si="1"/>
        <v>88</v>
      </c>
      <c r="E41">
        <f t="shared" si="1"/>
        <v>9</v>
      </c>
      <c r="F41">
        <f t="shared" si="1"/>
        <v>6</v>
      </c>
      <c r="G41">
        <f t="shared" si="1"/>
        <v>54</v>
      </c>
      <c r="H41">
        <f t="shared" si="1"/>
        <v>68</v>
      </c>
      <c r="I41">
        <f t="shared" si="1"/>
        <v>86</v>
      </c>
      <c r="J41">
        <f t="shared" si="1"/>
        <v>59</v>
      </c>
      <c r="K41">
        <v>66</v>
      </c>
      <c r="L41">
        <f>Datengrundlage!L51</f>
        <v>455</v>
      </c>
      <c r="M41" t="s">
        <v>10</v>
      </c>
    </row>
    <row r="42" spans="1:13" x14ac:dyDescent="0.3">
      <c r="A42" t="s">
        <v>51</v>
      </c>
      <c r="B42">
        <f t="shared" si="1"/>
        <v>67</v>
      </c>
      <c r="C42">
        <f t="shared" si="1"/>
        <v>88</v>
      </c>
      <c r="D42">
        <f t="shared" si="1"/>
        <v>9</v>
      </c>
      <c r="E42">
        <f t="shared" si="1"/>
        <v>6</v>
      </c>
      <c r="F42">
        <f t="shared" si="1"/>
        <v>54</v>
      </c>
      <c r="G42">
        <f t="shared" si="1"/>
        <v>68</v>
      </c>
      <c r="H42">
        <f t="shared" si="1"/>
        <v>86</v>
      </c>
      <c r="I42">
        <f t="shared" si="1"/>
        <v>59</v>
      </c>
      <c r="J42">
        <f t="shared" si="1"/>
        <v>66</v>
      </c>
      <c r="K42">
        <v>8</v>
      </c>
      <c r="L42">
        <f>Datengrundlage!L52</f>
        <v>462</v>
      </c>
      <c r="M42" t="s">
        <v>1</v>
      </c>
    </row>
    <row r="43" spans="1:13" x14ac:dyDescent="0.3">
      <c r="A43" t="s">
        <v>3</v>
      </c>
      <c r="B43">
        <f t="shared" si="1"/>
        <v>88</v>
      </c>
      <c r="C43">
        <f t="shared" si="1"/>
        <v>9</v>
      </c>
      <c r="D43">
        <f t="shared" si="1"/>
        <v>6</v>
      </c>
      <c r="E43">
        <f t="shared" si="1"/>
        <v>54</v>
      </c>
      <c r="F43">
        <f t="shared" si="1"/>
        <v>68</v>
      </c>
      <c r="G43">
        <f t="shared" si="1"/>
        <v>86</v>
      </c>
      <c r="H43">
        <f t="shared" si="1"/>
        <v>59</v>
      </c>
      <c r="I43">
        <f t="shared" si="1"/>
        <v>66</v>
      </c>
      <c r="J43">
        <f t="shared" si="1"/>
        <v>8</v>
      </c>
      <c r="K43">
        <v>83</v>
      </c>
      <c r="L43">
        <f>Datengrundlage!L53</f>
        <v>470</v>
      </c>
      <c r="M43" t="s">
        <v>2</v>
      </c>
    </row>
  </sheetData>
  <mergeCells count="1">
    <mergeCell ref="O5:V10"/>
  </mergeCells>
  <phoneticPr fontId="3" type="noConversion"/>
  <conditionalFormatting sqref="B2:K43">
    <cfRule type="colorScale" priority="1">
      <colorScale>
        <cfvo type="min"/>
        <cfvo type="percentile" val="50"/>
        <cfvo type="max"/>
        <color rgb="FFF8696B"/>
        <color rgb="FFFFEB84"/>
        <color rgb="FF63BE7B"/>
      </colorScale>
    </cfRule>
  </conditionalFormatting>
  <hyperlinks>
    <hyperlink ref="L2" location="Datengrundlage!L12" display="Datengrundlage!L12" xr:uid="{5779AF43-E4E7-40E0-BA41-DA38DF69E75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7DC43-CE5D-44DB-B59C-79050557F682}">
  <dimension ref="A1:U134"/>
  <sheetViews>
    <sheetView zoomScale="36" zoomScaleNormal="140" workbookViewId="0">
      <selection activeCell="O52" sqref="O52:U56"/>
    </sheetView>
  </sheetViews>
  <sheetFormatPr defaultColWidth="8.88671875" defaultRowHeight="14.4" x14ac:dyDescent="0.3"/>
  <cols>
    <col min="1" max="1" width="11.5546875" customWidth="1"/>
    <col min="2" max="2" width="9.109375" bestFit="1" customWidth="1"/>
    <col min="3" max="10" width="3.6640625" bestFit="1" customWidth="1"/>
    <col min="11" max="11" width="4.109375" bestFit="1" customWidth="1"/>
    <col min="12" max="12" width="16" bestFit="1" customWidth="1"/>
    <col min="13" max="13" width="23.6640625" bestFit="1" customWidth="1"/>
    <col min="14" max="14" width="12.77734375" bestFit="1" customWidth="1"/>
  </cols>
  <sheetData>
    <row r="1" spans="1:14" ht="43.2" x14ac:dyDescent="0.3">
      <c r="A1" s="19" t="s">
        <v>1165</v>
      </c>
      <c r="B1" t="s">
        <v>1154</v>
      </c>
      <c r="C1" t="s">
        <v>1155</v>
      </c>
      <c r="D1" t="s">
        <v>1156</v>
      </c>
      <c r="E1" t="s">
        <v>1157</v>
      </c>
      <c r="F1" t="s">
        <v>1158</v>
      </c>
      <c r="G1" t="s">
        <v>1159</v>
      </c>
      <c r="H1" t="s">
        <v>1160</v>
      </c>
      <c r="I1" t="s">
        <v>1161</v>
      </c>
      <c r="J1" t="s">
        <v>1162</v>
      </c>
      <c r="K1" t="s">
        <v>1163</v>
      </c>
      <c r="L1" s="1" t="s">
        <v>1153</v>
      </c>
      <c r="M1" s="20">
        <f>CORREL(L3:L44,M3:M44)</f>
        <v>-0.3303914448059122</v>
      </c>
      <c r="N1" t="s">
        <v>1166</v>
      </c>
    </row>
    <row r="2" spans="1:14" x14ac:dyDescent="0.3">
      <c r="A2" t="str">
        <f>OAM_Roh!A1</f>
        <v>Zeit_ID</v>
      </c>
      <c r="B2" t="s">
        <v>3</v>
      </c>
      <c r="C2" t="s">
        <v>4</v>
      </c>
      <c r="D2" t="s">
        <v>5</v>
      </c>
      <c r="E2" t="s">
        <v>6</v>
      </c>
      <c r="F2" t="s">
        <v>7</v>
      </c>
      <c r="G2" t="s">
        <v>8</v>
      </c>
      <c r="H2" t="s">
        <v>9</v>
      </c>
      <c r="I2" t="s">
        <v>10</v>
      </c>
      <c r="J2" t="s">
        <v>1</v>
      </c>
      <c r="K2" t="s">
        <v>2</v>
      </c>
      <c r="L2" t="str">
        <f>OAM_Roh!L1</f>
        <v>5Tage-Produktion</v>
      </c>
      <c r="M2" t="s">
        <v>1164</v>
      </c>
    </row>
    <row r="3" spans="1:14" x14ac:dyDescent="0.3">
      <c r="A3" t="s">
        <v>11</v>
      </c>
      <c r="B3">
        <v>59</v>
      </c>
      <c r="C3">
        <v>77</v>
      </c>
      <c r="D3">
        <v>72</v>
      </c>
      <c r="E3">
        <v>23</v>
      </c>
      <c r="F3">
        <v>57</v>
      </c>
      <c r="G3">
        <v>84</v>
      </c>
      <c r="H3">
        <v>3</v>
      </c>
      <c r="I3">
        <v>68</v>
      </c>
      <c r="J3">
        <v>89</v>
      </c>
      <c r="K3">
        <v>85</v>
      </c>
      <c r="L3">
        <f>Datengrundlage!L12</f>
        <v>438</v>
      </c>
      <c r="M3">
        <f>SUM(B3:K3)</f>
        <v>617</v>
      </c>
    </row>
    <row r="4" spans="1:14" x14ac:dyDescent="0.3">
      <c r="A4" t="s">
        <v>12</v>
      </c>
      <c r="B4">
        <f t="shared" ref="B4:J19" si="0">C3</f>
        <v>77</v>
      </c>
      <c r="C4">
        <f t="shared" si="0"/>
        <v>72</v>
      </c>
      <c r="D4">
        <f t="shared" si="0"/>
        <v>23</v>
      </c>
      <c r="E4">
        <f t="shared" si="0"/>
        <v>57</v>
      </c>
      <c r="F4">
        <f t="shared" si="0"/>
        <v>84</v>
      </c>
      <c r="G4">
        <f t="shared" si="0"/>
        <v>3</v>
      </c>
      <c r="H4">
        <f t="shared" si="0"/>
        <v>68</v>
      </c>
      <c r="I4">
        <f t="shared" si="0"/>
        <v>89</v>
      </c>
      <c r="J4">
        <f>K3</f>
        <v>85</v>
      </c>
      <c r="K4">
        <v>80</v>
      </c>
      <c r="L4">
        <f>Datengrundlage!L13</f>
        <v>455</v>
      </c>
      <c r="M4">
        <f t="shared" ref="M4:M44" si="1">SUM(B4:K4)</f>
        <v>638</v>
      </c>
    </row>
    <row r="5" spans="1:14" x14ac:dyDescent="0.3">
      <c r="A5" t="s">
        <v>13</v>
      </c>
      <c r="B5">
        <f t="shared" si="0"/>
        <v>72</v>
      </c>
      <c r="C5">
        <f t="shared" si="0"/>
        <v>23</v>
      </c>
      <c r="D5">
        <f t="shared" si="0"/>
        <v>57</v>
      </c>
      <c r="E5">
        <f t="shared" si="0"/>
        <v>84</v>
      </c>
      <c r="F5">
        <f t="shared" si="0"/>
        <v>3</v>
      </c>
      <c r="G5">
        <f t="shared" si="0"/>
        <v>68</v>
      </c>
      <c r="H5">
        <f t="shared" si="0"/>
        <v>89</v>
      </c>
      <c r="I5">
        <f t="shared" si="0"/>
        <v>85</v>
      </c>
      <c r="J5">
        <f t="shared" si="0"/>
        <v>80</v>
      </c>
      <c r="K5">
        <v>33</v>
      </c>
      <c r="L5">
        <f>Datengrundlage!L14</f>
        <v>462</v>
      </c>
      <c r="M5">
        <f t="shared" si="1"/>
        <v>594</v>
      </c>
    </row>
    <row r="6" spans="1:14" x14ac:dyDescent="0.3">
      <c r="A6" t="s">
        <v>14</v>
      </c>
      <c r="B6">
        <f t="shared" si="0"/>
        <v>23</v>
      </c>
      <c r="C6">
        <f t="shared" si="0"/>
        <v>57</v>
      </c>
      <c r="D6">
        <f t="shared" si="0"/>
        <v>84</v>
      </c>
      <c r="E6">
        <f t="shared" si="0"/>
        <v>3</v>
      </c>
      <c r="F6">
        <f t="shared" si="0"/>
        <v>68</v>
      </c>
      <c r="G6">
        <f t="shared" si="0"/>
        <v>89</v>
      </c>
      <c r="H6">
        <f t="shared" si="0"/>
        <v>85</v>
      </c>
      <c r="I6">
        <f t="shared" si="0"/>
        <v>80</v>
      </c>
      <c r="J6">
        <f t="shared" si="0"/>
        <v>33</v>
      </c>
      <c r="K6">
        <v>87</v>
      </c>
      <c r="L6">
        <f>Datengrundlage!L15</f>
        <v>486</v>
      </c>
      <c r="M6">
        <f t="shared" si="1"/>
        <v>609</v>
      </c>
    </row>
    <row r="7" spans="1:14" x14ac:dyDescent="0.3">
      <c r="A7" t="s">
        <v>15</v>
      </c>
      <c r="B7">
        <f t="shared" si="0"/>
        <v>57</v>
      </c>
      <c r="C7">
        <f t="shared" si="0"/>
        <v>84</v>
      </c>
      <c r="D7">
        <f t="shared" si="0"/>
        <v>3</v>
      </c>
      <c r="E7">
        <f t="shared" si="0"/>
        <v>68</v>
      </c>
      <c r="F7">
        <f t="shared" si="0"/>
        <v>89</v>
      </c>
      <c r="G7">
        <f t="shared" si="0"/>
        <v>85</v>
      </c>
      <c r="H7">
        <f t="shared" si="0"/>
        <v>80</v>
      </c>
      <c r="I7">
        <f t="shared" si="0"/>
        <v>33</v>
      </c>
      <c r="J7">
        <f t="shared" si="0"/>
        <v>87</v>
      </c>
      <c r="K7">
        <v>60</v>
      </c>
      <c r="L7">
        <f>Datengrundlage!L16</f>
        <v>493</v>
      </c>
      <c r="M7">
        <f t="shared" si="1"/>
        <v>646</v>
      </c>
    </row>
    <row r="8" spans="1:14" x14ac:dyDescent="0.3">
      <c r="A8" t="s">
        <v>16</v>
      </c>
      <c r="B8">
        <f t="shared" si="0"/>
        <v>84</v>
      </c>
      <c r="C8">
        <f t="shared" si="0"/>
        <v>3</v>
      </c>
      <c r="D8">
        <f t="shared" si="0"/>
        <v>68</v>
      </c>
      <c r="E8">
        <f t="shared" si="0"/>
        <v>89</v>
      </c>
      <c r="F8">
        <f t="shared" si="0"/>
        <v>85</v>
      </c>
      <c r="G8">
        <f t="shared" si="0"/>
        <v>80</v>
      </c>
      <c r="H8">
        <f t="shared" si="0"/>
        <v>33</v>
      </c>
      <c r="I8">
        <f t="shared" si="0"/>
        <v>87</v>
      </c>
      <c r="J8">
        <f t="shared" si="0"/>
        <v>60</v>
      </c>
      <c r="K8">
        <v>18</v>
      </c>
      <c r="L8">
        <f>Datengrundlage!L17</f>
        <v>504</v>
      </c>
      <c r="M8">
        <f t="shared" si="1"/>
        <v>607</v>
      </c>
    </row>
    <row r="9" spans="1:14" x14ac:dyDescent="0.3">
      <c r="A9" t="s">
        <v>17</v>
      </c>
      <c r="B9">
        <f t="shared" si="0"/>
        <v>3</v>
      </c>
      <c r="C9">
        <f t="shared" si="0"/>
        <v>68</v>
      </c>
      <c r="D9">
        <f t="shared" si="0"/>
        <v>89</v>
      </c>
      <c r="E9">
        <f t="shared" si="0"/>
        <v>85</v>
      </c>
      <c r="F9">
        <f t="shared" si="0"/>
        <v>80</v>
      </c>
      <c r="G9">
        <f t="shared" si="0"/>
        <v>33</v>
      </c>
      <c r="H9">
        <f t="shared" si="0"/>
        <v>87</v>
      </c>
      <c r="I9">
        <f t="shared" si="0"/>
        <v>60</v>
      </c>
      <c r="J9">
        <f t="shared" si="0"/>
        <v>18</v>
      </c>
      <c r="K9">
        <v>8</v>
      </c>
      <c r="L9">
        <f>Datengrundlage!L18</f>
        <v>492</v>
      </c>
      <c r="M9">
        <f t="shared" si="1"/>
        <v>531</v>
      </c>
    </row>
    <row r="10" spans="1:14" x14ac:dyDescent="0.3">
      <c r="A10" t="s">
        <v>18</v>
      </c>
      <c r="B10">
        <f t="shared" si="0"/>
        <v>68</v>
      </c>
      <c r="C10">
        <f t="shared" si="0"/>
        <v>89</v>
      </c>
      <c r="D10">
        <f t="shared" si="0"/>
        <v>85</v>
      </c>
      <c r="E10">
        <f t="shared" si="0"/>
        <v>80</v>
      </c>
      <c r="F10">
        <f t="shared" si="0"/>
        <v>33</v>
      </c>
      <c r="G10">
        <f t="shared" si="0"/>
        <v>87</v>
      </c>
      <c r="H10">
        <f t="shared" si="0"/>
        <v>60</v>
      </c>
      <c r="I10">
        <f t="shared" si="0"/>
        <v>18</v>
      </c>
      <c r="J10">
        <f t="shared" si="0"/>
        <v>8</v>
      </c>
      <c r="K10">
        <v>57</v>
      </c>
      <c r="L10">
        <f>Datengrundlage!L19</f>
        <v>485</v>
      </c>
      <c r="M10">
        <f t="shared" si="1"/>
        <v>585</v>
      </c>
    </row>
    <row r="11" spans="1:14" x14ac:dyDescent="0.3">
      <c r="A11" t="s">
        <v>19</v>
      </c>
      <c r="B11">
        <f t="shared" si="0"/>
        <v>89</v>
      </c>
      <c r="C11">
        <f t="shared" si="0"/>
        <v>85</v>
      </c>
      <c r="D11">
        <f t="shared" si="0"/>
        <v>80</v>
      </c>
      <c r="E11">
        <f t="shared" si="0"/>
        <v>33</v>
      </c>
      <c r="F11">
        <f t="shared" si="0"/>
        <v>87</v>
      </c>
      <c r="G11">
        <f t="shared" si="0"/>
        <v>60</v>
      </c>
      <c r="H11">
        <f t="shared" si="0"/>
        <v>18</v>
      </c>
      <c r="I11">
        <f t="shared" si="0"/>
        <v>8</v>
      </c>
      <c r="J11">
        <f t="shared" si="0"/>
        <v>57</v>
      </c>
      <c r="K11">
        <v>17</v>
      </c>
      <c r="L11">
        <f>Datengrundlage!L20</f>
        <v>480</v>
      </c>
      <c r="M11">
        <f t="shared" si="1"/>
        <v>534</v>
      </c>
    </row>
    <row r="12" spans="1:14" x14ac:dyDescent="0.3">
      <c r="A12" t="s">
        <v>20</v>
      </c>
      <c r="B12">
        <f t="shared" si="0"/>
        <v>85</v>
      </c>
      <c r="C12">
        <f t="shared" si="0"/>
        <v>80</v>
      </c>
      <c r="D12">
        <f t="shared" si="0"/>
        <v>33</v>
      </c>
      <c r="E12">
        <f t="shared" si="0"/>
        <v>87</v>
      </c>
      <c r="F12">
        <f t="shared" si="0"/>
        <v>60</v>
      </c>
      <c r="G12">
        <f t="shared" si="0"/>
        <v>18</v>
      </c>
      <c r="H12">
        <f t="shared" si="0"/>
        <v>8</v>
      </c>
      <c r="I12">
        <f t="shared" si="0"/>
        <v>57</v>
      </c>
      <c r="J12">
        <f t="shared" si="0"/>
        <v>17</v>
      </c>
      <c r="K12">
        <v>49</v>
      </c>
      <c r="L12">
        <f>Datengrundlage!L21</f>
        <v>478</v>
      </c>
      <c r="M12">
        <f t="shared" si="1"/>
        <v>494</v>
      </c>
    </row>
    <row r="13" spans="1:14" x14ac:dyDescent="0.3">
      <c r="A13" t="s">
        <v>21</v>
      </c>
      <c r="B13">
        <f t="shared" si="0"/>
        <v>80</v>
      </c>
      <c r="C13">
        <f t="shared" si="0"/>
        <v>33</v>
      </c>
      <c r="D13">
        <f t="shared" si="0"/>
        <v>87</v>
      </c>
      <c r="E13">
        <f t="shared" si="0"/>
        <v>60</v>
      </c>
      <c r="F13">
        <f t="shared" si="0"/>
        <v>18</v>
      </c>
      <c r="G13">
        <f t="shared" si="0"/>
        <v>8</v>
      </c>
      <c r="H13">
        <f t="shared" si="0"/>
        <v>57</v>
      </c>
      <c r="I13">
        <f t="shared" si="0"/>
        <v>17</v>
      </c>
      <c r="J13">
        <f t="shared" si="0"/>
        <v>49</v>
      </c>
      <c r="K13">
        <v>55</v>
      </c>
      <c r="L13">
        <f>Datengrundlage!L22</f>
        <v>469</v>
      </c>
      <c r="M13">
        <f t="shared" si="1"/>
        <v>464</v>
      </c>
    </row>
    <row r="14" spans="1:14" x14ac:dyDescent="0.3">
      <c r="A14" t="s">
        <v>22</v>
      </c>
      <c r="B14">
        <f t="shared" si="0"/>
        <v>33</v>
      </c>
      <c r="C14">
        <f t="shared" si="0"/>
        <v>87</v>
      </c>
      <c r="D14">
        <f t="shared" si="0"/>
        <v>60</v>
      </c>
      <c r="E14">
        <f t="shared" si="0"/>
        <v>18</v>
      </c>
      <c r="F14">
        <f t="shared" si="0"/>
        <v>8</v>
      </c>
      <c r="G14">
        <f t="shared" si="0"/>
        <v>57</v>
      </c>
      <c r="H14">
        <f t="shared" si="0"/>
        <v>17</v>
      </c>
      <c r="I14">
        <f t="shared" si="0"/>
        <v>49</v>
      </c>
      <c r="J14">
        <f t="shared" si="0"/>
        <v>55</v>
      </c>
      <c r="K14">
        <v>78</v>
      </c>
      <c r="L14">
        <f>Datengrundlage!L23</f>
        <v>472</v>
      </c>
      <c r="M14">
        <f t="shared" si="1"/>
        <v>462</v>
      </c>
    </row>
    <row r="15" spans="1:14" x14ac:dyDescent="0.3">
      <c r="A15" t="s">
        <v>23</v>
      </c>
      <c r="B15">
        <f t="shared" si="0"/>
        <v>87</v>
      </c>
      <c r="C15">
        <f t="shared" si="0"/>
        <v>60</v>
      </c>
      <c r="D15">
        <f t="shared" si="0"/>
        <v>18</v>
      </c>
      <c r="E15">
        <f t="shared" si="0"/>
        <v>8</v>
      </c>
      <c r="F15">
        <f t="shared" si="0"/>
        <v>57</v>
      </c>
      <c r="G15">
        <f t="shared" si="0"/>
        <v>17</v>
      </c>
      <c r="H15">
        <f t="shared" si="0"/>
        <v>49</v>
      </c>
      <c r="I15">
        <f t="shared" si="0"/>
        <v>55</v>
      </c>
      <c r="J15">
        <f t="shared" si="0"/>
        <v>78</v>
      </c>
      <c r="K15">
        <v>63</v>
      </c>
      <c r="L15">
        <f>Datengrundlage!L24</f>
        <v>473</v>
      </c>
      <c r="M15">
        <f t="shared" si="1"/>
        <v>492</v>
      </c>
    </row>
    <row r="16" spans="1:14" x14ac:dyDescent="0.3">
      <c r="A16" t="s">
        <v>24</v>
      </c>
      <c r="B16">
        <f t="shared" si="0"/>
        <v>60</v>
      </c>
      <c r="C16">
        <f t="shared" si="0"/>
        <v>18</v>
      </c>
      <c r="D16">
        <f t="shared" si="0"/>
        <v>8</v>
      </c>
      <c r="E16">
        <f t="shared" si="0"/>
        <v>57</v>
      </c>
      <c r="F16">
        <f t="shared" si="0"/>
        <v>17</v>
      </c>
      <c r="G16">
        <f t="shared" si="0"/>
        <v>49</v>
      </c>
      <c r="H16">
        <f t="shared" si="0"/>
        <v>55</v>
      </c>
      <c r="I16">
        <f t="shared" si="0"/>
        <v>78</v>
      </c>
      <c r="J16">
        <f t="shared" si="0"/>
        <v>63</v>
      </c>
      <c r="K16">
        <v>15</v>
      </c>
      <c r="L16">
        <f>Datengrundlage!L25</f>
        <v>456</v>
      </c>
      <c r="M16">
        <f t="shared" si="1"/>
        <v>420</v>
      </c>
    </row>
    <row r="17" spans="1:19" x14ac:dyDescent="0.3">
      <c r="A17" t="s">
        <v>25</v>
      </c>
      <c r="B17">
        <f t="shared" si="0"/>
        <v>18</v>
      </c>
      <c r="C17">
        <f t="shared" si="0"/>
        <v>8</v>
      </c>
      <c r="D17">
        <f t="shared" si="0"/>
        <v>57</v>
      </c>
      <c r="E17">
        <f t="shared" si="0"/>
        <v>17</v>
      </c>
      <c r="F17">
        <f t="shared" si="0"/>
        <v>49</v>
      </c>
      <c r="G17">
        <f t="shared" si="0"/>
        <v>55</v>
      </c>
      <c r="H17">
        <f t="shared" si="0"/>
        <v>78</v>
      </c>
      <c r="I17">
        <f t="shared" si="0"/>
        <v>63</v>
      </c>
      <c r="J17">
        <f t="shared" si="0"/>
        <v>15</v>
      </c>
      <c r="K17">
        <v>33</v>
      </c>
      <c r="L17">
        <f>Datengrundlage!L26</f>
        <v>459</v>
      </c>
      <c r="M17">
        <f t="shared" si="1"/>
        <v>393</v>
      </c>
    </row>
    <row r="18" spans="1:19" x14ac:dyDescent="0.3">
      <c r="A18" t="s">
        <v>26</v>
      </c>
      <c r="B18">
        <f t="shared" si="0"/>
        <v>8</v>
      </c>
      <c r="C18">
        <f t="shared" si="0"/>
        <v>57</v>
      </c>
      <c r="D18">
        <f t="shared" si="0"/>
        <v>17</v>
      </c>
      <c r="E18">
        <f t="shared" si="0"/>
        <v>49</v>
      </c>
      <c r="F18">
        <f t="shared" si="0"/>
        <v>55</v>
      </c>
      <c r="G18">
        <f t="shared" si="0"/>
        <v>78</v>
      </c>
      <c r="H18">
        <f t="shared" si="0"/>
        <v>63</v>
      </c>
      <c r="I18">
        <f t="shared" si="0"/>
        <v>15</v>
      </c>
      <c r="J18">
        <f t="shared" si="0"/>
        <v>33</v>
      </c>
      <c r="K18">
        <v>29</v>
      </c>
      <c r="L18">
        <f>Datengrundlage!L27</f>
        <v>469</v>
      </c>
      <c r="M18">
        <f t="shared" si="1"/>
        <v>404</v>
      </c>
    </row>
    <row r="19" spans="1:19" x14ac:dyDescent="0.3">
      <c r="A19" t="s">
        <v>27</v>
      </c>
      <c r="B19">
        <f t="shared" si="0"/>
        <v>57</v>
      </c>
      <c r="C19">
        <f t="shared" si="0"/>
        <v>17</v>
      </c>
      <c r="D19">
        <f t="shared" si="0"/>
        <v>49</v>
      </c>
      <c r="E19">
        <f t="shared" si="0"/>
        <v>55</v>
      </c>
      <c r="F19">
        <f t="shared" si="0"/>
        <v>78</v>
      </c>
      <c r="G19">
        <f t="shared" si="0"/>
        <v>63</v>
      </c>
      <c r="H19">
        <f t="shared" si="0"/>
        <v>15</v>
      </c>
      <c r="I19">
        <f t="shared" si="0"/>
        <v>33</v>
      </c>
      <c r="J19">
        <f t="shared" si="0"/>
        <v>29</v>
      </c>
      <c r="K19">
        <v>11</v>
      </c>
      <c r="L19">
        <f>Datengrundlage!L28</f>
        <v>479</v>
      </c>
      <c r="M19">
        <f t="shared" si="1"/>
        <v>407</v>
      </c>
    </row>
    <row r="20" spans="1:19" x14ac:dyDescent="0.3">
      <c r="A20" t="s">
        <v>28</v>
      </c>
      <c r="B20">
        <f t="shared" ref="B20:J44" si="2">C19</f>
        <v>17</v>
      </c>
      <c r="C20">
        <f t="shared" si="2"/>
        <v>49</v>
      </c>
      <c r="D20">
        <f t="shared" si="2"/>
        <v>55</v>
      </c>
      <c r="E20">
        <f t="shared" si="2"/>
        <v>78</v>
      </c>
      <c r="F20">
        <f t="shared" si="2"/>
        <v>63</v>
      </c>
      <c r="G20">
        <f t="shared" si="2"/>
        <v>15</v>
      </c>
      <c r="H20">
        <f t="shared" si="2"/>
        <v>33</v>
      </c>
      <c r="I20">
        <f t="shared" si="2"/>
        <v>29</v>
      </c>
      <c r="J20">
        <f t="shared" si="2"/>
        <v>11</v>
      </c>
      <c r="K20">
        <v>57</v>
      </c>
      <c r="L20">
        <f>Datengrundlage!L29</f>
        <v>472</v>
      </c>
      <c r="M20">
        <f t="shared" si="1"/>
        <v>407</v>
      </c>
    </row>
    <row r="21" spans="1:19" x14ac:dyDescent="0.3">
      <c r="A21" t="s">
        <v>29</v>
      </c>
      <c r="B21">
        <f t="shared" si="2"/>
        <v>49</v>
      </c>
      <c r="C21">
        <f t="shared" si="2"/>
        <v>55</v>
      </c>
      <c r="D21">
        <f t="shared" si="2"/>
        <v>78</v>
      </c>
      <c r="E21">
        <f t="shared" si="2"/>
        <v>63</v>
      </c>
      <c r="F21">
        <f t="shared" si="2"/>
        <v>15</v>
      </c>
      <c r="G21">
        <f t="shared" si="2"/>
        <v>33</v>
      </c>
      <c r="H21">
        <f t="shared" si="2"/>
        <v>29</v>
      </c>
      <c r="I21">
        <f t="shared" si="2"/>
        <v>11</v>
      </c>
      <c r="J21">
        <f t="shared" si="2"/>
        <v>57</v>
      </c>
      <c r="K21">
        <v>13</v>
      </c>
      <c r="L21">
        <f>Datengrundlage!L30</f>
        <v>492</v>
      </c>
      <c r="M21">
        <f t="shared" si="1"/>
        <v>403</v>
      </c>
      <c r="O21" s="38" t="s">
        <v>1168</v>
      </c>
      <c r="P21" s="38"/>
      <c r="Q21" s="38"/>
      <c r="R21" s="38"/>
      <c r="S21" s="38"/>
    </row>
    <row r="22" spans="1:19" x14ac:dyDescent="0.3">
      <c r="A22" t="s">
        <v>30</v>
      </c>
      <c r="B22">
        <f t="shared" si="2"/>
        <v>55</v>
      </c>
      <c r="C22">
        <f t="shared" si="2"/>
        <v>78</v>
      </c>
      <c r="D22">
        <f t="shared" si="2"/>
        <v>63</v>
      </c>
      <c r="E22">
        <f t="shared" si="2"/>
        <v>15</v>
      </c>
      <c r="F22">
        <f t="shared" si="2"/>
        <v>33</v>
      </c>
      <c r="G22">
        <f t="shared" si="2"/>
        <v>29</v>
      </c>
      <c r="H22">
        <f t="shared" si="2"/>
        <v>11</v>
      </c>
      <c r="I22">
        <f t="shared" si="2"/>
        <v>57</v>
      </c>
      <c r="J22">
        <f t="shared" si="2"/>
        <v>13</v>
      </c>
      <c r="K22">
        <v>93</v>
      </c>
      <c r="L22">
        <f>Datengrundlage!L31</f>
        <v>502</v>
      </c>
      <c r="M22">
        <f t="shared" si="1"/>
        <v>447</v>
      </c>
      <c r="O22" s="38"/>
      <c r="P22" s="38"/>
      <c r="Q22" s="38"/>
      <c r="R22" s="38"/>
      <c r="S22" s="38"/>
    </row>
    <row r="23" spans="1:19" x14ac:dyDescent="0.3">
      <c r="A23" t="s">
        <v>31</v>
      </c>
      <c r="B23">
        <f t="shared" si="2"/>
        <v>78</v>
      </c>
      <c r="C23">
        <f t="shared" si="2"/>
        <v>63</v>
      </c>
      <c r="D23">
        <f t="shared" si="2"/>
        <v>15</v>
      </c>
      <c r="E23">
        <f t="shared" si="2"/>
        <v>33</v>
      </c>
      <c r="F23">
        <f t="shared" si="2"/>
        <v>29</v>
      </c>
      <c r="G23">
        <f t="shared" si="2"/>
        <v>11</v>
      </c>
      <c r="H23">
        <f t="shared" si="2"/>
        <v>57</v>
      </c>
      <c r="I23">
        <f t="shared" si="2"/>
        <v>13</v>
      </c>
      <c r="J23">
        <f t="shared" si="2"/>
        <v>93</v>
      </c>
      <c r="K23">
        <v>4</v>
      </c>
      <c r="L23">
        <f>Datengrundlage!L32</f>
        <v>492</v>
      </c>
      <c r="M23">
        <f t="shared" si="1"/>
        <v>396</v>
      </c>
      <c r="O23" s="38"/>
      <c r="P23" s="38"/>
      <c r="Q23" s="38"/>
      <c r="R23" s="38"/>
      <c r="S23" s="38"/>
    </row>
    <row r="24" spans="1:19" x14ac:dyDescent="0.3">
      <c r="A24" t="s">
        <v>32</v>
      </c>
      <c r="B24">
        <f t="shared" si="2"/>
        <v>63</v>
      </c>
      <c r="C24">
        <f t="shared" si="2"/>
        <v>15</v>
      </c>
      <c r="D24">
        <f t="shared" si="2"/>
        <v>33</v>
      </c>
      <c r="E24">
        <f t="shared" si="2"/>
        <v>29</v>
      </c>
      <c r="F24">
        <f t="shared" si="2"/>
        <v>11</v>
      </c>
      <c r="G24">
        <f t="shared" si="2"/>
        <v>57</v>
      </c>
      <c r="H24">
        <f t="shared" si="2"/>
        <v>13</v>
      </c>
      <c r="I24">
        <f t="shared" si="2"/>
        <v>93</v>
      </c>
      <c r="J24">
        <f t="shared" si="2"/>
        <v>4</v>
      </c>
      <c r="K24">
        <v>12</v>
      </c>
      <c r="L24">
        <f>Datengrundlage!L33</f>
        <v>493</v>
      </c>
      <c r="M24">
        <f t="shared" si="1"/>
        <v>330</v>
      </c>
      <c r="O24" s="38"/>
      <c r="P24" s="38"/>
      <c r="Q24" s="38"/>
      <c r="R24" s="38"/>
      <c r="S24" s="38"/>
    </row>
    <row r="25" spans="1:19" x14ac:dyDescent="0.3">
      <c r="A25" t="s">
        <v>33</v>
      </c>
      <c r="B25">
        <f t="shared" si="2"/>
        <v>15</v>
      </c>
      <c r="C25">
        <f t="shared" si="2"/>
        <v>33</v>
      </c>
      <c r="D25">
        <f t="shared" si="2"/>
        <v>29</v>
      </c>
      <c r="E25">
        <f t="shared" si="2"/>
        <v>11</v>
      </c>
      <c r="F25">
        <f t="shared" si="2"/>
        <v>57</v>
      </c>
      <c r="G25">
        <f t="shared" si="2"/>
        <v>13</v>
      </c>
      <c r="H25">
        <f t="shared" si="2"/>
        <v>93</v>
      </c>
      <c r="I25">
        <f t="shared" si="2"/>
        <v>4</v>
      </c>
      <c r="J25">
        <f t="shared" si="2"/>
        <v>12</v>
      </c>
      <c r="K25">
        <v>21</v>
      </c>
      <c r="L25">
        <f>Datengrundlage!L34</f>
        <v>511</v>
      </c>
      <c r="M25">
        <f t="shared" si="1"/>
        <v>288</v>
      </c>
      <c r="O25" s="38"/>
      <c r="P25" s="38"/>
      <c r="Q25" s="38"/>
      <c r="R25" s="38"/>
      <c r="S25" s="38"/>
    </row>
    <row r="26" spans="1:19" x14ac:dyDescent="0.3">
      <c r="A26" t="s">
        <v>34</v>
      </c>
      <c r="B26">
        <f t="shared" si="2"/>
        <v>33</v>
      </c>
      <c r="C26">
        <f t="shared" si="2"/>
        <v>29</v>
      </c>
      <c r="D26">
        <f t="shared" si="2"/>
        <v>11</v>
      </c>
      <c r="E26">
        <f t="shared" si="2"/>
        <v>57</v>
      </c>
      <c r="F26">
        <f t="shared" si="2"/>
        <v>13</v>
      </c>
      <c r="G26">
        <f t="shared" si="2"/>
        <v>93</v>
      </c>
      <c r="H26">
        <f t="shared" si="2"/>
        <v>4</v>
      </c>
      <c r="I26">
        <f t="shared" si="2"/>
        <v>12</v>
      </c>
      <c r="J26">
        <f t="shared" si="2"/>
        <v>21</v>
      </c>
      <c r="K26">
        <v>36</v>
      </c>
      <c r="L26">
        <f>Datengrundlage!L35</f>
        <v>503</v>
      </c>
      <c r="M26">
        <f t="shared" si="1"/>
        <v>309</v>
      </c>
    </row>
    <row r="27" spans="1:19" x14ac:dyDescent="0.3">
      <c r="A27" t="s">
        <v>35</v>
      </c>
      <c r="B27">
        <f t="shared" si="2"/>
        <v>29</v>
      </c>
      <c r="C27">
        <f t="shared" si="2"/>
        <v>11</v>
      </c>
      <c r="D27">
        <f t="shared" si="2"/>
        <v>57</v>
      </c>
      <c r="E27">
        <f t="shared" si="2"/>
        <v>13</v>
      </c>
      <c r="F27">
        <f t="shared" si="2"/>
        <v>93</v>
      </c>
      <c r="G27">
        <f t="shared" si="2"/>
        <v>4</v>
      </c>
      <c r="H27">
        <f t="shared" si="2"/>
        <v>12</v>
      </c>
      <c r="I27">
        <f t="shared" si="2"/>
        <v>21</v>
      </c>
      <c r="J27">
        <f t="shared" si="2"/>
        <v>36</v>
      </c>
      <c r="K27">
        <v>89</v>
      </c>
      <c r="L27">
        <f>Datengrundlage!L36</f>
        <v>485</v>
      </c>
      <c r="M27">
        <f t="shared" si="1"/>
        <v>365</v>
      </c>
    </row>
    <row r="28" spans="1:19" x14ac:dyDescent="0.3">
      <c r="A28" t="s">
        <v>36</v>
      </c>
      <c r="B28">
        <f t="shared" si="2"/>
        <v>11</v>
      </c>
      <c r="C28">
        <f t="shared" si="2"/>
        <v>57</v>
      </c>
      <c r="D28">
        <f t="shared" si="2"/>
        <v>13</v>
      </c>
      <c r="E28">
        <f t="shared" si="2"/>
        <v>93</v>
      </c>
      <c r="F28">
        <f t="shared" si="2"/>
        <v>4</v>
      </c>
      <c r="G28">
        <f t="shared" si="2"/>
        <v>12</v>
      </c>
      <c r="H28">
        <f t="shared" si="2"/>
        <v>21</v>
      </c>
      <c r="I28">
        <f t="shared" si="2"/>
        <v>36</v>
      </c>
      <c r="J28">
        <f t="shared" si="2"/>
        <v>89</v>
      </c>
      <c r="K28">
        <v>2</v>
      </c>
      <c r="L28">
        <f>Datengrundlage!L37</f>
        <v>478</v>
      </c>
      <c r="M28">
        <f t="shared" si="1"/>
        <v>338</v>
      </c>
    </row>
    <row r="29" spans="1:19" x14ac:dyDescent="0.3">
      <c r="A29" t="s">
        <v>37</v>
      </c>
      <c r="B29">
        <f t="shared" si="2"/>
        <v>57</v>
      </c>
      <c r="C29">
        <f t="shared" si="2"/>
        <v>13</v>
      </c>
      <c r="D29">
        <f t="shared" si="2"/>
        <v>93</v>
      </c>
      <c r="E29">
        <f t="shared" si="2"/>
        <v>4</v>
      </c>
      <c r="F29">
        <f t="shared" si="2"/>
        <v>12</v>
      </c>
      <c r="G29">
        <f t="shared" si="2"/>
        <v>21</v>
      </c>
      <c r="H29">
        <f t="shared" si="2"/>
        <v>36</v>
      </c>
      <c r="I29">
        <f t="shared" si="2"/>
        <v>89</v>
      </c>
      <c r="J29">
        <f t="shared" si="2"/>
        <v>2</v>
      </c>
      <c r="K29">
        <v>30</v>
      </c>
      <c r="L29">
        <f>Datengrundlage!L38</f>
        <v>462</v>
      </c>
      <c r="M29">
        <f t="shared" si="1"/>
        <v>357</v>
      </c>
    </row>
    <row r="30" spans="1:19" x14ac:dyDescent="0.3">
      <c r="A30" t="s">
        <v>38</v>
      </c>
      <c r="B30">
        <f t="shared" si="2"/>
        <v>13</v>
      </c>
      <c r="C30">
        <f t="shared" si="2"/>
        <v>93</v>
      </c>
      <c r="D30">
        <f t="shared" si="2"/>
        <v>4</v>
      </c>
      <c r="E30">
        <f t="shared" si="2"/>
        <v>12</v>
      </c>
      <c r="F30">
        <f t="shared" si="2"/>
        <v>21</v>
      </c>
      <c r="G30">
        <f t="shared" si="2"/>
        <v>36</v>
      </c>
      <c r="H30">
        <f t="shared" si="2"/>
        <v>89</v>
      </c>
      <c r="I30">
        <f t="shared" si="2"/>
        <v>2</v>
      </c>
      <c r="J30">
        <f t="shared" si="2"/>
        <v>30</v>
      </c>
      <c r="K30">
        <v>60</v>
      </c>
      <c r="L30">
        <f>Datengrundlage!L39</f>
        <v>471</v>
      </c>
      <c r="M30">
        <f t="shared" si="1"/>
        <v>360</v>
      </c>
    </row>
    <row r="31" spans="1:19" x14ac:dyDescent="0.3">
      <c r="A31" t="s">
        <v>39</v>
      </c>
      <c r="B31">
        <f t="shared" si="2"/>
        <v>93</v>
      </c>
      <c r="C31">
        <f t="shared" si="2"/>
        <v>4</v>
      </c>
      <c r="D31">
        <f t="shared" si="2"/>
        <v>12</v>
      </c>
      <c r="E31">
        <f t="shared" si="2"/>
        <v>21</v>
      </c>
      <c r="F31">
        <f t="shared" si="2"/>
        <v>36</v>
      </c>
      <c r="G31">
        <f t="shared" si="2"/>
        <v>89</v>
      </c>
      <c r="H31">
        <f t="shared" si="2"/>
        <v>2</v>
      </c>
      <c r="I31">
        <f t="shared" si="2"/>
        <v>30</v>
      </c>
      <c r="J31">
        <f t="shared" si="2"/>
        <v>60</v>
      </c>
      <c r="K31">
        <v>20</v>
      </c>
      <c r="L31">
        <f>Datengrundlage!L40</f>
        <v>478</v>
      </c>
      <c r="M31">
        <f t="shared" si="1"/>
        <v>367</v>
      </c>
    </row>
    <row r="32" spans="1:19" x14ac:dyDescent="0.3">
      <c r="A32" t="s">
        <v>40</v>
      </c>
      <c r="B32">
        <f t="shared" si="2"/>
        <v>4</v>
      </c>
      <c r="C32">
        <f t="shared" si="2"/>
        <v>12</v>
      </c>
      <c r="D32">
        <f t="shared" si="2"/>
        <v>21</v>
      </c>
      <c r="E32">
        <f t="shared" si="2"/>
        <v>36</v>
      </c>
      <c r="F32">
        <f t="shared" si="2"/>
        <v>89</v>
      </c>
      <c r="G32">
        <f t="shared" si="2"/>
        <v>2</v>
      </c>
      <c r="H32">
        <f t="shared" si="2"/>
        <v>30</v>
      </c>
      <c r="I32">
        <f t="shared" si="2"/>
        <v>60</v>
      </c>
      <c r="J32">
        <f t="shared" si="2"/>
        <v>20</v>
      </c>
      <c r="K32">
        <v>95</v>
      </c>
      <c r="L32">
        <f>Datengrundlage!L41</f>
        <v>483</v>
      </c>
      <c r="M32">
        <f t="shared" si="1"/>
        <v>369</v>
      </c>
    </row>
    <row r="33" spans="1:13" x14ac:dyDescent="0.3">
      <c r="A33" t="s">
        <v>41</v>
      </c>
      <c r="B33">
        <f t="shared" si="2"/>
        <v>12</v>
      </c>
      <c r="C33">
        <f t="shared" si="2"/>
        <v>21</v>
      </c>
      <c r="D33">
        <f t="shared" si="2"/>
        <v>36</v>
      </c>
      <c r="E33">
        <f t="shared" si="2"/>
        <v>89</v>
      </c>
      <c r="F33">
        <f t="shared" si="2"/>
        <v>2</v>
      </c>
      <c r="G33">
        <f t="shared" si="2"/>
        <v>30</v>
      </c>
      <c r="H33">
        <f t="shared" si="2"/>
        <v>60</v>
      </c>
      <c r="I33">
        <f t="shared" si="2"/>
        <v>20</v>
      </c>
      <c r="J33">
        <f t="shared" si="2"/>
        <v>95</v>
      </c>
      <c r="K33">
        <v>54</v>
      </c>
      <c r="L33">
        <f>Datengrundlage!L42</f>
        <v>497</v>
      </c>
      <c r="M33">
        <f t="shared" si="1"/>
        <v>419</v>
      </c>
    </row>
    <row r="34" spans="1:13" x14ac:dyDescent="0.3">
      <c r="A34" t="s">
        <v>42</v>
      </c>
      <c r="B34">
        <f t="shared" si="2"/>
        <v>21</v>
      </c>
      <c r="C34">
        <f t="shared" si="2"/>
        <v>36</v>
      </c>
      <c r="D34">
        <f t="shared" si="2"/>
        <v>89</v>
      </c>
      <c r="E34">
        <f t="shared" si="2"/>
        <v>2</v>
      </c>
      <c r="F34">
        <f t="shared" si="2"/>
        <v>30</v>
      </c>
      <c r="G34">
        <f t="shared" si="2"/>
        <v>60</v>
      </c>
      <c r="H34">
        <f t="shared" si="2"/>
        <v>20</v>
      </c>
      <c r="I34">
        <f t="shared" si="2"/>
        <v>95</v>
      </c>
      <c r="J34">
        <f t="shared" si="2"/>
        <v>54</v>
      </c>
      <c r="K34">
        <v>67</v>
      </c>
      <c r="L34">
        <f>Datengrundlage!L43</f>
        <v>490</v>
      </c>
      <c r="M34">
        <f t="shared" si="1"/>
        <v>474</v>
      </c>
    </row>
    <row r="35" spans="1:13" x14ac:dyDescent="0.3">
      <c r="A35" t="s">
        <v>43</v>
      </c>
      <c r="B35">
        <f t="shared" si="2"/>
        <v>36</v>
      </c>
      <c r="C35">
        <f t="shared" si="2"/>
        <v>89</v>
      </c>
      <c r="D35">
        <f t="shared" si="2"/>
        <v>2</v>
      </c>
      <c r="E35">
        <f t="shared" si="2"/>
        <v>30</v>
      </c>
      <c r="F35">
        <f t="shared" si="2"/>
        <v>60</v>
      </c>
      <c r="G35">
        <f t="shared" si="2"/>
        <v>20</v>
      </c>
      <c r="H35">
        <f t="shared" si="2"/>
        <v>95</v>
      </c>
      <c r="I35">
        <f t="shared" si="2"/>
        <v>54</v>
      </c>
      <c r="J35">
        <f t="shared" si="2"/>
        <v>67</v>
      </c>
      <c r="K35">
        <v>88</v>
      </c>
      <c r="L35">
        <f>Datengrundlage!L44</f>
        <v>483</v>
      </c>
      <c r="M35">
        <f t="shared" si="1"/>
        <v>541</v>
      </c>
    </row>
    <row r="36" spans="1:13" x14ac:dyDescent="0.3">
      <c r="A36" t="s">
        <v>44</v>
      </c>
      <c r="B36">
        <f t="shared" si="2"/>
        <v>89</v>
      </c>
      <c r="C36">
        <f t="shared" si="2"/>
        <v>2</v>
      </c>
      <c r="D36">
        <f t="shared" si="2"/>
        <v>30</v>
      </c>
      <c r="E36">
        <f t="shared" si="2"/>
        <v>60</v>
      </c>
      <c r="F36">
        <f t="shared" si="2"/>
        <v>20</v>
      </c>
      <c r="G36">
        <f t="shared" si="2"/>
        <v>95</v>
      </c>
      <c r="H36">
        <f t="shared" si="2"/>
        <v>54</v>
      </c>
      <c r="I36">
        <f t="shared" si="2"/>
        <v>67</v>
      </c>
      <c r="J36">
        <f t="shared" si="2"/>
        <v>88</v>
      </c>
      <c r="K36">
        <v>9</v>
      </c>
      <c r="L36">
        <f>Datengrundlage!L45</f>
        <v>480</v>
      </c>
      <c r="M36">
        <f t="shared" si="1"/>
        <v>514</v>
      </c>
    </row>
    <row r="37" spans="1:13" x14ac:dyDescent="0.3">
      <c r="A37" t="s">
        <v>45</v>
      </c>
      <c r="B37">
        <f t="shared" si="2"/>
        <v>2</v>
      </c>
      <c r="C37">
        <f t="shared" si="2"/>
        <v>30</v>
      </c>
      <c r="D37">
        <f t="shared" si="2"/>
        <v>60</v>
      </c>
      <c r="E37">
        <f t="shared" si="2"/>
        <v>20</v>
      </c>
      <c r="F37">
        <f t="shared" si="2"/>
        <v>95</v>
      </c>
      <c r="G37">
        <f t="shared" si="2"/>
        <v>54</v>
      </c>
      <c r="H37">
        <f t="shared" si="2"/>
        <v>67</v>
      </c>
      <c r="I37">
        <f t="shared" si="2"/>
        <v>88</v>
      </c>
      <c r="J37">
        <f t="shared" si="2"/>
        <v>9</v>
      </c>
      <c r="K37">
        <v>6</v>
      </c>
      <c r="L37">
        <f>Datengrundlage!L46</f>
        <v>496</v>
      </c>
      <c r="M37">
        <f t="shared" si="1"/>
        <v>431</v>
      </c>
    </row>
    <row r="38" spans="1:13" x14ac:dyDescent="0.3">
      <c r="A38" t="s">
        <v>46</v>
      </c>
      <c r="B38">
        <f t="shared" si="2"/>
        <v>30</v>
      </c>
      <c r="C38">
        <f t="shared" si="2"/>
        <v>60</v>
      </c>
      <c r="D38">
        <f t="shared" si="2"/>
        <v>20</v>
      </c>
      <c r="E38">
        <f t="shared" si="2"/>
        <v>95</v>
      </c>
      <c r="F38">
        <f t="shared" si="2"/>
        <v>54</v>
      </c>
      <c r="G38">
        <f t="shared" si="2"/>
        <v>67</v>
      </c>
      <c r="H38">
        <f t="shared" si="2"/>
        <v>88</v>
      </c>
      <c r="I38">
        <f t="shared" si="2"/>
        <v>9</v>
      </c>
      <c r="J38">
        <f t="shared" si="2"/>
        <v>6</v>
      </c>
      <c r="K38">
        <v>54</v>
      </c>
      <c r="L38">
        <f>Datengrundlage!L47</f>
        <v>474</v>
      </c>
      <c r="M38">
        <f t="shared" si="1"/>
        <v>483</v>
      </c>
    </row>
    <row r="39" spans="1:13" x14ac:dyDescent="0.3">
      <c r="A39" t="s">
        <v>47</v>
      </c>
      <c r="B39">
        <f t="shared" si="2"/>
        <v>60</v>
      </c>
      <c r="C39">
        <f t="shared" si="2"/>
        <v>20</v>
      </c>
      <c r="D39">
        <f t="shared" si="2"/>
        <v>95</v>
      </c>
      <c r="E39">
        <f t="shared" si="2"/>
        <v>54</v>
      </c>
      <c r="F39">
        <f t="shared" si="2"/>
        <v>67</v>
      </c>
      <c r="G39">
        <f t="shared" si="2"/>
        <v>88</v>
      </c>
      <c r="H39">
        <f t="shared" si="2"/>
        <v>9</v>
      </c>
      <c r="I39">
        <f t="shared" si="2"/>
        <v>6</v>
      </c>
      <c r="J39">
        <f t="shared" si="2"/>
        <v>54</v>
      </c>
      <c r="K39">
        <v>68</v>
      </c>
      <c r="L39">
        <f>Datengrundlage!L48</f>
        <v>468</v>
      </c>
      <c r="M39">
        <f t="shared" si="1"/>
        <v>521</v>
      </c>
    </row>
    <row r="40" spans="1:13" x14ac:dyDescent="0.3">
      <c r="A40" t="s">
        <v>48</v>
      </c>
      <c r="B40">
        <f t="shared" si="2"/>
        <v>20</v>
      </c>
      <c r="C40">
        <f t="shared" si="2"/>
        <v>95</v>
      </c>
      <c r="D40">
        <f t="shared" si="2"/>
        <v>54</v>
      </c>
      <c r="E40">
        <f t="shared" si="2"/>
        <v>67</v>
      </c>
      <c r="F40">
        <f t="shared" si="2"/>
        <v>88</v>
      </c>
      <c r="G40">
        <f t="shared" si="2"/>
        <v>9</v>
      </c>
      <c r="H40">
        <f t="shared" si="2"/>
        <v>6</v>
      </c>
      <c r="I40">
        <f t="shared" si="2"/>
        <v>54</v>
      </c>
      <c r="J40">
        <f t="shared" si="2"/>
        <v>68</v>
      </c>
      <c r="K40">
        <v>86</v>
      </c>
      <c r="L40">
        <f>Datengrundlage!L49</f>
        <v>469</v>
      </c>
      <c r="M40">
        <f t="shared" si="1"/>
        <v>547</v>
      </c>
    </row>
    <row r="41" spans="1:13" x14ac:dyDescent="0.3">
      <c r="A41" t="s">
        <v>49</v>
      </c>
      <c r="B41">
        <f t="shared" si="2"/>
        <v>95</v>
      </c>
      <c r="C41">
        <f t="shared" si="2"/>
        <v>54</v>
      </c>
      <c r="D41">
        <f t="shared" si="2"/>
        <v>67</v>
      </c>
      <c r="E41">
        <f t="shared" si="2"/>
        <v>88</v>
      </c>
      <c r="F41">
        <f t="shared" si="2"/>
        <v>9</v>
      </c>
      <c r="G41">
        <f t="shared" si="2"/>
        <v>6</v>
      </c>
      <c r="H41">
        <f t="shared" si="2"/>
        <v>54</v>
      </c>
      <c r="I41">
        <f t="shared" si="2"/>
        <v>68</v>
      </c>
      <c r="J41">
        <f t="shared" si="2"/>
        <v>86</v>
      </c>
      <c r="K41">
        <v>59</v>
      </c>
      <c r="L41">
        <f>Datengrundlage!L50</f>
        <v>451</v>
      </c>
      <c r="M41">
        <f t="shared" si="1"/>
        <v>586</v>
      </c>
    </row>
    <row r="42" spans="1:13" x14ac:dyDescent="0.3">
      <c r="A42" t="s">
        <v>50</v>
      </c>
      <c r="B42">
        <f t="shared" si="2"/>
        <v>54</v>
      </c>
      <c r="C42">
        <f t="shared" si="2"/>
        <v>67</v>
      </c>
      <c r="D42">
        <f t="shared" si="2"/>
        <v>88</v>
      </c>
      <c r="E42">
        <f t="shared" si="2"/>
        <v>9</v>
      </c>
      <c r="F42">
        <f t="shared" si="2"/>
        <v>6</v>
      </c>
      <c r="G42">
        <f t="shared" si="2"/>
        <v>54</v>
      </c>
      <c r="H42">
        <f t="shared" si="2"/>
        <v>68</v>
      </c>
      <c r="I42">
        <f t="shared" si="2"/>
        <v>86</v>
      </c>
      <c r="J42">
        <f t="shared" si="2"/>
        <v>59</v>
      </c>
      <c r="K42">
        <v>66</v>
      </c>
      <c r="L42">
        <f>Datengrundlage!L51</f>
        <v>455</v>
      </c>
      <c r="M42">
        <f t="shared" si="1"/>
        <v>557</v>
      </c>
    </row>
    <row r="43" spans="1:13" x14ac:dyDescent="0.3">
      <c r="A43" t="s">
        <v>51</v>
      </c>
      <c r="B43">
        <f t="shared" si="2"/>
        <v>67</v>
      </c>
      <c r="C43">
        <f t="shared" si="2"/>
        <v>88</v>
      </c>
      <c r="D43">
        <f t="shared" si="2"/>
        <v>9</v>
      </c>
      <c r="E43">
        <f t="shared" si="2"/>
        <v>6</v>
      </c>
      <c r="F43">
        <f t="shared" si="2"/>
        <v>54</v>
      </c>
      <c r="G43">
        <f t="shared" si="2"/>
        <v>68</v>
      </c>
      <c r="H43">
        <f t="shared" si="2"/>
        <v>86</v>
      </c>
      <c r="I43">
        <f t="shared" si="2"/>
        <v>59</v>
      </c>
      <c r="J43">
        <f t="shared" si="2"/>
        <v>66</v>
      </c>
      <c r="K43">
        <v>8</v>
      </c>
      <c r="L43">
        <f>Datengrundlage!L52</f>
        <v>462</v>
      </c>
      <c r="M43">
        <f t="shared" si="1"/>
        <v>511</v>
      </c>
    </row>
    <row r="44" spans="1:13" x14ac:dyDescent="0.3">
      <c r="A44" t="s">
        <v>3</v>
      </c>
      <c r="B44">
        <f t="shared" si="2"/>
        <v>88</v>
      </c>
      <c r="C44">
        <f t="shared" si="2"/>
        <v>9</v>
      </c>
      <c r="D44">
        <f t="shared" si="2"/>
        <v>6</v>
      </c>
      <c r="E44">
        <f t="shared" si="2"/>
        <v>54</v>
      </c>
      <c r="F44">
        <f t="shared" si="2"/>
        <v>68</v>
      </c>
      <c r="G44">
        <f t="shared" si="2"/>
        <v>86</v>
      </c>
      <c r="H44">
        <f t="shared" si="2"/>
        <v>59</v>
      </c>
      <c r="I44">
        <f t="shared" si="2"/>
        <v>66</v>
      </c>
      <c r="J44">
        <f t="shared" si="2"/>
        <v>8</v>
      </c>
      <c r="K44">
        <v>83</v>
      </c>
      <c r="L44">
        <f>Datengrundlage!L53</f>
        <v>470</v>
      </c>
      <c r="M44">
        <f t="shared" si="1"/>
        <v>527</v>
      </c>
    </row>
    <row r="46" spans="1:13" x14ac:dyDescent="0.3">
      <c r="A46" t="s">
        <v>1167</v>
      </c>
      <c r="B46">
        <v>0</v>
      </c>
      <c r="C46">
        <v>0</v>
      </c>
      <c r="D46">
        <v>0</v>
      </c>
      <c r="E46">
        <v>0</v>
      </c>
      <c r="F46">
        <v>0</v>
      </c>
      <c r="G46">
        <v>0</v>
      </c>
      <c r="H46">
        <v>0</v>
      </c>
      <c r="I46">
        <v>0</v>
      </c>
      <c r="J46">
        <v>0</v>
      </c>
      <c r="K46">
        <v>0</v>
      </c>
      <c r="L46" t="s">
        <v>1153</v>
      </c>
    </row>
    <row r="47" spans="1:13" x14ac:dyDescent="0.3">
      <c r="A47" t="str">
        <f>A2</f>
        <v>Zeit_ID</v>
      </c>
      <c r="B47" t="s">
        <v>3</v>
      </c>
      <c r="C47" t="s">
        <v>4</v>
      </c>
      <c r="D47" t="s">
        <v>5</v>
      </c>
      <c r="E47" t="s">
        <v>6</v>
      </c>
      <c r="F47" t="s">
        <v>7</v>
      </c>
      <c r="G47" t="s">
        <v>8</v>
      </c>
      <c r="H47" t="s">
        <v>9</v>
      </c>
      <c r="I47" t="s">
        <v>10</v>
      </c>
      <c r="J47" t="s">
        <v>1</v>
      </c>
      <c r="K47" t="s">
        <v>2</v>
      </c>
      <c r="L47" t="str">
        <f>L2</f>
        <v>5Tage-Produktion</v>
      </c>
    </row>
    <row r="48" spans="1:13" x14ac:dyDescent="0.3">
      <c r="A48" t="s">
        <v>11</v>
      </c>
      <c r="B48">
        <f>RANK(B3,B$3:B$44,0)</f>
        <v>18</v>
      </c>
      <c r="C48">
        <f t="shared" ref="C48:K48" si="3">RANK(C3,C$3:C$44,0)</f>
        <v>11</v>
      </c>
      <c r="D48">
        <f t="shared" si="3"/>
        <v>11</v>
      </c>
      <c r="E48">
        <f t="shared" si="3"/>
        <v>28</v>
      </c>
      <c r="F48">
        <f t="shared" si="3"/>
        <v>17</v>
      </c>
      <c r="G48">
        <f t="shared" si="3"/>
        <v>9</v>
      </c>
      <c r="H48">
        <f t="shared" si="3"/>
        <v>41</v>
      </c>
      <c r="I48">
        <f t="shared" si="3"/>
        <v>11</v>
      </c>
      <c r="J48">
        <f t="shared" si="3"/>
        <v>3</v>
      </c>
      <c r="K48">
        <f t="shared" si="3"/>
        <v>7</v>
      </c>
      <c r="L48">
        <f>L3</f>
        <v>438</v>
      </c>
    </row>
    <row r="49" spans="1:21" x14ac:dyDescent="0.3">
      <c r="A49" t="s">
        <v>12</v>
      </c>
      <c r="B49">
        <f t="shared" ref="B49:K49" si="4">RANK(B4,B$3:B$44,0)</f>
        <v>11</v>
      </c>
      <c r="C49">
        <f t="shared" si="4"/>
        <v>12</v>
      </c>
      <c r="D49">
        <f t="shared" si="4"/>
        <v>28</v>
      </c>
      <c r="E49">
        <f t="shared" si="4"/>
        <v>16</v>
      </c>
      <c r="F49">
        <f t="shared" si="4"/>
        <v>8</v>
      </c>
      <c r="G49">
        <f t="shared" si="4"/>
        <v>41</v>
      </c>
      <c r="H49">
        <f t="shared" si="4"/>
        <v>11</v>
      </c>
      <c r="I49">
        <f t="shared" si="4"/>
        <v>3</v>
      </c>
      <c r="J49">
        <f t="shared" si="4"/>
        <v>8</v>
      </c>
      <c r="K49">
        <f t="shared" si="4"/>
        <v>9</v>
      </c>
      <c r="L49">
        <f t="shared" ref="L49:L89" si="5">L4</f>
        <v>455</v>
      </c>
    </row>
    <row r="50" spans="1:21" x14ac:dyDescent="0.3">
      <c r="A50" t="s">
        <v>13</v>
      </c>
      <c r="B50">
        <f t="shared" ref="B50:K50" si="6">RANK(B5,B$3:B$44,0)</f>
        <v>12</v>
      </c>
      <c r="C50">
        <f t="shared" si="6"/>
        <v>29</v>
      </c>
      <c r="D50">
        <f t="shared" si="6"/>
        <v>17</v>
      </c>
      <c r="E50">
        <f t="shared" si="6"/>
        <v>8</v>
      </c>
      <c r="F50">
        <f t="shared" si="6"/>
        <v>41</v>
      </c>
      <c r="G50">
        <f t="shared" si="6"/>
        <v>12</v>
      </c>
      <c r="H50">
        <f t="shared" si="6"/>
        <v>3</v>
      </c>
      <c r="I50">
        <f t="shared" si="6"/>
        <v>8</v>
      </c>
      <c r="J50">
        <f t="shared" si="6"/>
        <v>9</v>
      </c>
      <c r="K50">
        <f t="shared" si="6"/>
        <v>25</v>
      </c>
      <c r="L50">
        <f t="shared" si="5"/>
        <v>462</v>
      </c>
    </row>
    <row r="51" spans="1:21" x14ac:dyDescent="0.3">
      <c r="A51" t="s">
        <v>14</v>
      </c>
      <c r="B51">
        <f t="shared" ref="B51:K51" si="7">RANK(B6,B$3:B$44,0)</f>
        <v>30</v>
      </c>
      <c r="C51">
        <f t="shared" si="7"/>
        <v>18</v>
      </c>
      <c r="D51">
        <f t="shared" si="7"/>
        <v>8</v>
      </c>
      <c r="E51">
        <f t="shared" si="7"/>
        <v>41</v>
      </c>
      <c r="F51">
        <f t="shared" si="7"/>
        <v>11</v>
      </c>
      <c r="G51">
        <f t="shared" si="7"/>
        <v>3</v>
      </c>
      <c r="H51">
        <f t="shared" si="7"/>
        <v>8</v>
      </c>
      <c r="I51">
        <f t="shared" si="7"/>
        <v>9</v>
      </c>
      <c r="J51">
        <f t="shared" si="7"/>
        <v>25</v>
      </c>
      <c r="K51">
        <f t="shared" si="7"/>
        <v>5</v>
      </c>
      <c r="L51">
        <f t="shared" si="5"/>
        <v>486</v>
      </c>
    </row>
    <row r="52" spans="1:21" x14ac:dyDescent="0.3">
      <c r="A52" t="s">
        <v>15</v>
      </c>
      <c r="B52">
        <f t="shared" ref="B52:K52" si="8">RANK(B7,B$3:B$44,0)</f>
        <v>19</v>
      </c>
      <c r="C52">
        <f t="shared" si="8"/>
        <v>8</v>
      </c>
      <c r="D52">
        <f t="shared" si="8"/>
        <v>41</v>
      </c>
      <c r="E52">
        <f t="shared" si="8"/>
        <v>11</v>
      </c>
      <c r="F52">
        <f t="shared" si="8"/>
        <v>3</v>
      </c>
      <c r="G52">
        <f t="shared" si="8"/>
        <v>8</v>
      </c>
      <c r="H52">
        <f t="shared" si="8"/>
        <v>9</v>
      </c>
      <c r="I52">
        <f t="shared" si="8"/>
        <v>26</v>
      </c>
      <c r="J52">
        <f t="shared" si="8"/>
        <v>6</v>
      </c>
      <c r="K52">
        <f t="shared" si="8"/>
        <v>15</v>
      </c>
      <c r="L52">
        <f t="shared" si="5"/>
        <v>493</v>
      </c>
      <c r="O52" s="38" t="s">
        <v>1169</v>
      </c>
      <c r="P52" s="38"/>
      <c r="Q52" s="38"/>
      <c r="R52" s="38"/>
      <c r="S52" s="38"/>
      <c r="T52" s="38"/>
      <c r="U52" s="38"/>
    </row>
    <row r="53" spans="1:21" x14ac:dyDescent="0.3">
      <c r="A53" t="s">
        <v>16</v>
      </c>
      <c r="B53">
        <f t="shared" ref="B53:K53" si="9">RANK(B8,B$3:B$44,0)</f>
        <v>8</v>
      </c>
      <c r="C53">
        <f t="shared" si="9"/>
        <v>41</v>
      </c>
      <c r="D53">
        <f t="shared" si="9"/>
        <v>12</v>
      </c>
      <c r="E53">
        <f t="shared" si="9"/>
        <v>3</v>
      </c>
      <c r="F53">
        <f t="shared" si="9"/>
        <v>7</v>
      </c>
      <c r="G53">
        <f t="shared" si="9"/>
        <v>10</v>
      </c>
      <c r="H53">
        <f t="shared" si="9"/>
        <v>25</v>
      </c>
      <c r="I53">
        <f t="shared" si="9"/>
        <v>6</v>
      </c>
      <c r="J53">
        <f t="shared" si="9"/>
        <v>15</v>
      </c>
      <c r="K53">
        <f t="shared" si="9"/>
        <v>31</v>
      </c>
      <c r="L53">
        <f t="shared" si="5"/>
        <v>504</v>
      </c>
      <c r="O53" s="38"/>
      <c r="P53" s="38"/>
      <c r="Q53" s="38"/>
      <c r="R53" s="38"/>
      <c r="S53" s="38"/>
      <c r="T53" s="38"/>
      <c r="U53" s="38"/>
    </row>
    <row r="54" spans="1:21" x14ac:dyDescent="0.3">
      <c r="A54" t="s">
        <v>17</v>
      </c>
      <c r="B54">
        <f t="shared" ref="B54:K54" si="10">RANK(B9,B$3:B$44,0)</f>
        <v>41</v>
      </c>
      <c r="C54">
        <f t="shared" si="10"/>
        <v>13</v>
      </c>
      <c r="D54">
        <f t="shared" si="10"/>
        <v>3</v>
      </c>
      <c r="E54">
        <f t="shared" si="10"/>
        <v>7</v>
      </c>
      <c r="F54">
        <f t="shared" si="10"/>
        <v>9</v>
      </c>
      <c r="G54">
        <f t="shared" si="10"/>
        <v>25</v>
      </c>
      <c r="H54">
        <f t="shared" si="10"/>
        <v>6</v>
      </c>
      <c r="I54">
        <f t="shared" si="10"/>
        <v>16</v>
      </c>
      <c r="J54">
        <f t="shared" si="10"/>
        <v>31</v>
      </c>
      <c r="K54">
        <f t="shared" si="10"/>
        <v>38</v>
      </c>
      <c r="L54">
        <f t="shared" si="5"/>
        <v>492</v>
      </c>
      <c r="O54" s="38"/>
      <c r="P54" s="38"/>
      <c r="Q54" s="38"/>
      <c r="R54" s="38"/>
      <c r="S54" s="38"/>
      <c r="T54" s="38"/>
      <c r="U54" s="38"/>
    </row>
    <row r="55" spans="1:21" x14ac:dyDescent="0.3">
      <c r="A55" t="s">
        <v>18</v>
      </c>
      <c r="B55">
        <f t="shared" ref="B55:K55" si="11">RANK(B10,B$3:B$44,0)</f>
        <v>13</v>
      </c>
      <c r="C55">
        <f t="shared" si="11"/>
        <v>3</v>
      </c>
      <c r="D55">
        <f t="shared" si="11"/>
        <v>7</v>
      </c>
      <c r="E55">
        <f t="shared" si="11"/>
        <v>9</v>
      </c>
      <c r="F55">
        <f t="shared" si="11"/>
        <v>25</v>
      </c>
      <c r="G55">
        <f t="shared" si="11"/>
        <v>6</v>
      </c>
      <c r="H55">
        <f t="shared" si="11"/>
        <v>15</v>
      </c>
      <c r="I55">
        <f t="shared" si="11"/>
        <v>32</v>
      </c>
      <c r="J55">
        <f t="shared" si="11"/>
        <v>38</v>
      </c>
      <c r="K55">
        <f t="shared" si="11"/>
        <v>18</v>
      </c>
      <c r="L55">
        <f t="shared" si="5"/>
        <v>485</v>
      </c>
      <c r="O55" s="38"/>
      <c r="P55" s="38"/>
      <c r="Q55" s="38"/>
      <c r="R55" s="38"/>
      <c r="S55" s="38"/>
      <c r="T55" s="38"/>
      <c r="U55" s="38"/>
    </row>
    <row r="56" spans="1:21" x14ac:dyDescent="0.3">
      <c r="A56" t="s">
        <v>19</v>
      </c>
      <c r="B56">
        <f t="shared" ref="B56:K56" si="12">RANK(B11,B$3:B$44,0)</f>
        <v>3</v>
      </c>
      <c r="C56">
        <f t="shared" si="12"/>
        <v>7</v>
      </c>
      <c r="D56">
        <f t="shared" si="12"/>
        <v>9</v>
      </c>
      <c r="E56">
        <f t="shared" si="12"/>
        <v>24</v>
      </c>
      <c r="F56">
        <f t="shared" si="12"/>
        <v>6</v>
      </c>
      <c r="G56">
        <f t="shared" si="12"/>
        <v>16</v>
      </c>
      <c r="H56">
        <f t="shared" si="12"/>
        <v>31</v>
      </c>
      <c r="I56">
        <f t="shared" si="12"/>
        <v>39</v>
      </c>
      <c r="J56">
        <f t="shared" si="12"/>
        <v>18</v>
      </c>
      <c r="K56">
        <f t="shared" si="12"/>
        <v>32</v>
      </c>
      <c r="L56">
        <f t="shared" si="5"/>
        <v>480</v>
      </c>
      <c r="O56" s="38"/>
      <c r="P56" s="38"/>
      <c r="Q56" s="38"/>
      <c r="R56" s="38"/>
      <c r="S56" s="38"/>
      <c r="T56" s="38"/>
      <c r="U56" s="38"/>
    </row>
    <row r="57" spans="1:21" x14ac:dyDescent="0.3">
      <c r="A57" t="s">
        <v>20</v>
      </c>
      <c r="B57">
        <f t="shared" ref="B57:K57" si="13">RANK(B12,B$3:B$44,0)</f>
        <v>7</v>
      </c>
      <c r="C57">
        <f t="shared" si="13"/>
        <v>9</v>
      </c>
      <c r="D57">
        <f t="shared" si="13"/>
        <v>24</v>
      </c>
      <c r="E57">
        <f t="shared" si="13"/>
        <v>6</v>
      </c>
      <c r="F57">
        <f t="shared" si="13"/>
        <v>15</v>
      </c>
      <c r="G57">
        <f t="shared" si="13"/>
        <v>31</v>
      </c>
      <c r="H57">
        <f t="shared" si="13"/>
        <v>38</v>
      </c>
      <c r="I57">
        <f t="shared" si="13"/>
        <v>19</v>
      </c>
      <c r="J57">
        <f t="shared" si="13"/>
        <v>32</v>
      </c>
      <c r="K57">
        <f t="shared" si="13"/>
        <v>23</v>
      </c>
      <c r="L57">
        <f t="shared" si="5"/>
        <v>478</v>
      </c>
    </row>
    <row r="58" spans="1:21" x14ac:dyDescent="0.3">
      <c r="A58" t="s">
        <v>21</v>
      </c>
      <c r="B58">
        <f t="shared" ref="B58:K58" si="14">RANK(B13,B$3:B$44,0)</f>
        <v>9</v>
      </c>
      <c r="C58">
        <f t="shared" si="14"/>
        <v>25</v>
      </c>
      <c r="D58">
        <f t="shared" si="14"/>
        <v>6</v>
      </c>
      <c r="E58">
        <f t="shared" si="14"/>
        <v>14</v>
      </c>
      <c r="F58">
        <f t="shared" si="14"/>
        <v>31</v>
      </c>
      <c r="G58">
        <f t="shared" si="14"/>
        <v>38</v>
      </c>
      <c r="H58">
        <f t="shared" si="14"/>
        <v>18</v>
      </c>
      <c r="I58">
        <f t="shared" si="14"/>
        <v>33</v>
      </c>
      <c r="J58">
        <f t="shared" si="14"/>
        <v>23</v>
      </c>
      <c r="K58">
        <f t="shared" si="14"/>
        <v>20</v>
      </c>
      <c r="L58">
        <f t="shared" si="5"/>
        <v>469</v>
      </c>
    </row>
    <row r="59" spans="1:21" x14ac:dyDescent="0.3">
      <c r="A59" t="s">
        <v>22</v>
      </c>
      <c r="B59">
        <f t="shared" ref="B59:K59" si="15">RANK(B14,B$3:B$44,0)</f>
        <v>26</v>
      </c>
      <c r="C59">
        <f t="shared" si="15"/>
        <v>6</v>
      </c>
      <c r="D59">
        <f t="shared" si="15"/>
        <v>15</v>
      </c>
      <c r="E59">
        <f t="shared" si="15"/>
        <v>31</v>
      </c>
      <c r="F59">
        <f t="shared" si="15"/>
        <v>38</v>
      </c>
      <c r="G59">
        <f t="shared" si="15"/>
        <v>18</v>
      </c>
      <c r="H59">
        <f t="shared" si="15"/>
        <v>32</v>
      </c>
      <c r="I59">
        <f t="shared" si="15"/>
        <v>24</v>
      </c>
      <c r="J59">
        <f t="shared" si="15"/>
        <v>20</v>
      </c>
      <c r="K59">
        <f t="shared" si="15"/>
        <v>10</v>
      </c>
      <c r="L59">
        <f t="shared" si="5"/>
        <v>472</v>
      </c>
    </row>
    <row r="60" spans="1:21" x14ac:dyDescent="0.3">
      <c r="A60" t="s">
        <v>23</v>
      </c>
      <c r="B60">
        <f t="shared" ref="B60:K60" si="16">RANK(B15,B$3:B$44,0)</f>
        <v>6</v>
      </c>
      <c r="C60">
        <f t="shared" si="16"/>
        <v>16</v>
      </c>
      <c r="D60">
        <f t="shared" si="16"/>
        <v>31</v>
      </c>
      <c r="E60">
        <f t="shared" si="16"/>
        <v>38</v>
      </c>
      <c r="F60">
        <f t="shared" si="16"/>
        <v>17</v>
      </c>
      <c r="G60">
        <f t="shared" si="16"/>
        <v>32</v>
      </c>
      <c r="H60">
        <f t="shared" si="16"/>
        <v>23</v>
      </c>
      <c r="I60">
        <f t="shared" si="16"/>
        <v>21</v>
      </c>
      <c r="J60">
        <f t="shared" si="16"/>
        <v>10</v>
      </c>
      <c r="K60">
        <f t="shared" si="16"/>
        <v>14</v>
      </c>
      <c r="L60">
        <f t="shared" si="5"/>
        <v>473</v>
      </c>
    </row>
    <row r="61" spans="1:21" x14ac:dyDescent="0.3">
      <c r="A61" t="s">
        <v>24</v>
      </c>
      <c r="B61">
        <f t="shared" ref="B61:K61" si="17">RANK(B16,B$3:B$44,0)</f>
        <v>16</v>
      </c>
      <c r="C61">
        <f t="shared" si="17"/>
        <v>32</v>
      </c>
      <c r="D61">
        <f t="shared" si="17"/>
        <v>38</v>
      </c>
      <c r="E61">
        <f t="shared" si="17"/>
        <v>16</v>
      </c>
      <c r="F61">
        <f t="shared" si="17"/>
        <v>32</v>
      </c>
      <c r="G61">
        <f t="shared" si="17"/>
        <v>23</v>
      </c>
      <c r="H61">
        <f t="shared" si="17"/>
        <v>20</v>
      </c>
      <c r="I61">
        <f t="shared" si="17"/>
        <v>10</v>
      </c>
      <c r="J61">
        <f t="shared" si="17"/>
        <v>14</v>
      </c>
      <c r="K61">
        <f t="shared" si="17"/>
        <v>33</v>
      </c>
      <c r="L61">
        <f t="shared" si="5"/>
        <v>456</v>
      </c>
    </row>
    <row r="62" spans="1:21" x14ac:dyDescent="0.3">
      <c r="A62" t="s">
        <v>25</v>
      </c>
      <c r="B62">
        <f t="shared" ref="B62:K62" si="18">RANK(B17,B$3:B$44,0)</f>
        <v>33</v>
      </c>
      <c r="C62">
        <f t="shared" si="18"/>
        <v>39</v>
      </c>
      <c r="D62">
        <f t="shared" si="18"/>
        <v>17</v>
      </c>
      <c r="E62">
        <f t="shared" si="18"/>
        <v>32</v>
      </c>
      <c r="F62">
        <f t="shared" si="18"/>
        <v>23</v>
      </c>
      <c r="G62">
        <f t="shared" si="18"/>
        <v>20</v>
      </c>
      <c r="H62">
        <f t="shared" si="18"/>
        <v>10</v>
      </c>
      <c r="I62">
        <f t="shared" si="18"/>
        <v>15</v>
      </c>
      <c r="J62">
        <f t="shared" si="18"/>
        <v>33</v>
      </c>
      <c r="K62">
        <f t="shared" si="18"/>
        <v>25</v>
      </c>
      <c r="L62">
        <f t="shared" si="5"/>
        <v>459</v>
      </c>
    </row>
    <row r="63" spans="1:21" x14ac:dyDescent="0.3">
      <c r="A63" t="s">
        <v>26</v>
      </c>
      <c r="B63">
        <f t="shared" ref="B63:K63" si="19">RANK(B18,B$3:B$44,0)</f>
        <v>39</v>
      </c>
      <c r="C63">
        <f t="shared" si="19"/>
        <v>18</v>
      </c>
      <c r="D63">
        <f t="shared" si="19"/>
        <v>32</v>
      </c>
      <c r="E63">
        <f t="shared" si="19"/>
        <v>22</v>
      </c>
      <c r="F63">
        <f t="shared" si="19"/>
        <v>20</v>
      </c>
      <c r="G63">
        <f t="shared" si="19"/>
        <v>11</v>
      </c>
      <c r="H63">
        <f t="shared" si="19"/>
        <v>14</v>
      </c>
      <c r="I63">
        <f t="shared" si="19"/>
        <v>34</v>
      </c>
      <c r="J63">
        <f t="shared" si="19"/>
        <v>25</v>
      </c>
      <c r="K63">
        <f t="shared" si="19"/>
        <v>28</v>
      </c>
      <c r="L63">
        <f t="shared" si="5"/>
        <v>469</v>
      </c>
    </row>
    <row r="64" spans="1:21" x14ac:dyDescent="0.3">
      <c r="A64" t="s">
        <v>27</v>
      </c>
      <c r="B64">
        <f t="shared" ref="B64:K64" si="20">RANK(B19,B$3:B$44,0)</f>
        <v>19</v>
      </c>
      <c r="C64">
        <f t="shared" si="20"/>
        <v>33</v>
      </c>
      <c r="D64">
        <f t="shared" si="20"/>
        <v>22</v>
      </c>
      <c r="E64">
        <f t="shared" si="20"/>
        <v>19</v>
      </c>
      <c r="F64">
        <f t="shared" si="20"/>
        <v>10</v>
      </c>
      <c r="G64">
        <f t="shared" si="20"/>
        <v>15</v>
      </c>
      <c r="H64">
        <f t="shared" si="20"/>
        <v>33</v>
      </c>
      <c r="I64">
        <f t="shared" si="20"/>
        <v>26</v>
      </c>
      <c r="J64">
        <f t="shared" si="20"/>
        <v>28</v>
      </c>
      <c r="K64">
        <f t="shared" si="20"/>
        <v>36</v>
      </c>
      <c r="L64">
        <f t="shared" si="5"/>
        <v>479</v>
      </c>
    </row>
    <row r="65" spans="1:12" x14ac:dyDescent="0.3">
      <c r="A65" t="s">
        <v>28</v>
      </c>
      <c r="B65">
        <f t="shared" ref="B65:K65" si="21">RANK(B20,B$3:B$44,0)</f>
        <v>34</v>
      </c>
      <c r="C65">
        <f t="shared" si="21"/>
        <v>23</v>
      </c>
      <c r="D65">
        <f t="shared" si="21"/>
        <v>20</v>
      </c>
      <c r="E65">
        <f t="shared" si="21"/>
        <v>10</v>
      </c>
      <c r="F65">
        <f t="shared" si="21"/>
        <v>14</v>
      </c>
      <c r="G65">
        <f t="shared" si="21"/>
        <v>33</v>
      </c>
      <c r="H65">
        <f t="shared" si="21"/>
        <v>25</v>
      </c>
      <c r="I65">
        <f t="shared" si="21"/>
        <v>29</v>
      </c>
      <c r="J65">
        <f t="shared" si="21"/>
        <v>36</v>
      </c>
      <c r="K65">
        <f t="shared" si="21"/>
        <v>18</v>
      </c>
      <c r="L65">
        <f t="shared" si="5"/>
        <v>472</v>
      </c>
    </row>
    <row r="66" spans="1:12" x14ac:dyDescent="0.3">
      <c r="A66" t="s">
        <v>29</v>
      </c>
      <c r="B66">
        <f t="shared" ref="B66:K66" si="22">RANK(B21,B$3:B$44,0)</f>
        <v>24</v>
      </c>
      <c r="C66">
        <f t="shared" si="22"/>
        <v>21</v>
      </c>
      <c r="D66">
        <f t="shared" si="22"/>
        <v>10</v>
      </c>
      <c r="E66">
        <f t="shared" si="22"/>
        <v>13</v>
      </c>
      <c r="F66">
        <f t="shared" si="22"/>
        <v>33</v>
      </c>
      <c r="G66">
        <f t="shared" si="22"/>
        <v>25</v>
      </c>
      <c r="H66">
        <f t="shared" si="22"/>
        <v>28</v>
      </c>
      <c r="I66">
        <f t="shared" si="22"/>
        <v>37</v>
      </c>
      <c r="J66">
        <f t="shared" si="22"/>
        <v>18</v>
      </c>
      <c r="K66">
        <f t="shared" si="22"/>
        <v>34</v>
      </c>
      <c r="L66">
        <f t="shared" si="5"/>
        <v>492</v>
      </c>
    </row>
    <row r="67" spans="1:12" x14ac:dyDescent="0.3">
      <c r="A67" t="s">
        <v>30</v>
      </c>
      <c r="B67">
        <f t="shared" ref="B67:K67" si="23">RANK(B22,B$3:B$44,0)</f>
        <v>22</v>
      </c>
      <c r="C67">
        <f t="shared" si="23"/>
        <v>10</v>
      </c>
      <c r="D67">
        <f t="shared" si="23"/>
        <v>14</v>
      </c>
      <c r="E67">
        <f t="shared" si="23"/>
        <v>33</v>
      </c>
      <c r="F67">
        <f t="shared" si="23"/>
        <v>25</v>
      </c>
      <c r="G67">
        <f t="shared" si="23"/>
        <v>28</v>
      </c>
      <c r="H67">
        <f t="shared" si="23"/>
        <v>36</v>
      </c>
      <c r="I67">
        <f t="shared" si="23"/>
        <v>19</v>
      </c>
      <c r="J67">
        <f t="shared" si="23"/>
        <v>34</v>
      </c>
      <c r="K67">
        <f t="shared" si="23"/>
        <v>2</v>
      </c>
      <c r="L67">
        <f t="shared" si="5"/>
        <v>502</v>
      </c>
    </row>
    <row r="68" spans="1:12" x14ac:dyDescent="0.3">
      <c r="A68" t="s">
        <v>31</v>
      </c>
      <c r="B68">
        <f t="shared" ref="B68:K68" si="24">RANK(B23,B$3:B$44,0)</f>
        <v>10</v>
      </c>
      <c r="C68">
        <f t="shared" si="24"/>
        <v>15</v>
      </c>
      <c r="D68">
        <f t="shared" si="24"/>
        <v>33</v>
      </c>
      <c r="E68">
        <f t="shared" si="24"/>
        <v>24</v>
      </c>
      <c r="F68">
        <f t="shared" si="24"/>
        <v>28</v>
      </c>
      <c r="G68">
        <f t="shared" si="24"/>
        <v>36</v>
      </c>
      <c r="H68">
        <f t="shared" si="24"/>
        <v>18</v>
      </c>
      <c r="I68">
        <f t="shared" si="24"/>
        <v>35</v>
      </c>
      <c r="J68">
        <f t="shared" si="24"/>
        <v>2</v>
      </c>
      <c r="K68">
        <f t="shared" si="24"/>
        <v>41</v>
      </c>
      <c r="L68">
        <f t="shared" si="5"/>
        <v>492</v>
      </c>
    </row>
    <row r="69" spans="1:12" x14ac:dyDescent="0.3">
      <c r="A69" t="s">
        <v>32</v>
      </c>
      <c r="B69">
        <f t="shared" ref="B69:K69" si="25">RANK(B24,B$3:B$44,0)</f>
        <v>15</v>
      </c>
      <c r="C69">
        <f t="shared" si="25"/>
        <v>34</v>
      </c>
      <c r="D69">
        <f t="shared" si="25"/>
        <v>24</v>
      </c>
      <c r="E69">
        <f t="shared" si="25"/>
        <v>27</v>
      </c>
      <c r="F69">
        <f t="shared" si="25"/>
        <v>36</v>
      </c>
      <c r="G69">
        <f t="shared" si="25"/>
        <v>18</v>
      </c>
      <c r="H69">
        <f t="shared" si="25"/>
        <v>34</v>
      </c>
      <c r="I69">
        <f t="shared" si="25"/>
        <v>2</v>
      </c>
      <c r="J69">
        <f t="shared" si="25"/>
        <v>41</v>
      </c>
      <c r="K69">
        <f t="shared" si="25"/>
        <v>35</v>
      </c>
      <c r="L69">
        <f t="shared" si="5"/>
        <v>493</v>
      </c>
    </row>
    <row r="70" spans="1:12" x14ac:dyDescent="0.3">
      <c r="A70" t="s">
        <v>33</v>
      </c>
      <c r="B70">
        <f t="shared" ref="B70:K70" si="26">RANK(B25,B$3:B$44,0)</f>
        <v>35</v>
      </c>
      <c r="C70">
        <f t="shared" si="26"/>
        <v>25</v>
      </c>
      <c r="D70">
        <f t="shared" si="26"/>
        <v>27</v>
      </c>
      <c r="E70">
        <f t="shared" si="26"/>
        <v>36</v>
      </c>
      <c r="F70">
        <f t="shared" si="26"/>
        <v>17</v>
      </c>
      <c r="G70">
        <f t="shared" si="26"/>
        <v>34</v>
      </c>
      <c r="H70">
        <f t="shared" si="26"/>
        <v>2</v>
      </c>
      <c r="I70">
        <f t="shared" si="26"/>
        <v>41</v>
      </c>
      <c r="J70">
        <f t="shared" si="26"/>
        <v>35</v>
      </c>
      <c r="K70">
        <f t="shared" si="26"/>
        <v>29</v>
      </c>
      <c r="L70">
        <f t="shared" si="5"/>
        <v>511</v>
      </c>
    </row>
    <row r="71" spans="1:12" x14ac:dyDescent="0.3">
      <c r="A71" t="s">
        <v>34</v>
      </c>
      <c r="B71">
        <f t="shared" ref="B71:K71" si="27">RANK(B26,B$3:B$44,0)</f>
        <v>26</v>
      </c>
      <c r="C71">
        <f t="shared" si="27"/>
        <v>28</v>
      </c>
      <c r="D71">
        <f t="shared" si="27"/>
        <v>36</v>
      </c>
      <c r="E71">
        <f t="shared" si="27"/>
        <v>16</v>
      </c>
      <c r="F71">
        <f t="shared" si="27"/>
        <v>34</v>
      </c>
      <c r="G71">
        <f t="shared" si="27"/>
        <v>2</v>
      </c>
      <c r="H71">
        <f t="shared" si="27"/>
        <v>40</v>
      </c>
      <c r="I71">
        <f t="shared" si="27"/>
        <v>36</v>
      </c>
      <c r="J71">
        <f t="shared" si="27"/>
        <v>29</v>
      </c>
      <c r="K71">
        <f t="shared" si="27"/>
        <v>24</v>
      </c>
      <c r="L71">
        <f t="shared" si="5"/>
        <v>503</v>
      </c>
    </row>
    <row r="72" spans="1:12" x14ac:dyDescent="0.3">
      <c r="A72" t="s">
        <v>35</v>
      </c>
      <c r="B72">
        <f t="shared" ref="B72:K72" si="28">RANK(B27,B$3:B$44,0)</f>
        <v>29</v>
      </c>
      <c r="C72">
        <f t="shared" si="28"/>
        <v>37</v>
      </c>
      <c r="D72">
        <f t="shared" si="28"/>
        <v>17</v>
      </c>
      <c r="E72">
        <f t="shared" si="28"/>
        <v>34</v>
      </c>
      <c r="F72">
        <f t="shared" si="28"/>
        <v>2</v>
      </c>
      <c r="G72">
        <f t="shared" si="28"/>
        <v>40</v>
      </c>
      <c r="H72">
        <f t="shared" si="28"/>
        <v>35</v>
      </c>
      <c r="I72">
        <f t="shared" si="28"/>
        <v>30</v>
      </c>
      <c r="J72">
        <f t="shared" si="28"/>
        <v>24</v>
      </c>
      <c r="K72">
        <f t="shared" si="28"/>
        <v>3</v>
      </c>
      <c r="L72">
        <f t="shared" si="5"/>
        <v>485</v>
      </c>
    </row>
    <row r="73" spans="1:12" x14ac:dyDescent="0.3">
      <c r="A73" t="s">
        <v>36</v>
      </c>
      <c r="B73">
        <f t="shared" ref="B73:K73" si="29">RANK(B28,B$3:B$44,0)</f>
        <v>38</v>
      </c>
      <c r="C73">
        <f t="shared" si="29"/>
        <v>18</v>
      </c>
      <c r="D73">
        <f t="shared" si="29"/>
        <v>34</v>
      </c>
      <c r="E73">
        <f t="shared" si="29"/>
        <v>2</v>
      </c>
      <c r="F73">
        <f t="shared" si="29"/>
        <v>40</v>
      </c>
      <c r="G73">
        <f t="shared" si="29"/>
        <v>35</v>
      </c>
      <c r="H73">
        <f t="shared" si="29"/>
        <v>29</v>
      </c>
      <c r="I73">
        <f t="shared" si="29"/>
        <v>25</v>
      </c>
      <c r="J73">
        <f t="shared" si="29"/>
        <v>3</v>
      </c>
      <c r="K73">
        <f t="shared" si="29"/>
        <v>42</v>
      </c>
      <c r="L73">
        <f t="shared" si="5"/>
        <v>478</v>
      </c>
    </row>
    <row r="74" spans="1:12" x14ac:dyDescent="0.3">
      <c r="A74" t="s">
        <v>37</v>
      </c>
      <c r="B74">
        <f t="shared" ref="B74:K74" si="30">RANK(B29,B$3:B$44,0)</f>
        <v>19</v>
      </c>
      <c r="C74">
        <f t="shared" si="30"/>
        <v>35</v>
      </c>
      <c r="D74">
        <f t="shared" si="30"/>
        <v>2</v>
      </c>
      <c r="E74">
        <f t="shared" si="30"/>
        <v>40</v>
      </c>
      <c r="F74">
        <f t="shared" si="30"/>
        <v>35</v>
      </c>
      <c r="G74">
        <f t="shared" si="30"/>
        <v>29</v>
      </c>
      <c r="H74">
        <f t="shared" si="30"/>
        <v>24</v>
      </c>
      <c r="I74">
        <f t="shared" si="30"/>
        <v>3</v>
      </c>
      <c r="J74">
        <f t="shared" si="30"/>
        <v>42</v>
      </c>
      <c r="K74">
        <f t="shared" si="30"/>
        <v>27</v>
      </c>
      <c r="L74">
        <f t="shared" si="5"/>
        <v>462</v>
      </c>
    </row>
    <row r="75" spans="1:12" x14ac:dyDescent="0.3">
      <c r="A75" t="s">
        <v>38</v>
      </c>
      <c r="B75">
        <f t="shared" ref="B75:K75" si="31">RANK(B30,B$3:B$44,0)</f>
        <v>36</v>
      </c>
      <c r="C75">
        <f t="shared" si="31"/>
        <v>2</v>
      </c>
      <c r="D75">
        <f t="shared" si="31"/>
        <v>40</v>
      </c>
      <c r="E75">
        <f t="shared" si="31"/>
        <v>35</v>
      </c>
      <c r="F75">
        <f t="shared" si="31"/>
        <v>29</v>
      </c>
      <c r="G75">
        <f t="shared" si="31"/>
        <v>24</v>
      </c>
      <c r="H75">
        <f t="shared" si="31"/>
        <v>3</v>
      </c>
      <c r="I75">
        <f t="shared" si="31"/>
        <v>42</v>
      </c>
      <c r="J75">
        <f t="shared" si="31"/>
        <v>27</v>
      </c>
      <c r="K75">
        <f t="shared" si="31"/>
        <v>15</v>
      </c>
      <c r="L75">
        <f t="shared" si="5"/>
        <v>471</v>
      </c>
    </row>
    <row r="76" spans="1:12" x14ac:dyDescent="0.3">
      <c r="A76" t="s">
        <v>39</v>
      </c>
      <c r="B76">
        <f t="shared" ref="B76:K76" si="32">RANK(B31,B$3:B$44,0)</f>
        <v>2</v>
      </c>
      <c r="C76">
        <f t="shared" si="32"/>
        <v>40</v>
      </c>
      <c r="D76">
        <f t="shared" si="32"/>
        <v>35</v>
      </c>
      <c r="E76">
        <f t="shared" si="32"/>
        <v>29</v>
      </c>
      <c r="F76">
        <f t="shared" si="32"/>
        <v>24</v>
      </c>
      <c r="G76">
        <f t="shared" si="32"/>
        <v>3</v>
      </c>
      <c r="H76">
        <f t="shared" si="32"/>
        <v>42</v>
      </c>
      <c r="I76">
        <f t="shared" si="32"/>
        <v>28</v>
      </c>
      <c r="J76">
        <f t="shared" si="32"/>
        <v>15</v>
      </c>
      <c r="K76">
        <f t="shared" si="32"/>
        <v>30</v>
      </c>
      <c r="L76">
        <f t="shared" si="5"/>
        <v>478</v>
      </c>
    </row>
    <row r="77" spans="1:12" x14ac:dyDescent="0.3">
      <c r="A77" t="s">
        <v>40</v>
      </c>
      <c r="B77">
        <f t="shared" ref="B77:K77" si="33">RANK(B32,B$3:B$44,0)</f>
        <v>40</v>
      </c>
      <c r="C77">
        <f t="shared" si="33"/>
        <v>36</v>
      </c>
      <c r="D77">
        <f t="shared" si="33"/>
        <v>29</v>
      </c>
      <c r="E77">
        <f t="shared" si="33"/>
        <v>23</v>
      </c>
      <c r="F77">
        <f t="shared" si="33"/>
        <v>3</v>
      </c>
      <c r="G77">
        <f t="shared" si="33"/>
        <v>42</v>
      </c>
      <c r="H77">
        <f t="shared" si="33"/>
        <v>27</v>
      </c>
      <c r="I77">
        <f t="shared" si="33"/>
        <v>16</v>
      </c>
      <c r="J77">
        <f t="shared" si="33"/>
        <v>30</v>
      </c>
      <c r="K77">
        <f t="shared" si="33"/>
        <v>1</v>
      </c>
      <c r="L77">
        <f t="shared" si="5"/>
        <v>483</v>
      </c>
    </row>
    <row r="78" spans="1:12" x14ac:dyDescent="0.3">
      <c r="A78" t="s">
        <v>41</v>
      </c>
      <c r="B78">
        <f t="shared" ref="B78:K78" si="34">RANK(B33,B$3:B$44,0)</f>
        <v>37</v>
      </c>
      <c r="C78">
        <f t="shared" si="34"/>
        <v>30</v>
      </c>
      <c r="D78">
        <f t="shared" si="34"/>
        <v>23</v>
      </c>
      <c r="E78">
        <f t="shared" si="34"/>
        <v>3</v>
      </c>
      <c r="F78">
        <f t="shared" si="34"/>
        <v>42</v>
      </c>
      <c r="G78">
        <f t="shared" si="34"/>
        <v>27</v>
      </c>
      <c r="H78">
        <f t="shared" si="34"/>
        <v>15</v>
      </c>
      <c r="I78">
        <f t="shared" si="34"/>
        <v>31</v>
      </c>
      <c r="J78">
        <f t="shared" si="34"/>
        <v>1</v>
      </c>
      <c r="K78">
        <f t="shared" si="34"/>
        <v>21</v>
      </c>
      <c r="L78">
        <f t="shared" si="5"/>
        <v>497</v>
      </c>
    </row>
    <row r="79" spans="1:12" x14ac:dyDescent="0.3">
      <c r="A79" t="s">
        <v>42</v>
      </c>
      <c r="B79">
        <f t="shared" ref="B79:K79" si="35">RANK(B34,B$3:B$44,0)</f>
        <v>31</v>
      </c>
      <c r="C79">
        <f t="shared" si="35"/>
        <v>24</v>
      </c>
      <c r="D79">
        <f t="shared" si="35"/>
        <v>3</v>
      </c>
      <c r="E79">
        <f t="shared" si="35"/>
        <v>42</v>
      </c>
      <c r="F79">
        <f t="shared" si="35"/>
        <v>27</v>
      </c>
      <c r="G79">
        <f t="shared" si="35"/>
        <v>16</v>
      </c>
      <c r="H79">
        <f t="shared" si="35"/>
        <v>30</v>
      </c>
      <c r="I79">
        <f t="shared" si="35"/>
        <v>1</v>
      </c>
      <c r="J79">
        <f t="shared" si="35"/>
        <v>21</v>
      </c>
      <c r="K79">
        <f t="shared" si="35"/>
        <v>12</v>
      </c>
      <c r="L79">
        <f t="shared" si="5"/>
        <v>490</v>
      </c>
    </row>
    <row r="80" spans="1:12" x14ac:dyDescent="0.3">
      <c r="A80" t="s">
        <v>43</v>
      </c>
      <c r="B80">
        <f t="shared" ref="B80:K80" si="36">RANK(B35,B$3:B$44,0)</f>
        <v>25</v>
      </c>
      <c r="C80">
        <f t="shared" si="36"/>
        <v>3</v>
      </c>
      <c r="D80">
        <f t="shared" si="36"/>
        <v>42</v>
      </c>
      <c r="E80">
        <f t="shared" si="36"/>
        <v>26</v>
      </c>
      <c r="F80">
        <f t="shared" si="36"/>
        <v>15</v>
      </c>
      <c r="G80">
        <f t="shared" si="36"/>
        <v>30</v>
      </c>
      <c r="H80">
        <f t="shared" si="36"/>
        <v>1</v>
      </c>
      <c r="I80">
        <f t="shared" si="36"/>
        <v>22</v>
      </c>
      <c r="J80">
        <f t="shared" si="36"/>
        <v>12</v>
      </c>
      <c r="K80">
        <f t="shared" si="36"/>
        <v>4</v>
      </c>
      <c r="L80">
        <f t="shared" si="5"/>
        <v>483</v>
      </c>
    </row>
    <row r="81" spans="1:12" x14ac:dyDescent="0.3">
      <c r="A81" t="s">
        <v>44</v>
      </c>
      <c r="B81">
        <f t="shared" ref="B81:K81" si="37">RANK(B36,B$3:B$44,0)</f>
        <v>3</v>
      </c>
      <c r="C81">
        <f t="shared" si="37"/>
        <v>42</v>
      </c>
      <c r="D81">
        <f t="shared" si="37"/>
        <v>26</v>
      </c>
      <c r="E81">
        <f t="shared" si="37"/>
        <v>14</v>
      </c>
      <c r="F81">
        <f t="shared" si="37"/>
        <v>30</v>
      </c>
      <c r="G81">
        <f t="shared" si="37"/>
        <v>1</v>
      </c>
      <c r="H81">
        <f t="shared" si="37"/>
        <v>21</v>
      </c>
      <c r="I81">
        <f t="shared" si="37"/>
        <v>13</v>
      </c>
      <c r="J81">
        <f t="shared" si="37"/>
        <v>5</v>
      </c>
      <c r="K81">
        <f t="shared" si="37"/>
        <v>37</v>
      </c>
      <c r="L81">
        <f t="shared" si="5"/>
        <v>480</v>
      </c>
    </row>
    <row r="82" spans="1:12" x14ac:dyDescent="0.3">
      <c r="A82" t="s">
        <v>45</v>
      </c>
      <c r="B82">
        <f t="shared" ref="B82:K82" si="38">RANK(B37,B$3:B$44,0)</f>
        <v>42</v>
      </c>
      <c r="C82">
        <f t="shared" si="38"/>
        <v>27</v>
      </c>
      <c r="D82">
        <f t="shared" si="38"/>
        <v>15</v>
      </c>
      <c r="E82">
        <f t="shared" si="38"/>
        <v>30</v>
      </c>
      <c r="F82">
        <f t="shared" si="38"/>
        <v>1</v>
      </c>
      <c r="G82">
        <f t="shared" si="38"/>
        <v>21</v>
      </c>
      <c r="H82">
        <f t="shared" si="38"/>
        <v>13</v>
      </c>
      <c r="I82">
        <f t="shared" si="38"/>
        <v>5</v>
      </c>
      <c r="J82">
        <f t="shared" si="38"/>
        <v>37</v>
      </c>
      <c r="K82">
        <f t="shared" si="38"/>
        <v>40</v>
      </c>
      <c r="L82">
        <f t="shared" si="5"/>
        <v>496</v>
      </c>
    </row>
    <row r="83" spans="1:12" x14ac:dyDescent="0.3">
      <c r="A83" t="s">
        <v>46</v>
      </c>
      <c r="B83">
        <f t="shared" ref="B83:K83" si="39">RANK(B38,B$3:B$44,0)</f>
        <v>28</v>
      </c>
      <c r="C83">
        <f t="shared" si="39"/>
        <v>16</v>
      </c>
      <c r="D83">
        <f t="shared" si="39"/>
        <v>30</v>
      </c>
      <c r="E83">
        <f t="shared" si="39"/>
        <v>1</v>
      </c>
      <c r="F83">
        <f t="shared" si="39"/>
        <v>21</v>
      </c>
      <c r="G83">
        <f t="shared" si="39"/>
        <v>14</v>
      </c>
      <c r="H83">
        <f t="shared" si="39"/>
        <v>5</v>
      </c>
      <c r="I83">
        <f t="shared" si="39"/>
        <v>38</v>
      </c>
      <c r="J83">
        <f t="shared" si="39"/>
        <v>40</v>
      </c>
      <c r="K83">
        <f t="shared" si="39"/>
        <v>21</v>
      </c>
      <c r="L83">
        <f t="shared" si="5"/>
        <v>474</v>
      </c>
    </row>
    <row r="84" spans="1:12" x14ac:dyDescent="0.3">
      <c r="A84" t="s">
        <v>47</v>
      </c>
      <c r="B84">
        <f t="shared" ref="B84:K84" si="40">RANK(B39,B$3:B$44,0)</f>
        <v>16</v>
      </c>
      <c r="C84">
        <f t="shared" si="40"/>
        <v>31</v>
      </c>
      <c r="D84">
        <f t="shared" si="40"/>
        <v>1</v>
      </c>
      <c r="E84">
        <f t="shared" si="40"/>
        <v>20</v>
      </c>
      <c r="F84">
        <f t="shared" si="40"/>
        <v>13</v>
      </c>
      <c r="G84">
        <f t="shared" si="40"/>
        <v>5</v>
      </c>
      <c r="H84">
        <f t="shared" si="40"/>
        <v>37</v>
      </c>
      <c r="I84">
        <f t="shared" si="40"/>
        <v>40</v>
      </c>
      <c r="J84">
        <f t="shared" si="40"/>
        <v>21</v>
      </c>
      <c r="K84">
        <f t="shared" si="40"/>
        <v>11</v>
      </c>
      <c r="L84">
        <f t="shared" si="5"/>
        <v>468</v>
      </c>
    </row>
    <row r="85" spans="1:12" x14ac:dyDescent="0.3">
      <c r="A85" t="s">
        <v>48</v>
      </c>
      <c r="B85">
        <f t="shared" ref="B85:K85" si="41">RANK(B40,B$3:B$44,0)</f>
        <v>32</v>
      </c>
      <c r="C85">
        <f t="shared" si="41"/>
        <v>1</v>
      </c>
      <c r="D85">
        <f t="shared" si="41"/>
        <v>21</v>
      </c>
      <c r="E85">
        <f t="shared" si="41"/>
        <v>12</v>
      </c>
      <c r="F85">
        <f t="shared" si="41"/>
        <v>5</v>
      </c>
      <c r="G85">
        <f t="shared" si="41"/>
        <v>37</v>
      </c>
      <c r="H85">
        <f t="shared" si="41"/>
        <v>39</v>
      </c>
      <c r="I85">
        <f t="shared" si="41"/>
        <v>22</v>
      </c>
      <c r="J85">
        <f t="shared" si="41"/>
        <v>11</v>
      </c>
      <c r="K85">
        <f t="shared" si="41"/>
        <v>6</v>
      </c>
      <c r="L85">
        <f t="shared" si="5"/>
        <v>469</v>
      </c>
    </row>
    <row r="86" spans="1:12" x14ac:dyDescent="0.3">
      <c r="A86" t="s">
        <v>49</v>
      </c>
      <c r="B86">
        <f t="shared" ref="B86:K86" si="42">RANK(B41,B$3:B$44,0)</f>
        <v>1</v>
      </c>
      <c r="C86">
        <f t="shared" si="42"/>
        <v>22</v>
      </c>
      <c r="D86">
        <f t="shared" si="42"/>
        <v>13</v>
      </c>
      <c r="E86">
        <f t="shared" si="42"/>
        <v>5</v>
      </c>
      <c r="F86">
        <f t="shared" si="42"/>
        <v>37</v>
      </c>
      <c r="G86">
        <f t="shared" si="42"/>
        <v>39</v>
      </c>
      <c r="H86">
        <f t="shared" si="42"/>
        <v>21</v>
      </c>
      <c r="I86">
        <f t="shared" si="42"/>
        <v>11</v>
      </c>
      <c r="J86">
        <f t="shared" si="42"/>
        <v>7</v>
      </c>
      <c r="K86">
        <f t="shared" si="42"/>
        <v>17</v>
      </c>
      <c r="L86">
        <f t="shared" si="5"/>
        <v>451</v>
      </c>
    </row>
    <row r="87" spans="1:12" x14ac:dyDescent="0.3">
      <c r="A87" t="s">
        <v>50</v>
      </c>
      <c r="B87">
        <f t="shared" ref="B87:K87" si="43">RANK(B42,B$3:B$44,0)</f>
        <v>23</v>
      </c>
      <c r="C87">
        <f t="shared" si="43"/>
        <v>14</v>
      </c>
      <c r="D87">
        <f t="shared" si="43"/>
        <v>5</v>
      </c>
      <c r="E87">
        <f t="shared" si="43"/>
        <v>37</v>
      </c>
      <c r="F87">
        <f t="shared" si="43"/>
        <v>39</v>
      </c>
      <c r="G87">
        <f t="shared" si="43"/>
        <v>21</v>
      </c>
      <c r="H87">
        <f t="shared" si="43"/>
        <v>11</v>
      </c>
      <c r="I87">
        <f t="shared" si="43"/>
        <v>7</v>
      </c>
      <c r="J87">
        <f t="shared" si="43"/>
        <v>17</v>
      </c>
      <c r="K87">
        <f t="shared" si="43"/>
        <v>13</v>
      </c>
      <c r="L87">
        <f t="shared" si="5"/>
        <v>455</v>
      </c>
    </row>
    <row r="88" spans="1:12" x14ac:dyDescent="0.3">
      <c r="A88" t="s">
        <v>51</v>
      </c>
      <c r="B88">
        <f t="shared" ref="B88:K88" si="44">RANK(B43,B$3:B$44,0)</f>
        <v>14</v>
      </c>
      <c r="C88">
        <f t="shared" si="44"/>
        <v>5</v>
      </c>
      <c r="D88">
        <f t="shared" si="44"/>
        <v>37</v>
      </c>
      <c r="E88">
        <f t="shared" si="44"/>
        <v>39</v>
      </c>
      <c r="F88">
        <f t="shared" si="44"/>
        <v>21</v>
      </c>
      <c r="G88">
        <f t="shared" si="44"/>
        <v>12</v>
      </c>
      <c r="H88">
        <f t="shared" si="44"/>
        <v>7</v>
      </c>
      <c r="I88">
        <f t="shared" si="44"/>
        <v>18</v>
      </c>
      <c r="J88">
        <f t="shared" si="44"/>
        <v>13</v>
      </c>
      <c r="K88">
        <f t="shared" si="44"/>
        <v>38</v>
      </c>
      <c r="L88">
        <f t="shared" si="5"/>
        <v>462</v>
      </c>
    </row>
    <row r="89" spans="1:12" x14ac:dyDescent="0.3">
      <c r="A89" t="s">
        <v>3</v>
      </c>
      <c r="B89">
        <f t="shared" ref="B89:K89" si="45">RANK(B44,B$3:B$44,0)</f>
        <v>5</v>
      </c>
      <c r="C89">
        <f t="shared" si="45"/>
        <v>38</v>
      </c>
      <c r="D89">
        <f t="shared" si="45"/>
        <v>39</v>
      </c>
      <c r="E89">
        <f t="shared" si="45"/>
        <v>20</v>
      </c>
      <c r="F89">
        <f t="shared" si="45"/>
        <v>11</v>
      </c>
      <c r="G89">
        <f t="shared" si="45"/>
        <v>7</v>
      </c>
      <c r="H89">
        <f t="shared" si="45"/>
        <v>17</v>
      </c>
      <c r="I89">
        <f t="shared" si="45"/>
        <v>14</v>
      </c>
      <c r="J89">
        <f t="shared" si="45"/>
        <v>38</v>
      </c>
      <c r="K89">
        <f t="shared" si="45"/>
        <v>8</v>
      </c>
      <c r="L89">
        <f t="shared" si="5"/>
        <v>470</v>
      </c>
    </row>
    <row r="91" spans="1:12" x14ac:dyDescent="0.3">
      <c r="A91" t="str">
        <f>A46</f>
        <v>Richtung</v>
      </c>
      <c r="B91">
        <v>1</v>
      </c>
      <c r="C91">
        <v>1</v>
      </c>
      <c r="D91">
        <v>1</v>
      </c>
      <c r="E91">
        <v>1</v>
      </c>
      <c r="F91">
        <v>1</v>
      </c>
      <c r="G91">
        <v>1</v>
      </c>
      <c r="H91">
        <v>1</v>
      </c>
      <c r="I91">
        <v>1</v>
      </c>
      <c r="J91">
        <v>1</v>
      </c>
      <c r="K91">
        <v>1</v>
      </c>
      <c r="L91" t="s">
        <v>1153</v>
      </c>
    </row>
    <row r="92" spans="1:12" x14ac:dyDescent="0.3">
      <c r="A92" t="str">
        <f>A47</f>
        <v>Zeit_ID</v>
      </c>
      <c r="B92" t="s">
        <v>3</v>
      </c>
      <c r="C92" t="s">
        <v>4</v>
      </c>
      <c r="D92" t="s">
        <v>5</v>
      </c>
      <c r="E92" t="s">
        <v>6</v>
      </c>
      <c r="F92" t="s">
        <v>7</v>
      </c>
      <c r="G92" t="s">
        <v>8</v>
      </c>
      <c r="H92" t="s">
        <v>9</v>
      </c>
      <c r="I92" t="s">
        <v>10</v>
      </c>
      <c r="J92" t="s">
        <v>1</v>
      </c>
      <c r="K92" t="s">
        <v>2</v>
      </c>
      <c r="L92" t="str">
        <f>L47</f>
        <v>5Tage-Produktion</v>
      </c>
    </row>
    <row r="93" spans="1:12" x14ac:dyDescent="0.3">
      <c r="A93" t="s">
        <v>11</v>
      </c>
      <c r="B93">
        <f>RANK(B3,B$3:B$44,1)</f>
        <v>25</v>
      </c>
      <c r="C93">
        <f t="shared" ref="C93:K93" si="46">RANK(C3,C$3:C$44,1)</f>
        <v>32</v>
      </c>
      <c r="D93">
        <f t="shared" si="46"/>
        <v>32</v>
      </c>
      <c r="E93">
        <f t="shared" si="46"/>
        <v>15</v>
      </c>
      <c r="F93">
        <f t="shared" si="46"/>
        <v>24</v>
      </c>
      <c r="G93">
        <f t="shared" si="46"/>
        <v>34</v>
      </c>
      <c r="H93">
        <f t="shared" si="46"/>
        <v>2</v>
      </c>
      <c r="I93">
        <f t="shared" si="46"/>
        <v>31</v>
      </c>
      <c r="J93">
        <f t="shared" si="46"/>
        <v>39</v>
      </c>
      <c r="K93">
        <f t="shared" si="46"/>
        <v>36</v>
      </c>
      <c r="L93">
        <f>L3</f>
        <v>438</v>
      </c>
    </row>
    <row r="94" spans="1:12" x14ac:dyDescent="0.3">
      <c r="A94" t="s">
        <v>12</v>
      </c>
      <c r="B94">
        <f t="shared" ref="B94:K94" si="47">RANK(B4,B$3:B$44,1)</f>
        <v>32</v>
      </c>
      <c r="C94">
        <f t="shared" si="47"/>
        <v>31</v>
      </c>
      <c r="D94">
        <f t="shared" si="47"/>
        <v>15</v>
      </c>
      <c r="E94">
        <f t="shared" si="47"/>
        <v>25</v>
      </c>
      <c r="F94">
        <f t="shared" si="47"/>
        <v>35</v>
      </c>
      <c r="G94">
        <f t="shared" si="47"/>
        <v>2</v>
      </c>
      <c r="H94">
        <f t="shared" si="47"/>
        <v>31</v>
      </c>
      <c r="I94">
        <f t="shared" si="47"/>
        <v>39</v>
      </c>
      <c r="J94">
        <f t="shared" si="47"/>
        <v>35</v>
      </c>
      <c r="K94">
        <f t="shared" si="47"/>
        <v>34</v>
      </c>
      <c r="L94">
        <f t="shared" ref="L94:L134" si="48">L4</f>
        <v>455</v>
      </c>
    </row>
    <row r="95" spans="1:12" x14ac:dyDescent="0.3">
      <c r="A95" t="s">
        <v>13</v>
      </c>
      <c r="B95">
        <f t="shared" ref="B95:K95" si="49">RANK(B5,B$3:B$44,1)</f>
        <v>31</v>
      </c>
      <c r="C95">
        <f t="shared" si="49"/>
        <v>14</v>
      </c>
      <c r="D95">
        <f t="shared" si="49"/>
        <v>24</v>
      </c>
      <c r="E95">
        <f t="shared" si="49"/>
        <v>35</v>
      </c>
      <c r="F95">
        <f t="shared" si="49"/>
        <v>2</v>
      </c>
      <c r="G95">
        <f t="shared" si="49"/>
        <v>30</v>
      </c>
      <c r="H95">
        <f t="shared" si="49"/>
        <v>39</v>
      </c>
      <c r="I95">
        <f t="shared" si="49"/>
        <v>35</v>
      </c>
      <c r="J95">
        <f t="shared" si="49"/>
        <v>34</v>
      </c>
      <c r="K95">
        <f t="shared" si="49"/>
        <v>17</v>
      </c>
      <c r="L95">
        <f t="shared" si="48"/>
        <v>462</v>
      </c>
    </row>
    <row r="96" spans="1:12" x14ac:dyDescent="0.3">
      <c r="A96" t="s">
        <v>14</v>
      </c>
      <c r="B96">
        <f t="shared" ref="B96:K96" si="50">RANK(B6,B$3:B$44,1)</f>
        <v>13</v>
      </c>
      <c r="C96">
        <f t="shared" si="50"/>
        <v>23</v>
      </c>
      <c r="D96">
        <f t="shared" si="50"/>
        <v>35</v>
      </c>
      <c r="E96">
        <f t="shared" si="50"/>
        <v>2</v>
      </c>
      <c r="F96">
        <f t="shared" si="50"/>
        <v>31</v>
      </c>
      <c r="G96">
        <f t="shared" si="50"/>
        <v>39</v>
      </c>
      <c r="H96">
        <f t="shared" si="50"/>
        <v>35</v>
      </c>
      <c r="I96">
        <f t="shared" si="50"/>
        <v>34</v>
      </c>
      <c r="J96">
        <f t="shared" si="50"/>
        <v>17</v>
      </c>
      <c r="K96">
        <f t="shared" si="50"/>
        <v>38</v>
      </c>
      <c r="L96">
        <f t="shared" si="48"/>
        <v>486</v>
      </c>
    </row>
    <row r="97" spans="1:12" x14ac:dyDescent="0.3">
      <c r="A97" t="s">
        <v>15</v>
      </c>
      <c r="B97">
        <f t="shared" ref="B97:K97" si="51">RANK(B7,B$3:B$44,1)</f>
        <v>22</v>
      </c>
      <c r="C97">
        <f t="shared" si="51"/>
        <v>35</v>
      </c>
      <c r="D97">
        <f t="shared" si="51"/>
        <v>2</v>
      </c>
      <c r="E97">
        <f t="shared" si="51"/>
        <v>32</v>
      </c>
      <c r="F97">
        <f t="shared" si="51"/>
        <v>39</v>
      </c>
      <c r="G97">
        <f t="shared" si="51"/>
        <v>35</v>
      </c>
      <c r="H97">
        <f t="shared" si="51"/>
        <v>34</v>
      </c>
      <c r="I97">
        <f t="shared" si="51"/>
        <v>16</v>
      </c>
      <c r="J97">
        <f t="shared" si="51"/>
        <v>37</v>
      </c>
      <c r="K97">
        <f t="shared" si="51"/>
        <v>27</v>
      </c>
      <c r="L97">
        <f t="shared" si="48"/>
        <v>493</v>
      </c>
    </row>
    <row r="98" spans="1:12" x14ac:dyDescent="0.3">
      <c r="A98" t="s">
        <v>16</v>
      </c>
      <c r="B98">
        <f t="shared" ref="B98:K98" si="52">RANK(B8,B$3:B$44,1)</f>
        <v>35</v>
      </c>
      <c r="C98">
        <f t="shared" si="52"/>
        <v>2</v>
      </c>
      <c r="D98">
        <f t="shared" si="52"/>
        <v>31</v>
      </c>
      <c r="E98">
        <f t="shared" si="52"/>
        <v>39</v>
      </c>
      <c r="F98">
        <f t="shared" si="52"/>
        <v>36</v>
      </c>
      <c r="G98">
        <f t="shared" si="52"/>
        <v>33</v>
      </c>
      <c r="H98">
        <f t="shared" si="52"/>
        <v>17</v>
      </c>
      <c r="I98">
        <f t="shared" si="52"/>
        <v>37</v>
      </c>
      <c r="J98">
        <f t="shared" si="52"/>
        <v>27</v>
      </c>
      <c r="K98">
        <f t="shared" si="52"/>
        <v>12</v>
      </c>
      <c r="L98">
        <f t="shared" si="48"/>
        <v>504</v>
      </c>
    </row>
    <row r="99" spans="1:12" x14ac:dyDescent="0.3">
      <c r="A99" t="s">
        <v>17</v>
      </c>
      <c r="B99">
        <f t="shared" ref="B99:K99" si="53">RANK(B9,B$3:B$44,1)</f>
        <v>2</v>
      </c>
      <c r="C99">
        <f t="shared" si="53"/>
        <v>30</v>
      </c>
      <c r="D99">
        <f t="shared" si="53"/>
        <v>39</v>
      </c>
      <c r="E99">
        <f t="shared" si="53"/>
        <v>36</v>
      </c>
      <c r="F99">
        <f t="shared" si="53"/>
        <v>34</v>
      </c>
      <c r="G99">
        <f t="shared" si="53"/>
        <v>17</v>
      </c>
      <c r="H99">
        <f t="shared" si="53"/>
        <v>37</v>
      </c>
      <c r="I99">
        <f t="shared" si="53"/>
        <v>26</v>
      </c>
      <c r="J99">
        <f t="shared" si="53"/>
        <v>12</v>
      </c>
      <c r="K99">
        <f t="shared" si="53"/>
        <v>4</v>
      </c>
      <c r="L99">
        <f t="shared" si="48"/>
        <v>492</v>
      </c>
    </row>
    <row r="100" spans="1:12" x14ac:dyDescent="0.3">
      <c r="A100" t="s">
        <v>18</v>
      </c>
      <c r="B100">
        <f t="shared" ref="B100:K100" si="54">RANK(B10,B$3:B$44,1)</f>
        <v>30</v>
      </c>
      <c r="C100">
        <f t="shared" si="54"/>
        <v>39</v>
      </c>
      <c r="D100">
        <f t="shared" si="54"/>
        <v>36</v>
      </c>
      <c r="E100">
        <f t="shared" si="54"/>
        <v>34</v>
      </c>
      <c r="F100">
        <f t="shared" si="54"/>
        <v>17</v>
      </c>
      <c r="G100">
        <f t="shared" si="54"/>
        <v>37</v>
      </c>
      <c r="H100">
        <f t="shared" si="54"/>
        <v>27</v>
      </c>
      <c r="I100">
        <f t="shared" si="54"/>
        <v>11</v>
      </c>
      <c r="J100">
        <f t="shared" si="54"/>
        <v>4</v>
      </c>
      <c r="K100">
        <f t="shared" si="54"/>
        <v>24</v>
      </c>
      <c r="L100">
        <f t="shared" si="48"/>
        <v>485</v>
      </c>
    </row>
    <row r="101" spans="1:12" x14ac:dyDescent="0.3">
      <c r="A101" t="s">
        <v>19</v>
      </c>
      <c r="B101">
        <f t="shared" ref="B101:K101" si="55">RANK(B11,B$3:B$44,1)</f>
        <v>39</v>
      </c>
      <c r="C101">
        <f t="shared" si="55"/>
        <v>36</v>
      </c>
      <c r="D101">
        <f t="shared" si="55"/>
        <v>34</v>
      </c>
      <c r="E101">
        <f t="shared" si="55"/>
        <v>18</v>
      </c>
      <c r="F101">
        <f t="shared" si="55"/>
        <v>37</v>
      </c>
      <c r="G101">
        <f t="shared" si="55"/>
        <v>26</v>
      </c>
      <c r="H101">
        <f t="shared" si="55"/>
        <v>12</v>
      </c>
      <c r="I101">
        <f t="shared" si="55"/>
        <v>4</v>
      </c>
      <c r="J101">
        <f t="shared" si="55"/>
        <v>24</v>
      </c>
      <c r="K101">
        <f t="shared" si="55"/>
        <v>11</v>
      </c>
      <c r="L101">
        <f t="shared" si="48"/>
        <v>480</v>
      </c>
    </row>
    <row r="102" spans="1:12" x14ac:dyDescent="0.3">
      <c r="A102" t="s">
        <v>20</v>
      </c>
      <c r="B102">
        <f t="shared" ref="B102:K102" si="56">RANK(B12,B$3:B$44,1)</f>
        <v>36</v>
      </c>
      <c r="C102">
        <f t="shared" si="56"/>
        <v>34</v>
      </c>
      <c r="D102">
        <f t="shared" si="56"/>
        <v>18</v>
      </c>
      <c r="E102">
        <f t="shared" si="56"/>
        <v>37</v>
      </c>
      <c r="F102">
        <f t="shared" si="56"/>
        <v>27</v>
      </c>
      <c r="G102">
        <f t="shared" si="56"/>
        <v>12</v>
      </c>
      <c r="H102">
        <f t="shared" si="56"/>
        <v>5</v>
      </c>
      <c r="I102">
        <f t="shared" si="56"/>
        <v>23</v>
      </c>
      <c r="J102">
        <f t="shared" si="56"/>
        <v>11</v>
      </c>
      <c r="K102">
        <f t="shared" si="56"/>
        <v>20</v>
      </c>
      <c r="L102">
        <f t="shared" si="48"/>
        <v>478</v>
      </c>
    </row>
    <row r="103" spans="1:12" x14ac:dyDescent="0.3">
      <c r="A103" t="s">
        <v>21</v>
      </c>
      <c r="B103">
        <f t="shared" ref="B103:K103" si="57">RANK(B13,B$3:B$44,1)</f>
        <v>34</v>
      </c>
      <c r="C103">
        <f t="shared" si="57"/>
        <v>17</v>
      </c>
      <c r="D103">
        <f t="shared" si="57"/>
        <v>37</v>
      </c>
      <c r="E103">
        <f t="shared" si="57"/>
        <v>28</v>
      </c>
      <c r="F103">
        <f t="shared" si="57"/>
        <v>12</v>
      </c>
      <c r="G103">
        <f t="shared" si="57"/>
        <v>5</v>
      </c>
      <c r="H103">
        <f t="shared" si="57"/>
        <v>24</v>
      </c>
      <c r="I103">
        <f t="shared" si="57"/>
        <v>10</v>
      </c>
      <c r="J103">
        <f t="shared" si="57"/>
        <v>20</v>
      </c>
      <c r="K103">
        <f t="shared" si="57"/>
        <v>23</v>
      </c>
      <c r="L103">
        <f t="shared" si="48"/>
        <v>469</v>
      </c>
    </row>
    <row r="104" spans="1:12" x14ac:dyDescent="0.3">
      <c r="A104" t="s">
        <v>22</v>
      </c>
      <c r="B104">
        <f t="shared" ref="B104:K104" si="58">RANK(B14,B$3:B$44,1)</f>
        <v>16</v>
      </c>
      <c r="C104">
        <f t="shared" si="58"/>
        <v>37</v>
      </c>
      <c r="D104">
        <f t="shared" si="58"/>
        <v>27</v>
      </c>
      <c r="E104">
        <f t="shared" si="58"/>
        <v>12</v>
      </c>
      <c r="F104">
        <f t="shared" si="58"/>
        <v>5</v>
      </c>
      <c r="G104">
        <f t="shared" si="58"/>
        <v>24</v>
      </c>
      <c r="H104">
        <f t="shared" si="58"/>
        <v>11</v>
      </c>
      <c r="I104">
        <f t="shared" si="58"/>
        <v>19</v>
      </c>
      <c r="J104">
        <f t="shared" si="58"/>
        <v>23</v>
      </c>
      <c r="K104">
        <f t="shared" si="58"/>
        <v>33</v>
      </c>
      <c r="L104">
        <f t="shared" si="48"/>
        <v>472</v>
      </c>
    </row>
    <row r="105" spans="1:12" x14ac:dyDescent="0.3">
      <c r="A105" t="s">
        <v>23</v>
      </c>
      <c r="B105">
        <f t="shared" ref="B105:K105" si="59">RANK(B15,B$3:B$44,1)</f>
        <v>37</v>
      </c>
      <c r="C105">
        <f t="shared" si="59"/>
        <v>26</v>
      </c>
      <c r="D105">
        <f t="shared" si="59"/>
        <v>12</v>
      </c>
      <c r="E105">
        <f t="shared" si="59"/>
        <v>5</v>
      </c>
      <c r="F105">
        <f t="shared" si="59"/>
        <v>24</v>
      </c>
      <c r="G105">
        <f t="shared" si="59"/>
        <v>11</v>
      </c>
      <c r="H105">
        <f t="shared" si="59"/>
        <v>20</v>
      </c>
      <c r="I105">
        <f t="shared" si="59"/>
        <v>22</v>
      </c>
      <c r="J105">
        <f t="shared" si="59"/>
        <v>33</v>
      </c>
      <c r="K105">
        <f t="shared" si="59"/>
        <v>29</v>
      </c>
      <c r="L105">
        <f t="shared" si="48"/>
        <v>473</v>
      </c>
    </row>
    <row r="106" spans="1:12" x14ac:dyDescent="0.3">
      <c r="A106" t="s">
        <v>24</v>
      </c>
      <c r="B106">
        <f t="shared" ref="B106:K106" si="60">RANK(B16,B$3:B$44,1)</f>
        <v>26</v>
      </c>
      <c r="C106">
        <f t="shared" si="60"/>
        <v>11</v>
      </c>
      <c r="D106">
        <f t="shared" si="60"/>
        <v>5</v>
      </c>
      <c r="E106">
        <f t="shared" si="60"/>
        <v>25</v>
      </c>
      <c r="F106">
        <f t="shared" si="60"/>
        <v>11</v>
      </c>
      <c r="G106">
        <f t="shared" si="60"/>
        <v>20</v>
      </c>
      <c r="H106">
        <f t="shared" si="60"/>
        <v>23</v>
      </c>
      <c r="I106">
        <f t="shared" si="60"/>
        <v>33</v>
      </c>
      <c r="J106">
        <f t="shared" si="60"/>
        <v>29</v>
      </c>
      <c r="K106">
        <f t="shared" si="60"/>
        <v>10</v>
      </c>
      <c r="L106">
        <f t="shared" si="48"/>
        <v>456</v>
      </c>
    </row>
    <row r="107" spans="1:12" x14ac:dyDescent="0.3">
      <c r="A107" t="s">
        <v>25</v>
      </c>
      <c r="B107">
        <f t="shared" ref="B107:K107" si="61">RANK(B17,B$3:B$44,1)</f>
        <v>10</v>
      </c>
      <c r="C107">
        <f t="shared" si="61"/>
        <v>4</v>
      </c>
      <c r="D107">
        <f t="shared" si="61"/>
        <v>24</v>
      </c>
      <c r="E107">
        <f t="shared" si="61"/>
        <v>11</v>
      </c>
      <c r="F107">
        <f t="shared" si="61"/>
        <v>20</v>
      </c>
      <c r="G107">
        <f t="shared" si="61"/>
        <v>23</v>
      </c>
      <c r="H107">
        <f t="shared" si="61"/>
        <v>33</v>
      </c>
      <c r="I107">
        <f t="shared" si="61"/>
        <v>28</v>
      </c>
      <c r="J107">
        <f t="shared" si="61"/>
        <v>10</v>
      </c>
      <c r="K107">
        <f t="shared" si="61"/>
        <v>17</v>
      </c>
      <c r="L107">
        <f t="shared" si="48"/>
        <v>459</v>
      </c>
    </row>
    <row r="108" spans="1:12" x14ac:dyDescent="0.3">
      <c r="A108" t="s">
        <v>26</v>
      </c>
      <c r="B108">
        <f t="shared" ref="B108:K108" si="62">RANK(B18,B$3:B$44,1)</f>
        <v>4</v>
      </c>
      <c r="C108">
        <f t="shared" si="62"/>
        <v>23</v>
      </c>
      <c r="D108">
        <f t="shared" si="62"/>
        <v>11</v>
      </c>
      <c r="E108">
        <f t="shared" si="62"/>
        <v>21</v>
      </c>
      <c r="F108">
        <f t="shared" si="62"/>
        <v>23</v>
      </c>
      <c r="G108">
        <f t="shared" si="62"/>
        <v>32</v>
      </c>
      <c r="H108">
        <f t="shared" si="62"/>
        <v>29</v>
      </c>
      <c r="I108">
        <f t="shared" si="62"/>
        <v>9</v>
      </c>
      <c r="J108">
        <f t="shared" si="62"/>
        <v>17</v>
      </c>
      <c r="K108">
        <f t="shared" si="62"/>
        <v>15</v>
      </c>
      <c r="L108">
        <f t="shared" si="48"/>
        <v>469</v>
      </c>
    </row>
    <row r="109" spans="1:12" x14ac:dyDescent="0.3">
      <c r="A109" t="s">
        <v>27</v>
      </c>
      <c r="B109">
        <f t="shared" ref="B109:K109" si="63">RANK(B19,B$3:B$44,1)</f>
        <v>22</v>
      </c>
      <c r="C109">
        <f t="shared" si="63"/>
        <v>10</v>
      </c>
      <c r="D109">
        <f t="shared" si="63"/>
        <v>21</v>
      </c>
      <c r="E109">
        <f t="shared" si="63"/>
        <v>24</v>
      </c>
      <c r="F109">
        <f t="shared" si="63"/>
        <v>33</v>
      </c>
      <c r="G109">
        <f t="shared" si="63"/>
        <v>28</v>
      </c>
      <c r="H109">
        <f t="shared" si="63"/>
        <v>10</v>
      </c>
      <c r="I109">
        <f t="shared" si="63"/>
        <v>16</v>
      </c>
      <c r="J109">
        <f t="shared" si="63"/>
        <v>15</v>
      </c>
      <c r="K109">
        <f t="shared" si="63"/>
        <v>7</v>
      </c>
      <c r="L109">
        <f t="shared" si="48"/>
        <v>479</v>
      </c>
    </row>
    <row r="110" spans="1:12" x14ac:dyDescent="0.3">
      <c r="A110" t="s">
        <v>28</v>
      </c>
      <c r="B110">
        <f t="shared" ref="B110:K110" si="64">RANK(B20,B$3:B$44,1)</f>
        <v>9</v>
      </c>
      <c r="C110">
        <f t="shared" si="64"/>
        <v>20</v>
      </c>
      <c r="D110">
        <f t="shared" si="64"/>
        <v>23</v>
      </c>
      <c r="E110">
        <f t="shared" si="64"/>
        <v>33</v>
      </c>
      <c r="F110">
        <f t="shared" si="64"/>
        <v>29</v>
      </c>
      <c r="G110">
        <f t="shared" si="64"/>
        <v>10</v>
      </c>
      <c r="H110">
        <f t="shared" si="64"/>
        <v>17</v>
      </c>
      <c r="I110">
        <f t="shared" si="64"/>
        <v>14</v>
      </c>
      <c r="J110">
        <f t="shared" si="64"/>
        <v>7</v>
      </c>
      <c r="K110">
        <f t="shared" si="64"/>
        <v>24</v>
      </c>
      <c r="L110">
        <f t="shared" si="48"/>
        <v>472</v>
      </c>
    </row>
    <row r="111" spans="1:12" x14ac:dyDescent="0.3">
      <c r="A111" t="s">
        <v>29</v>
      </c>
      <c r="B111">
        <f t="shared" ref="B111:K111" si="65">RANK(B21,B$3:B$44,1)</f>
        <v>19</v>
      </c>
      <c r="C111">
        <f t="shared" si="65"/>
        <v>22</v>
      </c>
      <c r="D111">
        <f t="shared" si="65"/>
        <v>33</v>
      </c>
      <c r="E111">
        <f t="shared" si="65"/>
        <v>30</v>
      </c>
      <c r="F111">
        <f t="shared" si="65"/>
        <v>10</v>
      </c>
      <c r="G111">
        <f t="shared" si="65"/>
        <v>17</v>
      </c>
      <c r="H111">
        <f t="shared" si="65"/>
        <v>15</v>
      </c>
      <c r="I111">
        <f t="shared" si="65"/>
        <v>6</v>
      </c>
      <c r="J111">
        <f t="shared" si="65"/>
        <v>24</v>
      </c>
      <c r="K111">
        <f t="shared" si="65"/>
        <v>9</v>
      </c>
      <c r="L111">
        <f t="shared" si="48"/>
        <v>492</v>
      </c>
    </row>
    <row r="112" spans="1:12" x14ac:dyDescent="0.3">
      <c r="A112" t="s">
        <v>30</v>
      </c>
      <c r="B112">
        <f t="shared" ref="B112:K112" si="66">RANK(B22,B$3:B$44,1)</f>
        <v>21</v>
      </c>
      <c r="C112">
        <f t="shared" si="66"/>
        <v>33</v>
      </c>
      <c r="D112">
        <f t="shared" si="66"/>
        <v>29</v>
      </c>
      <c r="E112">
        <f t="shared" si="66"/>
        <v>10</v>
      </c>
      <c r="F112">
        <f t="shared" si="66"/>
        <v>17</v>
      </c>
      <c r="G112">
        <f t="shared" si="66"/>
        <v>15</v>
      </c>
      <c r="H112">
        <f t="shared" si="66"/>
        <v>7</v>
      </c>
      <c r="I112">
        <f t="shared" si="66"/>
        <v>23</v>
      </c>
      <c r="J112">
        <f t="shared" si="66"/>
        <v>9</v>
      </c>
      <c r="K112">
        <f t="shared" si="66"/>
        <v>41</v>
      </c>
      <c r="L112">
        <f t="shared" si="48"/>
        <v>502</v>
      </c>
    </row>
    <row r="113" spans="1:12" x14ac:dyDescent="0.3">
      <c r="A113" t="s">
        <v>31</v>
      </c>
      <c r="B113">
        <f t="shared" ref="B113:K113" si="67">RANK(B23,B$3:B$44,1)</f>
        <v>33</v>
      </c>
      <c r="C113">
        <f t="shared" si="67"/>
        <v>28</v>
      </c>
      <c r="D113">
        <f t="shared" si="67"/>
        <v>10</v>
      </c>
      <c r="E113">
        <f t="shared" si="67"/>
        <v>18</v>
      </c>
      <c r="F113">
        <f t="shared" si="67"/>
        <v>15</v>
      </c>
      <c r="G113">
        <f t="shared" si="67"/>
        <v>7</v>
      </c>
      <c r="H113">
        <f t="shared" si="67"/>
        <v>24</v>
      </c>
      <c r="I113">
        <f t="shared" si="67"/>
        <v>8</v>
      </c>
      <c r="J113">
        <f t="shared" si="67"/>
        <v>41</v>
      </c>
      <c r="K113">
        <f t="shared" si="67"/>
        <v>2</v>
      </c>
      <c r="L113">
        <f t="shared" si="48"/>
        <v>492</v>
      </c>
    </row>
    <row r="114" spans="1:12" x14ac:dyDescent="0.3">
      <c r="A114" t="s">
        <v>32</v>
      </c>
      <c r="B114">
        <f t="shared" ref="B114:K114" si="68">RANK(B24,B$3:B$44,1)</f>
        <v>28</v>
      </c>
      <c r="C114">
        <f t="shared" si="68"/>
        <v>9</v>
      </c>
      <c r="D114">
        <f t="shared" si="68"/>
        <v>18</v>
      </c>
      <c r="E114">
        <f t="shared" si="68"/>
        <v>16</v>
      </c>
      <c r="F114">
        <f t="shared" si="68"/>
        <v>7</v>
      </c>
      <c r="G114">
        <f t="shared" si="68"/>
        <v>24</v>
      </c>
      <c r="H114">
        <f t="shared" si="68"/>
        <v>9</v>
      </c>
      <c r="I114">
        <f t="shared" si="68"/>
        <v>41</v>
      </c>
      <c r="J114">
        <f t="shared" si="68"/>
        <v>2</v>
      </c>
      <c r="K114">
        <f t="shared" si="68"/>
        <v>8</v>
      </c>
      <c r="L114">
        <f t="shared" si="48"/>
        <v>493</v>
      </c>
    </row>
    <row r="115" spans="1:12" x14ac:dyDescent="0.3">
      <c r="A115" t="s">
        <v>33</v>
      </c>
      <c r="B115">
        <f t="shared" ref="B115:K115" si="69">RANK(B25,B$3:B$44,1)</f>
        <v>8</v>
      </c>
      <c r="C115">
        <f t="shared" si="69"/>
        <v>17</v>
      </c>
      <c r="D115">
        <f t="shared" si="69"/>
        <v>16</v>
      </c>
      <c r="E115">
        <f t="shared" si="69"/>
        <v>7</v>
      </c>
      <c r="F115">
        <f t="shared" si="69"/>
        <v>24</v>
      </c>
      <c r="G115">
        <f t="shared" si="69"/>
        <v>9</v>
      </c>
      <c r="H115">
        <f t="shared" si="69"/>
        <v>41</v>
      </c>
      <c r="I115">
        <f t="shared" si="69"/>
        <v>2</v>
      </c>
      <c r="J115">
        <f t="shared" si="69"/>
        <v>8</v>
      </c>
      <c r="K115">
        <f t="shared" si="69"/>
        <v>14</v>
      </c>
      <c r="L115">
        <f t="shared" si="48"/>
        <v>511</v>
      </c>
    </row>
    <row r="116" spans="1:12" x14ac:dyDescent="0.3">
      <c r="A116" t="s">
        <v>34</v>
      </c>
      <c r="B116">
        <f t="shared" ref="B116:K116" si="70">RANK(B26,B$3:B$44,1)</f>
        <v>16</v>
      </c>
      <c r="C116">
        <f t="shared" si="70"/>
        <v>15</v>
      </c>
      <c r="D116">
        <f t="shared" si="70"/>
        <v>7</v>
      </c>
      <c r="E116">
        <f t="shared" si="70"/>
        <v>25</v>
      </c>
      <c r="F116">
        <f t="shared" si="70"/>
        <v>9</v>
      </c>
      <c r="G116">
        <f t="shared" si="70"/>
        <v>41</v>
      </c>
      <c r="H116">
        <f t="shared" si="70"/>
        <v>3</v>
      </c>
      <c r="I116">
        <f t="shared" si="70"/>
        <v>7</v>
      </c>
      <c r="J116">
        <f t="shared" si="70"/>
        <v>14</v>
      </c>
      <c r="K116">
        <f t="shared" si="70"/>
        <v>19</v>
      </c>
      <c r="L116">
        <f t="shared" si="48"/>
        <v>503</v>
      </c>
    </row>
    <row r="117" spans="1:12" x14ac:dyDescent="0.3">
      <c r="A117" t="s">
        <v>35</v>
      </c>
      <c r="B117">
        <f t="shared" ref="B117:K117" si="71">RANK(B27,B$3:B$44,1)</f>
        <v>14</v>
      </c>
      <c r="C117">
        <f t="shared" si="71"/>
        <v>6</v>
      </c>
      <c r="D117">
        <f t="shared" si="71"/>
        <v>24</v>
      </c>
      <c r="E117">
        <f t="shared" si="71"/>
        <v>9</v>
      </c>
      <c r="F117">
        <f t="shared" si="71"/>
        <v>41</v>
      </c>
      <c r="G117">
        <f t="shared" si="71"/>
        <v>3</v>
      </c>
      <c r="H117">
        <f t="shared" si="71"/>
        <v>8</v>
      </c>
      <c r="I117">
        <f t="shared" si="71"/>
        <v>13</v>
      </c>
      <c r="J117">
        <f t="shared" si="71"/>
        <v>19</v>
      </c>
      <c r="K117">
        <f t="shared" si="71"/>
        <v>40</v>
      </c>
      <c r="L117">
        <f t="shared" si="48"/>
        <v>485</v>
      </c>
    </row>
    <row r="118" spans="1:12" x14ac:dyDescent="0.3">
      <c r="A118" t="s">
        <v>36</v>
      </c>
      <c r="B118">
        <f t="shared" ref="B118:K118" si="72">RANK(B28,B$3:B$44,1)</f>
        <v>5</v>
      </c>
      <c r="C118">
        <f t="shared" si="72"/>
        <v>23</v>
      </c>
      <c r="D118">
        <f t="shared" si="72"/>
        <v>9</v>
      </c>
      <c r="E118">
        <f t="shared" si="72"/>
        <v>41</v>
      </c>
      <c r="F118">
        <f t="shared" si="72"/>
        <v>3</v>
      </c>
      <c r="G118">
        <f t="shared" si="72"/>
        <v>8</v>
      </c>
      <c r="H118">
        <f t="shared" si="72"/>
        <v>14</v>
      </c>
      <c r="I118">
        <f t="shared" si="72"/>
        <v>18</v>
      </c>
      <c r="J118">
        <f t="shared" si="72"/>
        <v>39</v>
      </c>
      <c r="K118">
        <f t="shared" si="72"/>
        <v>1</v>
      </c>
      <c r="L118">
        <f t="shared" si="48"/>
        <v>478</v>
      </c>
    </row>
    <row r="119" spans="1:12" x14ac:dyDescent="0.3">
      <c r="A119" t="s">
        <v>37</v>
      </c>
      <c r="B119">
        <f t="shared" ref="B119:K119" si="73">RANK(B29,B$3:B$44,1)</f>
        <v>22</v>
      </c>
      <c r="C119">
        <f t="shared" si="73"/>
        <v>8</v>
      </c>
      <c r="D119">
        <f t="shared" si="73"/>
        <v>41</v>
      </c>
      <c r="E119">
        <f t="shared" si="73"/>
        <v>3</v>
      </c>
      <c r="F119">
        <f t="shared" si="73"/>
        <v>8</v>
      </c>
      <c r="G119">
        <f t="shared" si="73"/>
        <v>14</v>
      </c>
      <c r="H119">
        <f t="shared" si="73"/>
        <v>19</v>
      </c>
      <c r="I119">
        <f t="shared" si="73"/>
        <v>39</v>
      </c>
      <c r="J119">
        <f t="shared" si="73"/>
        <v>1</v>
      </c>
      <c r="K119">
        <f t="shared" si="73"/>
        <v>16</v>
      </c>
      <c r="L119">
        <f t="shared" si="48"/>
        <v>462</v>
      </c>
    </row>
    <row r="120" spans="1:12" x14ac:dyDescent="0.3">
      <c r="A120" t="s">
        <v>38</v>
      </c>
      <c r="B120">
        <f t="shared" ref="B120:K120" si="74">RANK(B30,B$3:B$44,1)</f>
        <v>7</v>
      </c>
      <c r="C120">
        <f t="shared" si="74"/>
        <v>41</v>
      </c>
      <c r="D120">
        <f t="shared" si="74"/>
        <v>3</v>
      </c>
      <c r="E120">
        <f t="shared" si="74"/>
        <v>8</v>
      </c>
      <c r="F120">
        <f t="shared" si="74"/>
        <v>14</v>
      </c>
      <c r="G120">
        <f t="shared" si="74"/>
        <v>19</v>
      </c>
      <c r="H120">
        <f t="shared" si="74"/>
        <v>39</v>
      </c>
      <c r="I120">
        <f t="shared" si="74"/>
        <v>1</v>
      </c>
      <c r="J120">
        <f t="shared" si="74"/>
        <v>16</v>
      </c>
      <c r="K120">
        <f t="shared" si="74"/>
        <v>27</v>
      </c>
      <c r="L120">
        <f t="shared" si="48"/>
        <v>471</v>
      </c>
    </row>
    <row r="121" spans="1:12" x14ac:dyDescent="0.3">
      <c r="A121" t="s">
        <v>39</v>
      </c>
      <c r="B121">
        <f t="shared" ref="B121:K121" si="75">RANK(B31,B$3:B$44,1)</f>
        <v>41</v>
      </c>
      <c r="C121">
        <f t="shared" si="75"/>
        <v>3</v>
      </c>
      <c r="D121">
        <f t="shared" si="75"/>
        <v>8</v>
      </c>
      <c r="E121">
        <f t="shared" si="75"/>
        <v>14</v>
      </c>
      <c r="F121">
        <f t="shared" si="75"/>
        <v>19</v>
      </c>
      <c r="G121">
        <f t="shared" si="75"/>
        <v>39</v>
      </c>
      <c r="H121">
        <f t="shared" si="75"/>
        <v>1</v>
      </c>
      <c r="I121">
        <f t="shared" si="75"/>
        <v>15</v>
      </c>
      <c r="J121">
        <f t="shared" si="75"/>
        <v>27</v>
      </c>
      <c r="K121">
        <f t="shared" si="75"/>
        <v>13</v>
      </c>
      <c r="L121">
        <f t="shared" si="48"/>
        <v>478</v>
      </c>
    </row>
    <row r="122" spans="1:12" x14ac:dyDescent="0.3">
      <c r="A122" t="s">
        <v>40</v>
      </c>
      <c r="B122">
        <f t="shared" ref="B122:K122" si="76">RANK(B32,B$3:B$44,1)</f>
        <v>3</v>
      </c>
      <c r="C122">
        <f t="shared" si="76"/>
        <v>7</v>
      </c>
      <c r="D122">
        <f t="shared" si="76"/>
        <v>14</v>
      </c>
      <c r="E122">
        <f t="shared" si="76"/>
        <v>20</v>
      </c>
      <c r="F122">
        <f t="shared" si="76"/>
        <v>39</v>
      </c>
      <c r="G122">
        <f t="shared" si="76"/>
        <v>1</v>
      </c>
      <c r="H122">
        <f t="shared" si="76"/>
        <v>16</v>
      </c>
      <c r="I122">
        <f t="shared" si="76"/>
        <v>26</v>
      </c>
      <c r="J122">
        <f t="shared" si="76"/>
        <v>13</v>
      </c>
      <c r="K122">
        <f t="shared" si="76"/>
        <v>42</v>
      </c>
      <c r="L122">
        <f t="shared" si="48"/>
        <v>483</v>
      </c>
    </row>
    <row r="123" spans="1:12" x14ac:dyDescent="0.3">
      <c r="A123" t="s">
        <v>41</v>
      </c>
      <c r="B123">
        <f t="shared" ref="B123:K123" si="77">RANK(B33,B$3:B$44,1)</f>
        <v>6</v>
      </c>
      <c r="C123">
        <f t="shared" si="77"/>
        <v>13</v>
      </c>
      <c r="D123">
        <f t="shared" si="77"/>
        <v>20</v>
      </c>
      <c r="E123">
        <f t="shared" si="77"/>
        <v>39</v>
      </c>
      <c r="F123">
        <f t="shared" si="77"/>
        <v>1</v>
      </c>
      <c r="G123">
        <f t="shared" si="77"/>
        <v>16</v>
      </c>
      <c r="H123">
        <f t="shared" si="77"/>
        <v>27</v>
      </c>
      <c r="I123">
        <f t="shared" si="77"/>
        <v>12</v>
      </c>
      <c r="J123">
        <f t="shared" si="77"/>
        <v>42</v>
      </c>
      <c r="K123">
        <f t="shared" si="77"/>
        <v>21</v>
      </c>
      <c r="L123">
        <f t="shared" si="48"/>
        <v>497</v>
      </c>
    </row>
    <row r="124" spans="1:12" x14ac:dyDescent="0.3">
      <c r="A124" t="s">
        <v>42</v>
      </c>
      <c r="B124">
        <f t="shared" ref="B124:K124" si="78">RANK(B34,B$3:B$44,1)</f>
        <v>12</v>
      </c>
      <c r="C124">
        <f t="shared" si="78"/>
        <v>19</v>
      </c>
      <c r="D124">
        <f t="shared" si="78"/>
        <v>39</v>
      </c>
      <c r="E124">
        <f t="shared" si="78"/>
        <v>1</v>
      </c>
      <c r="F124">
        <f t="shared" si="78"/>
        <v>16</v>
      </c>
      <c r="G124">
        <f t="shared" si="78"/>
        <v>26</v>
      </c>
      <c r="H124">
        <f t="shared" si="78"/>
        <v>13</v>
      </c>
      <c r="I124">
        <f t="shared" si="78"/>
        <v>42</v>
      </c>
      <c r="J124">
        <f t="shared" si="78"/>
        <v>21</v>
      </c>
      <c r="K124">
        <f t="shared" si="78"/>
        <v>31</v>
      </c>
      <c r="L124">
        <f t="shared" si="48"/>
        <v>490</v>
      </c>
    </row>
    <row r="125" spans="1:12" x14ac:dyDescent="0.3">
      <c r="A125" t="s">
        <v>43</v>
      </c>
      <c r="B125">
        <f t="shared" ref="B125:K125" si="79">RANK(B35,B$3:B$44,1)</f>
        <v>18</v>
      </c>
      <c r="C125">
        <f t="shared" si="79"/>
        <v>39</v>
      </c>
      <c r="D125">
        <f t="shared" si="79"/>
        <v>1</v>
      </c>
      <c r="E125">
        <f t="shared" si="79"/>
        <v>17</v>
      </c>
      <c r="F125">
        <f t="shared" si="79"/>
        <v>27</v>
      </c>
      <c r="G125">
        <f t="shared" si="79"/>
        <v>13</v>
      </c>
      <c r="H125">
        <f t="shared" si="79"/>
        <v>42</v>
      </c>
      <c r="I125">
        <f t="shared" si="79"/>
        <v>20</v>
      </c>
      <c r="J125">
        <f t="shared" si="79"/>
        <v>31</v>
      </c>
      <c r="K125">
        <f t="shared" si="79"/>
        <v>39</v>
      </c>
      <c r="L125">
        <f t="shared" si="48"/>
        <v>483</v>
      </c>
    </row>
    <row r="126" spans="1:12" x14ac:dyDescent="0.3">
      <c r="A126" t="s">
        <v>44</v>
      </c>
      <c r="B126">
        <f t="shared" ref="B126:K126" si="80">RANK(B36,B$3:B$44,1)</f>
        <v>39</v>
      </c>
      <c r="C126">
        <f t="shared" si="80"/>
        <v>1</v>
      </c>
      <c r="D126">
        <f t="shared" si="80"/>
        <v>17</v>
      </c>
      <c r="E126">
        <f t="shared" si="80"/>
        <v>28</v>
      </c>
      <c r="F126">
        <f t="shared" si="80"/>
        <v>13</v>
      </c>
      <c r="G126">
        <f t="shared" si="80"/>
        <v>42</v>
      </c>
      <c r="H126">
        <f t="shared" si="80"/>
        <v>21</v>
      </c>
      <c r="I126">
        <f t="shared" si="80"/>
        <v>30</v>
      </c>
      <c r="J126">
        <f t="shared" si="80"/>
        <v>38</v>
      </c>
      <c r="K126">
        <f t="shared" si="80"/>
        <v>6</v>
      </c>
      <c r="L126">
        <f t="shared" si="48"/>
        <v>480</v>
      </c>
    </row>
    <row r="127" spans="1:12" x14ac:dyDescent="0.3">
      <c r="A127" t="s">
        <v>45</v>
      </c>
      <c r="B127">
        <f t="shared" ref="B127:K127" si="81">RANK(B37,B$3:B$44,1)</f>
        <v>1</v>
      </c>
      <c r="C127">
        <f t="shared" si="81"/>
        <v>16</v>
      </c>
      <c r="D127">
        <f t="shared" si="81"/>
        <v>27</v>
      </c>
      <c r="E127">
        <f t="shared" si="81"/>
        <v>13</v>
      </c>
      <c r="F127">
        <f t="shared" si="81"/>
        <v>42</v>
      </c>
      <c r="G127">
        <f t="shared" si="81"/>
        <v>21</v>
      </c>
      <c r="H127">
        <f t="shared" si="81"/>
        <v>30</v>
      </c>
      <c r="I127">
        <f t="shared" si="81"/>
        <v>38</v>
      </c>
      <c r="J127">
        <f t="shared" si="81"/>
        <v>6</v>
      </c>
      <c r="K127">
        <f t="shared" si="81"/>
        <v>3</v>
      </c>
      <c r="L127">
        <f t="shared" si="48"/>
        <v>496</v>
      </c>
    </row>
    <row r="128" spans="1:12" x14ac:dyDescent="0.3">
      <c r="A128" t="s">
        <v>46</v>
      </c>
      <c r="B128">
        <f t="shared" ref="B128:K128" si="82">RANK(B38,B$3:B$44,1)</f>
        <v>15</v>
      </c>
      <c r="C128">
        <f t="shared" si="82"/>
        <v>26</v>
      </c>
      <c r="D128">
        <f t="shared" si="82"/>
        <v>13</v>
      </c>
      <c r="E128">
        <f t="shared" si="82"/>
        <v>42</v>
      </c>
      <c r="F128">
        <f t="shared" si="82"/>
        <v>21</v>
      </c>
      <c r="G128">
        <f t="shared" si="82"/>
        <v>29</v>
      </c>
      <c r="H128">
        <f t="shared" si="82"/>
        <v>38</v>
      </c>
      <c r="I128">
        <f t="shared" si="82"/>
        <v>5</v>
      </c>
      <c r="J128">
        <f t="shared" si="82"/>
        <v>3</v>
      </c>
      <c r="K128">
        <f t="shared" si="82"/>
        <v>21</v>
      </c>
      <c r="L128">
        <f t="shared" si="48"/>
        <v>474</v>
      </c>
    </row>
    <row r="129" spans="1:12" x14ac:dyDescent="0.3">
      <c r="A129" t="s">
        <v>47</v>
      </c>
      <c r="B129">
        <f t="shared" ref="B129:K129" si="83">RANK(B39,B$3:B$44,1)</f>
        <v>26</v>
      </c>
      <c r="C129">
        <f t="shared" si="83"/>
        <v>12</v>
      </c>
      <c r="D129">
        <f t="shared" si="83"/>
        <v>42</v>
      </c>
      <c r="E129">
        <f t="shared" si="83"/>
        <v>22</v>
      </c>
      <c r="F129">
        <f t="shared" si="83"/>
        <v>30</v>
      </c>
      <c r="G129">
        <f t="shared" si="83"/>
        <v>38</v>
      </c>
      <c r="H129">
        <f t="shared" si="83"/>
        <v>6</v>
      </c>
      <c r="I129">
        <f t="shared" si="83"/>
        <v>3</v>
      </c>
      <c r="J129">
        <f t="shared" si="83"/>
        <v>21</v>
      </c>
      <c r="K129">
        <f t="shared" si="83"/>
        <v>32</v>
      </c>
      <c r="L129">
        <f t="shared" si="48"/>
        <v>468</v>
      </c>
    </row>
    <row r="130" spans="1:12" x14ac:dyDescent="0.3">
      <c r="A130" t="s">
        <v>48</v>
      </c>
      <c r="B130">
        <f t="shared" ref="B130:K130" si="84">RANK(B40,B$3:B$44,1)</f>
        <v>11</v>
      </c>
      <c r="C130">
        <f t="shared" si="84"/>
        <v>42</v>
      </c>
      <c r="D130">
        <f t="shared" si="84"/>
        <v>22</v>
      </c>
      <c r="E130">
        <f t="shared" si="84"/>
        <v>31</v>
      </c>
      <c r="F130">
        <f t="shared" si="84"/>
        <v>38</v>
      </c>
      <c r="G130">
        <f t="shared" si="84"/>
        <v>6</v>
      </c>
      <c r="H130">
        <f t="shared" si="84"/>
        <v>4</v>
      </c>
      <c r="I130">
        <f t="shared" si="84"/>
        <v>20</v>
      </c>
      <c r="J130">
        <f t="shared" si="84"/>
        <v>32</v>
      </c>
      <c r="K130">
        <f t="shared" si="84"/>
        <v>37</v>
      </c>
      <c r="L130">
        <f t="shared" si="48"/>
        <v>469</v>
      </c>
    </row>
    <row r="131" spans="1:12" x14ac:dyDescent="0.3">
      <c r="A131" t="s">
        <v>49</v>
      </c>
      <c r="B131">
        <f t="shared" ref="B131:K131" si="85">RANK(B41,B$3:B$44,1)</f>
        <v>42</v>
      </c>
      <c r="C131">
        <f t="shared" si="85"/>
        <v>21</v>
      </c>
      <c r="D131">
        <f t="shared" si="85"/>
        <v>30</v>
      </c>
      <c r="E131">
        <f t="shared" si="85"/>
        <v>38</v>
      </c>
      <c r="F131">
        <f t="shared" si="85"/>
        <v>6</v>
      </c>
      <c r="G131">
        <f t="shared" si="85"/>
        <v>4</v>
      </c>
      <c r="H131">
        <f t="shared" si="85"/>
        <v>21</v>
      </c>
      <c r="I131">
        <f t="shared" si="85"/>
        <v>31</v>
      </c>
      <c r="J131">
        <f t="shared" si="85"/>
        <v>36</v>
      </c>
      <c r="K131">
        <f t="shared" si="85"/>
        <v>26</v>
      </c>
      <c r="L131">
        <f t="shared" si="48"/>
        <v>451</v>
      </c>
    </row>
    <row r="132" spans="1:12" x14ac:dyDescent="0.3">
      <c r="A132" t="s">
        <v>50</v>
      </c>
      <c r="B132">
        <f t="shared" ref="B132:K132" si="86">RANK(B42,B$3:B$44,1)</f>
        <v>20</v>
      </c>
      <c r="C132">
        <f t="shared" si="86"/>
        <v>29</v>
      </c>
      <c r="D132">
        <f t="shared" si="86"/>
        <v>38</v>
      </c>
      <c r="E132">
        <f t="shared" si="86"/>
        <v>6</v>
      </c>
      <c r="F132">
        <f t="shared" si="86"/>
        <v>4</v>
      </c>
      <c r="G132">
        <f t="shared" si="86"/>
        <v>21</v>
      </c>
      <c r="H132">
        <f t="shared" si="86"/>
        <v>31</v>
      </c>
      <c r="I132">
        <f t="shared" si="86"/>
        <v>36</v>
      </c>
      <c r="J132">
        <f t="shared" si="86"/>
        <v>26</v>
      </c>
      <c r="K132">
        <f t="shared" si="86"/>
        <v>30</v>
      </c>
      <c r="L132">
        <f t="shared" si="48"/>
        <v>455</v>
      </c>
    </row>
    <row r="133" spans="1:12" x14ac:dyDescent="0.3">
      <c r="A133" t="s">
        <v>51</v>
      </c>
      <c r="B133">
        <f t="shared" ref="B133:K133" si="87">RANK(B43,B$3:B$44,1)</f>
        <v>29</v>
      </c>
      <c r="C133">
        <f t="shared" si="87"/>
        <v>38</v>
      </c>
      <c r="D133">
        <f t="shared" si="87"/>
        <v>6</v>
      </c>
      <c r="E133">
        <f t="shared" si="87"/>
        <v>4</v>
      </c>
      <c r="F133">
        <f t="shared" si="87"/>
        <v>21</v>
      </c>
      <c r="G133">
        <f t="shared" si="87"/>
        <v>30</v>
      </c>
      <c r="H133">
        <f t="shared" si="87"/>
        <v>36</v>
      </c>
      <c r="I133">
        <f t="shared" si="87"/>
        <v>25</v>
      </c>
      <c r="J133">
        <f t="shared" si="87"/>
        <v>30</v>
      </c>
      <c r="K133">
        <f t="shared" si="87"/>
        <v>4</v>
      </c>
      <c r="L133">
        <f t="shared" si="48"/>
        <v>462</v>
      </c>
    </row>
    <row r="134" spans="1:12" x14ac:dyDescent="0.3">
      <c r="A134" t="s">
        <v>3</v>
      </c>
      <c r="B134">
        <f t="shared" ref="B134:K134" si="88">RANK(B44,B$3:B$44,1)</f>
        <v>38</v>
      </c>
      <c r="C134">
        <f t="shared" si="88"/>
        <v>5</v>
      </c>
      <c r="D134">
        <f t="shared" si="88"/>
        <v>4</v>
      </c>
      <c r="E134">
        <f t="shared" si="88"/>
        <v>22</v>
      </c>
      <c r="F134">
        <f t="shared" si="88"/>
        <v>31</v>
      </c>
      <c r="G134">
        <f t="shared" si="88"/>
        <v>36</v>
      </c>
      <c r="H134">
        <f t="shared" si="88"/>
        <v>26</v>
      </c>
      <c r="I134">
        <f t="shared" si="88"/>
        <v>29</v>
      </c>
      <c r="J134">
        <f t="shared" si="88"/>
        <v>4</v>
      </c>
      <c r="K134">
        <f t="shared" si="88"/>
        <v>35</v>
      </c>
      <c r="L134">
        <f t="shared" si="48"/>
        <v>470</v>
      </c>
    </row>
  </sheetData>
  <mergeCells count="2">
    <mergeCell ref="O52:U56"/>
    <mergeCell ref="O21:S25"/>
  </mergeCells>
  <phoneticPr fontId="3" type="noConversion"/>
  <conditionalFormatting sqref="B3:K44">
    <cfRule type="colorScale" priority="4">
      <colorScale>
        <cfvo type="min"/>
        <cfvo type="percentile" val="50"/>
        <cfvo type="max"/>
        <color rgb="FFF8696B"/>
        <color rgb="FFFFEB84"/>
        <color rgb="FF63BE7B"/>
      </colorScale>
    </cfRule>
  </conditionalFormatting>
  <conditionalFormatting sqref="B48:K90">
    <cfRule type="colorScale" priority="3">
      <colorScale>
        <cfvo type="min"/>
        <cfvo type="percentile" val="50"/>
        <cfvo type="max"/>
        <color rgb="FFF8696B"/>
        <color rgb="FFFFEB84"/>
        <color rgb="FF63BE7B"/>
      </colorScale>
    </cfRule>
  </conditionalFormatting>
  <conditionalFormatting sqref="B93:K134">
    <cfRule type="colorScale" priority="1">
      <colorScale>
        <cfvo type="min"/>
        <cfvo type="percentile" val="50"/>
        <cfvo type="max"/>
        <color rgb="FFF8696B"/>
        <color rgb="FFFFEB84"/>
        <color rgb="FF63BE7B"/>
      </colorScale>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EF034-20CF-4CA6-A25C-17082F68854F}">
  <dimension ref="A5:O195"/>
  <sheetViews>
    <sheetView topLeftCell="A92" zoomScale="55" workbookViewId="0">
      <selection activeCell="A95" sqref="A95:A137"/>
    </sheetView>
  </sheetViews>
  <sheetFormatPr defaultColWidth="8.88671875" defaultRowHeight="14.4" x14ac:dyDescent="0.3"/>
  <cols>
    <col min="12" max="12" width="10.44140625" customWidth="1"/>
  </cols>
  <sheetData>
    <row r="5" spans="1:12" ht="28.8" x14ac:dyDescent="0.3">
      <c r="A5" s="2" t="s">
        <v>55</v>
      </c>
      <c r="B5" s="3">
        <v>1398920</v>
      </c>
      <c r="C5" s="2" t="s">
        <v>56</v>
      </c>
      <c r="D5" s="3">
        <v>42</v>
      </c>
      <c r="E5" s="2" t="s">
        <v>57</v>
      </c>
      <c r="F5" s="3">
        <v>10</v>
      </c>
      <c r="G5" s="2" t="s">
        <v>58</v>
      </c>
      <c r="H5" s="3">
        <v>42</v>
      </c>
      <c r="I5" s="2" t="s">
        <v>59</v>
      </c>
      <c r="J5" s="3">
        <v>0</v>
      </c>
      <c r="K5" s="2" t="s">
        <v>60</v>
      </c>
      <c r="L5" s="3" t="s">
        <v>61</v>
      </c>
    </row>
    <row r="7" spans="1:12" x14ac:dyDescent="0.3">
      <c r="A7" s="4" t="s">
        <v>62</v>
      </c>
      <c r="B7" s="5" t="s">
        <v>63</v>
      </c>
      <c r="C7" s="5" t="s">
        <v>64</v>
      </c>
      <c r="D7" s="5" t="s">
        <v>65</v>
      </c>
      <c r="E7" s="5" t="s">
        <v>66</v>
      </c>
      <c r="F7" s="5" t="s">
        <v>67</v>
      </c>
      <c r="G7" s="5" t="s">
        <v>68</v>
      </c>
      <c r="H7" s="5" t="s">
        <v>69</v>
      </c>
      <c r="I7" s="5" t="s">
        <v>70</v>
      </c>
      <c r="J7" s="5" t="s">
        <v>71</v>
      </c>
      <c r="K7" s="5" t="s">
        <v>72</v>
      </c>
      <c r="L7" s="5" t="s">
        <v>73</v>
      </c>
    </row>
    <row r="8" spans="1:12" x14ac:dyDescent="0.3">
      <c r="A8" s="5" t="s">
        <v>74</v>
      </c>
      <c r="B8" s="4">
        <v>18</v>
      </c>
      <c r="C8" s="4">
        <v>11</v>
      </c>
      <c r="D8" s="4">
        <v>11</v>
      </c>
      <c r="E8" s="4">
        <v>28</v>
      </c>
      <c r="F8" s="4">
        <v>17</v>
      </c>
      <c r="G8" s="4">
        <v>9</v>
      </c>
      <c r="H8" s="4">
        <v>41</v>
      </c>
      <c r="I8" s="4">
        <v>11</v>
      </c>
      <c r="J8" s="4">
        <v>3</v>
      </c>
      <c r="K8" s="4">
        <v>7</v>
      </c>
      <c r="L8" s="4">
        <v>438</v>
      </c>
    </row>
    <row r="9" spans="1:12" x14ac:dyDescent="0.3">
      <c r="A9" s="5" t="s">
        <v>75</v>
      </c>
      <c r="B9" s="4">
        <v>11</v>
      </c>
      <c r="C9" s="4">
        <v>12</v>
      </c>
      <c r="D9" s="4">
        <v>28</v>
      </c>
      <c r="E9" s="4">
        <v>16</v>
      </c>
      <c r="F9" s="4">
        <v>8</v>
      </c>
      <c r="G9" s="4">
        <v>41</v>
      </c>
      <c r="H9" s="4">
        <v>11</v>
      </c>
      <c r="I9" s="4">
        <v>3</v>
      </c>
      <c r="J9" s="4">
        <v>8</v>
      </c>
      <c r="K9" s="4">
        <v>9</v>
      </c>
      <c r="L9" s="4">
        <v>455</v>
      </c>
    </row>
    <row r="10" spans="1:12" x14ac:dyDescent="0.3">
      <c r="A10" s="5" t="s">
        <v>76</v>
      </c>
      <c r="B10" s="4">
        <v>12</v>
      </c>
      <c r="C10" s="4">
        <v>29</v>
      </c>
      <c r="D10" s="4">
        <v>17</v>
      </c>
      <c r="E10" s="4">
        <v>8</v>
      </c>
      <c r="F10" s="4">
        <v>41</v>
      </c>
      <c r="G10" s="4">
        <v>12</v>
      </c>
      <c r="H10" s="4">
        <v>3</v>
      </c>
      <c r="I10" s="4">
        <v>8</v>
      </c>
      <c r="J10" s="4">
        <v>9</v>
      </c>
      <c r="K10" s="4">
        <v>25</v>
      </c>
      <c r="L10" s="4">
        <v>462</v>
      </c>
    </row>
    <row r="11" spans="1:12" x14ac:dyDescent="0.3">
      <c r="A11" s="5" t="s">
        <v>77</v>
      </c>
      <c r="B11" s="4">
        <v>30</v>
      </c>
      <c r="C11" s="4">
        <v>18</v>
      </c>
      <c r="D11" s="4">
        <v>8</v>
      </c>
      <c r="E11" s="4">
        <v>41</v>
      </c>
      <c r="F11" s="4">
        <v>11</v>
      </c>
      <c r="G11" s="4">
        <v>3</v>
      </c>
      <c r="H11" s="4">
        <v>8</v>
      </c>
      <c r="I11" s="4">
        <v>9</v>
      </c>
      <c r="J11" s="4">
        <v>25</v>
      </c>
      <c r="K11" s="4">
        <v>5</v>
      </c>
      <c r="L11" s="4">
        <v>486</v>
      </c>
    </row>
    <row r="12" spans="1:12" x14ac:dyDescent="0.3">
      <c r="A12" s="5" t="s">
        <v>78</v>
      </c>
      <c r="B12" s="4">
        <v>19</v>
      </c>
      <c r="C12" s="4">
        <v>8</v>
      </c>
      <c r="D12" s="4">
        <v>41</v>
      </c>
      <c r="E12" s="4">
        <v>11</v>
      </c>
      <c r="F12" s="4">
        <v>3</v>
      </c>
      <c r="G12" s="4">
        <v>8</v>
      </c>
      <c r="H12" s="4">
        <v>9</v>
      </c>
      <c r="I12" s="4">
        <v>26</v>
      </c>
      <c r="J12" s="4">
        <v>6</v>
      </c>
      <c r="K12" s="4">
        <v>15</v>
      </c>
      <c r="L12" s="4">
        <v>493</v>
      </c>
    </row>
    <row r="13" spans="1:12" x14ac:dyDescent="0.3">
      <c r="A13" s="5" t="s">
        <v>79</v>
      </c>
      <c r="B13" s="4">
        <v>8</v>
      </c>
      <c r="C13" s="4">
        <v>41</v>
      </c>
      <c r="D13" s="4">
        <v>12</v>
      </c>
      <c r="E13" s="4">
        <v>3</v>
      </c>
      <c r="F13" s="4">
        <v>7</v>
      </c>
      <c r="G13" s="4">
        <v>10</v>
      </c>
      <c r="H13" s="4">
        <v>25</v>
      </c>
      <c r="I13" s="4">
        <v>6</v>
      </c>
      <c r="J13" s="4">
        <v>15</v>
      </c>
      <c r="K13" s="4">
        <v>31</v>
      </c>
      <c r="L13" s="4">
        <v>504</v>
      </c>
    </row>
    <row r="14" spans="1:12" x14ac:dyDescent="0.3">
      <c r="A14" s="5" t="s">
        <v>80</v>
      </c>
      <c r="B14" s="4">
        <v>41</v>
      </c>
      <c r="C14" s="4">
        <v>13</v>
      </c>
      <c r="D14" s="4">
        <v>3</v>
      </c>
      <c r="E14" s="4">
        <v>7</v>
      </c>
      <c r="F14" s="4">
        <v>9</v>
      </c>
      <c r="G14" s="4">
        <v>25</v>
      </c>
      <c r="H14" s="4">
        <v>6</v>
      </c>
      <c r="I14" s="4">
        <v>16</v>
      </c>
      <c r="J14" s="4">
        <v>31</v>
      </c>
      <c r="K14" s="4">
        <v>38</v>
      </c>
      <c r="L14" s="4">
        <v>492</v>
      </c>
    </row>
    <row r="15" spans="1:12" x14ac:dyDescent="0.3">
      <c r="A15" s="5" t="s">
        <v>81</v>
      </c>
      <c r="B15" s="4">
        <v>13</v>
      </c>
      <c r="C15" s="4">
        <v>3</v>
      </c>
      <c r="D15" s="4">
        <v>7</v>
      </c>
      <c r="E15" s="4">
        <v>9</v>
      </c>
      <c r="F15" s="4">
        <v>25</v>
      </c>
      <c r="G15" s="4">
        <v>6</v>
      </c>
      <c r="H15" s="4">
        <v>15</v>
      </c>
      <c r="I15" s="4">
        <v>32</v>
      </c>
      <c r="J15" s="4">
        <v>38</v>
      </c>
      <c r="K15" s="4">
        <v>18</v>
      </c>
      <c r="L15" s="4">
        <v>485</v>
      </c>
    </row>
    <row r="16" spans="1:12" x14ac:dyDescent="0.3">
      <c r="A16" s="5" t="s">
        <v>82</v>
      </c>
      <c r="B16" s="4">
        <v>3</v>
      </c>
      <c r="C16" s="4">
        <v>7</v>
      </c>
      <c r="D16" s="4">
        <v>9</v>
      </c>
      <c r="E16" s="4">
        <v>24</v>
      </c>
      <c r="F16" s="4">
        <v>6</v>
      </c>
      <c r="G16" s="4">
        <v>16</v>
      </c>
      <c r="H16" s="4">
        <v>31</v>
      </c>
      <c r="I16" s="4">
        <v>39</v>
      </c>
      <c r="J16" s="4">
        <v>18</v>
      </c>
      <c r="K16" s="4">
        <v>32</v>
      </c>
      <c r="L16" s="4">
        <v>480</v>
      </c>
    </row>
    <row r="17" spans="1:12" x14ac:dyDescent="0.3">
      <c r="A17" s="5" t="s">
        <v>83</v>
      </c>
      <c r="B17" s="4">
        <v>7</v>
      </c>
      <c r="C17" s="4">
        <v>9</v>
      </c>
      <c r="D17" s="4">
        <v>24</v>
      </c>
      <c r="E17" s="4">
        <v>6</v>
      </c>
      <c r="F17" s="4">
        <v>15</v>
      </c>
      <c r="G17" s="4">
        <v>31</v>
      </c>
      <c r="H17" s="4">
        <v>38</v>
      </c>
      <c r="I17" s="4">
        <v>19</v>
      </c>
      <c r="J17" s="4">
        <v>32</v>
      </c>
      <c r="K17" s="4">
        <v>23</v>
      </c>
      <c r="L17" s="4">
        <v>478</v>
      </c>
    </row>
    <row r="18" spans="1:12" x14ac:dyDescent="0.3">
      <c r="A18" s="5" t="s">
        <v>84</v>
      </c>
      <c r="B18" s="4">
        <v>9</v>
      </c>
      <c r="C18" s="4">
        <v>25</v>
      </c>
      <c r="D18" s="4">
        <v>6</v>
      </c>
      <c r="E18" s="4">
        <v>14</v>
      </c>
      <c r="F18" s="4">
        <v>31</v>
      </c>
      <c r="G18" s="4">
        <v>38</v>
      </c>
      <c r="H18" s="4">
        <v>18</v>
      </c>
      <c r="I18" s="4">
        <v>33</v>
      </c>
      <c r="J18" s="4">
        <v>23</v>
      </c>
      <c r="K18" s="4">
        <v>20</v>
      </c>
      <c r="L18" s="4">
        <v>469</v>
      </c>
    </row>
    <row r="19" spans="1:12" x14ac:dyDescent="0.3">
      <c r="A19" s="5" t="s">
        <v>85</v>
      </c>
      <c r="B19" s="4">
        <v>26</v>
      </c>
      <c r="C19" s="4">
        <v>6</v>
      </c>
      <c r="D19" s="4">
        <v>15</v>
      </c>
      <c r="E19" s="4">
        <v>31</v>
      </c>
      <c r="F19" s="4">
        <v>38</v>
      </c>
      <c r="G19" s="4">
        <v>18</v>
      </c>
      <c r="H19" s="4">
        <v>32</v>
      </c>
      <c r="I19" s="4">
        <v>24</v>
      </c>
      <c r="J19" s="4">
        <v>20</v>
      </c>
      <c r="K19" s="4">
        <v>10</v>
      </c>
      <c r="L19" s="4">
        <v>472</v>
      </c>
    </row>
    <row r="20" spans="1:12" x14ac:dyDescent="0.3">
      <c r="A20" s="5" t="s">
        <v>86</v>
      </c>
      <c r="B20" s="4">
        <v>6</v>
      </c>
      <c r="C20" s="4">
        <v>16</v>
      </c>
      <c r="D20" s="4">
        <v>31</v>
      </c>
      <c r="E20" s="4">
        <v>38</v>
      </c>
      <c r="F20" s="4">
        <v>17</v>
      </c>
      <c r="G20" s="4">
        <v>32</v>
      </c>
      <c r="H20" s="4">
        <v>23</v>
      </c>
      <c r="I20" s="4">
        <v>21</v>
      </c>
      <c r="J20" s="4">
        <v>10</v>
      </c>
      <c r="K20" s="4">
        <v>14</v>
      </c>
      <c r="L20" s="4">
        <v>473</v>
      </c>
    </row>
    <row r="21" spans="1:12" x14ac:dyDescent="0.3">
      <c r="A21" s="5" t="s">
        <v>87</v>
      </c>
      <c r="B21" s="4">
        <v>16</v>
      </c>
      <c r="C21" s="4">
        <v>32</v>
      </c>
      <c r="D21" s="4">
        <v>38</v>
      </c>
      <c r="E21" s="4">
        <v>16</v>
      </c>
      <c r="F21" s="4">
        <v>32</v>
      </c>
      <c r="G21" s="4">
        <v>23</v>
      </c>
      <c r="H21" s="4">
        <v>20</v>
      </c>
      <c r="I21" s="4">
        <v>10</v>
      </c>
      <c r="J21" s="4">
        <v>14</v>
      </c>
      <c r="K21" s="4">
        <v>33</v>
      </c>
      <c r="L21" s="4">
        <v>456</v>
      </c>
    </row>
    <row r="22" spans="1:12" x14ac:dyDescent="0.3">
      <c r="A22" s="5" t="s">
        <v>88</v>
      </c>
      <c r="B22" s="4">
        <v>33</v>
      </c>
      <c r="C22" s="4">
        <v>39</v>
      </c>
      <c r="D22" s="4">
        <v>17</v>
      </c>
      <c r="E22" s="4">
        <v>32</v>
      </c>
      <c r="F22" s="4">
        <v>23</v>
      </c>
      <c r="G22" s="4">
        <v>20</v>
      </c>
      <c r="H22" s="4">
        <v>10</v>
      </c>
      <c r="I22" s="4">
        <v>15</v>
      </c>
      <c r="J22" s="4">
        <v>33</v>
      </c>
      <c r="K22" s="4">
        <v>25</v>
      </c>
      <c r="L22" s="4">
        <v>459</v>
      </c>
    </row>
    <row r="23" spans="1:12" x14ac:dyDescent="0.3">
      <c r="A23" s="5" t="s">
        <v>89</v>
      </c>
      <c r="B23" s="4">
        <v>39</v>
      </c>
      <c r="C23" s="4">
        <v>18</v>
      </c>
      <c r="D23" s="4">
        <v>32</v>
      </c>
      <c r="E23" s="4">
        <v>22</v>
      </c>
      <c r="F23" s="4">
        <v>20</v>
      </c>
      <c r="G23" s="4">
        <v>11</v>
      </c>
      <c r="H23" s="4">
        <v>14</v>
      </c>
      <c r="I23" s="4">
        <v>34</v>
      </c>
      <c r="J23" s="4">
        <v>25</v>
      </c>
      <c r="K23" s="4">
        <v>28</v>
      </c>
      <c r="L23" s="4">
        <v>469</v>
      </c>
    </row>
    <row r="24" spans="1:12" x14ac:dyDescent="0.3">
      <c r="A24" s="5" t="s">
        <v>90</v>
      </c>
      <c r="B24" s="4">
        <v>19</v>
      </c>
      <c r="C24" s="4">
        <v>33</v>
      </c>
      <c r="D24" s="4">
        <v>22</v>
      </c>
      <c r="E24" s="4">
        <v>19</v>
      </c>
      <c r="F24" s="4">
        <v>10</v>
      </c>
      <c r="G24" s="4">
        <v>15</v>
      </c>
      <c r="H24" s="4">
        <v>33</v>
      </c>
      <c r="I24" s="4">
        <v>26</v>
      </c>
      <c r="J24" s="4">
        <v>28</v>
      </c>
      <c r="K24" s="4">
        <v>36</v>
      </c>
      <c r="L24" s="4">
        <v>479</v>
      </c>
    </row>
    <row r="25" spans="1:12" x14ac:dyDescent="0.3">
      <c r="A25" s="5" t="s">
        <v>91</v>
      </c>
      <c r="B25" s="4">
        <v>34</v>
      </c>
      <c r="C25" s="4">
        <v>23</v>
      </c>
      <c r="D25" s="4">
        <v>20</v>
      </c>
      <c r="E25" s="4">
        <v>10</v>
      </c>
      <c r="F25" s="4">
        <v>14</v>
      </c>
      <c r="G25" s="4">
        <v>33</v>
      </c>
      <c r="H25" s="4">
        <v>25</v>
      </c>
      <c r="I25" s="4">
        <v>29</v>
      </c>
      <c r="J25" s="4">
        <v>36</v>
      </c>
      <c r="K25" s="4">
        <v>18</v>
      </c>
      <c r="L25" s="4">
        <v>472</v>
      </c>
    </row>
    <row r="26" spans="1:12" x14ac:dyDescent="0.3">
      <c r="A26" s="5" t="s">
        <v>92</v>
      </c>
      <c r="B26" s="4">
        <v>24</v>
      </c>
      <c r="C26" s="4">
        <v>21</v>
      </c>
      <c r="D26" s="4">
        <v>10</v>
      </c>
      <c r="E26" s="4">
        <v>13</v>
      </c>
      <c r="F26" s="4">
        <v>33</v>
      </c>
      <c r="G26" s="4">
        <v>25</v>
      </c>
      <c r="H26" s="4">
        <v>28</v>
      </c>
      <c r="I26" s="4">
        <v>37</v>
      </c>
      <c r="J26" s="4">
        <v>18</v>
      </c>
      <c r="K26" s="4">
        <v>34</v>
      </c>
      <c r="L26" s="4">
        <v>492</v>
      </c>
    </row>
    <row r="27" spans="1:12" x14ac:dyDescent="0.3">
      <c r="A27" s="5" t="s">
        <v>93</v>
      </c>
      <c r="B27" s="4">
        <v>22</v>
      </c>
      <c r="C27" s="4">
        <v>10</v>
      </c>
      <c r="D27" s="4">
        <v>14</v>
      </c>
      <c r="E27" s="4">
        <v>33</v>
      </c>
      <c r="F27" s="4">
        <v>25</v>
      </c>
      <c r="G27" s="4">
        <v>28</v>
      </c>
      <c r="H27" s="4">
        <v>36</v>
      </c>
      <c r="I27" s="4">
        <v>19</v>
      </c>
      <c r="J27" s="4">
        <v>34</v>
      </c>
      <c r="K27" s="4">
        <v>2</v>
      </c>
      <c r="L27" s="4">
        <v>502</v>
      </c>
    </row>
    <row r="28" spans="1:12" x14ac:dyDescent="0.3">
      <c r="A28" s="5" t="s">
        <v>94</v>
      </c>
      <c r="B28" s="4">
        <v>10</v>
      </c>
      <c r="C28" s="4">
        <v>15</v>
      </c>
      <c r="D28" s="4">
        <v>33</v>
      </c>
      <c r="E28" s="4">
        <v>24</v>
      </c>
      <c r="F28" s="4">
        <v>28</v>
      </c>
      <c r="G28" s="4">
        <v>36</v>
      </c>
      <c r="H28" s="4">
        <v>18</v>
      </c>
      <c r="I28" s="4">
        <v>35</v>
      </c>
      <c r="J28" s="4">
        <v>2</v>
      </c>
      <c r="K28" s="4">
        <v>41</v>
      </c>
      <c r="L28" s="4">
        <v>492</v>
      </c>
    </row>
    <row r="29" spans="1:12" x14ac:dyDescent="0.3">
      <c r="A29" s="5" t="s">
        <v>95</v>
      </c>
      <c r="B29" s="4">
        <v>15</v>
      </c>
      <c r="C29" s="4">
        <v>34</v>
      </c>
      <c r="D29" s="4">
        <v>24</v>
      </c>
      <c r="E29" s="4">
        <v>27</v>
      </c>
      <c r="F29" s="4">
        <v>36</v>
      </c>
      <c r="G29" s="4">
        <v>18</v>
      </c>
      <c r="H29" s="4">
        <v>34</v>
      </c>
      <c r="I29" s="4">
        <v>2</v>
      </c>
      <c r="J29" s="4">
        <v>41</v>
      </c>
      <c r="K29" s="4">
        <v>35</v>
      </c>
      <c r="L29" s="4">
        <v>493</v>
      </c>
    </row>
    <row r="30" spans="1:12" x14ac:dyDescent="0.3">
      <c r="A30" s="5" t="s">
        <v>96</v>
      </c>
      <c r="B30" s="4">
        <v>35</v>
      </c>
      <c r="C30" s="4">
        <v>25</v>
      </c>
      <c r="D30" s="4">
        <v>27</v>
      </c>
      <c r="E30" s="4">
        <v>36</v>
      </c>
      <c r="F30" s="4">
        <v>17</v>
      </c>
      <c r="G30" s="4">
        <v>34</v>
      </c>
      <c r="H30" s="4">
        <v>2</v>
      </c>
      <c r="I30" s="4">
        <v>41</v>
      </c>
      <c r="J30" s="4">
        <v>35</v>
      </c>
      <c r="K30" s="4">
        <v>29</v>
      </c>
      <c r="L30" s="4">
        <v>511</v>
      </c>
    </row>
    <row r="31" spans="1:12" x14ac:dyDescent="0.3">
      <c r="A31" s="5" t="s">
        <v>97</v>
      </c>
      <c r="B31" s="4">
        <v>26</v>
      </c>
      <c r="C31" s="4">
        <v>28</v>
      </c>
      <c r="D31" s="4">
        <v>36</v>
      </c>
      <c r="E31" s="4">
        <v>16</v>
      </c>
      <c r="F31" s="4">
        <v>34</v>
      </c>
      <c r="G31" s="4">
        <v>2</v>
      </c>
      <c r="H31" s="4">
        <v>40</v>
      </c>
      <c r="I31" s="4">
        <v>36</v>
      </c>
      <c r="J31" s="4">
        <v>29</v>
      </c>
      <c r="K31" s="4">
        <v>24</v>
      </c>
      <c r="L31" s="4">
        <v>503</v>
      </c>
    </row>
    <row r="32" spans="1:12" x14ac:dyDescent="0.3">
      <c r="A32" s="5" t="s">
        <v>98</v>
      </c>
      <c r="B32" s="4">
        <v>29</v>
      </c>
      <c r="C32" s="4">
        <v>37</v>
      </c>
      <c r="D32" s="4">
        <v>17</v>
      </c>
      <c r="E32" s="4">
        <v>34</v>
      </c>
      <c r="F32" s="4">
        <v>2</v>
      </c>
      <c r="G32" s="4">
        <v>40</v>
      </c>
      <c r="H32" s="4">
        <v>35</v>
      </c>
      <c r="I32" s="4">
        <v>30</v>
      </c>
      <c r="J32" s="4">
        <v>24</v>
      </c>
      <c r="K32" s="4">
        <v>3</v>
      </c>
      <c r="L32" s="4">
        <v>485</v>
      </c>
    </row>
    <row r="33" spans="1:12" x14ac:dyDescent="0.3">
      <c r="A33" s="5" t="s">
        <v>99</v>
      </c>
      <c r="B33" s="4">
        <v>38</v>
      </c>
      <c r="C33" s="4">
        <v>18</v>
      </c>
      <c r="D33" s="4">
        <v>34</v>
      </c>
      <c r="E33" s="4">
        <v>2</v>
      </c>
      <c r="F33" s="4">
        <v>40</v>
      </c>
      <c r="G33" s="4">
        <v>35</v>
      </c>
      <c r="H33" s="4">
        <v>29</v>
      </c>
      <c r="I33" s="4">
        <v>25</v>
      </c>
      <c r="J33" s="4">
        <v>3</v>
      </c>
      <c r="K33" s="4">
        <v>42</v>
      </c>
      <c r="L33" s="4">
        <v>478</v>
      </c>
    </row>
    <row r="34" spans="1:12" x14ac:dyDescent="0.3">
      <c r="A34" s="5" t="s">
        <v>100</v>
      </c>
      <c r="B34" s="4">
        <v>19</v>
      </c>
      <c r="C34" s="4">
        <v>35</v>
      </c>
      <c r="D34" s="4">
        <v>2</v>
      </c>
      <c r="E34" s="4">
        <v>40</v>
      </c>
      <c r="F34" s="4">
        <v>35</v>
      </c>
      <c r="G34" s="4">
        <v>29</v>
      </c>
      <c r="H34" s="4">
        <v>24</v>
      </c>
      <c r="I34" s="4">
        <v>3</v>
      </c>
      <c r="J34" s="4">
        <v>42</v>
      </c>
      <c r="K34" s="4">
        <v>27</v>
      </c>
      <c r="L34" s="4">
        <v>462</v>
      </c>
    </row>
    <row r="35" spans="1:12" x14ac:dyDescent="0.3">
      <c r="A35" s="5" t="s">
        <v>101</v>
      </c>
      <c r="B35" s="4">
        <v>36</v>
      </c>
      <c r="C35" s="4">
        <v>2</v>
      </c>
      <c r="D35" s="4">
        <v>40</v>
      </c>
      <c r="E35" s="4">
        <v>35</v>
      </c>
      <c r="F35" s="4">
        <v>29</v>
      </c>
      <c r="G35" s="4">
        <v>24</v>
      </c>
      <c r="H35" s="4">
        <v>3</v>
      </c>
      <c r="I35" s="4">
        <v>42</v>
      </c>
      <c r="J35" s="4">
        <v>27</v>
      </c>
      <c r="K35" s="4">
        <v>15</v>
      </c>
      <c r="L35" s="4">
        <v>471</v>
      </c>
    </row>
    <row r="36" spans="1:12" x14ac:dyDescent="0.3">
      <c r="A36" s="5" t="s">
        <v>102</v>
      </c>
      <c r="B36" s="4">
        <v>2</v>
      </c>
      <c r="C36" s="4">
        <v>40</v>
      </c>
      <c r="D36" s="4">
        <v>35</v>
      </c>
      <c r="E36" s="4">
        <v>29</v>
      </c>
      <c r="F36" s="4">
        <v>24</v>
      </c>
      <c r="G36" s="4">
        <v>3</v>
      </c>
      <c r="H36" s="4">
        <v>42</v>
      </c>
      <c r="I36" s="4">
        <v>28</v>
      </c>
      <c r="J36" s="4">
        <v>15</v>
      </c>
      <c r="K36" s="4">
        <v>30</v>
      </c>
      <c r="L36" s="4">
        <v>478</v>
      </c>
    </row>
    <row r="37" spans="1:12" x14ac:dyDescent="0.3">
      <c r="A37" s="5" t="s">
        <v>103</v>
      </c>
      <c r="B37" s="4">
        <v>40</v>
      </c>
      <c r="C37" s="4">
        <v>36</v>
      </c>
      <c r="D37" s="4">
        <v>29</v>
      </c>
      <c r="E37" s="4">
        <v>23</v>
      </c>
      <c r="F37" s="4">
        <v>3</v>
      </c>
      <c r="G37" s="4">
        <v>42</v>
      </c>
      <c r="H37" s="4">
        <v>27</v>
      </c>
      <c r="I37" s="4">
        <v>16</v>
      </c>
      <c r="J37" s="4">
        <v>30</v>
      </c>
      <c r="K37" s="4">
        <v>1</v>
      </c>
      <c r="L37" s="4">
        <v>483</v>
      </c>
    </row>
    <row r="38" spans="1:12" x14ac:dyDescent="0.3">
      <c r="A38" s="5" t="s">
        <v>104</v>
      </c>
      <c r="B38" s="4">
        <v>37</v>
      </c>
      <c r="C38" s="4">
        <v>30</v>
      </c>
      <c r="D38" s="4">
        <v>23</v>
      </c>
      <c r="E38" s="4">
        <v>3</v>
      </c>
      <c r="F38" s="4">
        <v>42</v>
      </c>
      <c r="G38" s="4">
        <v>27</v>
      </c>
      <c r="H38" s="4">
        <v>15</v>
      </c>
      <c r="I38" s="4">
        <v>31</v>
      </c>
      <c r="J38" s="4">
        <v>1</v>
      </c>
      <c r="K38" s="4">
        <v>21</v>
      </c>
      <c r="L38" s="4">
        <v>497</v>
      </c>
    </row>
    <row r="39" spans="1:12" x14ac:dyDescent="0.3">
      <c r="A39" s="5" t="s">
        <v>105</v>
      </c>
      <c r="B39" s="4">
        <v>31</v>
      </c>
      <c r="C39" s="4">
        <v>24</v>
      </c>
      <c r="D39" s="4">
        <v>3</v>
      </c>
      <c r="E39" s="4">
        <v>42</v>
      </c>
      <c r="F39" s="4">
        <v>27</v>
      </c>
      <c r="G39" s="4">
        <v>16</v>
      </c>
      <c r="H39" s="4">
        <v>30</v>
      </c>
      <c r="I39" s="4">
        <v>1</v>
      </c>
      <c r="J39" s="4">
        <v>21</v>
      </c>
      <c r="K39" s="4">
        <v>12</v>
      </c>
      <c r="L39" s="4">
        <v>490</v>
      </c>
    </row>
    <row r="40" spans="1:12" x14ac:dyDescent="0.3">
      <c r="A40" s="5" t="s">
        <v>106</v>
      </c>
      <c r="B40" s="4">
        <v>25</v>
      </c>
      <c r="C40" s="4">
        <v>3</v>
      </c>
      <c r="D40" s="4">
        <v>42</v>
      </c>
      <c r="E40" s="4">
        <v>26</v>
      </c>
      <c r="F40" s="4">
        <v>15</v>
      </c>
      <c r="G40" s="4">
        <v>30</v>
      </c>
      <c r="H40" s="4">
        <v>1</v>
      </c>
      <c r="I40" s="4">
        <v>22</v>
      </c>
      <c r="J40" s="4">
        <v>12</v>
      </c>
      <c r="K40" s="4">
        <v>4</v>
      </c>
      <c r="L40" s="4">
        <v>483</v>
      </c>
    </row>
    <row r="41" spans="1:12" x14ac:dyDescent="0.3">
      <c r="A41" s="5" t="s">
        <v>107</v>
      </c>
      <c r="B41" s="4">
        <v>3</v>
      </c>
      <c r="C41" s="4">
        <v>42</v>
      </c>
      <c r="D41" s="4">
        <v>26</v>
      </c>
      <c r="E41" s="4">
        <v>14</v>
      </c>
      <c r="F41" s="4">
        <v>30</v>
      </c>
      <c r="G41" s="4">
        <v>1</v>
      </c>
      <c r="H41" s="4">
        <v>21</v>
      </c>
      <c r="I41" s="4">
        <v>13</v>
      </c>
      <c r="J41" s="4">
        <v>5</v>
      </c>
      <c r="K41" s="4">
        <v>37</v>
      </c>
      <c r="L41" s="4">
        <v>480</v>
      </c>
    </row>
    <row r="42" spans="1:12" x14ac:dyDescent="0.3">
      <c r="A42" s="5" t="s">
        <v>108</v>
      </c>
      <c r="B42" s="4">
        <v>42</v>
      </c>
      <c r="C42" s="4">
        <v>27</v>
      </c>
      <c r="D42" s="4">
        <v>15</v>
      </c>
      <c r="E42" s="4">
        <v>30</v>
      </c>
      <c r="F42" s="4">
        <v>1</v>
      </c>
      <c r="G42" s="4">
        <v>21</v>
      </c>
      <c r="H42" s="4">
        <v>13</v>
      </c>
      <c r="I42" s="4">
        <v>5</v>
      </c>
      <c r="J42" s="4">
        <v>37</v>
      </c>
      <c r="K42" s="4">
        <v>40</v>
      </c>
      <c r="L42" s="4">
        <v>496</v>
      </c>
    </row>
    <row r="43" spans="1:12" x14ac:dyDescent="0.3">
      <c r="A43" s="5" t="s">
        <v>109</v>
      </c>
      <c r="B43" s="4">
        <v>28</v>
      </c>
      <c r="C43" s="4">
        <v>16</v>
      </c>
      <c r="D43" s="4">
        <v>30</v>
      </c>
      <c r="E43" s="4">
        <v>1</v>
      </c>
      <c r="F43" s="4">
        <v>21</v>
      </c>
      <c r="G43" s="4">
        <v>14</v>
      </c>
      <c r="H43" s="4">
        <v>5</v>
      </c>
      <c r="I43" s="4">
        <v>38</v>
      </c>
      <c r="J43" s="4">
        <v>40</v>
      </c>
      <c r="K43" s="4">
        <v>21</v>
      </c>
      <c r="L43" s="4">
        <v>474</v>
      </c>
    </row>
    <row r="44" spans="1:12" x14ac:dyDescent="0.3">
      <c r="A44" s="5" t="s">
        <v>110</v>
      </c>
      <c r="B44" s="4">
        <v>16</v>
      </c>
      <c r="C44" s="4">
        <v>31</v>
      </c>
      <c r="D44" s="4">
        <v>1</v>
      </c>
      <c r="E44" s="4">
        <v>20</v>
      </c>
      <c r="F44" s="4">
        <v>13</v>
      </c>
      <c r="G44" s="4">
        <v>5</v>
      </c>
      <c r="H44" s="4">
        <v>37</v>
      </c>
      <c r="I44" s="4">
        <v>40</v>
      </c>
      <c r="J44" s="4">
        <v>21</v>
      </c>
      <c r="K44" s="4">
        <v>11</v>
      </c>
      <c r="L44" s="4">
        <v>468</v>
      </c>
    </row>
    <row r="45" spans="1:12" x14ac:dyDescent="0.3">
      <c r="A45" s="5" t="s">
        <v>111</v>
      </c>
      <c r="B45" s="4">
        <v>32</v>
      </c>
      <c r="C45" s="4">
        <v>1</v>
      </c>
      <c r="D45" s="4">
        <v>21</v>
      </c>
      <c r="E45" s="4">
        <v>12</v>
      </c>
      <c r="F45" s="4">
        <v>5</v>
      </c>
      <c r="G45" s="4">
        <v>37</v>
      </c>
      <c r="H45" s="4">
        <v>39</v>
      </c>
      <c r="I45" s="4">
        <v>22</v>
      </c>
      <c r="J45" s="4">
        <v>11</v>
      </c>
      <c r="K45" s="4">
        <v>6</v>
      </c>
      <c r="L45" s="4">
        <v>469</v>
      </c>
    </row>
    <row r="46" spans="1:12" x14ac:dyDescent="0.3">
      <c r="A46" s="5" t="s">
        <v>112</v>
      </c>
      <c r="B46" s="4">
        <v>1</v>
      </c>
      <c r="C46" s="4">
        <v>22</v>
      </c>
      <c r="D46" s="4">
        <v>13</v>
      </c>
      <c r="E46" s="4">
        <v>5</v>
      </c>
      <c r="F46" s="4">
        <v>37</v>
      </c>
      <c r="G46" s="4">
        <v>39</v>
      </c>
      <c r="H46" s="4">
        <v>21</v>
      </c>
      <c r="I46" s="4">
        <v>11</v>
      </c>
      <c r="J46" s="4">
        <v>7</v>
      </c>
      <c r="K46" s="4">
        <v>17</v>
      </c>
      <c r="L46" s="4">
        <v>451</v>
      </c>
    </row>
    <row r="47" spans="1:12" x14ac:dyDescent="0.3">
      <c r="A47" s="5" t="s">
        <v>113</v>
      </c>
      <c r="B47" s="4">
        <v>23</v>
      </c>
      <c r="C47" s="4">
        <v>14</v>
      </c>
      <c r="D47" s="4">
        <v>5</v>
      </c>
      <c r="E47" s="4">
        <v>37</v>
      </c>
      <c r="F47" s="4">
        <v>39</v>
      </c>
      <c r="G47" s="4">
        <v>21</v>
      </c>
      <c r="H47" s="4">
        <v>11</v>
      </c>
      <c r="I47" s="4">
        <v>7</v>
      </c>
      <c r="J47" s="4">
        <v>17</v>
      </c>
      <c r="K47" s="4">
        <v>13</v>
      </c>
      <c r="L47" s="4">
        <v>455</v>
      </c>
    </row>
    <row r="48" spans="1:12" x14ac:dyDescent="0.3">
      <c r="A48" s="5" t="s">
        <v>114</v>
      </c>
      <c r="B48" s="4">
        <v>14</v>
      </c>
      <c r="C48" s="4">
        <v>5</v>
      </c>
      <c r="D48" s="4">
        <v>37</v>
      </c>
      <c r="E48" s="4">
        <v>39</v>
      </c>
      <c r="F48" s="4">
        <v>21</v>
      </c>
      <c r="G48" s="4">
        <v>12</v>
      </c>
      <c r="H48" s="4">
        <v>7</v>
      </c>
      <c r="I48" s="4">
        <v>18</v>
      </c>
      <c r="J48" s="4">
        <v>13</v>
      </c>
      <c r="K48" s="4">
        <v>38</v>
      </c>
      <c r="L48" s="4">
        <v>462</v>
      </c>
    </row>
    <row r="49" spans="1:12" x14ac:dyDescent="0.3">
      <c r="A49" s="5" t="s">
        <v>115</v>
      </c>
      <c r="B49" s="4">
        <v>5</v>
      </c>
      <c r="C49" s="4">
        <v>38</v>
      </c>
      <c r="D49" s="4">
        <v>39</v>
      </c>
      <c r="E49" s="4">
        <v>20</v>
      </c>
      <c r="F49" s="4">
        <v>11</v>
      </c>
      <c r="G49" s="4">
        <v>7</v>
      </c>
      <c r="H49" s="4">
        <v>17</v>
      </c>
      <c r="I49" s="4">
        <v>14</v>
      </c>
      <c r="J49" s="4">
        <v>38</v>
      </c>
      <c r="K49" s="4">
        <v>8</v>
      </c>
      <c r="L49" s="4">
        <v>470</v>
      </c>
    </row>
    <row r="51" spans="1:12" ht="28.8" x14ac:dyDescent="0.3">
      <c r="A51" s="4" t="s">
        <v>116</v>
      </c>
      <c r="B51" s="5" t="s">
        <v>63</v>
      </c>
      <c r="C51" s="5" t="s">
        <v>64</v>
      </c>
      <c r="D51" s="5" t="s">
        <v>65</v>
      </c>
      <c r="E51" s="5" t="s">
        <v>66</v>
      </c>
      <c r="F51" s="5" t="s">
        <v>67</v>
      </c>
      <c r="G51" s="5" t="s">
        <v>68</v>
      </c>
      <c r="H51" s="5" t="s">
        <v>69</v>
      </c>
      <c r="I51" s="5" t="s">
        <v>70</v>
      </c>
      <c r="J51" s="5" t="s">
        <v>71</v>
      </c>
      <c r="K51" s="5" t="s">
        <v>72</v>
      </c>
    </row>
    <row r="52" spans="1:12" ht="28.8" x14ac:dyDescent="0.3">
      <c r="A52" s="5" t="s">
        <v>117</v>
      </c>
      <c r="B52" s="4" t="s">
        <v>118</v>
      </c>
      <c r="C52" s="4" t="s">
        <v>119</v>
      </c>
      <c r="D52" s="4" t="s">
        <v>120</v>
      </c>
      <c r="E52" s="4" t="s">
        <v>121</v>
      </c>
      <c r="F52" s="4" t="s">
        <v>122</v>
      </c>
      <c r="G52" s="4" t="s">
        <v>123</v>
      </c>
      <c r="H52" s="4" t="s">
        <v>124</v>
      </c>
      <c r="I52" s="4" t="s">
        <v>125</v>
      </c>
      <c r="J52" s="4" t="s">
        <v>126</v>
      </c>
      <c r="K52" s="4" t="s">
        <v>127</v>
      </c>
    </row>
    <row r="53" spans="1:12" ht="28.8" x14ac:dyDescent="0.3">
      <c r="A53" s="5" t="s">
        <v>128</v>
      </c>
      <c r="B53" s="4" t="s">
        <v>118</v>
      </c>
      <c r="C53" s="4" t="s">
        <v>119</v>
      </c>
      <c r="D53" s="4" t="s">
        <v>120</v>
      </c>
      <c r="E53" s="4" t="s">
        <v>121</v>
      </c>
      <c r="F53" s="4" t="s">
        <v>122</v>
      </c>
      <c r="G53" s="4" t="s">
        <v>123</v>
      </c>
      <c r="H53" s="4" t="s">
        <v>124</v>
      </c>
      <c r="I53" s="4" t="s">
        <v>125</v>
      </c>
      <c r="J53" s="4" t="s">
        <v>126</v>
      </c>
      <c r="K53" s="4" t="s">
        <v>127</v>
      </c>
    </row>
    <row r="54" spans="1:12" ht="28.8" x14ac:dyDescent="0.3">
      <c r="A54" s="5" t="s">
        <v>129</v>
      </c>
      <c r="B54" s="4" t="s">
        <v>130</v>
      </c>
      <c r="C54" s="4" t="s">
        <v>131</v>
      </c>
      <c r="D54" s="4" t="s">
        <v>120</v>
      </c>
      <c r="E54" s="4" t="s">
        <v>121</v>
      </c>
      <c r="F54" s="4" t="s">
        <v>132</v>
      </c>
      <c r="G54" s="4" t="s">
        <v>123</v>
      </c>
      <c r="H54" s="4" t="s">
        <v>133</v>
      </c>
      <c r="I54" s="4" t="s">
        <v>134</v>
      </c>
      <c r="J54" s="4" t="s">
        <v>135</v>
      </c>
      <c r="K54" s="4" t="s">
        <v>136</v>
      </c>
    </row>
    <row r="55" spans="1:12" ht="28.8" x14ac:dyDescent="0.3">
      <c r="A55" s="5" t="s">
        <v>137</v>
      </c>
      <c r="B55" s="4" t="s">
        <v>130</v>
      </c>
      <c r="C55" s="4" t="s">
        <v>131</v>
      </c>
      <c r="D55" s="4" t="s">
        <v>120</v>
      </c>
      <c r="E55" s="4" t="s">
        <v>121</v>
      </c>
      <c r="F55" s="4" t="s">
        <v>132</v>
      </c>
      <c r="G55" s="4" t="s">
        <v>123</v>
      </c>
      <c r="H55" s="4" t="s">
        <v>133</v>
      </c>
      <c r="I55" s="4" t="s">
        <v>134</v>
      </c>
      <c r="J55" s="4" t="s">
        <v>135</v>
      </c>
      <c r="K55" s="4" t="s">
        <v>136</v>
      </c>
    </row>
    <row r="56" spans="1:12" ht="28.8" x14ac:dyDescent="0.3">
      <c r="A56" s="5" t="s">
        <v>138</v>
      </c>
      <c r="B56" s="4" t="s">
        <v>130</v>
      </c>
      <c r="C56" s="4" t="s">
        <v>131</v>
      </c>
      <c r="D56" s="4" t="s">
        <v>120</v>
      </c>
      <c r="E56" s="4" t="s">
        <v>139</v>
      </c>
      <c r="F56" s="4" t="s">
        <v>140</v>
      </c>
      <c r="G56" s="4" t="s">
        <v>141</v>
      </c>
      <c r="H56" s="4" t="s">
        <v>133</v>
      </c>
      <c r="I56" s="4" t="s">
        <v>134</v>
      </c>
      <c r="J56" s="4" t="s">
        <v>135</v>
      </c>
      <c r="K56" s="4" t="s">
        <v>136</v>
      </c>
    </row>
    <row r="57" spans="1:12" ht="28.8" x14ac:dyDescent="0.3">
      <c r="A57" s="5" t="s">
        <v>142</v>
      </c>
      <c r="B57" s="4" t="s">
        <v>143</v>
      </c>
      <c r="C57" s="4" t="s">
        <v>131</v>
      </c>
      <c r="D57" s="4" t="s">
        <v>120</v>
      </c>
      <c r="E57" s="4" t="s">
        <v>139</v>
      </c>
      <c r="F57" s="4" t="s">
        <v>140</v>
      </c>
      <c r="G57" s="4" t="s">
        <v>141</v>
      </c>
      <c r="H57" s="4" t="s">
        <v>133</v>
      </c>
      <c r="I57" s="4" t="s">
        <v>134</v>
      </c>
      <c r="J57" s="4" t="s">
        <v>135</v>
      </c>
      <c r="K57" s="4" t="s">
        <v>136</v>
      </c>
    </row>
    <row r="58" spans="1:12" ht="28.8" x14ac:dyDescent="0.3">
      <c r="A58" s="5" t="s">
        <v>144</v>
      </c>
      <c r="B58" s="4" t="s">
        <v>143</v>
      </c>
      <c r="C58" s="4" t="s">
        <v>145</v>
      </c>
      <c r="D58" s="4" t="s">
        <v>146</v>
      </c>
      <c r="E58" s="4" t="s">
        <v>147</v>
      </c>
      <c r="F58" s="4" t="s">
        <v>140</v>
      </c>
      <c r="G58" s="4" t="s">
        <v>141</v>
      </c>
      <c r="H58" s="4" t="s">
        <v>133</v>
      </c>
      <c r="I58" s="4" t="s">
        <v>148</v>
      </c>
      <c r="J58" s="4" t="s">
        <v>135</v>
      </c>
      <c r="K58" s="4" t="s">
        <v>136</v>
      </c>
    </row>
    <row r="59" spans="1:12" ht="28.8" x14ac:dyDescent="0.3">
      <c r="A59" s="5" t="s">
        <v>149</v>
      </c>
      <c r="B59" s="4" t="s">
        <v>143</v>
      </c>
      <c r="C59" s="4" t="s">
        <v>145</v>
      </c>
      <c r="D59" s="4" t="s">
        <v>146</v>
      </c>
      <c r="E59" s="4" t="s">
        <v>147</v>
      </c>
      <c r="F59" s="4" t="s">
        <v>140</v>
      </c>
      <c r="G59" s="4" t="s">
        <v>141</v>
      </c>
      <c r="H59" s="4" t="s">
        <v>133</v>
      </c>
      <c r="I59" s="4" t="s">
        <v>148</v>
      </c>
      <c r="J59" s="4" t="s">
        <v>135</v>
      </c>
      <c r="K59" s="4" t="s">
        <v>136</v>
      </c>
    </row>
    <row r="60" spans="1:12" ht="28.8" x14ac:dyDescent="0.3">
      <c r="A60" s="5" t="s">
        <v>150</v>
      </c>
      <c r="B60" s="4" t="s">
        <v>143</v>
      </c>
      <c r="C60" s="4" t="s">
        <v>145</v>
      </c>
      <c r="D60" s="4" t="s">
        <v>146</v>
      </c>
      <c r="E60" s="4" t="s">
        <v>147</v>
      </c>
      <c r="F60" s="4" t="s">
        <v>140</v>
      </c>
      <c r="G60" s="4" t="s">
        <v>151</v>
      </c>
      <c r="H60" s="4" t="s">
        <v>133</v>
      </c>
      <c r="I60" s="4" t="s">
        <v>148</v>
      </c>
      <c r="J60" s="4" t="s">
        <v>135</v>
      </c>
      <c r="K60" s="4" t="s">
        <v>136</v>
      </c>
    </row>
    <row r="61" spans="1:12" ht="28.8" x14ac:dyDescent="0.3">
      <c r="A61" s="5" t="s">
        <v>152</v>
      </c>
      <c r="B61" s="4" t="s">
        <v>143</v>
      </c>
      <c r="C61" s="4" t="s">
        <v>145</v>
      </c>
      <c r="D61" s="4" t="s">
        <v>146</v>
      </c>
      <c r="E61" s="4" t="s">
        <v>147</v>
      </c>
      <c r="F61" s="4" t="s">
        <v>140</v>
      </c>
      <c r="G61" s="4" t="s">
        <v>151</v>
      </c>
      <c r="H61" s="4" t="s">
        <v>133</v>
      </c>
      <c r="I61" s="4" t="s">
        <v>148</v>
      </c>
      <c r="J61" s="4" t="s">
        <v>135</v>
      </c>
      <c r="K61" s="4" t="s">
        <v>136</v>
      </c>
    </row>
    <row r="62" spans="1:12" ht="28.8" x14ac:dyDescent="0.3">
      <c r="A62" s="5" t="s">
        <v>153</v>
      </c>
      <c r="B62" s="4" t="s">
        <v>154</v>
      </c>
      <c r="C62" s="4" t="s">
        <v>145</v>
      </c>
      <c r="D62" s="4" t="s">
        <v>155</v>
      </c>
      <c r="E62" s="4" t="s">
        <v>147</v>
      </c>
      <c r="F62" s="4" t="s">
        <v>140</v>
      </c>
      <c r="G62" s="4" t="s">
        <v>151</v>
      </c>
      <c r="H62" s="4" t="s">
        <v>133</v>
      </c>
      <c r="I62" s="4" t="s">
        <v>148</v>
      </c>
      <c r="J62" s="4" t="s">
        <v>135</v>
      </c>
      <c r="K62" s="4" t="s">
        <v>156</v>
      </c>
    </row>
    <row r="63" spans="1:12" ht="28.8" x14ac:dyDescent="0.3">
      <c r="A63" s="5" t="s">
        <v>157</v>
      </c>
      <c r="B63" s="4" t="s">
        <v>154</v>
      </c>
      <c r="C63" s="4" t="s">
        <v>145</v>
      </c>
      <c r="D63" s="4" t="s">
        <v>155</v>
      </c>
      <c r="E63" s="4" t="s">
        <v>147</v>
      </c>
      <c r="F63" s="4" t="s">
        <v>140</v>
      </c>
      <c r="G63" s="4" t="s">
        <v>151</v>
      </c>
      <c r="H63" s="4" t="s">
        <v>133</v>
      </c>
      <c r="I63" s="4" t="s">
        <v>148</v>
      </c>
      <c r="J63" s="4" t="s">
        <v>135</v>
      </c>
      <c r="K63" s="4" t="s">
        <v>156</v>
      </c>
    </row>
    <row r="64" spans="1:12" ht="28.8" x14ac:dyDescent="0.3">
      <c r="A64" s="5" t="s">
        <v>158</v>
      </c>
      <c r="B64" s="4" t="s">
        <v>154</v>
      </c>
      <c r="C64" s="4" t="s">
        <v>145</v>
      </c>
      <c r="D64" s="4" t="s">
        <v>155</v>
      </c>
      <c r="E64" s="4" t="s">
        <v>147</v>
      </c>
      <c r="F64" s="4" t="s">
        <v>159</v>
      </c>
      <c r="G64" s="4" t="s">
        <v>151</v>
      </c>
      <c r="H64" s="4" t="s">
        <v>133</v>
      </c>
      <c r="I64" s="4" t="s">
        <v>148</v>
      </c>
      <c r="J64" s="4" t="s">
        <v>135</v>
      </c>
      <c r="K64" s="4" t="s">
        <v>156</v>
      </c>
    </row>
    <row r="65" spans="1:11" ht="28.8" x14ac:dyDescent="0.3">
      <c r="A65" s="5" t="s">
        <v>160</v>
      </c>
      <c r="B65" s="4" t="s">
        <v>154</v>
      </c>
      <c r="C65" s="4" t="s">
        <v>145</v>
      </c>
      <c r="D65" s="4" t="s">
        <v>155</v>
      </c>
      <c r="E65" s="4" t="s">
        <v>134</v>
      </c>
      <c r="F65" s="4" t="s">
        <v>159</v>
      </c>
      <c r="G65" s="4" t="s">
        <v>151</v>
      </c>
      <c r="H65" s="4" t="s">
        <v>133</v>
      </c>
      <c r="I65" s="4" t="s">
        <v>148</v>
      </c>
      <c r="J65" s="4" t="s">
        <v>135</v>
      </c>
      <c r="K65" s="4" t="s">
        <v>156</v>
      </c>
    </row>
    <row r="66" spans="1:11" ht="28.8" x14ac:dyDescent="0.3">
      <c r="A66" s="5" t="s">
        <v>161</v>
      </c>
      <c r="B66" s="4" t="s">
        <v>154</v>
      </c>
      <c r="C66" s="4" t="s">
        <v>145</v>
      </c>
      <c r="D66" s="4" t="s">
        <v>155</v>
      </c>
      <c r="E66" s="4" t="s">
        <v>134</v>
      </c>
      <c r="F66" s="4" t="s">
        <v>159</v>
      </c>
      <c r="G66" s="4" t="s">
        <v>151</v>
      </c>
      <c r="H66" s="4" t="s">
        <v>133</v>
      </c>
      <c r="I66" s="4" t="s">
        <v>148</v>
      </c>
      <c r="J66" s="4" t="s">
        <v>135</v>
      </c>
      <c r="K66" s="4" t="s">
        <v>156</v>
      </c>
    </row>
    <row r="67" spans="1:11" ht="28.8" x14ac:dyDescent="0.3">
      <c r="A67" s="5" t="s">
        <v>162</v>
      </c>
      <c r="B67" s="4" t="s">
        <v>154</v>
      </c>
      <c r="C67" s="4" t="s">
        <v>145</v>
      </c>
      <c r="D67" s="4" t="s">
        <v>155</v>
      </c>
      <c r="E67" s="4" t="s">
        <v>134</v>
      </c>
      <c r="F67" s="4" t="s">
        <v>159</v>
      </c>
      <c r="G67" s="4" t="s">
        <v>151</v>
      </c>
      <c r="H67" s="4" t="s">
        <v>133</v>
      </c>
      <c r="I67" s="4" t="s">
        <v>148</v>
      </c>
      <c r="J67" s="4" t="s">
        <v>135</v>
      </c>
      <c r="K67" s="4" t="s">
        <v>156</v>
      </c>
    </row>
    <row r="68" spans="1:11" ht="28.8" x14ac:dyDescent="0.3">
      <c r="A68" s="5" t="s">
        <v>163</v>
      </c>
      <c r="B68" s="4" t="s">
        <v>154</v>
      </c>
      <c r="C68" s="4" t="s">
        <v>145</v>
      </c>
      <c r="D68" s="4" t="s">
        <v>155</v>
      </c>
      <c r="E68" s="4" t="s">
        <v>134</v>
      </c>
      <c r="F68" s="4" t="s">
        <v>159</v>
      </c>
      <c r="G68" s="4" t="s">
        <v>151</v>
      </c>
      <c r="H68" s="4" t="s">
        <v>133</v>
      </c>
      <c r="I68" s="4" t="s">
        <v>148</v>
      </c>
      <c r="J68" s="4" t="s">
        <v>135</v>
      </c>
      <c r="K68" s="4" t="s">
        <v>156</v>
      </c>
    </row>
    <row r="69" spans="1:11" ht="28.8" x14ac:dyDescent="0.3">
      <c r="A69" s="5" t="s">
        <v>164</v>
      </c>
      <c r="B69" s="4" t="s">
        <v>154</v>
      </c>
      <c r="C69" s="4" t="s">
        <v>145</v>
      </c>
      <c r="D69" s="4" t="s">
        <v>155</v>
      </c>
      <c r="E69" s="4" t="s">
        <v>134</v>
      </c>
      <c r="F69" s="4" t="s">
        <v>159</v>
      </c>
      <c r="G69" s="4" t="s">
        <v>151</v>
      </c>
      <c r="H69" s="4" t="s">
        <v>133</v>
      </c>
      <c r="I69" s="4" t="s">
        <v>148</v>
      </c>
      <c r="J69" s="4" t="s">
        <v>135</v>
      </c>
      <c r="K69" s="4" t="s">
        <v>156</v>
      </c>
    </row>
    <row r="70" spans="1:11" ht="28.8" x14ac:dyDescent="0.3">
      <c r="A70" s="5" t="s">
        <v>165</v>
      </c>
      <c r="B70" s="4" t="s">
        <v>154</v>
      </c>
      <c r="C70" s="4" t="s">
        <v>145</v>
      </c>
      <c r="D70" s="4" t="s">
        <v>155</v>
      </c>
      <c r="E70" s="4" t="s">
        <v>134</v>
      </c>
      <c r="F70" s="4" t="s">
        <v>159</v>
      </c>
      <c r="G70" s="4" t="s">
        <v>151</v>
      </c>
      <c r="H70" s="4" t="s">
        <v>133</v>
      </c>
      <c r="I70" s="4" t="s">
        <v>148</v>
      </c>
      <c r="J70" s="4" t="s">
        <v>135</v>
      </c>
      <c r="K70" s="4" t="s">
        <v>156</v>
      </c>
    </row>
    <row r="71" spans="1:11" ht="28.8" x14ac:dyDescent="0.3">
      <c r="A71" s="5" t="s">
        <v>166</v>
      </c>
      <c r="B71" s="4" t="s">
        <v>154</v>
      </c>
      <c r="C71" s="4" t="s">
        <v>145</v>
      </c>
      <c r="D71" s="4" t="s">
        <v>155</v>
      </c>
      <c r="E71" s="4" t="s">
        <v>134</v>
      </c>
      <c r="F71" s="4" t="s">
        <v>159</v>
      </c>
      <c r="G71" s="4" t="s">
        <v>151</v>
      </c>
      <c r="H71" s="4" t="s">
        <v>133</v>
      </c>
      <c r="I71" s="4" t="s">
        <v>148</v>
      </c>
      <c r="J71" s="4" t="s">
        <v>135</v>
      </c>
      <c r="K71" s="4" t="s">
        <v>156</v>
      </c>
    </row>
    <row r="72" spans="1:11" ht="28.8" x14ac:dyDescent="0.3">
      <c r="A72" s="5" t="s">
        <v>167</v>
      </c>
      <c r="B72" s="4" t="s">
        <v>154</v>
      </c>
      <c r="C72" s="4" t="s">
        <v>145</v>
      </c>
      <c r="D72" s="4" t="s">
        <v>155</v>
      </c>
      <c r="E72" s="4" t="s">
        <v>134</v>
      </c>
      <c r="F72" s="4" t="s">
        <v>159</v>
      </c>
      <c r="G72" s="4" t="s">
        <v>151</v>
      </c>
      <c r="H72" s="4" t="s">
        <v>133</v>
      </c>
      <c r="I72" s="4" t="s">
        <v>148</v>
      </c>
      <c r="J72" s="4" t="s">
        <v>135</v>
      </c>
      <c r="K72" s="4" t="s">
        <v>156</v>
      </c>
    </row>
    <row r="73" spans="1:11" ht="28.8" x14ac:dyDescent="0.3">
      <c r="A73" s="5" t="s">
        <v>168</v>
      </c>
      <c r="B73" s="4" t="s">
        <v>154</v>
      </c>
      <c r="C73" s="4" t="s">
        <v>145</v>
      </c>
      <c r="D73" s="4" t="s">
        <v>155</v>
      </c>
      <c r="E73" s="4" t="s">
        <v>169</v>
      </c>
      <c r="F73" s="4" t="s">
        <v>159</v>
      </c>
      <c r="G73" s="4" t="s">
        <v>151</v>
      </c>
      <c r="H73" s="4" t="s">
        <v>133</v>
      </c>
      <c r="I73" s="4" t="s">
        <v>148</v>
      </c>
      <c r="J73" s="4" t="s">
        <v>135</v>
      </c>
      <c r="K73" s="4" t="s">
        <v>156</v>
      </c>
    </row>
    <row r="74" spans="1:11" ht="28.8" x14ac:dyDescent="0.3">
      <c r="A74" s="5" t="s">
        <v>170</v>
      </c>
      <c r="B74" s="4" t="s">
        <v>154</v>
      </c>
      <c r="C74" s="4" t="s">
        <v>145</v>
      </c>
      <c r="D74" s="4" t="s">
        <v>155</v>
      </c>
      <c r="E74" s="4" t="s">
        <v>169</v>
      </c>
      <c r="F74" s="4" t="s">
        <v>159</v>
      </c>
      <c r="G74" s="4" t="s">
        <v>151</v>
      </c>
      <c r="H74" s="4" t="s">
        <v>133</v>
      </c>
      <c r="I74" s="4" t="s">
        <v>148</v>
      </c>
      <c r="J74" s="4" t="s">
        <v>135</v>
      </c>
      <c r="K74" s="4" t="s">
        <v>156</v>
      </c>
    </row>
    <row r="75" spans="1:11" ht="28.8" x14ac:dyDescent="0.3">
      <c r="A75" s="5" t="s">
        <v>171</v>
      </c>
      <c r="B75" s="4" t="s">
        <v>154</v>
      </c>
      <c r="C75" s="4" t="s">
        <v>145</v>
      </c>
      <c r="D75" s="4" t="s">
        <v>155</v>
      </c>
      <c r="E75" s="4" t="s">
        <v>172</v>
      </c>
      <c r="F75" s="4" t="s">
        <v>159</v>
      </c>
      <c r="G75" s="4" t="s">
        <v>151</v>
      </c>
      <c r="H75" s="4" t="s">
        <v>133</v>
      </c>
      <c r="I75" s="4" t="s">
        <v>148</v>
      </c>
      <c r="J75" s="4" t="s">
        <v>135</v>
      </c>
      <c r="K75" s="4" t="s">
        <v>156</v>
      </c>
    </row>
    <row r="76" spans="1:11" ht="28.8" x14ac:dyDescent="0.3">
      <c r="A76" s="5" t="s">
        <v>173</v>
      </c>
      <c r="B76" s="4" t="s">
        <v>154</v>
      </c>
      <c r="C76" s="4" t="s">
        <v>145</v>
      </c>
      <c r="D76" s="4" t="s">
        <v>155</v>
      </c>
      <c r="E76" s="4" t="s">
        <v>172</v>
      </c>
      <c r="F76" s="4" t="s">
        <v>159</v>
      </c>
      <c r="G76" s="4" t="s">
        <v>151</v>
      </c>
      <c r="H76" s="4" t="s">
        <v>133</v>
      </c>
      <c r="I76" s="4" t="s">
        <v>148</v>
      </c>
      <c r="J76" s="4" t="s">
        <v>135</v>
      </c>
      <c r="K76" s="4" t="s">
        <v>156</v>
      </c>
    </row>
    <row r="77" spans="1:11" ht="28.8" x14ac:dyDescent="0.3">
      <c r="A77" s="5" t="s">
        <v>174</v>
      </c>
      <c r="B77" s="4" t="s">
        <v>154</v>
      </c>
      <c r="C77" s="4" t="s">
        <v>145</v>
      </c>
      <c r="D77" s="4" t="s">
        <v>155</v>
      </c>
      <c r="E77" s="4" t="s">
        <v>172</v>
      </c>
      <c r="F77" s="4" t="s">
        <v>159</v>
      </c>
      <c r="G77" s="4" t="s">
        <v>151</v>
      </c>
      <c r="H77" s="4" t="s">
        <v>133</v>
      </c>
      <c r="I77" s="4" t="s">
        <v>148</v>
      </c>
      <c r="J77" s="4" t="s">
        <v>135</v>
      </c>
      <c r="K77" s="4" t="s">
        <v>156</v>
      </c>
    </row>
    <row r="78" spans="1:11" ht="28.8" x14ac:dyDescent="0.3">
      <c r="A78" s="5" t="s">
        <v>175</v>
      </c>
      <c r="B78" s="4" t="s">
        <v>154</v>
      </c>
      <c r="C78" s="4" t="s">
        <v>145</v>
      </c>
      <c r="D78" s="4" t="s">
        <v>155</v>
      </c>
      <c r="E78" s="4" t="s">
        <v>172</v>
      </c>
      <c r="F78" s="4" t="s">
        <v>159</v>
      </c>
      <c r="G78" s="4" t="s">
        <v>151</v>
      </c>
      <c r="H78" s="4" t="s">
        <v>133</v>
      </c>
      <c r="I78" s="4" t="s">
        <v>148</v>
      </c>
      <c r="J78" s="4" t="s">
        <v>135</v>
      </c>
      <c r="K78" s="4" t="s">
        <v>156</v>
      </c>
    </row>
    <row r="79" spans="1:11" ht="28.8" x14ac:dyDescent="0.3">
      <c r="A79" s="5" t="s">
        <v>176</v>
      </c>
      <c r="B79" s="4" t="s">
        <v>154</v>
      </c>
      <c r="C79" s="4" t="s">
        <v>145</v>
      </c>
      <c r="D79" s="4" t="s">
        <v>155</v>
      </c>
      <c r="E79" s="4" t="s">
        <v>172</v>
      </c>
      <c r="F79" s="4" t="s">
        <v>159</v>
      </c>
      <c r="G79" s="4" t="s">
        <v>151</v>
      </c>
      <c r="H79" s="4" t="s">
        <v>133</v>
      </c>
      <c r="I79" s="4" t="s">
        <v>148</v>
      </c>
      <c r="J79" s="4" t="s">
        <v>135</v>
      </c>
      <c r="K79" s="4" t="s">
        <v>156</v>
      </c>
    </row>
    <row r="80" spans="1:11" ht="28.8" x14ac:dyDescent="0.3">
      <c r="A80" s="5" t="s">
        <v>177</v>
      </c>
      <c r="B80" s="4" t="s">
        <v>154</v>
      </c>
      <c r="C80" s="4" t="s">
        <v>125</v>
      </c>
      <c r="D80" s="4" t="s">
        <v>155</v>
      </c>
      <c r="E80" s="4" t="s">
        <v>172</v>
      </c>
      <c r="F80" s="4" t="s">
        <v>159</v>
      </c>
      <c r="G80" s="4" t="s">
        <v>151</v>
      </c>
      <c r="H80" s="4" t="s">
        <v>133</v>
      </c>
      <c r="I80" s="4" t="s">
        <v>148</v>
      </c>
      <c r="J80" s="4" t="s">
        <v>135</v>
      </c>
      <c r="K80" s="4" t="s">
        <v>156</v>
      </c>
    </row>
    <row r="81" spans="1:11" ht="28.8" x14ac:dyDescent="0.3">
      <c r="A81" s="5" t="s">
        <v>178</v>
      </c>
      <c r="B81" s="4" t="s">
        <v>154</v>
      </c>
      <c r="C81" s="4" t="s">
        <v>125</v>
      </c>
      <c r="D81" s="4" t="s">
        <v>155</v>
      </c>
      <c r="E81" s="4" t="s">
        <v>172</v>
      </c>
      <c r="F81" s="4" t="s">
        <v>159</v>
      </c>
      <c r="G81" s="4" t="s">
        <v>151</v>
      </c>
      <c r="H81" s="4" t="s">
        <v>133</v>
      </c>
      <c r="I81" s="4" t="s">
        <v>148</v>
      </c>
      <c r="J81" s="4" t="s">
        <v>135</v>
      </c>
      <c r="K81" s="4" t="s">
        <v>156</v>
      </c>
    </row>
    <row r="82" spans="1:11" ht="28.8" x14ac:dyDescent="0.3">
      <c r="A82" s="5" t="s">
        <v>179</v>
      </c>
      <c r="B82" s="4" t="s">
        <v>154</v>
      </c>
      <c r="C82" s="4" t="s">
        <v>125</v>
      </c>
      <c r="D82" s="4" t="s">
        <v>155</v>
      </c>
      <c r="E82" s="4" t="s">
        <v>172</v>
      </c>
      <c r="F82" s="4" t="s">
        <v>159</v>
      </c>
      <c r="G82" s="4" t="s">
        <v>151</v>
      </c>
      <c r="H82" s="4" t="s">
        <v>133</v>
      </c>
      <c r="I82" s="4" t="s">
        <v>148</v>
      </c>
      <c r="J82" s="4" t="s">
        <v>135</v>
      </c>
      <c r="K82" s="4" t="s">
        <v>156</v>
      </c>
    </row>
    <row r="83" spans="1:11" ht="28.8" x14ac:dyDescent="0.3">
      <c r="A83" s="5" t="s">
        <v>180</v>
      </c>
      <c r="B83" s="4" t="s">
        <v>154</v>
      </c>
      <c r="C83" s="4" t="s">
        <v>125</v>
      </c>
      <c r="D83" s="4" t="s">
        <v>155</v>
      </c>
      <c r="E83" s="4" t="s">
        <v>172</v>
      </c>
      <c r="F83" s="4" t="s">
        <v>159</v>
      </c>
      <c r="G83" s="4" t="s">
        <v>151</v>
      </c>
      <c r="H83" s="4" t="s">
        <v>133</v>
      </c>
      <c r="I83" s="4" t="s">
        <v>148</v>
      </c>
      <c r="J83" s="4" t="s">
        <v>135</v>
      </c>
      <c r="K83" s="4" t="s">
        <v>156</v>
      </c>
    </row>
    <row r="84" spans="1:11" ht="28.8" x14ac:dyDescent="0.3">
      <c r="A84" s="5" t="s">
        <v>181</v>
      </c>
      <c r="B84" s="4" t="s">
        <v>154</v>
      </c>
      <c r="C84" s="4" t="s">
        <v>125</v>
      </c>
      <c r="D84" s="4" t="s">
        <v>155</v>
      </c>
      <c r="E84" s="4" t="s">
        <v>172</v>
      </c>
      <c r="F84" s="4" t="s">
        <v>159</v>
      </c>
      <c r="G84" s="4" t="s">
        <v>151</v>
      </c>
      <c r="H84" s="4" t="s">
        <v>133</v>
      </c>
      <c r="I84" s="4" t="s">
        <v>148</v>
      </c>
      <c r="J84" s="4" t="s">
        <v>135</v>
      </c>
      <c r="K84" s="4" t="s">
        <v>156</v>
      </c>
    </row>
    <row r="85" spans="1:11" ht="28.8" x14ac:dyDescent="0.3">
      <c r="A85" s="5" t="s">
        <v>182</v>
      </c>
      <c r="B85" s="4" t="s">
        <v>154</v>
      </c>
      <c r="C85" s="4" t="s">
        <v>125</v>
      </c>
      <c r="D85" s="4" t="s">
        <v>155</v>
      </c>
      <c r="E85" s="4" t="s">
        <v>172</v>
      </c>
      <c r="F85" s="4" t="s">
        <v>159</v>
      </c>
      <c r="G85" s="4" t="s">
        <v>151</v>
      </c>
      <c r="H85" s="4" t="s">
        <v>133</v>
      </c>
      <c r="I85" s="4" t="s">
        <v>148</v>
      </c>
      <c r="J85" s="4" t="s">
        <v>135</v>
      </c>
      <c r="K85" s="4" t="s">
        <v>156</v>
      </c>
    </row>
    <row r="86" spans="1:11" ht="28.8" x14ac:dyDescent="0.3">
      <c r="A86" s="5" t="s">
        <v>183</v>
      </c>
      <c r="B86" s="4" t="s">
        <v>154</v>
      </c>
      <c r="C86" s="4" t="s">
        <v>125</v>
      </c>
      <c r="D86" s="4" t="s">
        <v>155</v>
      </c>
      <c r="E86" s="4" t="s">
        <v>172</v>
      </c>
      <c r="F86" s="4" t="s">
        <v>159</v>
      </c>
      <c r="G86" s="4" t="s">
        <v>151</v>
      </c>
      <c r="H86" s="4" t="s">
        <v>184</v>
      </c>
      <c r="I86" s="4" t="s">
        <v>148</v>
      </c>
      <c r="J86" s="4" t="s">
        <v>135</v>
      </c>
      <c r="K86" s="4" t="s">
        <v>156</v>
      </c>
    </row>
    <row r="87" spans="1:11" ht="28.8" x14ac:dyDescent="0.3">
      <c r="A87" s="5" t="s">
        <v>185</v>
      </c>
      <c r="B87" s="4" t="s">
        <v>186</v>
      </c>
      <c r="C87" s="4" t="s">
        <v>125</v>
      </c>
      <c r="D87" s="4" t="s">
        <v>155</v>
      </c>
      <c r="E87" s="4" t="s">
        <v>172</v>
      </c>
      <c r="F87" s="4" t="s">
        <v>159</v>
      </c>
      <c r="G87" s="4" t="s">
        <v>151</v>
      </c>
      <c r="H87" s="4" t="s">
        <v>184</v>
      </c>
      <c r="I87" s="4" t="s">
        <v>148</v>
      </c>
      <c r="J87" s="4" t="s">
        <v>187</v>
      </c>
      <c r="K87" s="4" t="s">
        <v>156</v>
      </c>
    </row>
    <row r="88" spans="1:11" ht="28.8" x14ac:dyDescent="0.3">
      <c r="A88" s="5" t="s">
        <v>188</v>
      </c>
      <c r="B88" s="4" t="s">
        <v>186</v>
      </c>
      <c r="C88" s="4" t="s">
        <v>125</v>
      </c>
      <c r="D88" s="4" t="s">
        <v>155</v>
      </c>
      <c r="E88" s="4" t="s">
        <v>189</v>
      </c>
      <c r="F88" s="4" t="s">
        <v>159</v>
      </c>
      <c r="G88" s="4" t="s">
        <v>169</v>
      </c>
      <c r="H88" s="4" t="s">
        <v>184</v>
      </c>
      <c r="I88" s="4" t="s">
        <v>148</v>
      </c>
      <c r="J88" s="4" t="s">
        <v>190</v>
      </c>
      <c r="K88" s="4" t="s">
        <v>190</v>
      </c>
    </row>
    <row r="89" spans="1:11" ht="28.8" x14ac:dyDescent="0.3">
      <c r="A89" s="5" t="s">
        <v>191</v>
      </c>
      <c r="B89" s="4" t="s">
        <v>186</v>
      </c>
      <c r="C89" s="4" t="s">
        <v>125</v>
      </c>
      <c r="D89" s="4" t="s">
        <v>192</v>
      </c>
      <c r="E89" s="4" t="s">
        <v>189</v>
      </c>
      <c r="F89" s="4" t="s">
        <v>159</v>
      </c>
      <c r="G89" s="4" t="s">
        <v>169</v>
      </c>
      <c r="H89" s="4" t="s">
        <v>184</v>
      </c>
      <c r="I89" s="4" t="s">
        <v>190</v>
      </c>
      <c r="J89" s="4" t="s">
        <v>190</v>
      </c>
      <c r="K89" s="4" t="s">
        <v>190</v>
      </c>
    </row>
    <row r="90" spans="1:11" ht="28.8" x14ac:dyDescent="0.3">
      <c r="A90" s="5" t="s">
        <v>193</v>
      </c>
      <c r="B90" s="4" t="s">
        <v>186</v>
      </c>
      <c r="C90" s="4" t="s">
        <v>125</v>
      </c>
      <c r="D90" s="4" t="s">
        <v>192</v>
      </c>
      <c r="E90" s="4" t="s">
        <v>189</v>
      </c>
      <c r="F90" s="4" t="s">
        <v>190</v>
      </c>
      <c r="G90" s="4" t="s">
        <v>190</v>
      </c>
      <c r="H90" s="4" t="s">
        <v>184</v>
      </c>
      <c r="I90" s="4" t="s">
        <v>190</v>
      </c>
      <c r="J90" s="4" t="s">
        <v>190</v>
      </c>
      <c r="K90" s="4" t="s">
        <v>190</v>
      </c>
    </row>
    <row r="91" spans="1:11" ht="28.8" x14ac:dyDescent="0.3">
      <c r="A91" s="5" t="s">
        <v>194</v>
      </c>
      <c r="B91" s="4" t="s">
        <v>186</v>
      </c>
      <c r="C91" s="4" t="s">
        <v>195</v>
      </c>
      <c r="D91" s="4" t="s">
        <v>159</v>
      </c>
      <c r="E91" s="4" t="s">
        <v>190</v>
      </c>
      <c r="F91" s="4" t="s">
        <v>190</v>
      </c>
      <c r="G91" s="4" t="s">
        <v>190</v>
      </c>
      <c r="H91" s="4" t="s">
        <v>184</v>
      </c>
      <c r="I91" s="4" t="s">
        <v>190</v>
      </c>
      <c r="J91" s="4" t="s">
        <v>190</v>
      </c>
      <c r="K91" s="4" t="s">
        <v>190</v>
      </c>
    </row>
    <row r="92" spans="1:11" ht="28.8" x14ac:dyDescent="0.3">
      <c r="A92" s="5" t="s">
        <v>196</v>
      </c>
      <c r="B92" s="4" t="s">
        <v>186</v>
      </c>
      <c r="C92" s="4" t="s">
        <v>190</v>
      </c>
      <c r="D92" s="4" t="s">
        <v>190</v>
      </c>
      <c r="E92" s="4" t="s">
        <v>190</v>
      </c>
      <c r="F92" s="4" t="s">
        <v>190</v>
      </c>
      <c r="G92" s="4" t="s">
        <v>190</v>
      </c>
      <c r="H92" s="4" t="s">
        <v>190</v>
      </c>
      <c r="I92" s="4" t="s">
        <v>190</v>
      </c>
      <c r="J92" s="4" t="s">
        <v>190</v>
      </c>
      <c r="K92" s="4" t="s">
        <v>190</v>
      </c>
    </row>
    <row r="93" spans="1:11" ht="28.8" x14ac:dyDescent="0.3">
      <c r="A93" s="5" t="s">
        <v>197</v>
      </c>
      <c r="B93" s="4" t="s">
        <v>190</v>
      </c>
      <c r="C93" s="4" t="s">
        <v>190</v>
      </c>
      <c r="D93" s="4" t="s">
        <v>190</v>
      </c>
      <c r="E93" s="4" t="s">
        <v>190</v>
      </c>
      <c r="F93" s="4" t="s">
        <v>190</v>
      </c>
      <c r="G93" s="4" t="s">
        <v>190</v>
      </c>
      <c r="H93" s="4" t="s">
        <v>190</v>
      </c>
      <c r="I93" s="4" t="s">
        <v>190</v>
      </c>
      <c r="J93" s="4" t="s">
        <v>190</v>
      </c>
      <c r="K93" s="4" t="s">
        <v>190</v>
      </c>
    </row>
    <row r="94" spans="1:11" x14ac:dyDescent="0.3">
      <c r="A94" s="34" t="s">
        <v>1225</v>
      </c>
      <c r="B94" s="35">
        <v>2</v>
      </c>
      <c r="C94" s="35">
        <v>3</v>
      </c>
      <c r="D94" s="35">
        <v>4</v>
      </c>
      <c r="E94" s="35">
        <v>5</v>
      </c>
      <c r="F94" s="35">
        <v>6</v>
      </c>
      <c r="G94" s="35">
        <v>7</v>
      </c>
      <c r="H94" s="35">
        <v>8</v>
      </c>
      <c r="I94" s="35">
        <v>9</v>
      </c>
      <c r="J94" s="35">
        <v>10</v>
      </c>
      <c r="K94" s="35">
        <v>11</v>
      </c>
    </row>
    <row r="95" spans="1:11" x14ac:dyDescent="0.3">
      <c r="A95" s="36" t="s">
        <v>1226</v>
      </c>
      <c r="B95" s="5" t="s">
        <v>63</v>
      </c>
      <c r="C95" s="5" t="s">
        <v>64</v>
      </c>
      <c r="D95" s="5" t="s">
        <v>65</v>
      </c>
      <c r="E95" s="5" t="s">
        <v>66</v>
      </c>
      <c r="F95" s="5" t="s">
        <v>67</v>
      </c>
      <c r="G95" s="5" t="s">
        <v>68</v>
      </c>
      <c r="H95" s="5" t="s">
        <v>69</v>
      </c>
      <c r="I95" s="5" t="s">
        <v>70</v>
      </c>
      <c r="J95" s="5" t="s">
        <v>71</v>
      </c>
      <c r="K95" s="5" t="s">
        <v>72</v>
      </c>
    </row>
    <row r="96" spans="1:11" x14ac:dyDescent="0.3">
      <c r="A96" s="34">
        <v>1</v>
      </c>
      <c r="B96" s="4">
        <v>181</v>
      </c>
      <c r="C96" s="4">
        <v>111</v>
      </c>
      <c r="D96" s="4">
        <v>56</v>
      </c>
      <c r="E96" s="4">
        <v>83</v>
      </c>
      <c r="F96" s="4">
        <v>159</v>
      </c>
      <c r="G96" s="4">
        <v>141</v>
      </c>
      <c r="H96" s="4">
        <v>86</v>
      </c>
      <c r="I96" s="4">
        <v>63</v>
      </c>
      <c r="J96" s="4">
        <v>43</v>
      </c>
      <c r="K96" s="4">
        <v>72</v>
      </c>
    </row>
    <row r="97" spans="1:11" x14ac:dyDescent="0.3">
      <c r="A97" s="34">
        <v>2</v>
      </c>
      <c r="B97" s="4">
        <v>181</v>
      </c>
      <c r="C97" s="4">
        <v>111</v>
      </c>
      <c r="D97" s="4">
        <v>56</v>
      </c>
      <c r="E97" s="4">
        <v>83</v>
      </c>
      <c r="F97" s="4">
        <v>159</v>
      </c>
      <c r="G97" s="4">
        <v>141</v>
      </c>
      <c r="H97" s="4">
        <v>86</v>
      </c>
      <c r="I97" s="4">
        <v>63</v>
      </c>
      <c r="J97" s="4">
        <v>43</v>
      </c>
      <c r="K97" s="4">
        <v>72</v>
      </c>
    </row>
    <row r="98" spans="1:11" x14ac:dyDescent="0.3">
      <c r="A98" s="34">
        <v>3</v>
      </c>
      <c r="B98" s="4">
        <v>153</v>
      </c>
      <c r="C98" s="4">
        <v>70</v>
      </c>
      <c r="D98" s="4">
        <v>56</v>
      </c>
      <c r="E98" s="4">
        <v>83</v>
      </c>
      <c r="F98" s="4">
        <v>58</v>
      </c>
      <c r="G98" s="4">
        <v>141</v>
      </c>
      <c r="H98" s="4">
        <v>31</v>
      </c>
      <c r="I98" s="4">
        <v>62</v>
      </c>
      <c r="J98" s="4">
        <v>23</v>
      </c>
      <c r="K98" s="4">
        <v>9</v>
      </c>
    </row>
    <row r="99" spans="1:11" x14ac:dyDescent="0.3">
      <c r="A99" s="34">
        <v>4</v>
      </c>
      <c r="B99" s="4">
        <v>153</v>
      </c>
      <c r="C99" s="4">
        <v>70</v>
      </c>
      <c r="D99" s="4">
        <v>56</v>
      </c>
      <c r="E99" s="4">
        <v>83</v>
      </c>
      <c r="F99" s="4">
        <v>58</v>
      </c>
      <c r="G99" s="4">
        <v>141</v>
      </c>
      <c r="H99" s="4">
        <v>31</v>
      </c>
      <c r="I99" s="4">
        <v>62</v>
      </c>
      <c r="J99" s="4">
        <v>23</v>
      </c>
      <c r="K99" s="4">
        <v>9</v>
      </c>
    </row>
    <row r="100" spans="1:11" x14ac:dyDescent="0.3">
      <c r="A100" s="34">
        <v>5</v>
      </c>
      <c r="B100" s="4">
        <v>153</v>
      </c>
      <c r="C100" s="4">
        <v>70</v>
      </c>
      <c r="D100" s="4">
        <v>56</v>
      </c>
      <c r="E100" s="4">
        <v>77</v>
      </c>
      <c r="F100" s="4">
        <v>20</v>
      </c>
      <c r="G100" s="4">
        <v>104</v>
      </c>
      <c r="H100" s="4">
        <v>31</v>
      </c>
      <c r="I100" s="4">
        <v>62</v>
      </c>
      <c r="J100" s="4">
        <v>23</v>
      </c>
      <c r="K100" s="4">
        <v>9</v>
      </c>
    </row>
    <row r="101" spans="1:11" x14ac:dyDescent="0.3">
      <c r="A101" s="34">
        <v>6</v>
      </c>
      <c r="B101" s="4">
        <v>148</v>
      </c>
      <c r="C101" s="4">
        <v>70</v>
      </c>
      <c r="D101" s="4">
        <v>56</v>
      </c>
      <c r="E101" s="4">
        <v>77</v>
      </c>
      <c r="F101" s="4">
        <v>20</v>
      </c>
      <c r="G101" s="4">
        <v>104</v>
      </c>
      <c r="H101" s="4">
        <v>31</v>
      </c>
      <c r="I101" s="4">
        <v>62</v>
      </c>
      <c r="J101" s="4">
        <v>23</v>
      </c>
      <c r="K101" s="4">
        <v>9</v>
      </c>
    </row>
    <row r="102" spans="1:11" x14ac:dyDescent="0.3">
      <c r="A102" s="34">
        <v>7</v>
      </c>
      <c r="B102" s="4">
        <v>148</v>
      </c>
      <c r="C102" s="4">
        <v>67</v>
      </c>
      <c r="D102" s="4">
        <v>51</v>
      </c>
      <c r="E102" s="4">
        <v>65</v>
      </c>
      <c r="F102" s="4">
        <v>20</v>
      </c>
      <c r="G102" s="4">
        <v>104</v>
      </c>
      <c r="H102" s="4">
        <v>31</v>
      </c>
      <c r="I102" s="4">
        <v>6</v>
      </c>
      <c r="J102" s="4">
        <v>23</v>
      </c>
      <c r="K102" s="4">
        <v>9</v>
      </c>
    </row>
    <row r="103" spans="1:11" x14ac:dyDescent="0.3">
      <c r="A103" s="34">
        <v>8</v>
      </c>
      <c r="B103" s="4">
        <v>148</v>
      </c>
      <c r="C103" s="4">
        <v>67</v>
      </c>
      <c r="D103" s="4">
        <v>51</v>
      </c>
      <c r="E103" s="4">
        <v>65</v>
      </c>
      <c r="F103" s="4">
        <v>20</v>
      </c>
      <c r="G103" s="4">
        <v>104</v>
      </c>
      <c r="H103" s="4">
        <v>31</v>
      </c>
      <c r="I103" s="4">
        <v>6</v>
      </c>
      <c r="J103" s="4">
        <v>23</v>
      </c>
      <c r="K103" s="4">
        <v>9</v>
      </c>
    </row>
    <row r="104" spans="1:11" x14ac:dyDescent="0.3">
      <c r="A104" s="34">
        <v>9</v>
      </c>
      <c r="B104" s="4">
        <v>148</v>
      </c>
      <c r="C104" s="4">
        <v>67</v>
      </c>
      <c r="D104" s="4">
        <v>51</v>
      </c>
      <c r="E104" s="4">
        <v>65</v>
      </c>
      <c r="F104" s="4">
        <v>20</v>
      </c>
      <c r="G104" s="4">
        <v>90</v>
      </c>
      <c r="H104" s="4">
        <v>31</v>
      </c>
      <c r="I104" s="4">
        <v>6</v>
      </c>
      <c r="J104" s="4">
        <v>23</v>
      </c>
      <c r="K104" s="4">
        <v>9</v>
      </c>
    </row>
    <row r="105" spans="1:11" x14ac:dyDescent="0.3">
      <c r="A105" s="34">
        <v>10</v>
      </c>
      <c r="B105" s="4">
        <v>148</v>
      </c>
      <c r="C105" s="4">
        <v>67</v>
      </c>
      <c r="D105" s="4">
        <v>51</v>
      </c>
      <c r="E105" s="4">
        <v>65</v>
      </c>
      <c r="F105" s="4">
        <v>20</v>
      </c>
      <c r="G105" s="4">
        <v>90</v>
      </c>
      <c r="H105" s="4">
        <v>31</v>
      </c>
      <c r="I105" s="4">
        <v>6</v>
      </c>
      <c r="J105" s="4">
        <v>23</v>
      </c>
      <c r="K105" s="4">
        <v>9</v>
      </c>
    </row>
    <row r="106" spans="1:11" x14ac:dyDescent="0.3">
      <c r="A106" s="34">
        <v>11</v>
      </c>
      <c r="B106" s="4">
        <v>137</v>
      </c>
      <c r="C106" s="4">
        <v>67</v>
      </c>
      <c r="D106" s="4">
        <v>44</v>
      </c>
      <c r="E106" s="4">
        <v>65</v>
      </c>
      <c r="F106" s="4">
        <v>20</v>
      </c>
      <c r="G106" s="4">
        <v>90</v>
      </c>
      <c r="H106" s="4">
        <v>31</v>
      </c>
      <c r="I106" s="4">
        <v>6</v>
      </c>
      <c r="J106" s="4">
        <v>23</v>
      </c>
      <c r="K106" s="4">
        <v>2</v>
      </c>
    </row>
    <row r="107" spans="1:11" x14ac:dyDescent="0.3">
      <c r="A107" s="34">
        <v>12</v>
      </c>
      <c r="B107" s="4">
        <v>137</v>
      </c>
      <c r="C107" s="4">
        <v>67</v>
      </c>
      <c r="D107" s="4">
        <v>44</v>
      </c>
      <c r="E107" s="4">
        <v>65</v>
      </c>
      <c r="F107" s="4">
        <v>20</v>
      </c>
      <c r="G107" s="4">
        <v>90</v>
      </c>
      <c r="H107" s="4">
        <v>31</v>
      </c>
      <c r="I107" s="4">
        <v>6</v>
      </c>
      <c r="J107" s="4">
        <v>23</v>
      </c>
      <c r="K107" s="4">
        <v>2</v>
      </c>
    </row>
    <row r="108" spans="1:11" x14ac:dyDescent="0.3">
      <c r="A108" s="34">
        <v>13</v>
      </c>
      <c r="B108" s="4">
        <v>137</v>
      </c>
      <c r="C108" s="4">
        <v>67</v>
      </c>
      <c r="D108" s="4">
        <v>44</v>
      </c>
      <c r="E108" s="4">
        <v>65</v>
      </c>
      <c r="F108" s="4">
        <v>19</v>
      </c>
      <c r="G108" s="4">
        <v>90</v>
      </c>
      <c r="H108" s="4">
        <v>31</v>
      </c>
      <c r="I108" s="4">
        <v>6</v>
      </c>
      <c r="J108" s="4">
        <v>23</v>
      </c>
      <c r="K108" s="4">
        <v>2</v>
      </c>
    </row>
    <row r="109" spans="1:11" x14ac:dyDescent="0.3">
      <c r="A109" s="34">
        <v>14</v>
      </c>
      <c r="B109" s="4">
        <v>137</v>
      </c>
      <c r="C109" s="4">
        <v>67</v>
      </c>
      <c r="D109" s="4">
        <v>44</v>
      </c>
      <c r="E109" s="4">
        <v>62</v>
      </c>
      <c r="F109" s="4">
        <v>19</v>
      </c>
      <c r="G109" s="4">
        <v>90</v>
      </c>
      <c r="H109" s="4">
        <v>31</v>
      </c>
      <c r="I109" s="4">
        <v>6</v>
      </c>
      <c r="J109" s="4">
        <v>23</v>
      </c>
      <c r="K109" s="4">
        <v>2</v>
      </c>
    </row>
    <row r="110" spans="1:11" x14ac:dyDescent="0.3">
      <c r="A110" s="34">
        <v>15</v>
      </c>
      <c r="B110" s="4">
        <v>137</v>
      </c>
      <c r="C110" s="4">
        <v>67</v>
      </c>
      <c r="D110" s="4">
        <v>44</v>
      </c>
      <c r="E110" s="4">
        <v>62</v>
      </c>
      <c r="F110" s="4">
        <v>19</v>
      </c>
      <c r="G110" s="4">
        <v>90</v>
      </c>
      <c r="H110" s="4">
        <v>31</v>
      </c>
      <c r="I110" s="4">
        <v>6</v>
      </c>
      <c r="J110" s="4">
        <v>23</v>
      </c>
      <c r="K110" s="4">
        <v>2</v>
      </c>
    </row>
    <row r="111" spans="1:11" x14ac:dyDescent="0.3">
      <c r="A111" s="34">
        <v>16</v>
      </c>
      <c r="B111" s="4">
        <v>137</v>
      </c>
      <c r="C111" s="4">
        <v>67</v>
      </c>
      <c r="D111" s="4">
        <v>44</v>
      </c>
      <c r="E111" s="4">
        <v>62</v>
      </c>
      <c r="F111" s="4">
        <v>19</v>
      </c>
      <c r="G111" s="4">
        <v>90</v>
      </c>
      <c r="H111" s="4">
        <v>31</v>
      </c>
      <c r="I111" s="4">
        <v>6</v>
      </c>
      <c r="J111" s="4">
        <v>23</v>
      </c>
      <c r="K111" s="4">
        <v>2</v>
      </c>
    </row>
    <row r="112" spans="1:11" x14ac:dyDescent="0.3">
      <c r="A112" s="34">
        <v>17</v>
      </c>
      <c r="B112" s="4">
        <v>137</v>
      </c>
      <c r="C112" s="4">
        <v>67</v>
      </c>
      <c r="D112" s="4">
        <v>44</v>
      </c>
      <c r="E112" s="4">
        <v>62</v>
      </c>
      <c r="F112" s="4">
        <v>19</v>
      </c>
      <c r="G112" s="4">
        <v>90</v>
      </c>
      <c r="H112" s="4">
        <v>31</v>
      </c>
      <c r="I112" s="4">
        <v>6</v>
      </c>
      <c r="J112" s="4">
        <v>23</v>
      </c>
      <c r="K112" s="4">
        <v>2</v>
      </c>
    </row>
    <row r="113" spans="1:11" x14ac:dyDescent="0.3">
      <c r="A113" s="34">
        <v>18</v>
      </c>
      <c r="B113" s="4">
        <v>137</v>
      </c>
      <c r="C113" s="4">
        <v>67</v>
      </c>
      <c r="D113" s="4">
        <v>44</v>
      </c>
      <c r="E113" s="4">
        <v>62</v>
      </c>
      <c r="F113" s="4">
        <v>19</v>
      </c>
      <c r="G113" s="4">
        <v>90</v>
      </c>
      <c r="H113" s="4">
        <v>31</v>
      </c>
      <c r="I113" s="4">
        <v>6</v>
      </c>
      <c r="J113" s="4">
        <v>23</v>
      </c>
      <c r="K113" s="4">
        <v>2</v>
      </c>
    </row>
    <row r="114" spans="1:11" x14ac:dyDescent="0.3">
      <c r="A114" s="34">
        <v>19</v>
      </c>
      <c r="B114" s="4">
        <v>137</v>
      </c>
      <c r="C114" s="4">
        <v>67</v>
      </c>
      <c r="D114" s="4">
        <v>44</v>
      </c>
      <c r="E114" s="4">
        <v>62</v>
      </c>
      <c r="F114" s="4">
        <v>19</v>
      </c>
      <c r="G114" s="4">
        <v>90</v>
      </c>
      <c r="H114" s="4">
        <v>31</v>
      </c>
      <c r="I114" s="4">
        <v>6</v>
      </c>
      <c r="J114" s="4">
        <v>23</v>
      </c>
      <c r="K114" s="4">
        <v>2</v>
      </c>
    </row>
    <row r="115" spans="1:11" x14ac:dyDescent="0.3">
      <c r="A115" s="34">
        <v>20</v>
      </c>
      <c r="B115" s="4">
        <v>137</v>
      </c>
      <c r="C115" s="4">
        <v>67</v>
      </c>
      <c r="D115" s="4">
        <v>44</v>
      </c>
      <c r="E115" s="4">
        <v>62</v>
      </c>
      <c r="F115" s="4">
        <v>19</v>
      </c>
      <c r="G115" s="4">
        <v>90</v>
      </c>
      <c r="H115" s="4">
        <v>31</v>
      </c>
      <c r="I115" s="4">
        <v>6</v>
      </c>
      <c r="J115" s="4">
        <v>23</v>
      </c>
      <c r="K115" s="4">
        <v>2</v>
      </c>
    </row>
    <row r="116" spans="1:11" x14ac:dyDescent="0.3">
      <c r="A116" s="34">
        <v>21</v>
      </c>
      <c r="B116" s="4">
        <v>137</v>
      </c>
      <c r="C116" s="4">
        <v>67</v>
      </c>
      <c r="D116" s="4">
        <v>44</v>
      </c>
      <c r="E116" s="4">
        <v>62</v>
      </c>
      <c r="F116" s="4">
        <v>19</v>
      </c>
      <c r="G116" s="4">
        <v>90</v>
      </c>
      <c r="H116" s="4">
        <v>31</v>
      </c>
      <c r="I116" s="4">
        <v>6</v>
      </c>
      <c r="J116" s="4">
        <v>23</v>
      </c>
      <c r="K116" s="4">
        <v>2</v>
      </c>
    </row>
    <row r="117" spans="1:11" x14ac:dyDescent="0.3">
      <c r="A117" s="34">
        <v>22</v>
      </c>
      <c r="B117" s="4">
        <v>137</v>
      </c>
      <c r="C117" s="4">
        <v>67</v>
      </c>
      <c r="D117" s="4">
        <v>44</v>
      </c>
      <c r="E117" s="4">
        <v>53</v>
      </c>
      <c r="F117" s="4">
        <v>19</v>
      </c>
      <c r="G117" s="4">
        <v>90</v>
      </c>
      <c r="H117" s="4">
        <v>31</v>
      </c>
      <c r="I117" s="4">
        <v>6</v>
      </c>
      <c r="J117" s="4">
        <v>23</v>
      </c>
      <c r="K117" s="4">
        <v>2</v>
      </c>
    </row>
    <row r="118" spans="1:11" x14ac:dyDescent="0.3">
      <c r="A118" s="34">
        <v>23</v>
      </c>
      <c r="B118" s="4">
        <v>137</v>
      </c>
      <c r="C118" s="4">
        <v>67</v>
      </c>
      <c r="D118" s="4">
        <v>44</v>
      </c>
      <c r="E118" s="4">
        <v>53</v>
      </c>
      <c r="F118" s="4">
        <v>19</v>
      </c>
      <c r="G118" s="4">
        <v>90</v>
      </c>
      <c r="H118" s="4">
        <v>31</v>
      </c>
      <c r="I118" s="4">
        <v>6</v>
      </c>
      <c r="J118" s="4">
        <v>23</v>
      </c>
      <c r="K118" s="4">
        <v>2</v>
      </c>
    </row>
    <row r="119" spans="1:11" x14ac:dyDescent="0.3">
      <c r="A119" s="34">
        <v>24</v>
      </c>
      <c r="B119" s="4">
        <v>137</v>
      </c>
      <c r="C119" s="4">
        <v>67</v>
      </c>
      <c r="D119" s="4">
        <v>44</v>
      </c>
      <c r="E119" s="4">
        <v>42</v>
      </c>
      <c r="F119" s="4">
        <v>19</v>
      </c>
      <c r="G119" s="4">
        <v>90</v>
      </c>
      <c r="H119" s="4">
        <v>31</v>
      </c>
      <c r="I119" s="4">
        <v>6</v>
      </c>
      <c r="J119" s="4">
        <v>23</v>
      </c>
      <c r="K119" s="4">
        <v>2</v>
      </c>
    </row>
    <row r="120" spans="1:11" x14ac:dyDescent="0.3">
      <c r="A120" s="34">
        <v>25</v>
      </c>
      <c r="B120" s="4">
        <v>137</v>
      </c>
      <c r="C120" s="4">
        <v>67</v>
      </c>
      <c r="D120" s="4">
        <v>44</v>
      </c>
      <c r="E120" s="4">
        <v>42</v>
      </c>
      <c r="F120" s="4">
        <v>19</v>
      </c>
      <c r="G120" s="4">
        <v>90</v>
      </c>
      <c r="H120" s="4">
        <v>31</v>
      </c>
      <c r="I120" s="4">
        <v>6</v>
      </c>
      <c r="J120" s="4">
        <v>23</v>
      </c>
      <c r="K120" s="4">
        <v>2</v>
      </c>
    </row>
    <row r="121" spans="1:11" x14ac:dyDescent="0.3">
      <c r="A121" s="34">
        <v>26</v>
      </c>
      <c r="B121" s="4">
        <v>137</v>
      </c>
      <c r="C121" s="4">
        <v>67</v>
      </c>
      <c r="D121" s="4">
        <v>44</v>
      </c>
      <c r="E121" s="4">
        <v>42</v>
      </c>
      <c r="F121" s="4">
        <v>19</v>
      </c>
      <c r="G121" s="4">
        <v>90</v>
      </c>
      <c r="H121" s="4">
        <v>31</v>
      </c>
      <c r="I121" s="4">
        <v>6</v>
      </c>
      <c r="J121" s="4">
        <v>23</v>
      </c>
      <c r="K121" s="4">
        <v>2</v>
      </c>
    </row>
    <row r="122" spans="1:11" x14ac:dyDescent="0.3">
      <c r="A122" s="34">
        <v>27</v>
      </c>
      <c r="B122" s="4">
        <v>137</v>
      </c>
      <c r="C122" s="4">
        <v>67</v>
      </c>
      <c r="D122" s="4">
        <v>44</v>
      </c>
      <c r="E122" s="4">
        <v>42</v>
      </c>
      <c r="F122" s="4">
        <v>19</v>
      </c>
      <c r="G122" s="4">
        <v>90</v>
      </c>
      <c r="H122" s="4">
        <v>31</v>
      </c>
      <c r="I122" s="4">
        <v>6</v>
      </c>
      <c r="J122" s="4">
        <v>23</v>
      </c>
      <c r="K122" s="4">
        <v>2</v>
      </c>
    </row>
    <row r="123" spans="1:11" x14ac:dyDescent="0.3">
      <c r="A123" s="34">
        <v>28</v>
      </c>
      <c r="B123" s="4">
        <v>137</v>
      </c>
      <c r="C123" s="4">
        <v>67</v>
      </c>
      <c r="D123" s="4">
        <v>44</v>
      </c>
      <c r="E123" s="4">
        <v>42</v>
      </c>
      <c r="F123" s="4">
        <v>19</v>
      </c>
      <c r="G123" s="4">
        <v>90</v>
      </c>
      <c r="H123" s="4">
        <v>31</v>
      </c>
      <c r="I123" s="4">
        <v>6</v>
      </c>
      <c r="J123" s="4">
        <v>23</v>
      </c>
      <c r="K123" s="4">
        <v>2</v>
      </c>
    </row>
    <row r="124" spans="1:11" x14ac:dyDescent="0.3">
      <c r="A124" s="34">
        <v>29</v>
      </c>
      <c r="B124" s="4">
        <v>137</v>
      </c>
      <c r="C124" s="4">
        <v>63</v>
      </c>
      <c r="D124" s="4">
        <v>44</v>
      </c>
      <c r="E124" s="4">
        <v>42</v>
      </c>
      <c r="F124" s="4">
        <v>19</v>
      </c>
      <c r="G124" s="4">
        <v>90</v>
      </c>
      <c r="H124" s="4">
        <v>31</v>
      </c>
      <c r="I124" s="4">
        <v>6</v>
      </c>
      <c r="J124" s="4">
        <v>23</v>
      </c>
      <c r="K124" s="4">
        <v>2</v>
      </c>
    </row>
    <row r="125" spans="1:11" x14ac:dyDescent="0.3">
      <c r="A125" s="34">
        <v>30</v>
      </c>
      <c r="B125" s="4">
        <v>137</v>
      </c>
      <c r="C125" s="4">
        <v>63</v>
      </c>
      <c r="D125" s="4">
        <v>44</v>
      </c>
      <c r="E125" s="4">
        <v>42</v>
      </c>
      <c r="F125" s="4">
        <v>19</v>
      </c>
      <c r="G125" s="4">
        <v>90</v>
      </c>
      <c r="H125" s="4">
        <v>31</v>
      </c>
      <c r="I125" s="4">
        <v>6</v>
      </c>
      <c r="J125" s="4">
        <v>23</v>
      </c>
      <c r="K125" s="4">
        <v>2</v>
      </c>
    </row>
    <row r="126" spans="1:11" x14ac:dyDescent="0.3">
      <c r="A126" s="34">
        <v>31</v>
      </c>
      <c r="B126" s="4">
        <v>137</v>
      </c>
      <c r="C126" s="4">
        <v>63</v>
      </c>
      <c r="D126" s="4">
        <v>44</v>
      </c>
      <c r="E126" s="4">
        <v>42</v>
      </c>
      <c r="F126" s="4">
        <v>19</v>
      </c>
      <c r="G126" s="4">
        <v>90</v>
      </c>
      <c r="H126" s="4">
        <v>31</v>
      </c>
      <c r="I126" s="4">
        <v>6</v>
      </c>
      <c r="J126" s="4">
        <v>23</v>
      </c>
      <c r="K126" s="4">
        <v>2</v>
      </c>
    </row>
    <row r="127" spans="1:11" x14ac:dyDescent="0.3">
      <c r="A127" s="34">
        <v>32</v>
      </c>
      <c r="B127" s="4">
        <v>137</v>
      </c>
      <c r="C127" s="4">
        <v>63</v>
      </c>
      <c r="D127" s="4">
        <v>44</v>
      </c>
      <c r="E127" s="4">
        <v>42</v>
      </c>
      <c r="F127" s="4">
        <v>19</v>
      </c>
      <c r="G127" s="4">
        <v>90</v>
      </c>
      <c r="H127" s="4">
        <v>31</v>
      </c>
      <c r="I127" s="4">
        <v>6</v>
      </c>
      <c r="J127" s="4">
        <v>23</v>
      </c>
      <c r="K127" s="4">
        <v>2</v>
      </c>
    </row>
    <row r="128" spans="1:11" x14ac:dyDescent="0.3">
      <c r="A128" s="34">
        <v>33</v>
      </c>
      <c r="B128" s="4">
        <v>137</v>
      </c>
      <c r="C128" s="4">
        <v>63</v>
      </c>
      <c r="D128" s="4">
        <v>44</v>
      </c>
      <c r="E128" s="4">
        <v>42</v>
      </c>
      <c r="F128" s="4">
        <v>19</v>
      </c>
      <c r="G128" s="4">
        <v>90</v>
      </c>
      <c r="H128" s="4">
        <v>31</v>
      </c>
      <c r="I128" s="4">
        <v>6</v>
      </c>
      <c r="J128" s="4">
        <v>23</v>
      </c>
      <c r="K128" s="4">
        <v>2</v>
      </c>
    </row>
    <row r="129" spans="1:15" x14ac:dyDescent="0.3">
      <c r="A129" s="34">
        <v>34</v>
      </c>
      <c r="B129" s="4">
        <v>137</v>
      </c>
      <c r="C129" s="4">
        <v>63</v>
      </c>
      <c r="D129" s="4">
        <v>44</v>
      </c>
      <c r="E129" s="4">
        <v>42</v>
      </c>
      <c r="F129" s="4">
        <v>19</v>
      </c>
      <c r="G129" s="4">
        <v>90</v>
      </c>
      <c r="H129" s="4">
        <v>31</v>
      </c>
      <c r="I129" s="4">
        <v>6</v>
      </c>
      <c r="J129" s="4">
        <v>23</v>
      </c>
      <c r="K129" s="4">
        <v>2</v>
      </c>
    </row>
    <row r="130" spans="1:15" x14ac:dyDescent="0.3">
      <c r="A130" s="34">
        <v>35</v>
      </c>
      <c r="B130" s="4">
        <v>137</v>
      </c>
      <c r="C130" s="4">
        <v>63</v>
      </c>
      <c r="D130" s="4">
        <v>44</v>
      </c>
      <c r="E130" s="4">
        <v>42</v>
      </c>
      <c r="F130" s="4">
        <v>19</v>
      </c>
      <c r="G130" s="4">
        <v>90</v>
      </c>
      <c r="H130" s="4">
        <v>1</v>
      </c>
      <c r="I130" s="4">
        <v>6</v>
      </c>
      <c r="J130" s="4">
        <v>23</v>
      </c>
      <c r="K130" s="4">
        <v>2</v>
      </c>
    </row>
    <row r="131" spans="1:15" x14ac:dyDescent="0.3">
      <c r="A131" s="34">
        <v>36</v>
      </c>
      <c r="B131" s="4">
        <v>133</v>
      </c>
      <c r="C131" s="4">
        <v>63</v>
      </c>
      <c r="D131" s="4">
        <v>44</v>
      </c>
      <c r="E131" s="4">
        <v>42</v>
      </c>
      <c r="F131" s="4">
        <v>19</v>
      </c>
      <c r="G131" s="4">
        <v>90</v>
      </c>
      <c r="H131" s="4">
        <v>1</v>
      </c>
      <c r="I131" s="4">
        <v>6</v>
      </c>
      <c r="J131" s="4">
        <v>10</v>
      </c>
      <c r="K131" s="4">
        <v>2</v>
      </c>
    </row>
    <row r="132" spans="1:15" x14ac:dyDescent="0.3">
      <c r="A132" s="34">
        <v>37</v>
      </c>
      <c r="B132" s="4">
        <v>133</v>
      </c>
      <c r="C132" s="4">
        <v>63</v>
      </c>
      <c r="D132" s="4">
        <v>44</v>
      </c>
      <c r="E132" s="4">
        <v>41</v>
      </c>
      <c r="F132" s="4">
        <v>19</v>
      </c>
      <c r="G132" s="4">
        <v>53</v>
      </c>
      <c r="H132" s="4">
        <v>1</v>
      </c>
      <c r="I132" s="4">
        <v>6</v>
      </c>
      <c r="J132" s="4">
        <v>0</v>
      </c>
      <c r="K132" s="4">
        <v>0</v>
      </c>
    </row>
    <row r="133" spans="1:15" x14ac:dyDescent="0.3">
      <c r="A133" s="34">
        <v>38</v>
      </c>
      <c r="B133" s="4">
        <v>133</v>
      </c>
      <c r="C133" s="4">
        <v>63</v>
      </c>
      <c r="D133" s="4">
        <v>21</v>
      </c>
      <c r="E133" s="4">
        <v>41</v>
      </c>
      <c r="F133" s="4">
        <v>19</v>
      </c>
      <c r="G133" s="4">
        <v>53</v>
      </c>
      <c r="H133" s="4">
        <v>1</v>
      </c>
      <c r="I133" s="4">
        <v>0</v>
      </c>
      <c r="J133" s="4">
        <v>0</v>
      </c>
      <c r="K133" s="4">
        <v>0</v>
      </c>
    </row>
    <row r="134" spans="1:15" x14ac:dyDescent="0.3">
      <c r="A134" s="34">
        <v>39</v>
      </c>
      <c r="B134" s="4">
        <v>133</v>
      </c>
      <c r="C134" s="4">
        <v>63</v>
      </c>
      <c r="D134" s="4">
        <v>21</v>
      </c>
      <c r="E134" s="4">
        <v>41</v>
      </c>
      <c r="F134" s="4">
        <v>0</v>
      </c>
      <c r="G134" s="4">
        <v>0</v>
      </c>
      <c r="H134" s="4">
        <v>1</v>
      </c>
      <c r="I134" s="4">
        <v>0</v>
      </c>
      <c r="J134" s="4">
        <v>0</v>
      </c>
      <c r="K134" s="4">
        <v>0</v>
      </c>
    </row>
    <row r="135" spans="1:15" x14ac:dyDescent="0.3">
      <c r="A135" s="34">
        <v>40</v>
      </c>
      <c r="B135" s="4">
        <v>133</v>
      </c>
      <c r="C135" s="4">
        <v>18</v>
      </c>
      <c r="D135" s="4">
        <v>19</v>
      </c>
      <c r="E135" s="4">
        <v>0</v>
      </c>
      <c r="F135" s="4">
        <v>0</v>
      </c>
      <c r="G135" s="4">
        <v>0</v>
      </c>
      <c r="H135" s="4">
        <v>1</v>
      </c>
      <c r="I135" s="4">
        <v>0</v>
      </c>
      <c r="J135" s="4">
        <v>0</v>
      </c>
      <c r="K135" s="4">
        <v>0</v>
      </c>
    </row>
    <row r="136" spans="1:15" x14ac:dyDescent="0.3">
      <c r="A136" s="34">
        <v>41</v>
      </c>
      <c r="B136" s="4">
        <v>133</v>
      </c>
      <c r="C136" s="4">
        <v>0</v>
      </c>
      <c r="D136" s="4">
        <v>0</v>
      </c>
      <c r="E136" s="4">
        <v>0</v>
      </c>
      <c r="F136" s="4">
        <v>0</v>
      </c>
      <c r="G136" s="4">
        <v>0</v>
      </c>
      <c r="H136" s="4">
        <v>0</v>
      </c>
      <c r="I136" s="4">
        <v>0</v>
      </c>
      <c r="J136" s="4">
        <v>0</v>
      </c>
      <c r="K136" s="4">
        <v>0</v>
      </c>
    </row>
    <row r="137" spans="1:15" x14ac:dyDescent="0.3">
      <c r="A137" s="34">
        <v>42</v>
      </c>
      <c r="B137" s="4">
        <v>0</v>
      </c>
      <c r="C137" s="4">
        <v>0</v>
      </c>
      <c r="D137" s="4">
        <v>0</v>
      </c>
      <c r="E137" s="4">
        <v>0</v>
      </c>
      <c r="F137" s="4">
        <v>0</v>
      </c>
      <c r="G137" s="4">
        <v>0</v>
      </c>
      <c r="H137" s="4">
        <v>0</v>
      </c>
      <c r="I137" s="4">
        <v>0</v>
      </c>
      <c r="J137" s="4">
        <v>0</v>
      </c>
      <c r="K137" s="4">
        <v>0</v>
      </c>
    </row>
    <row r="139" spans="1:15" ht="28.8" x14ac:dyDescent="0.3">
      <c r="A139" s="4" t="s">
        <v>199</v>
      </c>
      <c r="B139" s="5" t="s">
        <v>63</v>
      </c>
      <c r="C139" s="5" t="s">
        <v>64</v>
      </c>
      <c r="D139" s="5" t="s">
        <v>65</v>
      </c>
      <c r="E139" s="5" t="s">
        <v>66</v>
      </c>
      <c r="F139" s="5" t="s">
        <v>67</v>
      </c>
      <c r="G139" s="5" t="s">
        <v>68</v>
      </c>
      <c r="H139" s="5" t="s">
        <v>69</v>
      </c>
      <c r="I139" s="5" t="s">
        <v>70</v>
      </c>
      <c r="J139" s="5" t="s">
        <v>71</v>
      </c>
      <c r="K139" s="5" t="s">
        <v>72</v>
      </c>
      <c r="L139" s="5" t="s">
        <v>1171</v>
      </c>
      <c r="M139" s="5" t="s">
        <v>1172</v>
      </c>
      <c r="N139" s="5" t="s">
        <v>202</v>
      </c>
      <c r="O139" s="5" t="s">
        <v>203</v>
      </c>
    </row>
    <row r="140" spans="1:15" x14ac:dyDescent="0.3">
      <c r="A140" s="5" t="s">
        <v>74</v>
      </c>
      <c r="B140" s="4">
        <v>137</v>
      </c>
      <c r="C140" s="4">
        <v>67</v>
      </c>
      <c r="D140" s="4">
        <v>44</v>
      </c>
      <c r="E140" s="4">
        <v>42</v>
      </c>
      <c r="F140" s="4">
        <v>19</v>
      </c>
      <c r="G140" s="4">
        <v>90</v>
      </c>
      <c r="H140" s="4">
        <v>0</v>
      </c>
      <c r="I140" s="4">
        <v>6</v>
      </c>
      <c r="J140" s="4">
        <v>23</v>
      </c>
      <c r="K140" s="4">
        <v>9</v>
      </c>
      <c r="L140" s="4">
        <v>437</v>
      </c>
      <c r="M140" s="4">
        <v>438</v>
      </c>
      <c r="N140" s="4">
        <v>1</v>
      </c>
      <c r="O140" s="4">
        <v>0.23</v>
      </c>
    </row>
    <row r="141" spans="1:15" x14ac:dyDescent="0.3">
      <c r="A141" s="5" t="s">
        <v>75</v>
      </c>
      <c r="B141" s="4">
        <v>137</v>
      </c>
      <c r="C141" s="4">
        <v>67</v>
      </c>
      <c r="D141" s="4">
        <v>44</v>
      </c>
      <c r="E141" s="4">
        <v>62</v>
      </c>
      <c r="F141" s="4">
        <v>20</v>
      </c>
      <c r="G141" s="4">
        <v>0</v>
      </c>
      <c r="H141" s="4">
        <v>31</v>
      </c>
      <c r="I141" s="4">
        <v>62</v>
      </c>
      <c r="J141" s="4">
        <v>23</v>
      </c>
      <c r="K141" s="4">
        <v>9</v>
      </c>
      <c r="L141" s="4">
        <v>455</v>
      </c>
      <c r="M141" s="4">
        <v>455</v>
      </c>
      <c r="N141" s="4">
        <v>0</v>
      </c>
      <c r="O141" s="4">
        <v>0</v>
      </c>
    </row>
    <row r="142" spans="1:15" x14ac:dyDescent="0.3">
      <c r="A142" s="5" t="s">
        <v>76</v>
      </c>
      <c r="B142" s="4">
        <v>137</v>
      </c>
      <c r="C142" s="4">
        <v>63</v>
      </c>
      <c r="D142" s="4">
        <v>44</v>
      </c>
      <c r="E142" s="4">
        <v>65</v>
      </c>
      <c r="F142" s="4">
        <v>0</v>
      </c>
      <c r="G142" s="4">
        <v>90</v>
      </c>
      <c r="H142" s="4">
        <v>31</v>
      </c>
      <c r="I142" s="4">
        <v>6</v>
      </c>
      <c r="J142" s="4">
        <v>23</v>
      </c>
      <c r="K142" s="4">
        <v>2</v>
      </c>
      <c r="L142" s="4">
        <v>461</v>
      </c>
      <c r="M142" s="4">
        <v>462</v>
      </c>
      <c r="N142" s="4">
        <v>1</v>
      </c>
      <c r="O142" s="4">
        <v>0.22</v>
      </c>
    </row>
    <row r="143" spans="1:15" x14ac:dyDescent="0.3">
      <c r="A143" s="5" t="s">
        <v>77</v>
      </c>
      <c r="B143" s="4">
        <v>137</v>
      </c>
      <c r="C143" s="4">
        <v>67</v>
      </c>
      <c r="D143" s="4">
        <v>51</v>
      </c>
      <c r="E143" s="4">
        <v>0</v>
      </c>
      <c r="F143" s="4">
        <v>20</v>
      </c>
      <c r="G143" s="4">
        <v>141</v>
      </c>
      <c r="H143" s="4">
        <v>31</v>
      </c>
      <c r="I143" s="4">
        <v>6</v>
      </c>
      <c r="J143" s="4">
        <v>23</v>
      </c>
      <c r="K143" s="4">
        <v>9</v>
      </c>
      <c r="L143" s="4">
        <v>485</v>
      </c>
      <c r="M143" s="4">
        <v>486</v>
      </c>
      <c r="N143" s="4">
        <v>1</v>
      </c>
      <c r="O143" s="4">
        <v>0.21</v>
      </c>
    </row>
    <row r="144" spans="1:15" x14ac:dyDescent="0.3">
      <c r="A144" s="5" t="s">
        <v>78</v>
      </c>
      <c r="B144" s="4">
        <v>137</v>
      </c>
      <c r="C144" s="4">
        <v>67</v>
      </c>
      <c r="D144" s="4">
        <v>0</v>
      </c>
      <c r="E144" s="4">
        <v>65</v>
      </c>
      <c r="F144" s="4">
        <v>58</v>
      </c>
      <c r="G144" s="4">
        <v>104</v>
      </c>
      <c r="H144" s="4">
        <v>31</v>
      </c>
      <c r="I144" s="4">
        <v>6</v>
      </c>
      <c r="J144" s="4">
        <v>23</v>
      </c>
      <c r="K144" s="4">
        <v>2</v>
      </c>
      <c r="L144" s="4">
        <v>493</v>
      </c>
      <c r="M144" s="4">
        <v>493</v>
      </c>
      <c r="N144" s="4">
        <v>0</v>
      </c>
      <c r="O144" s="4">
        <v>0</v>
      </c>
    </row>
    <row r="145" spans="1:15" x14ac:dyDescent="0.3">
      <c r="A145" s="5" t="s">
        <v>79</v>
      </c>
      <c r="B145" s="4">
        <v>148</v>
      </c>
      <c r="C145" s="4">
        <v>0</v>
      </c>
      <c r="D145" s="4">
        <v>44</v>
      </c>
      <c r="E145" s="4">
        <v>83</v>
      </c>
      <c r="F145" s="4">
        <v>20</v>
      </c>
      <c r="G145" s="4">
        <v>90</v>
      </c>
      <c r="H145" s="4">
        <v>31</v>
      </c>
      <c r="I145" s="4">
        <v>62</v>
      </c>
      <c r="J145" s="4">
        <v>23</v>
      </c>
      <c r="K145" s="4">
        <v>2</v>
      </c>
      <c r="L145" s="4">
        <v>503</v>
      </c>
      <c r="M145" s="4">
        <v>504</v>
      </c>
      <c r="N145" s="4">
        <v>1</v>
      </c>
      <c r="O145" s="4">
        <v>0.2</v>
      </c>
    </row>
    <row r="146" spans="1:15" x14ac:dyDescent="0.3">
      <c r="A146" s="5" t="s">
        <v>80</v>
      </c>
      <c r="B146" s="4">
        <v>133</v>
      </c>
      <c r="C146" s="4">
        <v>67</v>
      </c>
      <c r="D146" s="4">
        <v>56</v>
      </c>
      <c r="E146" s="4">
        <v>65</v>
      </c>
      <c r="F146" s="4">
        <v>20</v>
      </c>
      <c r="G146" s="4">
        <v>90</v>
      </c>
      <c r="H146" s="4">
        <v>31</v>
      </c>
      <c r="I146" s="4">
        <v>6</v>
      </c>
      <c r="J146" s="4">
        <v>23</v>
      </c>
      <c r="K146" s="4">
        <v>0</v>
      </c>
      <c r="L146" s="4">
        <v>491</v>
      </c>
      <c r="M146" s="4">
        <v>492</v>
      </c>
      <c r="N146" s="4">
        <v>1</v>
      </c>
      <c r="O146" s="4">
        <v>0.2</v>
      </c>
    </row>
    <row r="147" spans="1:15" x14ac:dyDescent="0.3">
      <c r="A147" s="5" t="s">
        <v>81</v>
      </c>
      <c r="B147" s="4">
        <v>137</v>
      </c>
      <c r="C147" s="4">
        <v>70</v>
      </c>
      <c r="D147" s="4">
        <v>51</v>
      </c>
      <c r="E147" s="4">
        <v>65</v>
      </c>
      <c r="F147" s="4">
        <v>19</v>
      </c>
      <c r="G147" s="4">
        <v>104</v>
      </c>
      <c r="H147" s="4">
        <v>31</v>
      </c>
      <c r="I147" s="4">
        <v>6</v>
      </c>
      <c r="J147" s="4">
        <v>0</v>
      </c>
      <c r="K147" s="4">
        <v>2</v>
      </c>
      <c r="L147" s="4">
        <v>485</v>
      </c>
      <c r="M147" s="4">
        <v>485</v>
      </c>
      <c r="N147" s="4">
        <v>0</v>
      </c>
      <c r="O147" s="4">
        <v>0</v>
      </c>
    </row>
    <row r="148" spans="1:15" x14ac:dyDescent="0.3">
      <c r="A148" s="5" t="s">
        <v>82</v>
      </c>
      <c r="B148" s="4">
        <v>153</v>
      </c>
      <c r="C148" s="4">
        <v>67</v>
      </c>
      <c r="D148" s="4">
        <v>51</v>
      </c>
      <c r="E148" s="4">
        <v>42</v>
      </c>
      <c r="F148" s="4">
        <v>20</v>
      </c>
      <c r="G148" s="4">
        <v>90</v>
      </c>
      <c r="H148" s="4">
        <v>31</v>
      </c>
      <c r="I148" s="4">
        <v>0</v>
      </c>
      <c r="J148" s="4">
        <v>23</v>
      </c>
      <c r="K148" s="4">
        <v>2</v>
      </c>
      <c r="L148" s="4">
        <v>479</v>
      </c>
      <c r="M148" s="4">
        <v>480</v>
      </c>
      <c r="N148" s="4">
        <v>1</v>
      </c>
      <c r="O148" s="4">
        <v>0.21</v>
      </c>
    </row>
    <row r="149" spans="1:15" x14ac:dyDescent="0.3">
      <c r="A149" s="5" t="s">
        <v>83</v>
      </c>
      <c r="B149" s="4">
        <v>148</v>
      </c>
      <c r="C149" s="4">
        <v>67</v>
      </c>
      <c r="D149" s="4">
        <v>44</v>
      </c>
      <c r="E149" s="4">
        <v>77</v>
      </c>
      <c r="F149" s="4">
        <v>19</v>
      </c>
      <c r="G149" s="4">
        <v>90</v>
      </c>
      <c r="H149" s="4">
        <v>1</v>
      </c>
      <c r="I149" s="4">
        <v>6</v>
      </c>
      <c r="J149" s="4">
        <v>23</v>
      </c>
      <c r="K149" s="4">
        <v>2</v>
      </c>
      <c r="L149" s="4">
        <v>477</v>
      </c>
      <c r="M149" s="4">
        <v>478</v>
      </c>
      <c r="N149" s="4">
        <v>1</v>
      </c>
      <c r="O149" s="4">
        <v>0.21</v>
      </c>
    </row>
    <row r="150" spans="1:15" x14ac:dyDescent="0.3">
      <c r="A150" s="5" t="s">
        <v>84</v>
      </c>
      <c r="B150" s="4">
        <v>148</v>
      </c>
      <c r="C150" s="4">
        <v>67</v>
      </c>
      <c r="D150" s="4">
        <v>56</v>
      </c>
      <c r="E150" s="4">
        <v>62</v>
      </c>
      <c r="F150" s="4">
        <v>19</v>
      </c>
      <c r="G150" s="4">
        <v>53</v>
      </c>
      <c r="H150" s="4">
        <v>31</v>
      </c>
      <c r="I150" s="4">
        <v>6</v>
      </c>
      <c r="J150" s="4">
        <v>23</v>
      </c>
      <c r="K150" s="4">
        <v>2</v>
      </c>
      <c r="L150" s="4">
        <v>467</v>
      </c>
      <c r="M150" s="4">
        <v>469</v>
      </c>
      <c r="N150" s="4">
        <v>2</v>
      </c>
      <c r="O150" s="4">
        <v>0.43</v>
      </c>
    </row>
    <row r="151" spans="1:15" x14ac:dyDescent="0.3">
      <c r="A151" s="5" t="s">
        <v>85</v>
      </c>
      <c r="B151" s="4">
        <v>137</v>
      </c>
      <c r="C151" s="4">
        <v>70</v>
      </c>
      <c r="D151" s="4">
        <v>44</v>
      </c>
      <c r="E151" s="4">
        <v>42</v>
      </c>
      <c r="F151" s="4">
        <v>19</v>
      </c>
      <c r="G151" s="4">
        <v>90</v>
      </c>
      <c r="H151" s="4">
        <v>31</v>
      </c>
      <c r="I151" s="4">
        <v>6</v>
      </c>
      <c r="J151" s="4">
        <v>23</v>
      </c>
      <c r="K151" s="4">
        <v>9</v>
      </c>
      <c r="L151" s="4">
        <v>471</v>
      </c>
      <c r="M151" s="4">
        <v>472</v>
      </c>
      <c r="N151" s="4">
        <v>1</v>
      </c>
      <c r="O151" s="4">
        <v>0.21</v>
      </c>
    </row>
    <row r="152" spans="1:15" x14ac:dyDescent="0.3">
      <c r="A152" s="5" t="s">
        <v>86</v>
      </c>
      <c r="B152" s="4">
        <v>148</v>
      </c>
      <c r="C152" s="4">
        <v>67</v>
      </c>
      <c r="D152" s="4">
        <v>44</v>
      </c>
      <c r="E152" s="4">
        <v>41</v>
      </c>
      <c r="F152" s="4">
        <v>19</v>
      </c>
      <c r="G152" s="4">
        <v>90</v>
      </c>
      <c r="H152" s="4">
        <v>31</v>
      </c>
      <c r="I152" s="4">
        <v>6</v>
      </c>
      <c r="J152" s="4">
        <v>23</v>
      </c>
      <c r="K152" s="4">
        <v>2</v>
      </c>
      <c r="L152" s="4">
        <v>471</v>
      </c>
      <c r="M152" s="4">
        <v>473</v>
      </c>
      <c r="N152" s="4">
        <v>2</v>
      </c>
      <c r="O152" s="4">
        <v>0.42</v>
      </c>
    </row>
    <row r="153" spans="1:15" x14ac:dyDescent="0.3">
      <c r="A153" s="5" t="s">
        <v>87</v>
      </c>
      <c r="B153" s="4">
        <v>137</v>
      </c>
      <c r="C153" s="4">
        <v>63</v>
      </c>
      <c r="D153" s="4">
        <v>21</v>
      </c>
      <c r="E153" s="4">
        <v>62</v>
      </c>
      <c r="F153" s="4">
        <v>19</v>
      </c>
      <c r="G153" s="4">
        <v>90</v>
      </c>
      <c r="H153" s="4">
        <v>31</v>
      </c>
      <c r="I153" s="4">
        <v>6</v>
      </c>
      <c r="J153" s="4">
        <v>23</v>
      </c>
      <c r="K153" s="4">
        <v>2</v>
      </c>
      <c r="L153" s="4">
        <v>454</v>
      </c>
      <c r="M153" s="4">
        <v>456</v>
      </c>
      <c r="N153" s="4">
        <v>2</v>
      </c>
      <c r="O153" s="4">
        <v>0.44</v>
      </c>
    </row>
    <row r="154" spans="1:15" x14ac:dyDescent="0.3">
      <c r="A154" s="5" t="s">
        <v>88</v>
      </c>
      <c r="B154" s="4">
        <v>137</v>
      </c>
      <c r="C154" s="4">
        <v>63</v>
      </c>
      <c r="D154" s="4">
        <v>44</v>
      </c>
      <c r="E154" s="4">
        <v>42</v>
      </c>
      <c r="F154" s="4">
        <v>19</v>
      </c>
      <c r="G154" s="4">
        <v>90</v>
      </c>
      <c r="H154" s="4">
        <v>31</v>
      </c>
      <c r="I154" s="4">
        <v>6</v>
      </c>
      <c r="J154" s="4">
        <v>23</v>
      </c>
      <c r="K154" s="4">
        <v>2</v>
      </c>
      <c r="L154" s="4">
        <v>457</v>
      </c>
      <c r="M154" s="4">
        <v>459</v>
      </c>
      <c r="N154" s="4">
        <v>2</v>
      </c>
      <c r="O154" s="4">
        <v>0.44</v>
      </c>
    </row>
    <row r="155" spans="1:15" x14ac:dyDescent="0.3">
      <c r="A155" s="5" t="s">
        <v>89</v>
      </c>
      <c r="B155" s="4">
        <v>133</v>
      </c>
      <c r="C155" s="4">
        <v>67</v>
      </c>
      <c r="D155" s="4">
        <v>44</v>
      </c>
      <c r="E155" s="4">
        <v>53</v>
      </c>
      <c r="F155" s="4">
        <v>19</v>
      </c>
      <c r="G155" s="4">
        <v>90</v>
      </c>
      <c r="H155" s="4">
        <v>31</v>
      </c>
      <c r="I155" s="4">
        <v>6</v>
      </c>
      <c r="J155" s="4">
        <v>23</v>
      </c>
      <c r="K155" s="4">
        <v>2</v>
      </c>
      <c r="L155" s="4">
        <v>468</v>
      </c>
      <c r="M155" s="4">
        <v>469</v>
      </c>
      <c r="N155" s="4">
        <v>1</v>
      </c>
      <c r="O155" s="4">
        <v>0.21</v>
      </c>
    </row>
    <row r="156" spans="1:15" x14ac:dyDescent="0.3">
      <c r="A156" s="5" t="s">
        <v>90</v>
      </c>
      <c r="B156" s="4">
        <v>137</v>
      </c>
      <c r="C156" s="4">
        <v>63</v>
      </c>
      <c r="D156" s="4">
        <v>44</v>
      </c>
      <c r="E156" s="4">
        <v>62</v>
      </c>
      <c r="F156" s="4">
        <v>20</v>
      </c>
      <c r="G156" s="4">
        <v>90</v>
      </c>
      <c r="H156" s="4">
        <v>31</v>
      </c>
      <c r="I156" s="4">
        <v>6</v>
      </c>
      <c r="J156" s="4">
        <v>23</v>
      </c>
      <c r="K156" s="4">
        <v>2</v>
      </c>
      <c r="L156" s="4">
        <v>478</v>
      </c>
      <c r="M156" s="4">
        <v>479</v>
      </c>
      <c r="N156" s="4">
        <v>1</v>
      </c>
      <c r="O156" s="4">
        <v>0.21</v>
      </c>
    </row>
    <row r="157" spans="1:15" x14ac:dyDescent="0.3">
      <c r="A157" s="5" t="s">
        <v>91</v>
      </c>
      <c r="B157" s="4">
        <v>137</v>
      </c>
      <c r="C157" s="4">
        <v>67</v>
      </c>
      <c r="D157" s="4">
        <v>44</v>
      </c>
      <c r="E157" s="4">
        <v>65</v>
      </c>
      <c r="F157" s="4">
        <v>19</v>
      </c>
      <c r="G157" s="4">
        <v>90</v>
      </c>
      <c r="H157" s="4">
        <v>31</v>
      </c>
      <c r="I157" s="4">
        <v>6</v>
      </c>
      <c r="J157" s="4">
        <v>10</v>
      </c>
      <c r="K157" s="4">
        <v>2</v>
      </c>
      <c r="L157" s="4">
        <v>471</v>
      </c>
      <c r="M157" s="4">
        <v>472</v>
      </c>
      <c r="N157" s="4">
        <v>1</v>
      </c>
      <c r="O157" s="4">
        <v>0.21</v>
      </c>
    </row>
    <row r="158" spans="1:15" x14ac:dyDescent="0.3">
      <c r="A158" s="5" t="s">
        <v>92</v>
      </c>
      <c r="B158" s="4">
        <v>137</v>
      </c>
      <c r="C158" s="4">
        <v>67</v>
      </c>
      <c r="D158" s="4">
        <v>51</v>
      </c>
      <c r="E158" s="4">
        <v>65</v>
      </c>
      <c r="F158" s="4">
        <v>19</v>
      </c>
      <c r="G158" s="4">
        <v>90</v>
      </c>
      <c r="H158" s="4">
        <v>31</v>
      </c>
      <c r="I158" s="4">
        <v>6</v>
      </c>
      <c r="J158" s="4">
        <v>23</v>
      </c>
      <c r="K158" s="4">
        <v>2</v>
      </c>
      <c r="L158" s="4">
        <v>491</v>
      </c>
      <c r="M158" s="4">
        <v>492</v>
      </c>
      <c r="N158" s="4">
        <v>1</v>
      </c>
      <c r="O158" s="4">
        <v>0.2</v>
      </c>
    </row>
    <row r="159" spans="1:15" x14ac:dyDescent="0.3">
      <c r="A159" s="5" t="s">
        <v>93</v>
      </c>
      <c r="B159" s="4">
        <v>137</v>
      </c>
      <c r="C159" s="4">
        <v>67</v>
      </c>
      <c r="D159" s="4">
        <v>44</v>
      </c>
      <c r="E159" s="4">
        <v>42</v>
      </c>
      <c r="F159" s="4">
        <v>19</v>
      </c>
      <c r="G159" s="4">
        <v>90</v>
      </c>
      <c r="H159" s="4">
        <v>1</v>
      </c>
      <c r="I159" s="4">
        <v>6</v>
      </c>
      <c r="J159" s="4">
        <v>23</v>
      </c>
      <c r="K159" s="4">
        <v>72</v>
      </c>
      <c r="L159" s="4">
        <v>501</v>
      </c>
      <c r="M159" s="4">
        <v>502</v>
      </c>
      <c r="N159" s="4">
        <v>1</v>
      </c>
      <c r="O159" s="4">
        <v>0.2</v>
      </c>
    </row>
    <row r="160" spans="1:15" x14ac:dyDescent="0.3">
      <c r="A160" s="5" t="s">
        <v>94</v>
      </c>
      <c r="B160" s="4">
        <v>148</v>
      </c>
      <c r="C160" s="4">
        <v>67</v>
      </c>
      <c r="D160" s="4">
        <v>44</v>
      </c>
      <c r="E160" s="4">
        <v>42</v>
      </c>
      <c r="F160" s="4">
        <v>19</v>
      </c>
      <c r="G160" s="4">
        <v>90</v>
      </c>
      <c r="H160" s="4">
        <v>31</v>
      </c>
      <c r="I160" s="4">
        <v>6</v>
      </c>
      <c r="J160" s="4">
        <v>43</v>
      </c>
      <c r="K160" s="4">
        <v>0</v>
      </c>
      <c r="L160" s="4">
        <v>490</v>
      </c>
      <c r="M160" s="4">
        <v>492</v>
      </c>
      <c r="N160" s="4">
        <v>2</v>
      </c>
      <c r="O160" s="4">
        <v>0.41</v>
      </c>
    </row>
    <row r="161" spans="1:15" x14ac:dyDescent="0.3">
      <c r="A161" s="5" t="s">
        <v>95</v>
      </c>
      <c r="B161" s="4">
        <v>137</v>
      </c>
      <c r="C161" s="4">
        <v>63</v>
      </c>
      <c r="D161" s="4">
        <v>44</v>
      </c>
      <c r="E161" s="4">
        <v>42</v>
      </c>
      <c r="F161" s="4">
        <v>19</v>
      </c>
      <c r="G161" s="4">
        <v>90</v>
      </c>
      <c r="H161" s="4">
        <v>31</v>
      </c>
      <c r="I161" s="4">
        <v>63</v>
      </c>
      <c r="J161" s="4">
        <v>0</v>
      </c>
      <c r="K161" s="4">
        <v>2</v>
      </c>
      <c r="L161" s="4">
        <v>491</v>
      </c>
      <c r="M161" s="4">
        <v>493</v>
      </c>
      <c r="N161" s="4">
        <v>2</v>
      </c>
      <c r="O161" s="4">
        <v>0.41</v>
      </c>
    </row>
    <row r="162" spans="1:15" x14ac:dyDescent="0.3">
      <c r="A162" s="5" t="s">
        <v>96</v>
      </c>
      <c r="B162" s="4">
        <v>137</v>
      </c>
      <c r="C162" s="4">
        <v>67</v>
      </c>
      <c r="D162" s="4">
        <v>44</v>
      </c>
      <c r="E162" s="4">
        <v>42</v>
      </c>
      <c r="F162" s="4">
        <v>19</v>
      </c>
      <c r="G162" s="4">
        <v>90</v>
      </c>
      <c r="H162" s="4">
        <v>86</v>
      </c>
      <c r="I162" s="4">
        <v>0</v>
      </c>
      <c r="J162" s="4">
        <v>23</v>
      </c>
      <c r="K162" s="4">
        <v>2</v>
      </c>
      <c r="L162" s="4">
        <v>510</v>
      </c>
      <c r="M162" s="4">
        <v>511</v>
      </c>
      <c r="N162" s="4">
        <v>1</v>
      </c>
      <c r="O162" s="4">
        <v>0.2</v>
      </c>
    </row>
    <row r="163" spans="1:15" x14ac:dyDescent="0.3">
      <c r="A163" s="5" t="s">
        <v>97</v>
      </c>
      <c r="B163" s="4">
        <v>137</v>
      </c>
      <c r="C163" s="4">
        <v>67</v>
      </c>
      <c r="D163" s="4">
        <v>44</v>
      </c>
      <c r="E163" s="4">
        <v>62</v>
      </c>
      <c r="F163" s="4">
        <v>19</v>
      </c>
      <c r="G163" s="4">
        <v>141</v>
      </c>
      <c r="H163" s="4">
        <v>1</v>
      </c>
      <c r="I163" s="4">
        <v>6</v>
      </c>
      <c r="J163" s="4">
        <v>23</v>
      </c>
      <c r="K163" s="4">
        <v>2</v>
      </c>
      <c r="L163" s="4">
        <v>502</v>
      </c>
      <c r="M163" s="4">
        <v>503</v>
      </c>
      <c r="N163" s="4">
        <v>1</v>
      </c>
      <c r="O163" s="4">
        <v>0.2</v>
      </c>
    </row>
    <row r="164" spans="1:15" x14ac:dyDescent="0.3">
      <c r="A164" s="5" t="s">
        <v>98</v>
      </c>
      <c r="B164" s="4">
        <v>137</v>
      </c>
      <c r="C164" s="4">
        <v>63</v>
      </c>
      <c r="D164" s="4">
        <v>44</v>
      </c>
      <c r="E164" s="4">
        <v>42</v>
      </c>
      <c r="F164" s="4">
        <v>159</v>
      </c>
      <c r="G164" s="4">
        <v>0</v>
      </c>
      <c r="H164" s="4">
        <v>1</v>
      </c>
      <c r="I164" s="4">
        <v>6</v>
      </c>
      <c r="J164" s="4">
        <v>23</v>
      </c>
      <c r="K164" s="4">
        <v>9</v>
      </c>
      <c r="L164" s="4">
        <v>484</v>
      </c>
      <c r="M164" s="4">
        <v>485</v>
      </c>
      <c r="N164" s="4">
        <v>1</v>
      </c>
      <c r="O164" s="4">
        <v>0.21</v>
      </c>
    </row>
    <row r="165" spans="1:15" x14ac:dyDescent="0.3">
      <c r="A165" s="5" t="s">
        <v>99</v>
      </c>
      <c r="B165" s="4">
        <v>133</v>
      </c>
      <c r="C165" s="4">
        <v>67</v>
      </c>
      <c r="D165" s="4">
        <v>44</v>
      </c>
      <c r="E165" s="4">
        <v>83</v>
      </c>
      <c r="F165" s="4">
        <v>0</v>
      </c>
      <c r="G165" s="4">
        <v>90</v>
      </c>
      <c r="H165" s="4">
        <v>31</v>
      </c>
      <c r="I165" s="4">
        <v>6</v>
      </c>
      <c r="J165" s="4">
        <v>23</v>
      </c>
      <c r="K165" s="4">
        <v>0</v>
      </c>
      <c r="L165" s="4">
        <v>477</v>
      </c>
      <c r="M165" s="4">
        <v>478</v>
      </c>
      <c r="N165" s="4">
        <v>1</v>
      </c>
      <c r="O165" s="4">
        <v>0.21</v>
      </c>
    </row>
    <row r="166" spans="1:15" x14ac:dyDescent="0.3">
      <c r="A166" s="5" t="s">
        <v>100</v>
      </c>
      <c r="B166" s="4">
        <v>137</v>
      </c>
      <c r="C166" s="4">
        <v>63</v>
      </c>
      <c r="D166" s="4">
        <v>56</v>
      </c>
      <c r="E166" s="4">
        <v>0</v>
      </c>
      <c r="F166" s="4">
        <v>19</v>
      </c>
      <c r="G166" s="4">
        <v>90</v>
      </c>
      <c r="H166" s="4">
        <v>31</v>
      </c>
      <c r="I166" s="4">
        <v>62</v>
      </c>
      <c r="J166" s="4">
        <v>0</v>
      </c>
      <c r="K166" s="4">
        <v>2</v>
      </c>
      <c r="L166" s="4">
        <v>460</v>
      </c>
      <c r="M166" s="4">
        <v>462</v>
      </c>
      <c r="N166" s="4">
        <v>2</v>
      </c>
      <c r="O166" s="4">
        <v>0.43</v>
      </c>
    </row>
    <row r="167" spans="1:15" x14ac:dyDescent="0.3">
      <c r="A167" s="5" t="s">
        <v>101</v>
      </c>
      <c r="B167" s="4">
        <v>133</v>
      </c>
      <c r="C167" s="4">
        <v>111</v>
      </c>
      <c r="D167" s="4">
        <v>19</v>
      </c>
      <c r="E167" s="4">
        <v>42</v>
      </c>
      <c r="F167" s="4">
        <v>19</v>
      </c>
      <c r="G167" s="4">
        <v>90</v>
      </c>
      <c r="H167" s="4">
        <v>31</v>
      </c>
      <c r="I167" s="4">
        <v>0</v>
      </c>
      <c r="J167" s="4">
        <v>23</v>
      </c>
      <c r="K167" s="4">
        <v>2</v>
      </c>
      <c r="L167" s="4">
        <v>470</v>
      </c>
      <c r="M167" s="4">
        <v>471</v>
      </c>
      <c r="N167" s="4">
        <v>1</v>
      </c>
      <c r="O167" s="4">
        <v>0.21</v>
      </c>
    </row>
    <row r="168" spans="1:15" x14ac:dyDescent="0.3">
      <c r="A168" s="5" t="s">
        <v>102</v>
      </c>
      <c r="B168" s="4">
        <v>181</v>
      </c>
      <c r="C168" s="4">
        <v>18</v>
      </c>
      <c r="D168" s="4">
        <v>44</v>
      </c>
      <c r="E168" s="4">
        <v>42</v>
      </c>
      <c r="F168" s="4">
        <v>19</v>
      </c>
      <c r="G168" s="4">
        <v>141</v>
      </c>
      <c r="H168" s="4">
        <v>0</v>
      </c>
      <c r="I168" s="4">
        <v>6</v>
      </c>
      <c r="J168" s="4">
        <v>23</v>
      </c>
      <c r="K168" s="4">
        <v>2</v>
      </c>
      <c r="L168" s="4">
        <v>476</v>
      </c>
      <c r="M168" s="4">
        <v>478</v>
      </c>
      <c r="N168" s="4">
        <v>2</v>
      </c>
      <c r="O168" s="4">
        <v>0.42</v>
      </c>
    </row>
    <row r="169" spans="1:15" x14ac:dyDescent="0.3">
      <c r="A169" s="5" t="s">
        <v>103</v>
      </c>
      <c r="B169" s="4">
        <v>133</v>
      </c>
      <c r="C169" s="4">
        <v>63</v>
      </c>
      <c r="D169" s="4">
        <v>44</v>
      </c>
      <c r="E169" s="4">
        <v>53</v>
      </c>
      <c r="F169" s="4">
        <v>58</v>
      </c>
      <c r="G169" s="4">
        <v>0</v>
      </c>
      <c r="H169" s="4">
        <v>31</v>
      </c>
      <c r="I169" s="4">
        <v>6</v>
      </c>
      <c r="J169" s="4">
        <v>23</v>
      </c>
      <c r="K169" s="4">
        <v>72</v>
      </c>
      <c r="L169" s="4">
        <v>483</v>
      </c>
      <c r="M169" s="4">
        <v>483</v>
      </c>
      <c r="N169" s="4">
        <v>0</v>
      </c>
      <c r="O169" s="4">
        <v>0</v>
      </c>
    </row>
    <row r="170" spans="1:15" x14ac:dyDescent="0.3">
      <c r="A170" s="5" t="s">
        <v>104</v>
      </c>
      <c r="B170" s="4">
        <v>133</v>
      </c>
      <c r="C170" s="4">
        <v>63</v>
      </c>
      <c r="D170" s="4">
        <v>44</v>
      </c>
      <c r="E170" s="4">
        <v>83</v>
      </c>
      <c r="F170" s="4">
        <v>0</v>
      </c>
      <c r="G170" s="4">
        <v>90</v>
      </c>
      <c r="H170" s="4">
        <v>31</v>
      </c>
      <c r="I170" s="4">
        <v>6</v>
      </c>
      <c r="J170" s="4">
        <v>43</v>
      </c>
      <c r="K170" s="4">
        <v>2</v>
      </c>
      <c r="L170" s="4">
        <v>495</v>
      </c>
      <c r="M170" s="4">
        <v>497</v>
      </c>
      <c r="N170" s="4">
        <v>2</v>
      </c>
      <c r="O170" s="4">
        <v>0.4</v>
      </c>
    </row>
    <row r="171" spans="1:15" x14ac:dyDescent="0.3">
      <c r="A171" s="5" t="s">
        <v>105</v>
      </c>
      <c r="B171" s="4">
        <v>137</v>
      </c>
      <c r="C171" s="4">
        <v>67</v>
      </c>
      <c r="D171" s="4">
        <v>56</v>
      </c>
      <c r="E171" s="4">
        <v>0</v>
      </c>
      <c r="F171" s="4">
        <v>19</v>
      </c>
      <c r="G171" s="4">
        <v>90</v>
      </c>
      <c r="H171" s="4">
        <v>31</v>
      </c>
      <c r="I171" s="4">
        <v>63</v>
      </c>
      <c r="J171" s="4">
        <v>23</v>
      </c>
      <c r="K171" s="4">
        <v>2</v>
      </c>
      <c r="L171" s="4">
        <v>488</v>
      </c>
      <c r="M171" s="4">
        <v>490</v>
      </c>
      <c r="N171" s="4">
        <v>2</v>
      </c>
      <c r="O171" s="4">
        <v>0.41</v>
      </c>
    </row>
    <row r="172" spans="1:15" x14ac:dyDescent="0.3">
      <c r="A172" s="5" t="s">
        <v>106</v>
      </c>
      <c r="B172" s="4">
        <v>137</v>
      </c>
      <c r="C172" s="4">
        <v>70</v>
      </c>
      <c r="D172" s="4">
        <v>0</v>
      </c>
      <c r="E172" s="4">
        <v>42</v>
      </c>
      <c r="F172" s="4">
        <v>19</v>
      </c>
      <c r="G172" s="4">
        <v>90</v>
      </c>
      <c r="H172" s="4">
        <v>86</v>
      </c>
      <c r="I172" s="4">
        <v>6</v>
      </c>
      <c r="J172" s="4">
        <v>23</v>
      </c>
      <c r="K172" s="4">
        <v>9</v>
      </c>
      <c r="L172" s="4">
        <v>482</v>
      </c>
      <c r="M172" s="4">
        <v>483</v>
      </c>
      <c r="N172" s="4">
        <v>1</v>
      </c>
      <c r="O172" s="4">
        <v>0.21</v>
      </c>
    </row>
    <row r="173" spans="1:15" x14ac:dyDescent="0.3">
      <c r="A173" s="5" t="s">
        <v>107</v>
      </c>
      <c r="B173" s="4">
        <v>153</v>
      </c>
      <c r="C173" s="4">
        <v>0</v>
      </c>
      <c r="D173" s="4">
        <v>44</v>
      </c>
      <c r="E173" s="4">
        <v>62</v>
      </c>
      <c r="F173" s="4">
        <v>19</v>
      </c>
      <c r="G173" s="4">
        <v>141</v>
      </c>
      <c r="H173" s="4">
        <v>31</v>
      </c>
      <c r="I173" s="4">
        <v>6</v>
      </c>
      <c r="J173" s="4">
        <v>23</v>
      </c>
      <c r="K173" s="4">
        <v>0</v>
      </c>
      <c r="L173" s="4">
        <v>479</v>
      </c>
      <c r="M173" s="4">
        <v>480</v>
      </c>
      <c r="N173" s="4">
        <v>1</v>
      </c>
      <c r="O173" s="4">
        <v>0.21</v>
      </c>
    </row>
    <row r="174" spans="1:15" x14ac:dyDescent="0.3">
      <c r="A174" s="5" t="s">
        <v>108</v>
      </c>
      <c r="B174" s="4">
        <v>0</v>
      </c>
      <c r="C174" s="4">
        <v>67</v>
      </c>
      <c r="D174" s="4">
        <v>44</v>
      </c>
      <c r="E174" s="4">
        <v>42</v>
      </c>
      <c r="F174" s="4">
        <v>159</v>
      </c>
      <c r="G174" s="4">
        <v>90</v>
      </c>
      <c r="H174" s="4">
        <v>31</v>
      </c>
      <c r="I174" s="4">
        <v>62</v>
      </c>
      <c r="J174" s="4">
        <v>0</v>
      </c>
      <c r="K174" s="4">
        <v>0</v>
      </c>
      <c r="L174" s="4">
        <v>495</v>
      </c>
      <c r="M174" s="4">
        <v>496</v>
      </c>
      <c r="N174" s="4">
        <v>1</v>
      </c>
      <c r="O174" s="4">
        <v>0.2</v>
      </c>
    </row>
    <row r="175" spans="1:15" x14ac:dyDescent="0.3">
      <c r="A175" s="5" t="s">
        <v>109</v>
      </c>
      <c r="B175" s="4">
        <v>137</v>
      </c>
      <c r="C175" s="4">
        <v>67</v>
      </c>
      <c r="D175" s="4">
        <v>44</v>
      </c>
      <c r="E175" s="4">
        <v>83</v>
      </c>
      <c r="F175" s="4">
        <v>19</v>
      </c>
      <c r="G175" s="4">
        <v>90</v>
      </c>
      <c r="H175" s="4">
        <v>31</v>
      </c>
      <c r="I175" s="4">
        <v>0</v>
      </c>
      <c r="J175" s="4">
        <v>0</v>
      </c>
      <c r="K175" s="4">
        <v>2</v>
      </c>
      <c r="L175" s="4">
        <v>473</v>
      </c>
      <c r="M175" s="4">
        <v>474</v>
      </c>
      <c r="N175" s="4">
        <v>1</v>
      </c>
      <c r="O175" s="4">
        <v>0.21</v>
      </c>
    </row>
    <row r="176" spans="1:15" x14ac:dyDescent="0.3">
      <c r="A176" s="5" t="s">
        <v>110</v>
      </c>
      <c r="B176" s="4">
        <v>137</v>
      </c>
      <c r="C176" s="4">
        <v>63</v>
      </c>
      <c r="D176" s="4">
        <v>56</v>
      </c>
      <c r="E176" s="4">
        <v>62</v>
      </c>
      <c r="F176" s="4">
        <v>19</v>
      </c>
      <c r="G176" s="4">
        <v>104</v>
      </c>
      <c r="H176" s="4">
        <v>1</v>
      </c>
      <c r="I176" s="4">
        <v>0</v>
      </c>
      <c r="J176" s="4">
        <v>23</v>
      </c>
      <c r="K176" s="4">
        <v>2</v>
      </c>
      <c r="L176" s="4">
        <v>467</v>
      </c>
      <c r="M176" s="4">
        <v>468</v>
      </c>
      <c r="N176" s="4">
        <v>1</v>
      </c>
      <c r="O176" s="4">
        <v>0.21</v>
      </c>
    </row>
    <row r="177" spans="1:15" x14ac:dyDescent="0.3">
      <c r="A177" s="5" t="s">
        <v>111</v>
      </c>
      <c r="B177" s="4">
        <v>137</v>
      </c>
      <c r="C177" s="4">
        <v>111</v>
      </c>
      <c r="D177" s="4">
        <v>44</v>
      </c>
      <c r="E177" s="4">
        <v>65</v>
      </c>
      <c r="F177" s="4">
        <v>20</v>
      </c>
      <c r="G177" s="4">
        <v>53</v>
      </c>
      <c r="H177" s="4">
        <v>1</v>
      </c>
      <c r="I177" s="4">
        <v>6</v>
      </c>
      <c r="J177" s="4">
        <v>23</v>
      </c>
      <c r="K177" s="4">
        <v>9</v>
      </c>
      <c r="L177" s="4">
        <v>469</v>
      </c>
      <c r="M177" s="4">
        <v>469</v>
      </c>
      <c r="N177" s="4">
        <v>0</v>
      </c>
      <c r="O177" s="4">
        <v>0</v>
      </c>
    </row>
    <row r="178" spans="1:15" x14ac:dyDescent="0.3">
      <c r="A178" s="5" t="s">
        <v>112</v>
      </c>
      <c r="B178" s="4">
        <v>181</v>
      </c>
      <c r="C178" s="4">
        <v>67</v>
      </c>
      <c r="D178" s="4">
        <v>44</v>
      </c>
      <c r="E178" s="4">
        <v>77</v>
      </c>
      <c r="F178" s="4">
        <v>19</v>
      </c>
      <c r="G178" s="4">
        <v>0</v>
      </c>
      <c r="H178" s="4">
        <v>31</v>
      </c>
      <c r="I178" s="4">
        <v>6</v>
      </c>
      <c r="J178" s="4">
        <v>23</v>
      </c>
      <c r="K178" s="4">
        <v>2</v>
      </c>
      <c r="L178" s="4">
        <v>450</v>
      </c>
      <c r="M178" s="4">
        <v>451</v>
      </c>
      <c r="N178" s="4">
        <v>1</v>
      </c>
      <c r="O178" s="4">
        <v>0.22</v>
      </c>
    </row>
    <row r="179" spans="1:15" x14ac:dyDescent="0.3">
      <c r="A179" s="5" t="s">
        <v>113</v>
      </c>
      <c r="B179" s="4">
        <v>137</v>
      </c>
      <c r="C179" s="4">
        <v>67</v>
      </c>
      <c r="D179" s="4">
        <v>56</v>
      </c>
      <c r="E179" s="4">
        <v>41</v>
      </c>
      <c r="F179" s="4">
        <v>0</v>
      </c>
      <c r="G179" s="4">
        <v>90</v>
      </c>
      <c r="H179" s="4">
        <v>31</v>
      </c>
      <c r="I179" s="4">
        <v>6</v>
      </c>
      <c r="J179" s="4">
        <v>23</v>
      </c>
      <c r="K179" s="4">
        <v>2</v>
      </c>
      <c r="L179" s="4">
        <v>453</v>
      </c>
      <c r="M179" s="4">
        <v>455</v>
      </c>
      <c r="N179" s="4">
        <v>2</v>
      </c>
      <c r="O179" s="4">
        <v>0.44</v>
      </c>
    </row>
    <row r="180" spans="1:15" x14ac:dyDescent="0.3">
      <c r="A180" s="5" t="s">
        <v>114</v>
      </c>
      <c r="B180" s="4">
        <v>137</v>
      </c>
      <c r="C180" s="4">
        <v>70</v>
      </c>
      <c r="D180" s="4">
        <v>44</v>
      </c>
      <c r="E180" s="4">
        <v>41</v>
      </c>
      <c r="F180" s="4">
        <v>19</v>
      </c>
      <c r="G180" s="4">
        <v>90</v>
      </c>
      <c r="H180" s="4">
        <v>31</v>
      </c>
      <c r="I180" s="4">
        <v>6</v>
      </c>
      <c r="J180" s="4">
        <v>23</v>
      </c>
      <c r="K180" s="4">
        <v>0</v>
      </c>
      <c r="L180" s="4">
        <v>461</v>
      </c>
      <c r="M180" s="4">
        <v>462</v>
      </c>
      <c r="N180" s="4">
        <v>1</v>
      </c>
      <c r="O180" s="4">
        <v>0.22</v>
      </c>
    </row>
    <row r="181" spans="1:15" x14ac:dyDescent="0.3">
      <c r="A181" s="5" t="s">
        <v>115</v>
      </c>
      <c r="B181" s="4">
        <v>153</v>
      </c>
      <c r="C181" s="4">
        <v>63</v>
      </c>
      <c r="D181" s="4">
        <v>21</v>
      </c>
      <c r="E181" s="4">
        <v>62</v>
      </c>
      <c r="F181" s="4">
        <v>20</v>
      </c>
      <c r="G181" s="4">
        <v>104</v>
      </c>
      <c r="H181" s="4">
        <v>31</v>
      </c>
      <c r="I181" s="4">
        <v>6</v>
      </c>
      <c r="J181" s="4">
        <v>0</v>
      </c>
      <c r="K181" s="4">
        <v>9</v>
      </c>
      <c r="L181" s="4">
        <v>469</v>
      </c>
      <c r="M181" s="4">
        <v>470</v>
      </c>
      <c r="N181" s="4">
        <v>1</v>
      </c>
      <c r="O181" s="4">
        <v>0.21</v>
      </c>
    </row>
    <row r="183" spans="1:15" ht="28.8" x14ac:dyDescent="0.3">
      <c r="A183" s="6" t="s">
        <v>204</v>
      </c>
      <c r="B183" s="7">
        <v>995</v>
      </c>
    </row>
    <row r="184" spans="1:15" ht="28.8" x14ac:dyDescent="0.3">
      <c r="A184" s="6" t="s">
        <v>205</v>
      </c>
      <c r="B184" s="7">
        <v>0</v>
      </c>
    </row>
    <row r="185" spans="1:15" ht="28.8" x14ac:dyDescent="0.3">
      <c r="A185" s="6" t="s">
        <v>206</v>
      </c>
      <c r="B185" s="7">
        <v>20019</v>
      </c>
    </row>
    <row r="186" spans="1:15" ht="28.8" x14ac:dyDescent="0.3">
      <c r="A186" s="6" t="s">
        <v>207</v>
      </c>
      <c r="B186" s="7">
        <v>20067</v>
      </c>
    </row>
    <row r="187" spans="1:15" ht="43.2" x14ac:dyDescent="0.3">
      <c r="A187" s="6" t="s">
        <v>208</v>
      </c>
      <c r="B187" s="7">
        <v>-48</v>
      </c>
    </row>
    <row r="188" spans="1:15" ht="43.2" x14ac:dyDescent="0.3">
      <c r="A188" s="6" t="s">
        <v>209</v>
      </c>
      <c r="B188" s="7"/>
    </row>
    <row r="189" spans="1:15" ht="43.2" x14ac:dyDescent="0.3">
      <c r="A189" s="6" t="s">
        <v>210</v>
      </c>
      <c r="B189" s="7"/>
    </row>
    <row r="190" spans="1:15" ht="43.2" x14ac:dyDescent="0.3">
      <c r="A190" s="6" t="s">
        <v>211</v>
      </c>
      <c r="B190" s="7">
        <v>0</v>
      </c>
    </row>
    <row r="192" spans="1:15" x14ac:dyDescent="0.3">
      <c r="A192" s="8" t="s">
        <v>212</v>
      </c>
    </row>
    <row r="194" spans="1:1" x14ac:dyDescent="0.3">
      <c r="A194" t="s">
        <v>213</v>
      </c>
    </row>
    <row r="195" spans="1:1" x14ac:dyDescent="0.3">
      <c r="A195" t="s">
        <v>214</v>
      </c>
    </row>
  </sheetData>
  <hyperlinks>
    <hyperlink ref="A192" r:id="rId1" display="https://miau.my-x.hu/myx-free/coco/test/139892020230615150700.html" xr:uid="{4CE0C0DA-6DDB-4527-8A47-3EBFB4BCDD4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546A4-6430-4AB3-B9B2-B07F564A2E79}">
  <dimension ref="A5:O195"/>
  <sheetViews>
    <sheetView topLeftCell="A132" zoomScale="52" workbookViewId="0">
      <selection activeCell="N139" sqref="N139"/>
    </sheetView>
  </sheetViews>
  <sheetFormatPr defaultColWidth="8.88671875" defaultRowHeight="14.4" x14ac:dyDescent="0.3"/>
  <cols>
    <col min="12" max="12" width="11.44140625" customWidth="1"/>
  </cols>
  <sheetData>
    <row r="5" spans="1:12" ht="28.8" x14ac:dyDescent="0.3">
      <c r="A5" s="2" t="s">
        <v>55</v>
      </c>
      <c r="B5" s="3">
        <v>2534289</v>
      </c>
      <c r="C5" s="2" t="s">
        <v>56</v>
      </c>
      <c r="D5" s="3">
        <v>42</v>
      </c>
      <c r="E5" s="2" t="s">
        <v>57</v>
      </c>
      <c r="F5" s="3">
        <v>10</v>
      </c>
      <c r="G5" s="2" t="s">
        <v>58</v>
      </c>
      <c r="H5" s="3">
        <v>42</v>
      </c>
      <c r="I5" s="2" t="s">
        <v>59</v>
      </c>
      <c r="J5" s="3">
        <v>0</v>
      </c>
      <c r="K5" s="2" t="s">
        <v>60</v>
      </c>
      <c r="L5" s="3" t="s">
        <v>216</v>
      </c>
    </row>
    <row r="7" spans="1:12" x14ac:dyDescent="0.3">
      <c r="A7" s="4" t="s">
        <v>62</v>
      </c>
      <c r="B7" s="5" t="s">
        <v>63</v>
      </c>
      <c r="C7" s="5" t="s">
        <v>64</v>
      </c>
      <c r="D7" s="5" t="s">
        <v>65</v>
      </c>
      <c r="E7" s="5" t="s">
        <v>66</v>
      </c>
      <c r="F7" s="5" t="s">
        <v>67</v>
      </c>
      <c r="G7" s="5" t="s">
        <v>68</v>
      </c>
      <c r="H7" s="5" t="s">
        <v>69</v>
      </c>
      <c r="I7" s="5" t="s">
        <v>70</v>
      </c>
      <c r="J7" s="5" t="s">
        <v>71</v>
      </c>
      <c r="K7" s="5" t="s">
        <v>72</v>
      </c>
      <c r="L7" s="5" t="s">
        <v>73</v>
      </c>
    </row>
    <row r="8" spans="1:12" x14ac:dyDescent="0.3">
      <c r="A8" s="5" t="s">
        <v>74</v>
      </c>
      <c r="B8" s="4">
        <v>25</v>
      </c>
      <c r="C8" s="4">
        <v>32</v>
      </c>
      <c r="D8" s="4">
        <v>32</v>
      </c>
      <c r="E8" s="4">
        <v>15</v>
      </c>
      <c r="F8" s="4">
        <v>24</v>
      </c>
      <c r="G8" s="4">
        <v>34</v>
      </c>
      <c r="H8" s="4">
        <v>2</v>
      </c>
      <c r="I8" s="4">
        <v>31</v>
      </c>
      <c r="J8" s="4">
        <v>39</v>
      </c>
      <c r="K8" s="4">
        <v>36</v>
      </c>
      <c r="L8" s="4">
        <v>438</v>
      </c>
    </row>
    <row r="9" spans="1:12" x14ac:dyDescent="0.3">
      <c r="A9" s="5" t="s">
        <v>75</v>
      </c>
      <c r="B9" s="4">
        <v>32</v>
      </c>
      <c r="C9" s="4">
        <v>31</v>
      </c>
      <c r="D9" s="4">
        <v>15</v>
      </c>
      <c r="E9" s="4">
        <v>25</v>
      </c>
      <c r="F9" s="4">
        <v>35</v>
      </c>
      <c r="G9" s="4">
        <v>2</v>
      </c>
      <c r="H9" s="4">
        <v>31</v>
      </c>
      <c r="I9" s="4">
        <v>39</v>
      </c>
      <c r="J9" s="4">
        <v>35</v>
      </c>
      <c r="K9" s="4">
        <v>34</v>
      </c>
      <c r="L9" s="4">
        <v>455</v>
      </c>
    </row>
    <row r="10" spans="1:12" x14ac:dyDescent="0.3">
      <c r="A10" s="5" t="s">
        <v>76</v>
      </c>
      <c r="B10" s="4">
        <v>31</v>
      </c>
      <c r="C10" s="4">
        <v>14</v>
      </c>
      <c r="D10" s="4">
        <v>24</v>
      </c>
      <c r="E10" s="4">
        <v>35</v>
      </c>
      <c r="F10" s="4">
        <v>2</v>
      </c>
      <c r="G10" s="4">
        <v>30</v>
      </c>
      <c r="H10" s="4">
        <v>39</v>
      </c>
      <c r="I10" s="4">
        <v>35</v>
      </c>
      <c r="J10" s="4">
        <v>34</v>
      </c>
      <c r="K10" s="4">
        <v>17</v>
      </c>
      <c r="L10" s="4">
        <v>462</v>
      </c>
    </row>
    <row r="11" spans="1:12" x14ac:dyDescent="0.3">
      <c r="A11" s="5" t="s">
        <v>77</v>
      </c>
      <c r="B11" s="4">
        <v>13</v>
      </c>
      <c r="C11" s="4">
        <v>23</v>
      </c>
      <c r="D11" s="4">
        <v>35</v>
      </c>
      <c r="E11" s="4">
        <v>2</v>
      </c>
      <c r="F11" s="4">
        <v>31</v>
      </c>
      <c r="G11" s="4">
        <v>39</v>
      </c>
      <c r="H11" s="4">
        <v>35</v>
      </c>
      <c r="I11" s="4">
        <v>34</v>
      </c>
      <c r="J11" s="4">
        <v>17</v>
      </c>
      <c r="K11" s="4">
        <v>38</v>
      </c>
      <c r="L11" s="4">
        <v>486</v>
      </c>
    </row>
    <row r="12" spans="1:12" x14ac:dyDescent="0.3">
      <c r="A12" s="5" t="s">
        <v>78</v>
      </c>
      <c r="B12" s="4">
        <v>22</v>
      </c>
      <c r="C12" s="4">
        <v>35</v>
      </c>
      <c r="D12" s="4">
        <v>2</v>
      </c>
      <c r="E12" s="4">
        <v>32</v>
      </c>
      <c r="F12" s="4">
        <v>39</v>
      </c>
      <c r="G12" s="4">
        <v>35</v>
      </c>
      <c r="H12" s="4">
        <v>34</v>
      </c>
      <c r="I12" s="4">
        <v>16</v>
      </c>
      <c r="J12" s="4">
        <v>37</v>
      </c>
      <c r="K12" s="4">
        <v>27</v>
      </c>
      <c r="L12" s="4">
        <v>493</v>
      </c>
    </row>
    <row r="13" spans="1:12" x14ac:dyDescent="0.3">
      <c r="A13" s="5" t="s">
        <v>79</v>
      </c>
      <c r="B13" s="4">
        <v>35</v>
      </c>
      <c r="C13" s="4">
        <v>2</v>
      </c>
      <c r="D13" s="4">
        <v>31</v>
      </c>
      <c r="E13" s="4">
        <v>39</v>
      </c>
      <c r="F13" s="4">
        <v>36</v>
      </c>
      <c r="G13" s="4">
        <v>33</v>
      </c>
      <c r="H13" s="4">
        <v>17</v>
      </c>
      <c r="I13" s="4">
        <v>37</v>
      </c>
      <c r="J13" s="4">
        <v>27</v>
      </c>
      <c r="K13" s="4">
        <v>12</v>
      </c>
      <c r="L13" s="4">
        <v>504</v>
      </c>
    </row>
    <row r="14" spans="1:12" x14ac:dyDescent="0.3">
      <c r="A14" s="5" t="s">
        <v>80</v>
      </c>
      <c r="B14" s="4">
        <v>2</v>
      </c>
      <c r="C14" s="4">
        <v>30</v>
      </c>
      <c r="D14" s="4">
        <v>39</v>
      </c>
      <c r="E14" s="4">
        <v>36</v>
      </c>
      <c r="F14" s="4">
        <v>34</v>
      </c>
      <c r="G14" s="4">
        <v>17</v>
      </c>
      <c r="H14" s="4">
        <v>37</v>
      </c>
      <c r="I14" s="4">
        <v>26</v>
      </c>
      <c r="J14" s="4">
        <v>12</v>
      </c>
      <c r="K14" s="4">
        <v>4</v>
      </c>
      <c r="L14" s="4">
        <v>492</v>
      </c>
    </row>
    <row r="15" spans="1:12" x14ac:dyDescent="0.3">
      <c r="A15" s="5" t="s">
        <v>81</v>
      </c>
      <c r="B15" s="4">
        <v>30</v>
      </c>
      <c r="C15" s="4">
        <v>39</v>
      </c>
      <c r="D15" s="4">
        <v>36</v>
      </c>
      <c r="E15" s="4">
        <v>34</v>
      </c>
      <c r="F15" s="4">
        <v>17</v>
      </c>
      <c r="G15" s="4">
        <v>37</v>
      </c>
      <c r="H15" s="4">
        <v>27</v>
      </c>
      <c r="I15" s="4">
        <v>11</v>
      </c>
      <c r="J15" s="4">
        <v>4</v>
      </c>
      <c r="K15" s="4">
        <v>24</v>
      </c>
      <c r="L15" s="4">
        <v>485</v>
      </c>
    </row>
    <row r="16" spans="1:12" x14ac:dyDescent="0.3">
      <c r="A16" s="5" t="s">
        <v>82</v>
      </c>
      <c r="B16" s="4">
        <v>39</v>
      </c>
      <c r="C16" s="4">
        <v>36</v>
      </c>
      <c r="D16" s="4">
        <v>34</v>
      </c>
      <c r="E16" s="4">
        <v>18</v>
      </c>
      <c r="F16" s="4">
        <v>37</v>
      </c>
      <c r="G16" s="4">
        <v>26</v>
      </c>
      <c r="H16" s="4">
        <v>12</v>
      </c>
      <c r="I16" s="4">
        <v>4</v>
      </c>
      <c r="J16" s="4">
        <v>24</v>
      </c>
      <c r="K16" s="4">
        <v>11</v>
      </c>
      <c r="L16" s="4">
        <v>480</v>
      </c>
    </row>
    <row r="17" spans="1:12" x14ac:dyDescent="0.3">
      <c r="A17" s="5" t="s">
        <v>83</v>
      </c>
      <c r="B17" s="4">
        <v>36</v>
      </c>
      <c r="C17" s="4">
        <v>34</v>
      </c>
      <c r="D17" s="4">
        <v>18</v>
      </c>
      <c r="E17" s="4">
        <v>37</v>
      </c>
      <c r="F17" s="4">
        <v>27</v>
      </c>
      <c r="G17" s="4">
        <v>12</v>
      </c>
      <c r="H17" s="4">
        <v>5</v>
      </c>
      <c r="I17" s="4">
        <v>23</v>
      </c>
      <c r="J17" s="4">
        <v>11</v>
      </c>
      <c r="K17" s="4">
        <v>20</v>
      </c>
      <c r="L17" s="4">
        <v>478</v>
      </c>
    </row>
    <row r="18" spans="1:12" x14ac:dyDescent="0.3">
      <c r="A18" s="5" t="s">
        <v>84</v>
      </c>
      <c r="B18" s="4">
        <v>34</v>
      </c>
      <c r="C18" s="4">
        <v>17</v>
      </c>
      <c r="D18" s="4">
        <v>37</v>
      </c>
      <c r="E18" s="4">
        <v>28</v>
      </c>
      <c r="F18" s="4">
        <v>12</v>
      </c>
      <c r="G18" s="4">
        <v>5</v>
      </c>
      <c r="H18" s="4">
        <v>24</v>
      </c>
      <c r="I18" s="4">
        <v>10</v>
      </c>
      <c r="J18" s="4">
        <v>20</v>
      </c>
      <c r="K18" s="4">
        <v>23</v>
      </c>
      <c r="L18" s="4">
        <v>469</v>
      </c>
    </row>
    <row r="19" spans="1:12" x14ac:dyDescent="0.3">
      <c r="A19" s="5" t="s">
        <v>85</v>
      </c>
      <c r="B19" s="4">
        <v>16</v>
      </c>
      <c r="C19" s="4">
        <v>37</v>
      </c>
      <c r="D19" s="4">
        <v>27</v>
      </c>
      <c r="E19" s="4">
        <v>12</v>
      </c>
      <c r="F19" s="4">
        <v>5</v>
      </c>
      <c r="G19" s="4">
        <v>24</v>
      </c>
      <c r="H19" s="4">
        <v>11</v>
      </c>
      <c r="I19" s="4">
        <v>19</v>
      </c>
      <c r="J19" s="4">
        <v>23</v>
      </c>
      <c r="K19" s="4">
        <v>33</v>
      </c>
      <c r="L19" s="4">
        <v>472</v>
      </c>
    </row>
    <row r="20" spans="1:12" x14ac:dyDescent="0.3">
      <c r="A20" s="5" t="s">
        <v>86</v>
      </c>
      <c r="B20" s="4">
        <v>37</v>
      </c>
      <c r="C20" s="4">
        <v>26</v>
      </c>
      <c r="D20" s="4">
        <v>12</v>
      </c>
      <c r="E20" s="4">
        <v>5</v>
      </c>
      <c r="F20" s="4">
        <v>24</v>
      </c>
      <c r="G20" s="4">
        <v>11</v>
      </c>
      <c r="H20" s="4">
        <v>20</v>
      </c>
      <c r="I20" s="4">
        <v>22</v>
      </c>
      <c r="J20" s="4">
        <v>33</v>
      </c>
      <c r="K20" s="4">
        <v>29</v>
      </c>
      <c r="L20" s="4">
        <v>473</v>
      </c>
    </row>
    <row r="21" spans="1:12" x14ac:dyDescent="0.3">
      <c r="A21" s="5" t="s">
        <v>87</v>
      </c>
      <c r="B21" s="4">
        <v>26</v>
      </c>
      <c r="C21" s="4">
        <v>11</v>
      </c>
      <c r="D21" s="4">
        <v>5</v>
      </c>
      <c r="E21" s="4">
        <v>25</v>
      </c>
      <c r="F21" s="4">
        <v>11</v>
      </c>
      <c r="G21" s="4">
        <v>20</v>
      </c>
      <c r="H21" s="4">
        <v>23</v>
      </c>
      <c r="I21" s="4">
        <v>33</v>
      </c>
      <c r="J21" s="4">
        <v>29</v>
      </c>
      <c r="K21" s="4">
        <v>10</v>
      </c>
      <c r="L21" s="4">
        <v>456</v>
      </c>
    </row>
    <row r="22" spans="1:12" x14ac:dyDescent="0.3">
      <c r="A22" s="5" t="s">
        <v>88</v>
      </c>
      <c r="B22" s="4">
        <v>10</v>
      </c>
      <c r="C22" s="4">
        <v>4</v>
      </c>
      <c r="D22" s="4">
        <v>24</v>
      </c>
      <c r="E22" s="4">
        <v>11</v>
      </c>
      <c r="F22" s="4">
        <v>20</v>
      </c>
      <c r="G22" s="4">
        <v>23</v>
      </c>
      <c r="H22" s="4">
        <v>33</v>
      </c>
      <c r="I22" s="4">
        <v>28</v>
      </c>
      <c r="J22" s="4">
        <v>10</v>
      </c>
      <c r="K22" s="4">
        <v>17</v>
      </c>
      <c r="L22" s="4">
        <v>459</v>
      </c>
    </row>
    <row r="23" spans="1:12" x14ac:dyDescent="0.3">
      <c r="A23" s="5" t="s">
        <v>89</v>
      </c>
      <c r="B23" s="4">
        <v>4</v>
      </c>
      <c r="C23" s="4">
        <v>23</v>
      </c>
      <c r="D23" s="4">
        <v>11</v>
      </c>
      <c r="E23" s="4">
        <v>21</v>
      </c>
      <c r="F23" s="4">
        <v>23</v>
      </c>
      <c r="G23" s="4">
        <v>32</v>
      </c>
      <c r="H23" s="4">
        <v>29</v>
      </c>
      <c r="I23" s="4">
        <v>9</v>
      </c>
      <c r="J23" s="4">
        <v>17</v>
      </c>
      <c r="K23" s="4">
        <v>15</v>
      </c>
      <c r="L23" s="4">
        <v>469</v>
      </c>
    </row>
    <row r="24" spans="1:12" x14ac:dyDescent="0.3">
      <c r="A24" s="5" t="s">
        <v>90</v>
      </c>
      <c r="B24" s="4">
        <v>22</v>
      </c>
      <c r="C24" s="4">
        <v>10</v>
      </c>
      <c r="D24" s="4">
        <v>21</v>
      </c>
      <c r="E24" s="4">
        <v>24</v>
      </c>
      <c r="F24" s="4">
        <v>33</v>
      </c>
      <c r="G24" s="4">
        <v>28</v>
      </c>
      <c r="H24" s="4">
        <v>10</v>
      </c>
      <c r="I24" s="4">
        <v>16</v>
      </c>
      <c r="J24" s="4">
        <v>15</v>
      </c>
      <c r="K24" s="4">
        <v>7</v>
      </c>
      <c r="L24" s="4">
        <v>479</v>
      </c>
    </row>
    <row r="25" spans="1:12" x14ac:dyDescent="0.3">
      <c r="A25" s="5" t="s">
        <v>91</v>
      </c>
      <c r="B25" s="4">
        <v>9</v>
      </c>
      <c r="C25" s="4">
        <v>20</v>
      </c>
      <c r="D25" s="4">
        <v>23</v>
      </c>
      <c r="E25" s="4">
        <v>33</v>
      </c>
      <c r="F25" s="4">
        <v>29</v>
      </c>
      <c r="G25" s="4">
        <v>10</v>
      </c>
      <c r="H25" s="4">
        <v>17</v>
      </c>
      <c r="I25" s="4">
        <v>14</v>
      </c>
      <c r="J25" s="4">
        <v>7</v>
      </c>
      <c r="K25" s="4">
        <v>24</v>
      </c>
      <c r="L25" s="4">
        <v>472</v>
      </c>
    </row>
    <row r="26" spans="1:12" x14ac:dyDescent="0.3">
      <c r="A26" s="5" t="s">
        <v>92</v>
      </c>
      <c r="B26" s="4">
        <v>19</v>
      </c>
      <c r="C26" s="4">
        <v>22</v>
      </c>
      <c r="D26" s="4">
        <v>33</v>
      </c>
      <c r="E26" s="4">
        <v>30</v>
      </c>
      <c r="F26" s="4">
        <v>10</v>
      </c>
      <c r="G26" s="4">
        <v>17</v>
      </c>
      <c r="H26" s="4">
        <v>15</v>
      </c>
      <c r="I26" s="4">
        <v>6</v>
      </c>
      <c r="J26" s="4">
        <v>24</v>
      </c>
      <c r="K26" s="4">
        <v>9</v>
      </c>
      <c r="L26" s="4">
        <v>492</v>
      </c>
    </row>
    <row r="27" spans="1:12" x14ac:dyDescent="0.3">
      <c r="A27" s="5" t="s">
        <v>93</v>
      </c>
      <c r="B27" s="4">
        <v>21</v>
      </c>
      <c r="C27" s="4">
        <v>33</v>
      </c>
      <c r="D27" s="4">
        <v>29</v>
      </c>
      <c r="E27" s="4">
        <v>10</v>
      </c>
      <c r="F27" s="4">
        <v>17</v>
      </c>
      <c r="G27" s="4">
        <v>15</v>
      </c>
      <c r="H27" s="4">
        <v>7</v>
      </c>
      <c r="I27" s="4">
        <v>23</v>
      </c>
      <c r="J27" s="4">
        <v>9</v>
      </c>
      <c r="K27" s="4">
        <v>41</v>
      </c>
      <c r="L27" s="4">
        <v>502</v>
      </c>
    </row>
    <row r="28" spans="1:12" x14ac:dyDescent="0.3">
      <c r="A28" s="5" t="s">
        <v>94</v>
      </c>
      <c r="B28" s="4">
        <v>33</v>
      </c>
      <c r="C28" s="4">
        <v>28</v>
      </c>
      <c r="D28" s="4">
        <v>10</v>
      </c>
      <c r="E28" s="4">
        <v>18</v>
      </c>
      <c r="F28" s="4">
        <v>15</v>
      </c>
      <c r="G28" s="4">
        <v>7</v>
      </c>
      <c r="H28" s="4">
        <v>24</v>
      </c>
      <c r="I28" s="4">
        <v>8</v>
      </c>
      <c r="J28" s="4">
        <v>41</v>
      </c>
      <c r="K28" s="4">
        <v>2</v>
      </c>
      <c r="L28" s="4">
        <v>492</v>
      </c>
    </row>
    <row r="29" spans="1:12" x14ac:dyDescent="0.3">
      <c r="A29" s="5" t="s">
        <v>95</v>
      </c>
      <c r="B29" s="4">
        <v>28</v>
      </c>
      <c r="C29" s="4">
        <v>9</v>
      </c>
      <c r="D29" s="4">
        <v>18</v>
      </c>
      <c r="E29" s="4">
        <v>16</v>
      </c>
      <c r="F29" s="4">
        <v>7</v>
      </c>
      <c r="G29" s="4">
        <v>24</v>
      </c>
      <c r="H29" s="4">
        <v>9</v>
      </c>
      <c r="I29" s="4">
        <v>41</v>
      </c>
      <c r="J29" s="4">
        <v>2</v>
      </c>
      <c r="K29" s="4">
        <v>8</v>
      </c>
      <c r="L29" s="4">
        <v>493</v>
      </c>
    </row>
    <row r="30" spans="1:12" x14ac:dyDescent="0.3">
      <c r="A30" s="5" t="s">
        <v>96</v>
      </c>
      <c r="B30" s="4">
        <v>8</v>
      </c>
      <c r="C30" s="4">
        <v>17</v>
      </c>
      <c r="D30" s="4">
        <v>16</v>
      </c>
      <c r="E30" s="4">
        <v>7</v>
      </c>
      <c r="F30" s="4">
        <v>24</v>
      </c>
      <c r="G30" s="4">
        <v>9</v>
      </c>
      <c r="H30" s="4">
        <v>41</v>
      </c>
      <c r="I30" s="4">
        <v>2</v>
      </c>
      <c r="J30" s="4">
        <v>8</v>
      </c>
      <c r="K30" s="4">
        <v>14</v>
      </c>
      <c r="L30" s="4">
        <v>511</v>
      </c>
    </row>
    <row r="31" spans="1:12" x14ac:dyDescent="0.3">
      <c r="A31" s="5" t="s">
        <v>97</v>
      </c>
      <c r="B31" s="4">
        <v>16</v>
      </c>
      <c r="C31" s="4">
        <v>15</v>
      </c>
      <c r="D31" s="4">
        <v>7</v>
      </c>
      <c r="E31" s="4">
        <v>25</v>
      </c>
      <c r="F31" s="4">
        <v>9</v>
      </c>
      <c r="G31" s="4">
        <v>41</v>
      </c>
      <c r="H31" s="4">
        <v>3</v>
      </c>
      <c r="I31" s="4">
        <v>7</v>
      </c>
      <c r="J31" s="4">
        <v>14</v>
      </c>
      <c r="K31" s="4">
        <v>19</v>
      </c>
      <c r="L31" s="4">
        <v>503</v>
      </c>
    </row>
    <row r="32" spans="1:12" x14ac:dyDescent="0.3">
      <c r="A32" s="5" t="s">
        <v>98</v>
      </c>
      <c r="B32" s="4">
        <v>14</v>
      </c>
      <c r="C32" s="4">
        <v>6</v>
      </c>
      <c r="D32" s="4">
        <v>24</v>
      </c>
      <c r="E32" s="4">
        <v>9</v>
      </c>
      <c r="F32" s="4">
        <v>41</v>
      </c>
      <c r="G32" s="4">
        <v>3</v>
      </c>
      <c r="H32" s="4">
        <v>8</v>
      </c>
      <c r="I32" s="4">
        <v>13</v>
      </c>
      <c r="J32" s="4">
        <v>19</v>
      </c>
      <c r="K32" s="4">
        <v>40</v>
      </c>
      <c r="L32" s="4">
        <v>485</v>
      </c>
    </row>
    <row r="33" spans="1:12" x14ac:dyDescent="0.3">
      <c r="A33" s="5" t="s">
        <v>99</v>
      </c>
      <c r="B33" s="4">
        <v>5</v>
      </c>
      <c r="C33" s="4">
        <v>23</v>
      </c>
      <c r="D33" s="4">
        <v>9</v>
      </c>
      <c r="E33" s="4">
        <v>41</v>
      </c>
      <c r="F33" s="4">
        <v>3</v>
      </c>
      <c r="G33" s="4">
        <v>8</v>
      </c>
      <c r="H33" s="4">
        <v>14</v>
      </c>
      <c r="I33" s="4">
        <v>18</v>
      </c>
      <c r="J33" s="4">
        <v>39</v>
      </c>
      <c r="K33" s="4">
        <v>1</v>
      </c>
      <c r="L33" s="4">
        <v>478</v>
      </c>
    </row>
    <row r="34" spans="1:12" x14ac:dyDescent="0.3">
      <c r="A34" s="5" t="s">
        <v>100</v>
      </c>
      <c r="B34" s="4">
        <v>22</v>
      </c>
      <c r="C34" s="4">
        <v>8</v>
      </c>
      <c r="D34" s="4">
        <v>41</v>
      </c>
      <c r="E34" s="4">
        <v>3</v>
      </c>
      <c r="F34" s="4">
        <v>8</v>
      </c>
      <c r="G34" s="4">
        <v>14</v>
      </c>
      <c r="H34" s="4">
        <v>19</v>
      </c>
      <c r="I34" s="4">
        <v>39</v>
      </c>
      <c r="J34" s="4">
        <v>1</v>
      </c>
      <c r="K34" s="4">
        <v>16</v>
      </c>
      <c r="L34" s="4">
        <v>462</v>
      </c>
    </row>
    <row r="35" spans="1:12" x14ac:dyDescent="0.3">
      <c r="A35" s="5" t="s">
        <v>101</v>
      </c>
      <c r="B35" s="4">
        <v>7</v>
      </c>
      <c r="C35" s="4">
        <v>41</v>
      </c>
      <c r="D35" s="4">
        <v>3</v>
      </c>
      <c r="E35" s="4">
        <v>8</v>
      </c>
      <c r="F35" s="4">
        <v>14</v>
      </c>
      <c r="G35" s="4">
        <v>19</v>
      </c>
      <c r="H35" s="4">
        <v>39</v>
      </c>
      <c r="I35" s="4">
        <v>1</v>
      </c>
      <c r="J35" s="4">
        <v>16</v>
      </c>
      <c r="K35" s="4">
        <v>27</v>
      </c>
      <c r="L35" s="4">
        <v>471</v>
      </c>
    </row>
    <row r="36" spans="1:12" x14ac:dyDescent="0.3">
      <c r="A36" s="5" t="s">
        <v>102</v>
      </c>
      <c r="B36" s="4">
        <v>41</v>
      </c>
      <c r="C36" s="4">
        <v>3</v>
      </c>
      <c r="D36" s="4">
        <v>8</v>
      </c>
      <c r="E36" s="4">
        <v>14</v>
      </c>
      <c r="F36" s="4">
        <v>19</v>
      </c>
      <c r="G36" s="4">
        <v>39</v>
      </c>
      <c r="H36" s="4">
        <v>1</v>
      </c>
      <c r="I36" s="4">
        <v>15</v>
      </c>
      <c r="J36" s="4">
        <v>27</v>
      </c>
      <c r="K36" s="4">
        <v>13</v>
      </c>
      <c r="L36" s="4">
        <v>478</v>
      </c>
    </row>
    <row r="37" spans="1:12" x14ac:dyDescent="0.3">
      <c r="A37" s="5" t="s">
        <v>103</v>
      </c>
      <c r="B37" s="4">
        <v>3</v>
      </c>
      <c r="C37" s="4">
        <v>7</v>
      </c>
      <c r="D37" s="4">
        <v>14</v>
      </c>
      <c r="E37" s="4">
        <v>20</v>
      </c>
      <c r="F37" s="4">
        <v>39</v>
      </c>
      <c r="G37" s="4">
        <v>1</v>
      </c>
      <c r="H37" s="4">
        <v>16</v>
      </c>
      <c r="I37" s="4">
        <v>26</v>
      </c>
      <c r="J37" s="4">
        <v>13</v>
      </c>
      <c r="K37" s="4">
        <v>42</v>
      </c>
      <c r="L37" s="4">
        <v>483</v>
      </c>
    </row>
    <row r="38" spans="1:12" x14ac:dyDescent="0.3">
      <c r="A38" s="5" t="s">
        <v>104</v>
      </c>
      <c r="B38" s="4">
        <v>6</v>
      </c>
      <c r="C38" s="4">
        <v>13</v>
      </c>
      <c r="D38" s="4">
        <v>20</v>
      </c>
      <c r="E38" s="4">
        <v>39</v>
      </c>
      <c r="F38" s="4">
        <v>1</v>
      </c>
      <c r="G38" s="4">
        <v>16</v>
      </c>
      <c r="H38" s="4">
        <v>27</v>
      </c>
      <c r="I38" s="4">
        <v>12</v>
      </c>
      <c r="J38" s="4">
        <v>42</v>
      </c>
      <c r="K38" s="4">
        <v>21</v>
      </c>
      <c r="L38" s="4">
        <v>497</v>
      </c>
    </row>
    <row r="39" spans="1:12" x14ac:dyDescent="0.3">
      <c r="A39" s="5" t="s">
        <v>105</v>
      </c>
      <c r="B39" s="4">
        <v>12</v>
      </c>
      <c r="C39" s="4">
        <v>19</v>
      </c>
      <c r="D39" s="4">
        <v>39</v>
      </c>
      <c r="E39" s="4">
        <v>1</v>
      </c>
      <c r="F39" s="4">
        <v>16</v>
      </c>
      <c r="G39" s="4">
        <v>26</v>
      </c>
      <c r="H39" s="4">
        <v>13</v>
      </c>
      <c r="I39" s="4">
        <v>42</v>
      </c>
      <c r="J39" s="4">
        <v>21</v>
      </c>
      <c r="K39" s="4">
        <v>31</v>
      </c>
      <c r="L39" s="4">
        <v>490</v>
      </c>
    </row>
    <row r="40" spans="1:12" x14ac:dyDescent="0.3">
      <c r="A40" s="5" t="s">
        <v>106</v>
      </c>
      <c r="B40" s="4">
        <v>18</v>
      </c>
      <c r="C40" s="4">
        <v>39</v>
      </c>
      <c r="D40" s="4">
        <v>1</v>
      </c>
      <c r="E40" s="4">
        <v>17</v>
      </c>
      <c r="F40" s="4">
        <v>27</v>
      </c>
      <c r="G40" s="4">
        <v>13</v>
      </c>
      <c r="H40" s="4">
        <v>42</v>
      </c>
      <c r="I40" s="4">
        <v>20</v>
      </c>
      <c r="J40" s="4">
        <v>31</v>
      </c>
      <c r="K40" s="4">
        <v>39</v>
      </c>
      <c r="L40" s="4">
        <v>483</v>
      </c>
    </row>
    <row r="41" spans="1:12" x14ac:dyDescent="0.3">
      <c r="A41" s="5" t="s">
        <v>107</v>
      </c>
      <c r="B41" s="4">
        <v>39</v>
      </c>
      <c r="C41" s="4">
        <v>1</v>
      </c>
      <c r="D41" s="4">
        <v>17</v>
      </c>
      <c r="E41" s="4">
        <v>28</v>
      </c>
      <c r="F41" s="4">
        <v>13</v>
      </c>
      <c r="G41" s="4">
        <v>42</v>
      </c>
      <c r="H41" s="4">
        <v>21</v>
      </c>
      <c r="I41" s="4">
        <v>30</v>
      </c>
      <c r="J41" s="4">
        <v>38</v>
      </c>
      <c r="K41" s="4">
        <v>6</v>
      </c>
      <c r="L41" s="4">
        <v>480</v>
      </c>
    </row>
    <row r="42" spans="1:12" x14ac:dyDescent="0.3">
      <c r="A42" s="5" t="s">
        <v>108</v>
      </c>
      <c r="B42" s="4">
        <v>1</v>
      </c>
      <c r="C42" s="4">
        <v>16</v>
      </c>
      <c r="D42" s="4">
        <v>27</v>
      </c>
      <c r="E42" s="4">
        <v>13</v>
      </c>
      <c r="F42" s="4">
        <v>42</v>
      </c>
      <c r="G42" s="4">
        <v>21</v>
      </c>
      <c r="H42" s="4">
        <v>30</v>
      </c>
      <c r="I42" s="4">
        <v>38</v>
      </c>
      <c r="J42" s="4">
        <v>6</v>
      </c>
      <c r="K42" s="4">
        <v>3</v>
      </c>
      <c r="L42" s="4">
        <v>496</v>
      </c>
    </row>
    <row r="43" spans="1:12" x14ac:dyDescent="0.3">
      <c r="A43" s="5" t="s">
        <v>109</v>
      </c>
      <c r="B43" s="4">
        <v>15</v>
      </c>
      <c r="C43" s="4">
        <v>26</v>
      </c>
      <c r="D43" s="4">
        <v>13</v>
      </c>
      <c r="E43" s="4">
        <v>42</v>
      </c>
      <c r="F43" s="4">
        <v>21</v>
      </c>
      <c r="G43" s="4">
        <v>29</v>
      </c>
      <c r="H43" s="4">
        <v>38</v>
      </c>
      <c r="I43" s="4">
        <v>5</v>
      </c>
      <c r="J43" s="4">
        <v>3</v>
      </c>
      <c r="K43" s="4">
        <v>21</v>
      </c>
      <c r="L43" s="4">
        <v>474</v>
      </c>
    </row>
    <row r="44" spans="1:12" x14ac:dyDescent="0.3">
      <c r="A44" s="5" t="s">
        <v>110</v>
      </c>
      <c r="B44" s="4">
        <v>26</v>
      </c>
      <c r="C44" s="4">
        <v>12</v>
      </c>
      <c r="D44" s="4">
        <v>42</v>
      </c>
      <c r="E44" s="4">
        <v>22</v>
      </c>
      <c r="F44" s="4">
        <v>30</v>
      </c>
      <c r="G44" s="4">
        <v>38</v>
      </c>
      <c r="H44" s="4">
        <v>6</v>
      </c>
      <c r="I44" s="4">
        <v>3</v>
      </c>
      <c r="J44" s="4">
        <v>21</v>
      </c>
      <c r="K44" s="4">
        <v>32</v>
      </c>
      <c r="L44" s="4">
        <v>468</v>
      </c>
    </row>
    <row r="45" spans="1:12" x14ac:dyDescent="0.3">
      <c r="A45" s="5" t="s">
        <v>111</v>
      </c>
      <c r="B45" s="4">
        <v>11</v>
      </c>
      <c r="C45" s="4">
        <v>42</v>
      </c>
      <c r="D45" s="4">
        <v>22</v>
      </c>
      <c r="E45" s="4">
        <v>31</v>
      </c>
      <c r="F45" s="4">
        <v>38</v>
      </c>
      <c r="G45" s="4">
        <v>6</v>
      </c>
      <c r="H45" s="4">
        <v>4</v>
      </c>
      <c r="I45" s="4">
        <v>20</v>
      </c>
      <c r="J45" s="4">
        <v>32</v>
      </c>
      <c r="K45" s="4">
        <v>37</v>
      </c>
      <c r="L45" s="4">
        <v>469</v>
      </c>
    </row>
    <row r="46" spans="1:12" x14ac:dyDescent="0.3">
      <c r="A46" s="5" t="s">
        <v>112</v>
      </c>
      <c r="B46" s="4">
        <v>42</v>
      </c>
      <c r="C46" s="4">
        <v>21</v>
      </c>
      <c r="D46" s="4">
        <v>30</v>
      </c>
      <c r="E46" s="4">
        <v>38</v>
      </c>
      <c r="F46" s="4">
        <v>6</v>
      </c>
      <c r="G46" s="4">
        <v>4</v>
      </c>
      <c r="H46" s="4">
        <v>21</v>
      </c>
      <c r="I46" s="4">
        <v>31</v>
      </c>
      <c r="J46" s="4">
        <v>36</v>
      </c>
      <c r="K46" s="4">
        <v>26</v>
      </c>
      <c r="L46" s="4">
        <v>451</v>
      </c>
    </row>
    <row r="47" spans="1:12" x14ac:dyDescent="0.3">
      <c r="A47" s="5" t="s">
        <v>113</v>
      </c>
      <c r="B47" s="4">
        <v>20</v>
      </c>
      <c r="C47" s="4">
        <v>29</v>
      </c>
      <c r="D47" s="4">
        <v>38</v>
      </c>
      <c r="E47" s="4">
        <v>6</v>
      </c>
      <c r="F47" s="4">
        <v>4</v>
      </c>
      <c r="G47" s="4">
        <v>21</v>
      </c>
      <c r="H47" s="4">
        <v>31</v>
      </c>
      <c r="I47" s="4">
        <v>36</v>
      </c>
      <c r="J47" s="4">
        <v>26</v>
      </c>
      <c r="K47" s="4">
        <v>30</v>
      </c>
      <c r="L47" s="4">
        <v>455</v>
      </c>
    </row>
    <row r="48" spans="1:12" x14ac:dyDescent="0.3">
      <c r="A48" s="5" t="s">
        <v>114</v>
      </c>
      <c r="B48" s="4">
        <v>29</v>
      </c>
      <c r="C48" s="4">
        <v>38</v>
      </c>
      <c r="D48" s="4">
        <v>6</v>
      </c>
      <c r="E48" s="4">
        <v>4</v>
      </c>
      <c r="F48" s="4">
        <v>21</v>
      </c>
      <c r="G48" s="4">
        <v>30</v>
      </c>
      <c r="H48" s="4">
        <v>36</v>
      </c>
      <c r="I48" s="4">
        <v>25</v>
      </c>
      <c r="J48" s="4">
        <v>30</v>
      </c>
      <c r="K48" s="4">
        <v>4</v>
      </c>
      <c r="L48" s="4">
        <v>462</v>
      </c>
    </row>
    <row r="49" spans="1:12" x14ac:dyDescent="0.3">
      <c r="A49" s="5" t="s">
        <v>115</v>
      </c>
      <c r="B49" s="4">
        <v>38</v>
      </c>
      <c r="C49" s="4">
        <v>5</v>
      </c>
      <c r="D49" s="4">
        <v>4</v>
      </c>
      <c r="E49" s="4">
        <v>22</v>
      </c>
      <c r="F49" s="4">
        <v>31</v>
      </c>
      <c r="G49" s="4">
        <v>36</v>
      </c>
      <c r="H49" s="4">
        <v>26</v>
      </c>
      <c r="I49" s="4">
        <v>29</v>
      </c>
      <c r="J49" s="4">
        <v>4</v>
      </c>
      <c r="K49" s="4">
        <v>35</v>
      </c>
      <c r="L49" s="4">
        <v>470</v>
      </c>
    </row>
    <row r="51" spans="1:12" ht="28.8" x14ac:dyDescent="0.3">
      <c r="A51" s="4" t="s">
        <v>116</v>
      </c>
      <c r="B51" s="5" t="s">
        <v>63</v>
      </c>
      <c r="C51" s="5" t="s">
        <v>64</v>
      </c>
      <c r="D51" s="5" t="s">
        <v>65</v>
      </c>
      <c r="E51" s="5" t="s">
        <v>66</v>
      </c>
      <c r="F51" s="5" t="s">
        <v>67</v>
      </c>
      <c r="G51" s="5" t="s">
        <v>68</v>
      </c>
      <c r="H51" s="5" t="s">
        <v>69</v>
      </c>
      <c r="I51" s="5" t="s">
        <v>70</v>
      </c>
      <c r="J51" s="5" t="s">
        <v>71</v>
      </c>
      <c r="K51" s="5" t="s">
        <v>72</v>
      </c>
    </row>
    <row r="52" spans="1:12" ht="28.8" x14ac:dyDescent="0.3">
      <c r="A52" s="5" t="s">
        <v>117</v>
      </c>
      <c r="B52" s="4" t="s">
        <v>217</v>
      </c>
      <c r="C52" s="4" t="s">
        <v>218</v>
      </c>
      <c r="D52" s="4" t="s">
        <v>219</v>
      </c>
      <c r="E52" s="4" t="s">
        <v>220</v>
      </c>
      <c r="F52" s="4" t="s">
        <v>221</v>
      </c>
      <c r="G52" s="4" t="s">
        <v>222</v>
      </c>
      <c r="H52" s="4" t="s">
        <v>223</v>
      </c>
      <c r="I52" s="4" t="s">
        <v>224</v>
      </c>
      <c r="J52" s="4" t="s">
        <v>119</v>
      </c>
      <c r="K52" s="4" t="s">
        <v>225</v>
      </c>
    </row>
    <row r="53" spans="1:12" ht="28.8" x14ac:dyDescent="0.3">
      <c r="A53" s="5" t="s">
        <v>128</v>
      </c>
      <c r="B53" s="4" t="s">
        <v>217</v>
      </c>
      <c r="C53" s="4" t="s">
        <v>218</v>
      </c>
      <c r="D53" s="4" t="s">
        <v>219</v>
      </c>
      <c r="E53" s="4" t="s">
        <v>220</v>
      </c>
      <c r="F53" s="4" t="s">
        <v>221</v>
      </c>
      <c r="G53" s="4" t="s">
        <v>222</v>
      </c>
      <c r="H53" s="4" t="s">
        <v>223</v>
      </c>
      <c r="I53" s="4" t="s">
        <v>224</v>
      </c>
      <c r="J53" s="4" t="s">
        <v>119</v>
      </c>
      <c r="K53" s="4" t="s">
        <v>225</v>
      </c>
    </row>
    <row r="54" spans="1:12" ht="28.8" x14ac:dyDescent="0.3">
      <c r="A54" s="5" t="s">
        <v>129</v>
      </c>
      <c r="B54" s="4" t="s">
        <v>139</v>
      </c>
      <c r="C54" s="4" t="s">
        <v>226</v>
      </c>
      <c r="D54" s="4" t="s">
        <v>227</v>
      </c>
      <c r="E54" s="4" t="s">
        <v>220</v>
      </c>
      <c r="F54" s="4" t="s">
        <v>127</v>
      </c>
      <c r="G54" s="4" t="s">
        <v>228</v>
      </c>
      <c r="H54" s="4" t="s">
        <v>223</v>
      </c>
      <c r="I54" s="4" t="s">
        <v>224</v>
      </c>
      <c r="J54" s="4" t="s">
        <v>119</v>
      </c>
      <c r="K54" s="4" t="s">
        <v>229</v>
      </c>
    </row>
    <row r="55" spans="1:12" ht="28.8" x14ac:dyDescent="0.3">
      <c r="A55" s="5" t="s">
        <v>137</v>
      </c>
      <c r="B55" s="4" t="s">
        <v>139</v>
      </c>
      <c r="C55" s="4" t="s">
        <v>226</v>
      </c>
      <c r="D55" s="4" t="s">
        <v>227</v>
      </c>
      <c r="E55" s="4" t="s">
        <v>220</v>
      </c>
      <c r="F55" s="4" t="s">
        <v>127</v>
      </c>
      <c r="G55" s="4" t="s">
        <v>228</v>
      </c>
      <c r="H55" s="4" t="s">
        <v>223</v>
      </c>
      <c r="I55" s="4" t="s">
        <v>224</v>
      </c>
      <c r="J55" s="4" t="s">
        <v>119</v>
      </c>
      <c r="K55" s="4" t="s">
        <v>229</v>
      </c>
    </row>
    <row r="56" spans="1:12" ht="28.8" x14ac:dyDescent="0.3">
      <c r="A56" s="5" t="s">
        <v>138</v>
      </c>
      <c r="B56" s="4" t="s">
        <v>230</v>
      </c>
      <c r="C56" s="4" t="s">
        <v>226</v>
      </c>
      <c r="D56" s="4" t="s">
        <v>231</v>
      </c>
      <c r="E56" s="4" t="s">
        <v>220</v>
      </c>
      <c r="F56" s="4" t="s">
        <v>127</v>
      </c>
      <c r="G56" s="4" t="s">
        <v>232</v>
      </c>
      <c r="H56" s="4" t="s">
        <v>223</v>
      </c>
      <c r="I56" s="4" t="s">
        <v>224</v>
      </c>
      <c r="J56" s="4" t="s">
        <v>119</v>
      </c>
      <c r="K56" s="4" t="s">
        <v>229</v>
      </c>
    </row>
    <row r="57" spans="1:12" ht="28.8" x14ac:dyDescent="0.3">
      <c r="A57" s="5" t="s">
        <v>142</v>
      </c>
      <c r="B57" s="4" t="s">
        <v>230</v>
      </c>
      <c r="C57" s="4" t="s">
        <v>159</v>
      </c>
      <c r="D57" s="4" t="s">
        <v>231</v>
      </c>
      <c r="E57" s="4" t="s">
        <v>233</v>
      </c>
      <c r="F57" s="4" t="s">
        <v>127</v>
      </c>
      <c r="G57" s="4" t="s">
        <v>232</v>
      </c>
      <c r="H57" s="4" t="s">
        <v>234</v>
      </c>
      <c r="I57" s="4" t="s">
        <v>226</v>
      </c>
      <c r="J57" s="4" t="s">
        <v>131</v>
      </c>
      <c r="K57" s="4" t="s">
        <v>229</v>
      </c>
    </row>
    <row r="58" spans="1:12" ht="28.8" x14ac:dyDescent="0.3">
      <c r="A58" s="5" t="s">
        <v>144</v>
      </c>
      <c r="B58" s="4" t="s">
        <v>230</v>
      </c>
      <c r="C58" s="4" t="s">
        <v>159</v>
      </c>
      <c r="D58" s="4" t="s">
        <v>231</v>
      </c>
      <c r="E58" s="4" t="s">
        <v>233</v>
      </c>
      <c r="F58" s="4" t="s">
        <v>235</v>
      </c>
      <c r="G58" s="4" t="s">
        <v>236</v>
      </c>
      <c r="H58" s="4" t="s">
        <v>234</v>
      </c>
      <c r="I58" s="4" t="s">
        <v>226</v>
      </c>
      <c r="J58" s="4" t="s">
        <v>131</v>
      </c>
      <c r="K58" s="4" t="s">
        <v>229</v>
      </c>
    </row>
    <row r="59" spans="1:12" ht="28.8" x14ac:dyDescent="0.3">
      <c r="A59" s="5" t="s">
        <v>149</v>
      </c>
      <c r="B59" s="4" t="s">
        <v>230</v>
      </c>
      <c r="C59" s="4" t="s">
        <v>159</v>
      </c>
      <c r="D59" s="4" t="s">
        <v>231</v>
      </c>
      <c r="E59" s="4" t="s">
        <v>233</v>
      </c>
      <c r="F59" s="4" t="s">
        <v>235</v>
      </c>
      <c r="G59" s="4" t="s">
        <v>237</v>
      </c>
      <c r="H59" s="4" t="s">
        <v>127</v>
      </c>
      <c r="I59" s="4" t="s">
        <v>226</v>
      </c>
      <c r="J59" s="4" t="s">
        <v>131</v>
      </c>
      <c r="K59" s="4" t="s">
        <v>238</v>
      </c>
    </row>
    <row r="60" spans="1:12" ht="28.8" x14ac:dyDescent="0.3">
      <c r="A60" s="5" t="s">
        <v>150</v>
      </c>
      <c r="B60" s="4" t="s">
        <v>230</v>
      </c>
      <c r="C60" s="4" t="s">
        <v>159</v>
      </c>
      <c r="D60" s="4" t="s">
        <v>231</v>
      </c>
      <c r="E60" s="4" t="s">
        <v>233</v>
      </c>
      <c r="F60" s="4" t="s">
        <v>235</v>
      </c>
      <c r="G60" s="4" t="s">
        <v>237</v>
      </c>
      <c r="H60" s="4" t="s">
        <v>127</v>
      </c>
      <c r="I60" s="4" t="s">
        <v>226</v>
      </c>
      <c r="J60" s="4" t="s">
        <v>131</v>
      </c>
      <c r="K60" s="4" t="s">
        <v>238</v>
      </c>
    </row>
    <row r="61" spans="1:12" ht="28.8" x14ac:dyDescent="0.3">
      <c r="A61" s="5" t="s">
        <v>152</v>
      </c>
      <c r="B61" s="4" t="s">
        <v>230</v>
      </c>
      <c r="C61" s="4" t="s">
        <v>159</v>
      </c>
      <c r="D61" s="4" t="s">
        <v>231</v>
      </c>
      <c r="E61" s="4" t="s">
        <v>233</v>
      </c>
      <c r="F61" s="4" t="s">
        <v>235</v>
      </c>
      <c r="G61" s="4" t="s">
        <v>195</v>
      </c>
      <c r="H61" s="4" t="s">
        <v>127</v>
      </c>
      <c r="I61" s="4" t="s">
        <v>226</v>
      </c>
      <c r="J61" s="4" t="s">
        <v>131</v>
      </c>
      <c r="K61" s="4" t="s">
        <v>238</v>
      </c>
    </row>
    <row r="62" spans="1:12" ht="28.8" x14ac:dyDescent="0.3">
      <c r="A62" s="5" t="s">
        <v>153</v>
      </c>
      <c r="B62" s="4" t="s">
        <v>230</v>
      </c>
      <c r="C62" s="4" t="s">
        <v>159</v>
      </c>
      <c r="D62" s="4" t="s">
        <v>224</v>
      </c>
      <c r="E62" s="4" t="s">
        <v>233</v>
      </c>
      <c r="F62" s="4" t="s">
        <v>235</v>
      </c>
      <c r="G62" s="4" t="s">
        <v>195</v>
      </c>
      <c r="H62" s="4" t="s">
        <v>127</v>
      </c>
      <c r="I62" s="4" t="s">
        <v>226</v>
      </c>
      <c r="J62" s="4" t="s">
        <v>131</v>
      </c>
      <c r="K62" s="4" t="s">
        <v>238</v>
      </c>
    </row>
    <row r="63" spans="1:12" ht="28.8" x14ac:dyDescent="0.3">
      <c r="A63" s="5" t="s">
        <v>157</v>
      </c>
      <c r="B63" s="4" t="s">
        <v>230</v>
      </c>
      <c r="C63" s="4" t="s">
        <v>159</v>
      </c>
      <c r="D63" s="4" t="s">
        <v>224</v>
      </c>
      <c r="E63" s="4" t="s">
        <v>233</v>
      </c>
      <c r="F63" s="4" t="s">
        <v>235</v>
      </c>
      <c r="G63" s="4" t="s">
        <v>195</v>
      </c>
      <c r="H63" s="4" t="s">
        <v>127</v>
      </c>
      <c r="I63" s="4" t="s">
        <v>195</v>
      </c>
      <c r="J63" s="4" t="s">
        <v>131</v>
      </c>
      <c r="K63" s="4" t="s">
        <v>238</v>
      </c>
    </row>
    <row r="64" spans="1:12" ht="28.8" x14ac:dyDescent="0.3">
      <c r="A64" s="5" t="s">
        <v>158</v>
      </c>
      <c r="B64" s="4" t="s">
        <v>230</v>
      </c>
      <c r="C64" s="4" t="s">
        <v>159</v>
      </c>
      <c r="D64" s="4" t="s">
        <v>224</v>
      </c>
      <c r="E64" s="4" t="s">
        <v>233</v>
      </c>
      <c r="F64" s="4" t="s">
        <v>235</v>
      </c>
      <c r="G64" s="4" t="s">
        <v>195</v>
      </c>
      <c r="H64" s="4" t="s">
        <v>127</v>
      </c>
      <c r="I64" s="4" t="s">
        <v>195</v>
      </c>
      <c r="J64" s="4" t="s">
        <v>239</v>
      </c>
      <c r="K64" s="4" t="s">
        <v>238</v>
      </c>
    </row>
    <row r="65" spans="1:11" ht="28.8" x14ac:dyDescent="0.3">
      <c r="A65" s="5" t="s">
        <v>160</v>
      </c>
      <c r="B65" s="4" t="s">
        <v>230</v>
      </c>
      <c r="C65" s="4" t="s">
        <v>159</v>
      </c>
      <c r="D65" s="4" t="s">
        <v>224</v>
      </c>
      <c r="E65" s="4" t="s">
        <v>233</v>
      </c>
      <c r="F65" s="4" t="s">
        <v>235</v>
      </c>
      <c r="G65" s="4" t="s">
        <v>195</v>
      </c>
      <c r="H65" s="4" t="s">
        <v>127</v>
      </c>
      <c r="I65" s="4" t="s">
        <v>195</v>
      </c>
      <c r="J65" s="4" t="s">
        <v>239</v>
      </c>
      <c r="K65" s="4" t="s">
        <v>190</v>
      </c>
    </row>
    <row r="66" spans="1:11" ht="28.8" x14ac:dyDescent="0.3">
      <c r="A66" s="5" t="s">
        <v>161</v>
      </c>
      <c r="B66" s="4" t="s">
        <v>230</v>
      </c>
      <c r="C66" s="4" t="s">
        <v>159</v>
      </c>
      <c r="D66" s="4" t="s">
        <v>224</v>
      </c>
      <c r="E66" s="4" t="s">
        <v>233</v>
      </c>
      <c r="F66" s="4" t="s">
        <v>235</v>
      </c>
      <c r="G66" s="4" t="s">
        <v>195</v>
      </c>
      <c r="H66" s="4" t="s">
        <v>127</v>
      </c>
      <c r="I66" s="4" t="s">
        <v>195</v>
      </c>
      <c r="J66" s="4" t="s">
        <v>239</v>
      </c>
      <c r="K66" s="4" t="s">
        <v>190</v>
      </c>
    </row>
    <row r="67" spans="1:11" ht="28.8" x14ac:dyDescent="0.3">
      <c r="A67" s="5" t="s">
        <v>162</v>
      </c>
      <c r="B67" s="4" t="s">
        <v>230</v>
      </c>
      <c r="C67" s="4" t="s">
        <v>159</v>
      </c>
      <c r="D67" s="4" t="s">
        <v>224</v>
      </c>
      <c r="E67" s="4" t="s">
        <v>233</v>
      </c>
      <c r="F67" s="4" t="s">
        <v>235</v>
      </c>
      <c r="G67" s="4" t="s">
        <v>195</v>
      </c>
      <c r="H67" s="4" t="s">
        <v>127</v>
      </c>
      <c r="I67" s="4" t="s">
        <v>195</v>
      </c>
      <c r="J67" s="4" t="s">
        <v>239</v>
      </c>
      <c r="K67" s="4" t="s">
        <v>190</v>
      </c>
    </row>
    <row r="68" spans="1:11" ht="28.8" x14ac:dyDescent="0.3">
      <c r="A68" s="5" t="s">
        <v>163</v>
      </c>
      <c r="B68" s="4" t="s">
        <v>230</v>
      </c>
      <c r="C68" s="4" t="s">
        <v>159</v>
      </c>
      <c r="D68" s="4" t="s">
        <v>224</v>
      </c>
      <c r="E68" s="4" t="s">
        <v>233</v>
      </c>
      <c r="F68" s="4" t="s">
        <v>235</v>
      </c>
      <c r="G68" s="4" t="s">
        <v>195</v>
      </c>
      <c r="H68" s="4" t="s">
        <v>127</v>
      </c>
      <c r="I68" s="4" t="s">
        <v>195</v>
      </c>
      <c r="J68" s="4" t="s">
        <v>239</v>
      </c>
      <c r="K68" s="4" t="s">
        <v>190</v>
      </c>
    </row>
    <row r="69" spans="1:11" ht="28.8" x14ac:dyDescent="0.3">
      <c r="A69" s="5" t="s">
        <v>164</v>
      </c>
      <c r="B69" s="4" t="s">
        <v>230</v>
      </c>
      <c r="C69" s="4" t="s">
        <v>159</v>
      </c>
      <c r="D69" s="4" t="s">
        <v>224</v>
      </c>
      <c r="E69" s="4" t="s">
        <v>233</v>
      </c>
      <c r="F69" s="4" t="s">
        <v>235</v>
      </c>
      <c r="G69" s="4" t="s">
        <v>195</v>
      </c>
      <c r="H69" s="4" t="s">
        <v>127</v>
      </c>
      <c r="I69" s="4" t="s">
        <v>195</v>
      </c>
      <c r="J69" s="4" t="s">
        <v>239</v>
      </c>
      <c r="K69" s="4" t="s">
        <v>190</v>
      </c>
    </row>
    <row r="70" spans="1:11" ht="28.8" x14ac:dyDescent="0.3">
      <c r="A70" s="5" t="s">
        <v>165</v>
      </c>
      <c r="B70" s="4" t="s">
        <v>230</v>
      </c>
      <c r="C70" s="4" t="s">
        <v>159</v>
      </c>
      <c r="D70" s="4" t="s">
        <v>224</v>
      </c>
      <c r="E70" s="4" t="s">
        <v>233</v>
      </c>
      <c r="F70" s="4" t="s">
        <v>235</v>
      </c>
      <c r="G70" s="4" t="s">
        <v>195</v>
      </c>
      <c r="H70" s="4" t="s">
        <v>127</v>
      </c>
      <c r="I70" s="4" t="s">
        <v>195</v>
      </c>
      <c r="J70" s="4" t="s">
        <v>239</v>
      </c>
      <c r="K70" s="4" t="s">
        <v>190</v>
      </c>
    </row>
    <row r="71" spans="1:11" ht="28.8" x14ac:dyDescent="0.3">
      <c r="A71" s="5" t="s">
        <v>166</v>
      </c>
      <c r="B71" s="4" t="s">
        <v>230</v>
      </c>
      <c r="C71" s="4" t="s">
        <v>159</v>
      </c>
      <c r="D71" s="4" t="s">
        <v>224</v>
      </c>
      <c r="E71" s="4" t="s">
        <v>233</v>
      </c>
      <c r="F71" s="4" t="s">
        <v>235</v>
      </c>
      <c r="G71" s="4" t="s">
        <v>195</v>
      </c>
      <c r="H71" s="4" t="s">
        <v>127</v>
      </c>
      <c r="I71" s="4" t="s">
        <v>240</v>
      </c>
      <c r="J71" s="4" t="s">
        <v>239</v>
      </c>
      <c r="K71" s="4" t="s">
        <v>190</v>
      </c>
    </row>
    <row r="72" spans="1:11" ht="28.8" x14ac:dyDescent="0.3">
      <c r="A72" s="5" t="s">
        <v>167</v>
      </c>
      <c r="B72" s="4" t="s">
        <v>230</v>
      </c>
      <c r="C72" s="4" t="s">
        <v>159</v>
      </c>
      <c r="D72" s="4" t="s">
        <v>224</v>
      </c>
      <c r="E72" s="4" t="s">
        <v>125</v>
      </c>
      <c r="F72" s="4" t="s">
        <v>235</v>
      </c>
      <c r="G72" s="4" t="s">
        <v>195</v>
      </c>
      <c r="H72" s="4" t="s">
        <v>127</v>
      </c>
      <c r="I72" s="4" t="s">
        <v>240</v>
      </c>
      <c r="J72" s="4" t="s">
        <v>239</v>
      </c>
      <c r="K72" s="4" t="s">
        <v>190</v>
      </c>
    </row>
    <row r="73" spans="1:11" ht="28.8" x14ac:dyDescent="0.3">
      <c r="A73" s="5" t="s">
        <v>168</v>
      </c>
      <c r="B73" s="4" t="s">
        <v>230</v>
      </c>
      <c r="C73" s="4" t="s">
        <v>159</v>
      </c>
      <c r="D73" s="4" t="s">
        <v>224</v>
      </c>
      <c r="E73" s="4" t="s">
        <v>125</v>
      </c>
      <c r="F73" s="4" t="s">
        <v>235</v>
      </c>
      <c r="G73" s="4" t="s">
        <v>195</v>
      </c>
      <c r="H73" s="4" t="s">
        <v>127</v>
      </c>
      <c r="I73" s="4" t="s">
        <v>240</v>
      </c>
      <c r="J73" s="4" t="s">
        <v>239</v>
      </c>
      <c r="K73" s="4" t="s">
        <v>190</v>
      </c>
    </row>
    <row r="74" spans="1:11" ht="28.8" x14ac:dyDescent="0.3">
      <c r="A74" s="5" t="s">
        <v>170</v>
      </c>
      <c r="B74" s="4" t="s">
        <v>230</v>
      </c>
      <c r="C74" s="4" t="s">
        <v>159</v>
      </c>
      <c r="D74" s="4" t="s">
        <v>224</v>
      </c>
      <c r="E74" s="4" t="s">
        <v>125</v>
      </c>
      <c r="F74" s="4" t="s">
        <v>235</v>
      </c>
      <c r="G74" s="4" t="s">
        <v>195</v>
      </c>
      <c r="H74" s="4" t="s">
        <v>127</v>
      </c>
      <c r="I74" s="4" t="s">
        <v>240</v>
      </c>
      <c r="J74" s="4" t="s">
        <v>239</v>
      </c>
      <c r="K74" s="4" t="s">
        <v>190</v>
      </c>
    </row>
    <row r="75" spans="1:11" ht="28.8" x14ac:dyDescent="0.3">
      <c r="A75" s="5" t="s">
        <v>171</v>
      </c>
      <c r="B75" s="4" t="s">
        <v>230</v>
      </c>
      <c r="C75" s="4" t="s">
        <v>159</v>
      </c>
      <c r="D75" s="4" t="s">
        <v>224</v>
      </c>
      <c r="E75" s="4" t="s">
        <v>125</v>
      </c>
      <c r="F75" s="4" t="s">
        <v>235</v>
      </c>
      <c r="G75" s="4" t="s">
        <v>195</v>
      </c>
      <c r="H75" s="4" t="s">
        <v>127</v>
      </c>
      <c r="I75" s="4" t="s">
        <v>240</v>
      </c>
      <c r="J75" s="4" t="s">
        <v>239</v>
      </c>
      <c r="K75" s="4" t="s">
        <v>190</v>
      </c>
    </row>
    <row r="76" spans="1:11" ht="28.8" x14ac:dyDescent="0.3">
      <c r="A76" s="5" t="s">
        <v>173</v>
      </c>
      <c r="B76" s="4" t="s">
        <v>230</v>
      </c>
      <c r="C76" s="4" t="s">
        <v>159</v>
      </c>
      <c r="D76" s="4" t="s">
        <v>224</v>
      </c>
      <c r="E76" s="4" t="s">
        <v>125</v>
      </c>
      <c r="F76" s="4" t="s">
        <v>235</v>
      </c>
      <c r="G76" s="4" t="s">
        <v>195</v>
      </c>
      <c r="H76" s="4" t="s">
        <v>127</v>
      </c>
      <c r="I76" s="4" t="s">
        <v>190</v>
      </c>
      <c r="J76" s="4" t="s">
        <v>239</v>
      </c>
      <c r="K76" s="4" t="s">
        <v>190</v>
      </c>
    </row>
    <row r="77" spans="1:11" ht="28.8" x14ac:dyDescent="0.3">
      <c r="A77" s="5" t="s">
        <v>174</v>
      </c>
      <c r="B77" s="4" t="s">
        <v>230</v>
      </c>
      <c r="C77" s="4" t="s">
        <v>159</v>
      </c>
      <c r="D77" s="4" t="s">
        <v>224</v>
      </c>
      <c r="E77" s="4" t="s">
        <v>125</v>
      </c>
      <c r="F77" s="4" t="s">
        <v>235</v>
      </c>
      <c r="G77" s="4" t="s">
        <v>195</v>
      </c>
      <c r="H77" s="4" t="s">
        <v>127</v>
      </c>
      <c r="I77" s="4" t="s">
        <v>190</v>
      </c>
      <c r="J77" s="4" t="s">
        <v>239</v>
      </c>
      <c r="K77" s="4" t="s">
        <v>190</v>
      </c>
    </row>
    <row r="78" spans="1:11" ht="28.8" x14ac:dyDescent="0.3">
      <c r="A78" s="5" t="s">
        <v>175</v>
      </c>
      <c r="B78" s="4" t="s">
        <v>226</v>
      </c>
      <c r="C78" s="4" t="s">
        <v>159</v>
      </c>
      <c r="D78" s="4" t="s">
        <v>224</v>
      </c>
      <c r="E78" s="4" t="s">
        <v>125</v>
      </c>
      <c r="F78" s="4" t="s">
        <v>235</v>
      </c>
      <c r="G78" s="4" t="s">
        <v>195</v>
      </c>
      <c r="H78" s="4" t="s">
        <v>127</v>
      </c>
      <c r="I78" s="4" t="s">
        <v>190</v>
      </c>
      <c r="J78" s="4" t="s">
        <v>239</v>
      </c>
      <c r="K78" s="4" t="s">
        <v>190</v>
      </c>
    </row>
    <row r="79" spans="1:11" ht="28.8" x14ac:dyDescent="0.3">
      <c r="A79" s="5" t="s">
        <v>176</v>
      </c>
      <c r="B79" s="4" t="s">
        <v>226</v>
      </c>
      <c r="C79" s="4" t="s">
        <v>159</v>
      </c>
      <c r="D79" s="4" t="s">
        <v>224</v>
      </c>
      <c r="E79" s="4" t="s">
        <v>125</v>
      </c>
      <c r="F79" s="4" t="s">
        <v>235</v>
      </c>
      <c r="G79" s="4" t="s">
        <v>195</v>
      </c>
      <c r="H79" s="4" t="s">
        <v>127</v>
      </c>
      <c r="I79" s="4" t="s">
        <v>190</v>
      </c>
      <c r="J79" s="4" t="s">
        <v>239</v>
      </c>
      <c r="K79" s="4" t="s">
        <v>190</v>
      </c>
    </row>
    <row r="80" spans="1:11" ht="28.8" x14ac:dyDescent="0.3">
      <c r="A80" s="5" t="s">
        <v>177</v>
      </c>
      <c r="B80" s="4" t="s">
        <v>226</v>
      </c>
      <c r="C80" s="4" t="s">
        <v>159</v>
      </c>
      <c r="D80" s="4" t="s">
        <v>224</v>
      </c>
      <c r="E80" s="4" t="s">
        <v>125</v>
      </c>
      <c r="F80" s="4" t="s">
        <v>235</v>
      </c>
      <c r="G80" s="4" t="s">
        <v>195</v>
      </c>
      <c r="H80" s="4" t="s">
        <v>127</v>
      </c>
      <c r="I80" s="4" t="s">
        <v>190</v>
      </c>
      <c r="J80" s="4" t="s">
        <v>239</v>
      </c>
      <c r="K80" s="4" t="s">
        <v>190</v>
      </c>
    </row>
    <row r="81" spans="1:11" ht="28.8" x14ac:dyDescent="0.3">
      <c r="A81" s="5" t="s">
        <v>178</v>
      </c>
      <c r="B81" s="4" t="s">
        <v>226</v>
      </c>
      <c r="C81" s="4" t="s">
        <v>159</v>
      </c>
      <c r="D81" s="4" t="s">
        <v>224</v>
      </c>
      <c r="E81" s="4" t="s">
        <v>125</v>
      </c>
      <c r="F81" s="4" t="s">
        <v>235</v>
      </c>
      <c r="G81" s="4" t="s">
        <v>195</v>
      </c>
      <c r="H81" s="4" t="s">
        <v>127</v>
      </c>
      <c r="I81" s="4" t="s">
        <v>190</v>
      </c>
      <c r="J81" s="4" t="s">
        <v>135</v>
      </c>
      <c r="K81" s="4" t="s">
        <v>190</v>
      </c>
    </row>
    <row r="82" spans="1:11" ht="28.8" x14ac:dyDescent="0.3">
      <c r="A82" s="5" t="s">
        <v>179</v>
      </c>
      <c r="B82" s="4" t="s">
        <v>226</v>
      </c>
      <c r="C82" s="4" t="s">
        <v>159</v>
      </c>
      <c r="D82" s="4" t="s">
        <v>224</v>
      </c>
      <c r="E82" s="4" t="s">
        <v>125</v>
      </c>
      <c r="F82" s="4" t="s">
        <v>235</v>
      </c>
      <c r="G82" s="4" t="s">
        <v>195</v>
      </c>
      <c r="H82" s="4" t="s">
        <v>127</v>
      </c>
      <c r="I82" s="4" t="s">
        <v>190</v>
      </c>
      <c r="J82" s="4" t="s">
        <v>135</v>
      </c>
      <c r="K82" s="4" t="s">
        <v>190</v>
      </c>
    </row>
    <row r="83" spans="1:11" ht="28.8" x14ac:dyDescent="0.3">
      <c r="A83" s="5" t="s">
        <v>180</v>
      </c>
      <c r="B83" s="4" t="s">
        <v>226</v>
      </c>
      <c r="C83" s="4" t="s">
        <v>159</v>
      </c>
      <c r="D83" s="4" t="s">
        <v>224</v>
      </c>
      <c r="E83" s="4" t="s">
        <v>125</v>
      </c>
      <c r="F83" s="4" t="s">
        <v>235</v>
      </c>
      <c r="G83" s="4" t="s">
        <v>195</v>
      </c>
      <c r="H83" s="4" t="s">
        <v>232</v>
      </c>
      <c r="I83" s="4" t="s">
        <v>190</v>
      </c>
      <c r="J83" s="4" t="s">
        <v>135</v>
      </c>
      <c r="K83" s="4" t="s">
        <v>190</v>
      </c>
    </row>
    <row r="84" spans="1:11" ht="28.8" x14ac:dyDescent="0.3">
      <c r="A84" s="5" t="s">
        <v>181</v>
      </c>
      <c r="B84" s="4" t="s">
        <v>226</v>
      </c>
      <c r="C84" s="4" t="s">
        <v>241</v>
      </c>
      <c r="D84" s="4" t="s">
        <v>224</v>
      </c>
      <c r="E84" s="4" t="s">
        <v>125</v>
      </c>
      <c r="F84" s="4" t="s">
        <v>235</v>
      </c>
      <c r="G84" s="4" t="s">
        <v>195</v>
      </c>
      <c r="H84" s="4" t="s">
        <v>232</v>
      </c>
      <c r="I84" s="4" t="s">
        <v>190</v>
      </c>
      <c r="J84" s="4" t="s">
        <v>135</v>
      </c>
      <c r="K84" s="4" t="s">
        <v>190</v>
      </c>
    </row>
    <row r="85" spans="1:11" ht="28.8" x14ac:dyDescent="0.3">
      <c r="A85" s="5" t="s">
        <v>182</v>
      </c>
      <c r="B85" s="4" t="s">
        <v>226</v>
      </c>
      <c r="C85" s="4" t="s">
        <v>241</v>
      </c>
      <c r="D85" s="4" t="s">
        <v>224</v>
      </c>
      <c r="E85" s="4" t="s">
        <v>125</v>
      </c>
      <c r="F85" s="4" t="s">
        <v>235</v>
      </c>
      <c r="G85" s="4" t="s">
        <v>195</v>
      </c>
      <c r="H85" s="4" t="s">
        <v>232</v>
      </c>
      <c r="I85" s="4" t="s">
        <v>190</v>
      </c>
      <c r="J85" s="4" t="s">
        <v>135</v>
      </c>
      <c r="K85" s="4" t="s">
        <v>190</v>
      </c>
    </row>
    <row r="86" spans="1:11" ht="28.8" x14ac:dyDescent="0.3">
      <c r="A86" s="5" t="s">
        <v>183</v>
      </c>
      <c r="B86" s="4" t="s">
        <v>226</v>
      </c>
      <c r="C86" s="4" t="s">
        <v>241</v>
      </c>
      <c r="D86" s="4" t="s">
        <v>224</v>
      </c>
      <c r="E86" s="4" t="s">
        <v>125</v>
      </c>
      <c r="F86" s="4" t="s">
        <v>235</v>
      </c>
      <c r="G86" s="4" t="s">
        <v>195</v>
      </c>
      <c r="H86" s="4" t="s">
        <v>232</v>
      </c>
      <c r="I86" s="4" t="s">
        <v>190</v>
      </c>
      <c r="J86" s="4" t="s">
        <v>135</v>
      </c>
      <c r="K86" s="4" t="s">
        <v>190</v>
      </c>
    </row>
    <row r="87" spans="1:11" ht="28.8" x14ac:dyDescent="0.3">
      <c r="A87" s="5" t="s">
        <v>185</v>
      </c>
      <c r="B87" s="4" t="s">
        <v>226</v>
      </c>
      <c r="C87" s="4" t="s">
        <v>241</v>
      </c>
      <c r="D87" s="4" t="s">
        <v>224</v>
      </c>
      <c r="E87" s="4" t="s">
        <v>125</v>
      </c>
      <c r="F87" s="4" t="s">
        <v>235</v>
      </c>
      <c r="G87" s="4" t="s">
        <v>195</v>
      </c>
      <c r="H87" s="4" t="s">
        <v>232</v>
      </c>
      <c r="I87" s="4" t="s">
        <v>190</v>
      </c>
      <c r="J87" s="4" t="s">
        <v>135</v>
      </c>
      <c r="K87" s="4" t="s">
        <v>190</v>
      </c>
    </row>
    <row r="88" spans="1:11" ht="28.8" x14ac:dyDescent="0.3">
      <c r="A88" s="5" t="s">
        <v>188</v>
      </c>
      <c r="B88" s="4" t="s">
        <v>226</v>
      </c>
      <c r="C88" s="4" t="s">
        <v>241</v>
      </c>
      <c r="D88" s="4" t="s">
        <v>224</v>
      </c>
      <c r="E88" s="4" t="s">
        <v>125</v>
      </c>
      <c r="F88" s="4" t="s">
        <v>235</v>
      </c>
      <c r="G88" s="4" t="s">
        <v>195</v>
      </c>
      <c r="H88" s="4" t="s">
        <v>232</v>
      </c>
      <c r="I88" s="4" t="s">
        <v>190</v>
      </c>
      <c r="J88" s="4" t="s">
        <v>190</v>
      </c>
      <c r="K88" s="4" t="s">
        <v>190</v>
      </c>
    </row>
    <row r="89" spans="1:11" ht="28.8" x14ac:dyDescent="0.3">
      <c r="A89" s="5" t="s">
        <v>191</v>
      </c>
      <c r="B89" s="4" t="s">
        <v>190</v>
      </c>
      <c r="C89" s="4" t="s">
        <v>190</v>
      </c>
      <c r="D89" s="4" t="s">
        <v>242</v>
      </c>
      <c r="E89" s="4" t="s">
        <v>125</v>
      </c>
      <c r="F89" s="4" t="s">
        <v>190</v>
      </c>
      <c r="G89" s="4" t="s">
        <v>195</v>
      </c>
      <c r="H89" s="4" t="s">
        <v>190</v>
      </c>
      <c r="I89" s="4" t="s">
        <v>190</v>
      </c>
      <c r="J89" s="4" t="s">
        <v>190</v>
      </c>
      <c r="K89" s="4" t="s">
        <v>190</v>
      </c>
    </row>
    <row r="90" spans="1:11" ht="28.8" x14ac:dyDescent="0.3">
      <c r="A90" s="5" t="s">
        <v>193</v>
      </c>
      <c r="B90" s="4" t="s">
        <v>190</v>
      </c>
      <c r="C90" s="4" t="s">
        <v>190</v>
      </c>
      <c r="D90" s="4" t="s">
        <v>242</v>
      </c>
      <c r="E90" s="4" t="s">
        <v>190</v>
      </c>
      <c r="F90" s="4" t="s">
        <v>190</v>
      </c>
      <c r="G90" s="4" t="s">
        <v>195</v>
      </c>
      <c r="H90" s="4" t="s">
        <v>190</v>
      </c>
      <c r="I90" s="4" t="s">
        <v>190</v>
      </c>
      <c r="J90" s="4" t="s">
        <v>190</v>
      </c>
      <c r="K90" s="4" t="s">
        <v>190</v>
      </c>
    </row>
    <row r="91" spans="1:11" ht="28.8" x14ac:dyDescent="0.3">
      <c r="A91" s="5" t="s">
        <v>194</v>
      </c>
      <c r="B91" s="4" t="s">
        <v>190</v>
      </c>
      <c r="C91" s="4" t="s">
        <v>190</v>
      </c>
      <c r="D91" s="4" t="s">
        <v>190</v>
      </c>
      <c r="E91" s="4" t="s">
        <v>190</v>
      </c>
      <c r="F91" s="4" t="s">
        <v>190</v>
      </c>
      <c r="G91" s="4" t="s">
        <v>190</v>
      </c>
      <c r="H91" s="4" t="s">
        <v>190</v>
      </c>
      <c r="I91" s="4" t="s">
        <v>190</v>
      </c>
      <c r="J91" s="4" t="s">
        <v>190</v>
      </c>
      <c r="K91" s="4" t="s">
        <v>190</v>
      </c>
    </row>
    <row r="92" spans="1:11" ht="28.8" x14ac:dyDescent="0.3">
      <c r="A92" s="5" t="s">
        <v>196</v>
      </c>
      <c r="B92" s="4" t="s">
        <v>190</v>
      </c>
      <c r="C92" s="4" t="s">
        <v>190</v>
      </c>
      <c r="D92" s="4" t="s">
        <v>190</v>
      </c>
      <c r="E92" s="4" t="s">
        <v>190</v>
      </c>
      <c r="F92" s="4" t="s">
        <v>190</v>
      </c>
      <c r="G92" s="4" t="s">
        <v>190</v>
      </c>
      <c r="H92" s="4" t="s">
        <v>190</v>
      </c>
      <c r="I92" s="4" t="s">
        <v>190</v>
      </c>
      <c r="J92" s="4" t="s">
        <v>190</v>
      </c>
      <c r="K92" s="4" t="s">
        <v>190</v>
      </c>
    </row>
    <row r="93" spans="1:11" ht="28.8" x14ac:dyDescent="0.3">
      <c r="A93" s="5" t="s">
        <v>197</v>
      </c>
      <c r="B93" s="4" t="s">
        <v>190</v>
      </c>
      <c r="C93" s="4" t="s">
        <v>190</v>
      </c>
      <c r="D93" s="4" t="s">
        <v>190</v>
      </c>
      <c r="E93" s="4" t="s">
        <v>190</v>
      </c>
      <c r="F93" s="4" t="s">
        <v>190</v>
      </c>
      <c r="G93" s="4" t="s">
        <v>190</v>
      </c>
      <c r="H93" s="4" t="s">
        <v>190</v>
      </c>
      <c r="I93" s="4" t="s">
        <v>190</v>
      </c>
      <c r="J93" s="4" t="s">
        <v>190</v>
      </c>
      <c r="K93" s="4" t="s">
        <v>190</v>
      </c>
    </row>
    <row r="95" spans="1:11" ht="28.8" x14ac:dyDescent="0.3">
      <c r="A95" s="4" t="s">
        <v>198</v>
      </c>
      <c r="B95" s="5" t="s">
        <v>63</v>
      </c>
      <c r="C95" s="5" t="s">
        <v>64</v>
      </c>
      <c r="D95" s="5" t="s">
        <v>65</v>
      </c>
      <c r="E95" s="5" t="s">
        <v>66</v>
      </c>
      <c r="F95" s="5" t="s">
        <v>67</v>
      </c>
      <c r="G95" s="5" t="s">
        <v>68</v>
      </c>
      <c r="H95" s="5" t="s">
        <v>69</v>
      </c>
      <c r="I95" s="5" t="s">
        <v>70</v>
      </c>
      <c r="J95" s="5" t="s">
        <v>71</v>
      </c>
      <c r="K95" s="5" t="s">
        <v>72</v>
      </c>
    </row>
    <row r="96" spans="1:11" x14ac:dyDescent="0.3">
      <c r="A96" s="5" t="s">
        <v>117</v>
      </c>
      <c r="B96" s="4">
        <v>102</v>
      </c>
      <c r="C96" s="4">
        <v>166</v>
      </c>
      <c r="D96" s="4">
        <v>263</v>
      </c>
      <c r="E96" s="4">
        <v>144</v>
      </c>
      <c r="F96" s="4">
        <v>185</v>
      </c>
      <c r="G96" s="4">
        <v>98</v>
      </c>
      <c r="H96" s="4">
        <v>125</v>
      </c>
      <c r="I96" s="4">
        <v>114</v>
      </c>
      <c r="J96" s="4">
        <v>111</v>
      </c>
      <c r="K96" s="4">
        <v>75</v>
      </c>
    </row>
    <row r="97" spans="1:11" x14ac:dyDescent="0.3">
      <c r="A97" s="5" t="s">
        <v>128</v>
      </c>
      <c r="B97" s="4">
        <v>102</v>
      </c>
      <c r="C97" s="4">
        <v>166</v>
      </c>
      <c r="D97" s="4">
        <v>263</v>
      </c>
      <c r="E97" s="4">
        <v>144</v>
      </c>
      <c r="F97" s="4">
        <v>185</v>
      </c>
      <c r="G97" s="4">
        <v>98</v>
      </c>
      <c r="H97" s="4">
        <v>125</v>
      </c>
      <c r="I97" s="4">
        <v>114</v>
      </c>
      <c r="J97" s="4">
        <v>111</v>
      </c>
      <c r="K97" s="4">
        <v>75</v>
      </c>
    </row>
    <row r="98" spans="1:11" x14ac:dyDescent="0.3">
      <c r="A98" s="5" t="s">
        <v>129</v>
      </c>
      <c r="B98" s="4">
        <v>77</v>
      </c>
      <c r="C98" s="4">
        <v>40</v>
      </c>
      <c r="D98" s="4">
        <v>138</v>
      </c>
      <c r="E98" s="4">
        <v>144</v>
      </c>
      <c r="F98" s="4">
        <v>72</v>
      </c>
      <c r="G98" s="4">
        <v>88</v>
      </c>
      <c r="H98" s="4">
        <v>125</v>
      </c>
      <c r="I98" s="4">
        <v>114</v>
      </c>
      <c r="J98" s="4">
        <v>111</v>
      </c>
      <c r="K98" s="4">
        <v>38</v>
      </c>
    </row>
    <row r="99" spans="1:11" x14ac:dyDescent="0.3">
      <c r="A99" s="5" t="s">
        <v>137</v>
      </c>
      <c r="B99" s="4">
        <v>77</v>
      </c>
      <c r="C99" s="4">
        <v>40</v>
      </c>
      <c r="D99" s="4">
        <v>138</v>
      </c>
      <c r="E99" s="4">
        <v>144</v>
      </c>
      <c r="F99" s="4">
        <v>72</v>
      </c>
      <c r="G99" s="4">
        <v>88</v>
      </c>
      <c r="H99" s="4">
        <v>125</v>
      </c>
      <c r="I99" s="4">
        <v>114</v>
      </c>
      <c r="J99" s="4">
        <v>111</v>
      </c>
      <c r="K99" s="4">
        <v>38</v>
      </c>
    </row>
    <row r="100" spans="1:11" x14ac:dyDescent="0.3">
      <c r="A100" s="5" t="s">
        <v>138</v>
      </c>
      <c r="B100" s="4">
        <v>71</v>
      </c>
      <c r="C100" s="4">
        <v>40</v>
      </c>
      <c r="D100" s="4">
        <v>118</v>
      </c>
      <c r="E100" s="4">
        <v>144</v>
      </c>
      <c r="F100" s="4">
        <v>72</v>
      </c>
      <c r="G100" s="4">
        <v>55</v>
      </c>
      <c r="H100" s="4">
        <v>125</v>
      </c>
      <c r="I100" s="4">
        <v>114</v>
      </c>
      <c r="J100" s="4">
        <v>111</v>
      </c>
      <c r="K100" s="4">
        <v>38</v>
      </c>
    </row>
    <row r="101" spans="1:11" x14ac:dyDescent="0.3">
      <c r="A101" s="5" t="s">
        <v>142</v>
      </c>
      <c r="B101" s="4">
        <v>71</v>
      </c>
      <c r="C101" s="4">
        <v>19</v>
      </c>
      <c r="D101" s="4">
        <v>118</v>
      </c>
      <c r="E101" s="4">
        <v>64</v>
      </c>
      <c r="F101" s="4">
        <v>72</v>
      </c>
      <c r="G101" s="4">
        <v>55</v>
      </c>
      <c r="H101" s="4">
        <v>117</v>
      </c>
      <c r="I101" s="4">
        <v>40</v>
      </c>
      <c r="J101" s="4">
        <v>70</v>
      </c>
      <c r="K101" s="4">
        <v>38</v>
      </c>
    </row>
    <row r="102" spans="1:11" x14ac:dyDescent="0.3">
      <c r="A102" s="5" t="s">
        <v>144</v>
      </c>
      <c r="B102" s="4">
        <v>71</v>
      </c>
      <c r="C102" s="4">
        <v>19</v>
      </c>
      <c r="D102" s="4">
        <v>118</v>
      </c>
      <c r="E102" s="4">
        <v>64</v>
      </c>
      <c r="F102" s="4">
        <v>27</v>
      </c>
      <c r="G102" s="4">
        <v>37</v>
      </c>
      <c r="H102" s="4">
        <v>117</v>
      </c>
      <c r="I102" s="4">
        <v>40</v>
      </c>
      <c r="J102" s="4">
        <v>70</v>
      </c>
      <c r="K102" s="4">
        <v>38</v>
      </c>
    </row>
    <row r="103" spans="1:11" x14ac:dyDescent="0.3">
      <c r="A103" s="5" t="s">
        <v>149</v>
      </c>
      <c r="B103" s="4">
        <v>71</v>
      </c>
      <c r="C103" s="4">
        <v>19</v>
      </c>
      <c r="D103" s="4">
        <v>118</v>
      </c>
      <c r="E103" s="4">
        <v>64</v>
      </c>
      <c r="F103" s="4">
        <v>27</v>
      </c>
      <c r="G103" s="4">
        <v>33</v>
      </c>
      <c r="H103" s="4">
        <v>72</v>
      </c>
      <c r="I103" s="4">
        <v>40</v>
      </c>
      <c r="J103" s="4">
        <v>70</v>
      </c>
      <c r="K103" s="4">
        <v>29</v>
      </c>
    </row>
    <row r="104" spans="1:11" x14ac:dyDescent="0.3">
      <c r="A104" s="5" t="s">
        <v>150</v>
      </c>
      <c r="B104" s="4">
        <v>71</v>
      </c>
      <c r="C104" s="4">
        <v>19</v>
      </c>
      <c r="D104" s="4">
        <v>118</v>
      </c>
      <c r="E104" s="4">
        <v>64</v>
      </c>
      <c r="F104" s="4">
        <v>27</v>
      </c>
      <c r="G104" s="4">
        <v>33</v>
      </c>
      <c r="H104" s="4">
        <v>72</v>
      </c>
      <c r="I104" s="4">
        <v>40</v>
      </c>
      <c r="J104" s="4">
        <v>70</v>
      </c>
      <c r="K104" s="4">
        <v>29</v>
      </c>
    </row>
    <row r="105" spans="1:11" x14ac:dyDescent="0.3">
      <c r="A105" s="5" t="s">
        <v>152</v>
      </c>
      <c r="B105" s="4">
        <v>71</v>
      </c>
      <c r="C105" s="4">
        <v>19</v>
      </c>
      <c r="D105" s="4">
        <v>118</v>
      </c>
      <c r="E105" s="4">
        <v>64</v>
      </c>
      <c r="F105" s="4">
        <v>27</v>
      </c>
      <c r="G105" s="4">
        <v>18</v>
      </c>
      <c r="H105" s="4">
        <v>72</v>
      </c>
      <c r="I105" s="4">
        <v>40</v>
      </c>
      <c r="J105" s="4">
        <v>70</v>
      </c>
      <c r="K105" s="4">
        <v>29</v>
      </c>
    </row>
    <row r="106" spans="1:11" x14ac:dyDescent="0.3">
      <c r="A106" s="5" t="s">
        <v>153</v>
      </c>
      <c r="B106" s="4">
        <v>71</v>
      </c>
      <c r="C106" s="4">
        <v>19</v>
      </c>
      <c r="D106" s="4">
        <v>114</v>
      </c>
      <c r="E106" s="4">
        <v>64</v>
      </c>
      <c r="F106" s="4">
        <v>27</v>
      </c>
      <c r="G106" s="4">
        <v>18</v>
      </c>
      <c r="H106" s="4">
        <v>72</v>
      </c>
      <c r="I106" s="4">
        <v>40</v>
      </c>
      <c r="J106" s="4">
        <v>70</v>
      </c>
      <c r="K106" s="4">
        <v>29</v>
      </c>
    </row>
    <row r="107" spans="1:11" x14ac:dyDescent="0.3">
      <c r="A107" s="5" t="s">
        <v>157</v>
      </c>
      <c r="B107" s="4">
        <v>71</v>
      </c>
      <c r="C107" s="4">
        <v>19</v>
      </c>
      <c r="D107" s="4">
        <v>114</v>
      </c>
      <c r="E107" s="4">
        <v>64</v>
      </c>
      <c r="F107" s="4">
        <v>27</v>
      </c>
      <c r="G107" s="4">
        <v>18</v>
      </c>
      <c r="H107" s="4">
        <v>72</v>
      </c>
      <c r="I107" s="4">
        <v>18</v>
      </c>
      <c r="J107" s="4">
        <v>70</v>
      </c>
      <c r="K107" s="4">
        <v>29</v>
      </c>
    </row>
    <row r="108" spans="1:11" x14ac:dyDescent="0.3">
      <c r="A108" s="5" t="s">
        <v>158</v>
      </c>
      <c r="B108" s="4">
        <v>71</v>
      </c>
      <c r="C108" s="4">
        <v>19</v>
      </c>
      <c r="D108" s="4">
        <v>114</v>
      </c>
      <c r="E108" s="4">
        <v>64</v>
      </c>
      <c r="F108" s="4">
        <v>27</v>
      </c>
      <c r="G108" s="4">
        <v>18</v>
      </c>
      <c r="H108" s="4">
        <v>72</v>
      </c>
      <c r="I108" s="4">
        <v>18</v>
      </c>
      <c r="J108" s="4">
        <v>39</v>
      </c>
      <c r="K108" s="4">
        <v>29</v>
      </c>
    </row>
    <row r="109" spans="1:11" x14ac:dyDescent="0.3">
      <c r="A109" s="5" t="s">
        <v>160</v>
      </c>
      <c r="B109" s="4">
        <v>71</v>
      </c>
      <c r="C109" s="4">
        <v>19</v>
      </c>
      <c r="D109" s="4">
        <v>114</v>
      </c>
      <c r="E109" s="4">
        <v>64</v>
      </c>
      <c r="F109" s="4">
        <v>27</v>
      </c>
      <c r="G109" s="4">
        <v>18</v>
      </c>
      <c r="H109" s="4">
        <v>72</v>
      </c>
      <c r="I109" s="4">
        <v>18</v>
      </c>
      <c r="J109" s="4">
        <v>39</v>
      </c>
      <c r="K109" s="4">
        <v>0</v>
      </c>
    </row>
    <row r="110" spans="1:11" x14ac:dyDescent="0.3">
      <c r="A110" s="5" t="s">
        <v>161</v>
      </c>
      <c r="B110" s="4">
        <v>71</v>
      </c>
      <c r="C110" s="4">
        <v>19</v>
      </c>
      <c r="D110" s="4">
        <v>114</v>
      </c>
      <c r="E110" s="4">
        <v>64</v>
      </c>
      <c r="F110" s="4">
        <v>27</v>
      </c>
      <c r="G110" s="4">
        <v>18</v>
      </c>
      <c r="H110" s="4">
        <v>72</v>
      </c>
      <c r="I110" s="4">
        <v>18</v>
      </c>
      <c r="J110" s="4">
        <v>39</v>
      </c>
      <c r="K110" s="4">
        <v>0</v>
      </c>
    </row>
    <row r="111" spans="1:11" x14ac:dyDescent="0.3">
      <c r="A111" s="5" t="s">
        <v>162</v>
      </c>
      <c r="B111" s="4">
        <v>71</v>
      </c>
      <c r="C111" s="4">
        <v>19</v>
      </c>
      <c r="D111" s="4">
        <v>114</v>
      </c>
      <c r="E111" s="4">
        <v>64</v>
      </c>
      <c r="F111" s="4">
        <v>27</v>
      </c>
      <c r="G111" s="4">
        <v>18</v>
      </c>
      <c r="H111" s="4">
        <v>72</v>
      </c>
      <c r="I111" s="4">
        <v>18</v>
      </c>
      <c r="J111" s="4">
        <v>39</v>
      </c>
      <c r="K111" s="4">
        <v>0</v>
      </c>
    </row>
    <row r="112" spans="1:11" x14ac:dyDescent="0.3">
      <c r="A112" s="5" t="s">
        <v>163</v>
      </c>
      <c r="B112" s="4">
        <v>71</v>
      </c>
      <c r="C112" s="4">
        <v>19</v>
      </c>
      <c r="D112" s="4">
        <v>114</v>
      </c>
      <c r="E112" s="4">
        <v>64</v>
      </c>
      <c r="F112" s="4">
        <v>27</v>
      </c>
      <c r="G112" s="4">
        <v>18</v>
      </c>
      <c r="H112" s="4">
        <v>72</v>
      </c>
      <c r="I112" s="4">
        <v>18</v>
      </c>
      <c r="J112" s="4">
        <v>39</v>
      </c>
      <c r="K112" s="4">
        <v>0</v>
      </c>
    </row>
    <row r="113" spans="1:11" x14ac:dyDescent="0.3">
      <c r="A113" s="5" t="s">
        <v>164</v>
      </c>
      <c r="B113" s="4">
        <v>71</v>
      </c>
      <c r="C113" s="4">
        <v>19</v>
      </c>
      <c r="D113" s="4">
        <v>114</v>
      </c>
      <c r="E113" s="4">
        <v>64</v>
      </c>
      <c r="F113" s="4">
        <v>27</v>
      </c>
      <c r="G113" s="4">
        <v>18</v>
      </c>
      <c r="H113" s="4">
        <v>72</v>
      </c>
      <c r="I113" s="4">
        <v>18</v>
      </c>
      <c r="J113" s="4">
        <v>39</v>
      </c>
      <c r="K113" s="4">
        <v>0</v>
      </c>
    </row>
    <row r="114" spans="1:11" x14ac:dyDescent="0.3">
      <c r="A114" s="5" t="s">
        <v>165</v>
      </c>
      <c r="B114" s="4">
        <v>71</v>
      </c>
      <c r="C114" s="4">
        <v>19</v>
      </c>
      <c r="D114" s="4">
        <v>114</v>
      </c>
      <c r="E114" s="4">
        <v>64</v>
      </c>
      <c r="F114" s="4">
        <v>27</v>
      </c>
      <c r="G114" s="4">
        <v>18</v>
      </c>
      <c r="H114" s="4">
        <v>72</v>
      </c>
      <c r="I114" s="4">
        <v>18</v>
      </c>
      <c r="J114" s="4">
        <v>39</v>
      </c>
      <c r="K114" s="4">
        <v>0</v>
      </c>
    </row>
    <row r="115" spans="1:11" x14ac:dyDescent="0.3">
      <c r="A115" s="5" t="s">
        <v>166</v>
      </c>
      <c r="B115" s="4">
        <v>71</v>
      </c>
      <c r="C115" s="4">
        <v>19</v>
      </c>
      <c r="D115" s="4">
        <v>114</v>
      </c>
      <c r="E115" s="4">
        <v>64</v>
      </c>
      <c r="F115" s="4">
        <v>27</v>
      </c>
      <c r="G115" s="4">
        <v>18</v>
      </c>
      <c r="H115" s="4">
        <v>72</v>
      </c>
      <c r="I115" s="4">
        <v>17</v>
      </c>
      <c r="J115" s="4">
        <v>39</v>
      </c>
      <c r="K115" s="4">
        <v>0</v>
      </c>
    </row>
    <row r="116" spans="1:11" x14ac:dyDescent="0.3">
      <c r="A116" s="5" t="s">
        <v>167</v>
      </c>
      <c r="B116" s="4">
        <v>71</v>
      </c>
      <c r="C116" s="4">
        <v>19</v>
      </c>
      <c r="D116" s="4">
        <v>114</v>
      </c>
      <c r="E116" s="4">
        <v>63</v>
      </c>
      <c r="F116" s="4">
        <v>27</v>
      </c>
      <c r="G116" s="4">
        <v>18</v>
      </c>
      <c r="H116" s="4">
        <v>72</v>
      </c>
      <c r="I116" s="4">
        <v>17</v>
      </c>
      <c r="J116" s="4">
        <v>39</v>
      </c>
      <c r="K116" s="4">
        <v>0</v>
      </c>
    </row>
    <row r="117" spans="1:11" x14ac:dyDescent="0.3">
      <c r="A117" s="5" t="s">
        <v>168</v>
      </c>
      <c r="B117" s="4">
        <v>71</v>
      </c>
      <c r="C117" s="4">
        <v>19</v>
      </c>
      <c r="D117" s="4">
        <v>114</v>
      </c>
      <c r="E117" s="4">
        <v>63</v>
      </c>
      <c r="F117" s="4">
        <v>27</v>
      </c>
      <c r="G117" s="4">
        <v>18</v>
      </c>
      <c r="H117" s="4">
        <v>72</v>
      </c>
      <c r="I117" s="4">
        <v>17</v>
      </c>
      <c r="J117" s="4">
        <v>39</v>
      </c>
      <c r="K117" s="4">
        <v>0</v>
      </c>
    </row>
    <row r="118" spans="1:11" x14ac:dyDescent="0.3">
      <c r="A118" s="5" t="s">
        <v>170</v>
      </c>
      <c r="B118" s="4">
        <v>71</v>
      </c>
      <c r="C118" s="4">
        <v>19</v>
      </c>
      <c r="D118" s="4">
        <v>114</v>
      </c>
      <c r="E118" s="4">
        <v>63</v>
      </c>
      <c r="F118" s="4">
        <v>27</v>
      </c>
      <c r="G118" s="4">
        <v>18</v>
      </c>
      <c r="H118" s="4">
        <v>72</v>
      </c>
      <c r="I118" s="4">
        <v>17</v>
      </c>
      <c r="J118" s="4">
        <v>39</v>
      </c>
      <c r="K118" s="4">
        <v>0</v>
      </c>
    </row>
    <row r="119" spans="1:11" x14ac:dyDescent="0.3">
      <c r="A119" s="5" t="s">
        <v>171</v>
      </c>
      <c r="B119" s="4">
        <v>71</v>
      </c>
      <c r="C119" s="4">
        <v>19</v>
      </c>
      <c r="D119" s="4">
        <v>114</v>
      </c>
      <c r="E119" s="4">
        <v>63</v>
      </c>
      <c r="F119" s="4">
        <v>27</v>
      </c>
      <c r="G119" s="4">
        <v>18</v>
      </c>
      <c r="H119" s="4">
        <v>72</v>
      </c>
      <c r="I119" s="4">
        <v>17</v>
      </c>
      <c r="J119" s="4">
        <v>39</v>
      </c>
      <c r="K119" s="4">
        <v>0</v>
      </c>
    </row>
    <row r="120" spans="1:11" x14ac:dyDescent="0.3">
      <c r="A120" s="5" t="s">
        <v>173</v>
      </c>
      <c r="B120" s="4">
        <v>71</v>
      </c>
      <c r="C120" s="4">
        <v>19</v>
      </c>
      <c r="D120" s="4">
        <v>114</v>
      </c>
      <c r="E120" s="4">
        <v>63</v>
      </c>
      <c r="F120" s="4">
        <v>27</v>
      </c>
      <c r="G120" s="4">
        <v>18</v>
      </c>
      <c r="H120" s="4">
        <v>72</v>
      </c>
      <c r="I120" s="4">
        <v>0</v>
      </c>
      <c r="J120" s="4">
        <v>39</v>
      </c>
      <c r="K120" s="4">
        <v>0</v>
      </c>
    </row>
    <row r="121" spans="1:11" x14ac:dyDescent="0.3">
      <c r="A121" s="5" t="s">
        <v>174</v>
      </c>
      <c r="B121" s="4">
        <v>71</v>
      </c>
      <c r="C121" s="4">
        <v>19</v>
      </c>
      <c r="D121" s="4">
        <v>114</v>
      </c>
      <c r="E121" s="4">
        <v>63</v>
      </c>
      <c r="F121" s="4">
        <v>27</v>
      </c>
      <c r="G121" s="4">
        <v>18</v>
      </c>
      <c r="H121" s="4">
        <v>72</v>
      </c>
      <c r="I121" s="4">
        <v>0</v>
      </c>
      <c r="J121" s="4">
        <v>39</v>
      </c>
      <c r="K121" s="4">
        <v>0</v>
      </c>
    </row>
    <row r="122" spans="1:11" x14ac:dyDescent="0.3">
      <c r="A122" s="5" t="s">
        <v>175</v>
      </c>
      <c r="B122" s="4">
        <v>40</v>
      </c>
      <c r="C122" s="4">
        <v>19</v>
      </c>
      <c r="D122" s="4">
        <v>114</v>
      </c>
      <c r="E122" s="4">
        <v>63</v>
      </c>
      <c r="F122" s="4">
        <v>27</v>
      </c>
      <c r="G122" s="4">
        <v>18</v>
      </c>
      <c r="H122" s="4">
        <v>72</v>
      </c>
      <c r="I122" s="4">
        <v>0</v>
      </c>
      <c r="J122" s="4">
        <v>39</v>
      </c>
      <c r="K122" s="4">
        <v>0</v>
      </c>
    </row>
    <row r="123" spans="1:11" x14ac:dyDescent="0.3">
      <c r="A123" s="5" t="s">
        <v>176</v>
      </c>
      <c r="B123" s="4">
        <v>40</v>
      </c>
      <c r="C123" s="4">
        <v>19</v>
      </c>
      <c r="D123" s="4">
        <v>114</v>
      </c>
      <c r="E123" s="4">
        <v>63</v>
      </c>
      <c r="F123" s="4">
        <v>27</v>
      </c>
      <c r="G123" s="4">
        <v>18</v>
      </c>
      <c r="H123" s="4">
        <v>72</v>
      </c>
      <c r="I123" s="4">
        <v>0</v>
      </c>
      <c r="J123" s="4">
        <v>39</v>
      </c>
      <c r="K123" s="4">
        <v>0</v>
      </c>
    </row>
    <row r="124" spans="1:11" x14ac:dyDescent="0.3">
      <c r="A124" s="5" t="s">
        <v>177</v>
      </c>
      <c r="B124" s="4">
        <v>40</v>
      </c>
      <c r="C124" s="4">
        <v>19</v>
      </c>
      <c r="D124" s="4">
        <v>114</v>
      </c>
      <c r="E124" s="4">
        <v>63</v>
      </c>
      <c r="F124" s="4">
        <v>27</v>
      </c>
      <c r="G124" s="4">
        <v>18</v>
      </c>
      <c r="H124" s="4">
        <v>72</v>
      </c>
      <c r="I124" s="4">
        <v>0</v>
      </c>
      <c r="J124" s="4">
        <v>39</v>
      </c>
      <c r="K124" s="4">
        <v>0</v>
      </c>
    </row>
    <row r="125" spans="1:11" x14ac:dyDescent="0.3">
      <c r="A125" s="5" t="s">
        <v>178</v>
      </c>
      <c r="B125" s="4">
        <v>40</v>
      </c>
      <c r="C125" s="4">
        <v>19</v>
      </c>
      <c r="D125" s="4">
        <v>114</v>
      </c>
      <c r="E125" s="4">
        <v>63</v>
      </c>
      <c r="F125" s="4">
        <v>27</v>
      </c>
      <c r="G125" s="4">
        <v>18</v>
      </c>
      <c r="H125" s="4">
        <v>72</v>
      </c>
      <c r="I125" s="4">
        <v>0</v>
      </c>
      <c r="J125" s="4">
        <v>23</v>
      </c>
      <c r="K125" s="4">
        <v>0</v>
      </c>
    </row>
    <row r="126" spans="1:11" x14ac:dyDescent="0.3">
      <c r="A126" s="5" t="s">
        <v>179</v>
      </c>
      <c r="B126" s="4">
        <v>40</v>
      </c>
      <c r="C126" s="4">
        <v>19</v>
      </c>
      <c r="D126" s="4">
        <v>114</v>
      </c>
      <c r="E126" s="4">
        <v>63</v>
      </c>
      <c r="F126" s="4">
        <v>27</v>
      </c>
      <c r="G126" s="4">
        <v>18</v>
      </c>
      <c r="H126" s="4">
        <v>72</v>
      </c>
      <c r="I126" s="4">
        <v>0</v>
      </c>
      <c r="J126" s="4">
        <v>23</v>
      </c>
      <c r="K126" s="4">
        <v>0</v>
      </c>
    </row>
    <row r="127" spans="1:11" x14ac:dyDescent="0.3">
      <c r="A127" s="5" t="s">
        <v>180</v>
      </c>
      <c r="B127" s="4">
        <v>40</v>
      </c>
      <c r="C127" s="4">
        <v>19</v>
      </c>
      <c r="D127" s="4">
        <v>114</v>
      </c>
      <c r="E127" s="4">
        <v>63</v>
      </c>
      <c r="F127" s="4">
        <v>27</v>
      </c>
      <c r="G127" s="4">
        <v>18</v>
      </c>
      <c r="H127" s="4">
        <v>55</v>
      </c>
      <c r="I127" s="4">
        <v>0</v>
      </c>
      <c r="J127" s="4">
        <v>23</v>
      </c>
      <c r="K127" s="4">
        <v>0</v>
      </c>
    </row>
    <row r="128" spans="1:11" x14ac:dyDescent="0.3">
      <c r="A128" s="5" t="s">
        <v>181</v>
      </c>
      <c r="B128" s="4">
        <v>40</v>
      </c>
      <c r="C128" s="4">
        <v>4</v>
      </c>
      <c r="D128" s="4">
        <v>114</v>
      </c>
      <c r="E128" s="4">
        <v>63</v>
      </c>
      <c r="F128" s="4">
        <v>27</v>
      </c>
      <c r="G128" s="4">
        <v>18</v>
      </c>
      <c r="H128" s="4">
        <v>55</v>
      </c>
      <c r="I128" s="4">
        <v>0</v>
      </c>
      <c r="J128" s="4">
        <v>23</v>
      </c>
      <c r="K128" s="4">
        <v>0</v>
      </c>
    </row>
    <row r="129" spans="1:15" x14ac:dyDescent="0.3">
      <c r="A129" s="5" t="s">
        <v>182</v>
      </c>
      <c r="B129" s="4">
        <v>40</v>
      </c>
      <c r="C129" s="4">
        <v>4</v>
      </c>
      <c r="D129" s="4">
        <v>114</v>
      </c>
      <c r="E129" s="4">
        <v>63</v>
      </c>
      <c r="F129" s="4">
        <v>27</v>
      </c>
      <c r="G129" s="4">
        <v>18</v>
      </c>
      <c r="H129" s="4">
        <v>55</v>
      </c>
      <c r="I129" s="4">
        <v>0</v>
      </c>
      <c r="J129" s="4">
        <v>23</v>
      </c>
      <c r="K129" s="4">
        <v>0</v>
      </c>
    </row>
    <row r="130" spans="1:15" x14ac:dyDescent="0.3">
      <c r="A130" s="5" t="s">
        <v>183</v>
      </c>
      <c r="B130" s="4">
        <v>40</v>
      </c>
      <c r="C130" s="4">
        <v>4</v>
      </c>
      <c r="D130" s="4">
        <v>114</v>
      </c>
      <c r="E130" s="4">
        <v>63</v>
      </c>
      <c r="F130" s="4">
        <v>27</v>
      </c>
      <c r="G130" s="4">
        <v>18</v>
      </c>
      <c r="H130" s="4">
        <v>55</v>
      </c>
      <c r="I130" s="4">
        <v>0</v>
      </c>
      <c r="J130" s="4">
        <v>23</v>
      </c>
      <c r="K130" s="4">
        <v>0</v>
      </c>
    </row>
    <row r="131" spans="1:15" x14ac:dyDescent="0.3">
      <c r="A131" s="5" t="s">
        <v>185</v>
      </c>
      <c r="B131" s="4">
        <v>40</v>
      </c>
      <c r="C131" s="4">
        <v>4</v>
      </c>
      <c r="D131" s="4">
        <v>114</v>
      </c>
      <c r="E131" s="4">
        <v>63</v>
      </c>
      <c r="F131" s="4">
        <v>27</v>
      </c>
      <c r="G131" s="4">
        <v>18</v>
      </c>
      <c r="H131" s="4">
        <v>55</v>
      </c>
      <c r="I131" s="4">
        <v>0</v>
      </c>
      <c r="J131" s="4">
        <v>23</v>
      </c>
      <c r="K131" s="4">
        <v>0</v>
      </c>
    </row>
    <row r="132" spans="1:15" x14ac:dyDescent="0.3">
      <c r="A132" s="5" t="s">
        <v>188</v>
      </c>
      <c r="B132" s="4">
        <v>40</v>
      </c>
      <c r="C132" s="4">
        <v>4</v>
      </c>
      <c r="D132" s="4">
        <v>114</v>
      </c>
      <c r="E132" s="4">
        <v>63</v>
      </c>
      <c r="F132" s="4">
        <v>27</v>
      </c>
      <c r="G132" s="4">
        <v>18</v>
      </c>
      <c r="H132" s="4">
        <v>55</v>
      </c>
      <c r="I132" s="4">
        <v>0</v>
      </c>
      <c r="J132" s="4">
        <v>0</v>
      </c>
      <c r="K132" s="4">
        <v>0</v>
      </c>
    </row>
    <row r="133" spans="1:15" x14ac:dyDescent="0.3">
      <c r="A133" s="5" t="s">
        <v>191</v>
      </c>
      <c r="B133" s="4">
        <v>0</v>
      </c>
      <c r="C133" s="4">
        <v>0</v>
      </c>
      <c r="D133" s="4">
        <v>101</v>
      </c>
      <c r="E133" s="4">
        <v>63</v>
      </c>
      <c r="F133" s="4">
        <v>0</v>
      </c>
      <c r="G133" s="4">
        <v>18</v>
      </c>
      <c r="H133" s="4">
        <v>0</v>
      </c>
      <c r="I133" s="4">
        <v>0</v>
      </c>
      <c r="J133" s="4">
        <v>0</v>
      </c>
      <c r="K133" s="4">
        <v>0</v>
      </c>
    </row>
    <row r="134" spans="1:15" x14ac:dyDescent="0.3">
      <c r="A134" s="5" t="s">
        <v>193</v>
      </c>
      <c r="B134" s="4">
        <v>0</v>
      </c>
      <c r="C134" s="4">
        <v>0</v>
      </c>
      <c r="D134" s="4">
        <v>101</v>
      </c>
      <c r="E134" s="4">
        <v>0</v>
      </c>
      <c r="F134" s="4">
        <v>0</v>
      </c>
      <c r="G134" s="4">
        <v>18</v>
      </c>
      <c r="H134" s="4">
        <v>0</v>
      </c>
      <c r="I134" s="4">
        <v>0</v>
      </c>
      <c r="J134" s="4">
        <v>0</v>
      </c>
      <c r="K134" s="4">
        <v>0</v>
      </c>
    </row>
    <row r="135" spans="1:15" x14ac:dyDescent="0.3">
      <c r="A135" s="5" t="s">
        <v>194</v>
      </c>
      <c r="B135" s="4">
        <v>0</v>
      </c>
      <c r="C135" s="4">
        <v>0</v>
      </c>
      <c r="D135" s="4">
        <v>0</v>
      </c>
      <c r="E135" s="4">
        <v>0</v>
      </c>
      <c r="F135" s="4">
        <v>0</v>
      </c>
      <c r="G135" s="4">
        <v>0</v>
      </c>
      <c r="H135" s="4">
        <v>0</v>
      </c>
      <c r="I135" s="4">
        <v>0</v>
      </c>
      <c r="J135" s="4">
        <v>0</v>
      </c>
      <c r="K135" s="4">
        <v>0</v>
      </c>
    </row>
    <row r="136" spans="1:15" x14ac:dyDescent="0.3">
      <c r="A136" s="5" t="s">
        <v>196</v>
      </c>
      <c r="B136" s="4">
        <v>0</v>
      </c>
      <c r="C136" s="4">
        <v>0</v>
      </c>
      <c r="D136" s="4">
        <v>0</v>
      </c>
      <c r="E136" s="4">
        <v>0</v>
      </c>
      <c r="F136" s="4">
        <v>0</v>
      </c>
      <c r="G136" s="4">
        <v>0</v>
      </c>
      <c r="H136" s="4">
        <v>0</v>
      </c>
      <c r="I136" s="4">
        <v>0</v>
      </c>
      <c r="J136" s="4">
        <v>0</v>
      </c>
      <c r="K136" s="4">
        <v>0</v>
      </c>
    </row>
    <row r="137" spans="1:15" x14ac:dyDescent="0.3">
      <c r="A137" s="5" t="s">
        <v>197</v>
      </c>
      <c r="B137" s="4">
        <v>0</v>
      </c>
      <c r="C137" s="4">
        <v>0</v>
      </c>
      <c r="D137" s="4">
        <v>0</v>
      </c>
      <c r="E137" s="4">
        <v>0</v>
      </c>
      <c r="F137" s="4">
        <v>0</v>
      </c>
      <c r="G137" s="4">
        <v>0</v>
      </c>
      <c r="H137" s="4">
        <v>0</v>
      </c>
      <c r="I137" s="4">
        <v>0</v>
      </c>
      <c r="J137" s="4">
        <v>0</v>
      </c>
      <c r="K137" s="4">
        <v>0</v>
      </c>
    </row>
    <row r="139" spans="1:15" ht="28.8" x14ac:dyDescent="0.3">
      <c r="A139" s="4" t="s">
        <v>199</v>
      </c>
      <c r="B139" s="5" t="s">
        <v>63</v>
      </c>
      <c r="C139" s="5" t="s">
        <v>64</v>
      </c>
      <c r="D139" s="5" t="s">
        <v>65</v>
      </c>
      <c r="E139" s="5" t="s">
        <v>66</v>
      </c>
      <c r="F139" s="5" t="s">
        <v>67</v>
      </c>
      <c r="G139" s="5" t="s">
        <v>68</v>
      </c>
      <c r="H139" s="5" t="s">
        <v>69</v>
      </c>
      <c r="I139" s="5" t="s">
        <v>70</v>
      </c>
      <c r="J139" s="5" t="s">
        <v>71</v>
      </c>
      <c r="K139" s="5" t="s">
        <v>72</v>
      </c>
      <c r="L139" s="5" t="str">
        <f>'modell_(0i)'!L139</f>
        <v>Schätzung (Y)</v>
      </c>
      <c r="M139" s="5" t="str">
        <f>'modell_(0i)'!M139</f>
        <v>Fakt (Y)</v>
      </c>
      <c r="N139" s="5" t="s">
        <v>202</v>
      </c>
      <c r="O139" s="5" t="s">
        <v>203</v>
      </c>
    </row>
    <row r="140" spans="1:15" x14ac:dyDescent="0.3">
      <c r="A140" s="5" t="s">
        <v>74</v>
      </c>
      <c r="B140" s="4">
        <v>71</v>
      </c>
      <c r="C140" s="4">
        <v>19</v>
      </c>
      <c r="D140" s="4">
        <v>114</v>
      </c>
      <c r="E140" s="4">
        <v>64</v>
      </c>
      <c r="F140" s="4">
        <v>27</v>
      </c>
      <c r="G140" s="4">
        <v>18</v>
      </c>
      <c r="H140" s="4">
        <v>125</v>
      </c>
      <c r="I140" s="4">
        <v>0</v>
      </c>
      <c r="J140" s="4">
        <v>0</v>
      </c>
      <c r="K140" s="4">
        <v>0</v>
      </c>
      <c r="L140" s="4">
        <v>438</v>
      </c>
      <c r="M140" s="4">
        <v>438</v>
      </c>
      <c r="N140" s="4">
        <v>0</v>
      </c>
      <c r="O140" s="4">
        <v>0</v>
      </c>
    </row>
    <row r="141" spans="1:15" x14ac:dyDescent="0.3">
      <c r="A141" s="5" t="s">
        <v>75</v>
      </c>
      <c r="B141" s="4">
        <v>40</v>
      </c>
      <c r="C141" s="4">
        <v>19</v>
      </c>
      <c r="D141" s="4">
        <v>114</v>
      </c>
      <c r="E141" s="4">
        <v>63</v>
      </c>
      <c r="F141" s="4">
        <v>27</v>
      </c>
      <c r="G141" s="4">
        <v>98</v>
      </c>
      <c r="H141" s="4">
        <v>72</v>
      </c>
      <c r="I141" s="4">
        <v>0</v>
      </c>
      <c r="J141" s="4">
        <v>23</v>
      </c>
      <c r="K141" s="4">
        <v>0</v>
      </c>
      <c r="L141" s="4">
        <v>456</v>
      </c>
      <c r="M141" s="4">
        <v>455</v>
      </c>
      <c r="N141" s="4">
        <v>-1</v>
      </c>
      <c r="O141" s="4">
        <v>-0.22</v>
      </c>
    </row>
    <row r="142" spans="1:15" x14ac:dyDescent="0.3">
      <c r="A142" s="5" t="s">
        <v>76</v>
      </c>
      <c r="B142" s="4">
        <v>40</v>
      </c>
      <c r="C142" s="4">
        <v>19</v>
      </c>
      <c r="D142" s="4">
        <v>114</v>
      </c>
      <c r="E142" s="4">
        <v>63</v>
      </c>
      <c r="F142" s="4">
        <v>185</v>
      </c>
      <c r="G142" s="4">
        <v>18</v>
      </c>
      <c r="H142" s="4">
        <v>0</v>
      </c>
      <c r="I142" s="4">
        <v>0</v>
      </c>
      <c r="J142" s="4">
        <v>23</v>
      </c>
      <c r="K142" s="4">
        <v>0</v>
      </c>
      <c r="L142" s="4">
        <v>462</v>
      </c>
      <c r="M142" s="4">
        <v>462</v>
      </c>
      <c r="N142" s="4">
        <v>0</v>
      </c>
      <c r="O142" s="4">
        <v>0</v>
      </c>
    </row>
    <row r="143" spans="1:15" x14ac:dyDescent="0.3">
      <c r="A143" s="5" t="s">
        <v>77</v>
      </c>
      <c r="B143" s="4">
        <v>71</v>
      </c>
      <c r="C143" s="4">
        <v>19</v>
      </c>
      <c r="D143" s="4">
        <v>114</v>
      </c>
      <c r="E143" s="4">
        <v>144</v>
      </c>
      <c r="F143" s="4">
        <v>27</v>
      </c>
      <c r="G143" s="4">
        <v>18</v>
      </c>
      <c r="H143" s="4">
        <v>55</v>
      </c>
      <c r="I143" s="4">
        <v>0</v>
      </c>
      <c r="J143" s="4">
        <v>39</v>
      </c>
      <c r="K143" s="4">
        <v>0</v>
      </c>
      <c r="L143" s="4">
        <v>487</v>
      </c>
      <c r="M143" s="4">
        <v>486</v>
      </c>
      <c r="N143" s="4">
        <v>-1</v>
      </c>
      <c r="O143" s="4">
        <v>-0.21</v>
      </c>
    </row>
    <row r="144" spans="1:15" x14ac:dyDescent="0.3">
      <c r="A144" s="5" t="s">
        <v>78</v>
      </c>
      <c r="B144" s="4">
        <v>71</v>
      </c>
      <c r="C144" s="4">
        <v>4</v>
      </c>
      <c r="D144" s="4">
        <v>263</v>
      </c>
      <c r="E144" s="4">
        <v>63</v>
      </c>
      <c r="F144" s="4">
        <v>0</v>
      </c>
      <c r="G144" s="4">
        <v>18</v>
      </c>
      <c r="H144" s="4">
        <v>55</v>
      </c>
      <c r="I144" s="4">
        <v>18</v>
      </c>
      <c r="J144" s="4">
        <v>0</v>
      </c>
      <c r="K144" s="4">
        <v>0</v>
      </c>
      <c r="L144" s="4">
        <v>492</v>
      </c>
      <c r="M144" s="4">
        <v>493</v>
      </c>
      <c r="N144" s="4">
        <v>1</v>
      </c>
      <c r="O144" s="4">
        <v>0.2</v>
      </c>
    </row>
    <row r="145" spans="1:15" x14ac:dyDescent="0.3">
      <c r="A145" s="5" t="s">
        <v>79</v>
      </c>
      <c r="B145" s="4">
        <v>40</v>
      </c>
      <c r="C145" s="4">
        <v>166</v>
      </c>
      <c r="D145" s="4">
        <v>114</v>
      </c>
      <c r="E145" s="4">
        <v>0</v>
      </c>
      <c r="F145" s="4">
        <v>27</v>
      </c>
      <c r="G145" s="4">
        <v>18</v>
      </c>
      <c r="H145" s="4">
        <v>72</v>
      </c>
      <c r="I145" s="4">
        <v>0</v>
      </c>
      <c r="J145" s="4">
        <v>39</v>
      </c>
      <c r="K145" s="4">
        <v>29</v>
      </c>
      <c r="L145" s="4">
        <v>505</v>
      </c>
      <c r="M145" s="4">
        <v>504</v>
      </c>
      <c r="N145" s="4">
        <v>-1</v>
      </c>
      <c r="O145" s="4">
        <v>-0.2</v>
      </c>
    </row>
    <row r="146" spans="1:15" x14ac:dyDescent="0.3">
      <c r="A146" s="5" t="s">
        <v>80</v>
      </c>
      <c r="B146" s="4">
        <v>102</v>
      </c>
      <c r="C146" s="4">
        <v>19</v>
      </c>
      <c r="D146" s="4">
        <v>101</v>
      </c>
      <c r="E146" s="4">
        <v>63</v>
      </c>
      <c r="F146" s="4">
        <v>27</v>
      </c>
      <c r="G146" s="4">
        <v>18</v>
      </c>
      <c r="H146" s="4">
        <v>55</v>
      </c>
      <c r="I146" s="4">
        <v>0</v>
      </c>
      <c r="J146" s="4">
        <v>70</v>
      </c>
      <c r="K146" s="4">
        <v>38</v>
      </c>
      <c r="L146" s="4">
        <v>493</v>
      </c>
      <c r="M146" s="4">
        <v>492</v>
      </c>
      <c r="N146" s="4">
        <v>-1</v>
      </c>
      <c r="O146" s="4">
        <v>-0.2</v>
      </c>
    </row>
    <row r="147" spans="1:15" x14ac:dyDescent="0.3">
      <c r="A147" s="5" t="s">
        <v>81</v>
      </c>
      <c r="B147" s="4">
        <v>40</v>
      </c>
      <c r="C147" s="4">
        <v>0</v>
      </c>
      <c r="D147" s="4">
        <v>114</v>
      </c>
      <c r="E147" s="4">
        <v>63</v>
      </c>
      <c r="F147" s="4">
        <v>27</v>
      </c>
      <c r="G147" s="4">
        <v>18</v>
      </c>
      <c r="H147" s="4">
        <v>72</v>
      </c>
      <c r="I147" s="4">
        <v>40</v>
      </c>
      <c r="J147" s="4">
        <v>111</v>
      </c>
      <c r="K147" s="4">
        <v>0</v>
      </c>
      <c r="L147" s="4">
        <v>485</v>
      </c>
      <c r="M147" s="4">
        <v>485</v>
      </c>
      <c r="N147" s="4">
        <v>0</v>
      </c>
      <c r="O147" s="4">
        <v>0</v>
      </c>
    </row>
    <row r="148" spans="1:15" x14ac:dyDescent="0.3">
      <c r="A148" s="5" t="s">
        <v>82</v>
      </c>
      <c r="B148" s="4">
        <v>0</v>
      </c>
      <c r="C148" s="4">
        <v>4</v>
      </c>
      <c r="D148" s="4">
        <v>114</v>
      </c>
      <c r="E148" s="4">
        <v>64</v>
      </c>
      <c r="F148" s="4">
        <v>27</v>
      </c>
      <c r="G148" s="4">
        <v>18</v>
      </c>
      <c r="H148" s="4">
        <v>72</v>
      </c>
      <c r="I148" s="4">
        <v>114</v>
      </c>
      <c r="J148" s="4">
        <v>39</v>
      </c>
      <c r="K148" s="4">
        <v>29</v>
      </c>
      <c r="L148" s="4">
        <v>481</v>
      </c>
      <c r="M148" s="4">
        <v>480</v>
      </c>
      <c r="N148" s="4">
        <v>-1</v>
      </c>
      <c r="O148" s="4">
        <v>-0.21</v>
      </c>
    </row>
    <row r="149" spans="1:15" x14ac:dyDescent="0.3">
      <c r="A149" s="5" t="s">
        <v>83</v>
      </c>
      <c r="B149" s="4">
        <v>40</v>
      </c>
      <c r="C149" s="4">
        <v>4</v>
      </c>
      <c r="D149" s="4">
        <v>114</v>
      </c>
      <c r="E149" s="4">
        <v>63</v>
      </c>
      <c r="F149" s="4">
        <v>27</v>
      </c>
      <c r="G149" s="4">
        <v>18</v>
      </c>
      <c r="H149" s="4">
        <v>125</v>
      </c>
      <c r="I149" s="4">
        <v>17</v>
      </c>
      <c r="J149" s="4">
        <v>70</v>
      </c>
      <c r="K149" s="4">
        <v>0</v>
      </c>
      <c r="L149" s="4">
        <v>478</v>
      </c>
      <c r="M149" s="4">
        <v>478</v>
      </c>
      <c r="N149" s="4">
        <v>0</v>
      </c>
      <c r="O149" s="4">
        <v>0</v>
      </c>
    </row>
    <row r="150" spans="1:15" x14ac:dyDescent="0.3">
      <c r="A150" s="5" t="s">
        <v>84</v>
      </c>
      <c r="B150" s="4">
        <v>40</v>
      </c>
      <c r="C150" s="4">
        <v>19</v>
      </c>
      <c r="D150" s="4">
        <v>114</v>
      </c>
      <c r="E150" s="4">
        <v>63</v>
      </c>
      <c r="F150" s="4">
        <v>27</v>
      </c>
      <c r="G150" s="4">
        <v>55</v>
      </c>
      <c r="H150" s="4">
        <v>72</v>
      </c>
      <c r="I150" s="4">
        <v>40</v>
      </c>
      <c r="J150" s="4">
        <v>39</v>
      </c>
      <c r="K150" s="4">
        <v>0</v>
      </c>
      <c r="L150" s="4">
        <v>469</v>
      </c>
      <c r="M150" s="4">
        <v>469</v>
      </c>
      <c r="N150" s="4">
        <v>0</v>
      </c>
      <c r="O150" s="4">
        <v>0</v>
      </c>
    </row>
    <row r="151" spans="1:15" x14ac:dyDescent="0.3">
      <c r="A151" s="5" t="s">
        <v>85</v>
      </c>
      <c r="B151" s="4">
        <v>71</v>
      </c>
      <c r="C151" s="4">
        <v>4</v>
      </c>
      <c r="D151" s="4">
        <v>114</v>
      </c>
      <c r="E151" s="4">
        <v>64</v>
      </c>
      <c r="F151" s="4">
        <v>72</v>
      </c>
      <c r="G151" s="4">
        <v>18</v>
      </c>
      <c r="H151" s="4">
        <v>72</v>
      </c>
      <c r="I151" s="4">
        <v>18</v>
      </c>
      <c r="J151" s="4">
        <v>39</v>
      </c>
      <c r="K151" s="4">
        <v>0</v>
      </c>
      <c r="L151" s="4">
        <v>472</v>
      </c>
      <c r="M151" s="4">
        <v>472</v>
      </c>
      <c r="N151" s="4">
        <v>0</v>
      </c>
      <c r="O151" s="4">
        <v>0</v>
      </c>
    </row>
    <row r="152" spans="1:15" x14ac:dyDescent="0.3">
      <c r="A152" s="5" t="s">
        <v>86</v>
      </c>
      <c r="B152" s="4">
        <v>40</v>
      </c>
      <c r="C152" s="4">
        <v>19</v>
      </c>
      <c r="D152" s="4">
        <v>114</v>
      </c>
      <c r="E152" s="4">
        <v>144</v>
      </c>
      <c r="F152" s="4">
        <v>27</v>
      </c>
      <c r="G152" s="4">
        <v>18</v>
      </c>
      <c r="H152" s="4">
        <v>72</v>
      </c>
      <c r="I152" s="4">
        <v>17</v>
      </c>
      <c r="J152" s="4">
        <v>23</v>
      </c>
      <c r="K152" s="4">
        <v>0</v>
      </c>
      <c r="L152" s="4">
        <v>474</v>
      </c>
      <c r="M152" s="4">
        <v>473</v>
      </c>
      <c r="N152" s="4">
        <v>-1</v>
      </c>
      <c r="O152" s="4">
        <v>-0.21</v>
      </c>
    </row>
    <row r="153" spans="1:15" x14ac:dyDescent="0.3">
      <c r="A153" s="5" t="s">
        <v>87</v>
      </c>
      <c r="B153" s="4">
        <v>71</v>
      </c>
      <c r="C153" s="4">
        <v>19</v>
      </c>
      <c r="D153" s="4">
        <v>118</v>
      </c>
      <c r="E153" s="4">
        <v>63</v>
      </c>
      <c r="F153" s="4">
        <v>27</v>
      </c>
      <c r="G153" s="4">
        <v>18</v>
      </c>
      <c r="H153" s="4">
        <v>72</v>
      </c>
      <c r="I153" s="4">
        <v>0</v>
      </c>
      <c r="J153" s="4">
        <v>39</v>
      </c>
      <c r="K153" s="4">
        <v>29</v>
      </c>
      <c r="L153" s="4">
        <v>456</v>
      </c>
      <c r="M153" s="4">
        <v>456</v>
      </c>
      <c r="N153" s="4">
        <v>0</v>
      </c>
      <c r="O153" s="4">
        <v>0</v>
      </c>
    </row>
    <row r="154" spans="1:15" x14ac:dyDescent="0.3">
      <c r="A154" s="5" t="s">
        <v>88</v>
      </c>
      <c r="B154" s="4">
        <v>71</v>
      </c>
      <c r="C154" s="4">
        <v>40</v>
      </c>
      <c r="D154" s="4">
        <v>114</v>
      </c>
      <c r="E154" s="4">
        <v>64</v>
      </c>
      <c r="F154" s="4">
        <v>27</v>
      </c>
      <c r="G154" s="4">
        <v>18</v>
      </c>
      <c r="H154" s="4">
        <v>55</v>
      </c>
      <c r="I154" s="4">
        <v>0</v>
      </c>
      <c r="J154" s="4">
        <v>70</v>
      </c>
      <c r="K154" s="4">
        <v>0</v>
      </c>
      <c r="L154" s="4">
        <v>459</v>
      </c>
      <c r="M154" s="4">
        <v>459</v>
      </c>
      <c r="N154" s="4">
        <v>0</v>
      </c>
      <c r="O154" s="4">
        <v>0</v>
      </c>
    </row>
    <row r="155" spans="1:15" x14ac:dyDescent="0.3">
      <c r="A155" s="5" t="s">
        <v>89</v>
      </c>
      <c r="B155" s="4">
        <v>77</v>
      </c>
      <c r="C155" s="4">
        <v>19</v>
      </c>
      <c r="D155" s="4">
        <v>114</v>
      </c>
      <c r="E155" s="4">
        <v>63</v>
      </c>
      <c r="F155" s="4">
        <v>27</v>
      </c>
      <c r="G155" s="4">
        <v>18</v>
      </c>
      <c r="H155" s="4">
        <v>72</v>
      </c>
      <c r="I155" s="4">
        <v>40</v>
      </c>
      <c r="J155" s="4">
        <v>39</v>
      </c>
      <c r="K155" s="4">
        <v>0</v>
      </c>
      <c r="L155" s="4">
        <v>469</v>
      </c>
      <c r="M155" s="4">
        <v>469</v>
      </c>
      <c r="N155" s="4">
        <v>0</v>
      </c>
      <c r="O155" s="4">
        <v>0</v>
      </c>
    </row>
    <row r="156" spans="1:15" x14ac:dyDescent="0.3">
      <c r="A156" s="5" t="s">
        <v>90</v>
      </c>
      <c r="B156" s="4">
        <v>71</v>
      </c>
      <c r="C156" s="4">
        <v>19</v>
      </c>
      <c r="D156" s="4">
        <v>114</v>
      </c>
      <c r="E156" s="4">
        <v>63</v>
      </c>
      <c r="F156" s="4">
        <v>27</v>
      </c>
      <c r="G156" s="4">
        <v>18</v>
      </c>
      <c r="H156" s="4">
        <v>72</v>
      </c>
      <c r="I156" s="4">
        <v>18</v>
      </c>
      <c r="J156" s="4">
        <v>39</v>
      </c>
      <c r="K156" s="4">
        <v>38</v>
      </c>
      <c r="L156" s="4">
        <v>479</v>
      </c>
      <c r="M156" s="4">
        <v>479</v>
      </c>
      <c r="N156" s="4">
        <v>0</v>
      </c>
      <c r="O156" s="4">
        <v>0</v>
      </c>
    </row>
    <row r="157" spans="1:15" x14ac:dyDescent="0.3">
      <c r="A157" s="5" t="s">
        <v>91</v>
      </c>
      <c r="B157" s="4">
        <v>71</v>
      </c>
      <c r="C157" s="4">
        <v>19</v>
      </c>
      <c r="D157" s="4">
        <v>114</v>
      </c>
      <c r="E157" s="4">
        <v>63</v>
      </c>
      <c r="F157" s="4">
        <v>27</v>
      </c>
      <c r="G157" s="4">
        <v>18</v>
      </c>
      <c r="H157" s="4">
        <v>72</v>
      </c>
      <c r="I157" s="4">
        <v>18</v>
      </c>
      <c r="J157" s="4">
        <v>70</v>
      </c>
      <c r="K157" s="4">
        <v>0</v>
      </c>
      <c r="L157" s="4">
        <v>472</v>
      </c>
      <c r="M157" s="4">
        <v>472</v>
      </c>
      <c r="N157" s="4">
        <v>0</v>
      </c>
      <c r="O157" s="4">
        <v>0</v>
      </c>
    </row>
    <row r="158" spans="1:15" x14ac:dyDescent="0.3">
      <c r="A158" s="5" t="s">
        <v>92</v>
      </c>
      <c r="B158" s="4">
        <v>71</v>
      </c>
      <c r="C158" s="4">
        <v>19</v>
      </c>
      <c r="D158" s="4">
        <v>114</v>
      </c>
      <c r="E158" s="4">
        <v>63</v>
      </c>
      <c r="F158" s="4">
        <v>27</v>
      </c>
      <c r="G158" s="4">
        <v>18</v>
      </c>
      <c r="H158" s="4">
        <v>72</v>
      </c>
      <c r="I158" s="4">
        <v>40</v>
      </c>
      <c r="J158" s="4">
        <v>39</v>
      </c>
      <c r="K158" s="4">
        <v>29</v>
      </c>
      <c r="L158" s="4">
        <v>492</v>
      </c>
      <c r="M158" s="4">
        <v>492</v>
      </c>
      <c r="N158" s="4">
        <v>0</v>
      </c>
      <c r="O158" s="4">
        <v>0</v>
      </c>
    </row>
    <row r="159" spans="1:15" x14ac:dyDescent="0.3">
      <c r="A159" s="5" t="s">
        <v>93</v>
      </c>
      <c r="B159" s="4">
        <v>71</v>
      </c>
      <c r="C159" s="4">
        <v>4</v>
      </c>
      <c r="D159" s="4">
        <v>114</v>
      </c>
      <c r="E159" s="4">
        <v>64</v>
      </c>
      <c r="F159" s="4">
        <v>27</v>
      </c>
      <c r="G159" s="4">
        <v>18</v>
      </c>
      <c r="H159" s="4">
        <v>117</v>
      </c>
      <c r="I159" s="4">
        <v>17</v>
      </c>
      <c r="J159" s="4">
        <v>70</v>
      </c>
      <c r="K159" s="4">
        <v>0</v>
      </c>
      <c r="L159" s="4">
        <v>502</v>
      </c>
      <c r="M159" s="4">
        <v>502</v>
      </c>
      <c r="N159" s="4">
        <v>0</v>
      </c>
      <c r="O159" s="4">
        <v>0</v>
      </c>
    </row>
    <row r="160" spans="1:15" x14ac:dyDescent="0.3">
      <c r="A160" s="5" t="s">
        <v>94</v>
      </c>
      <c r="B160" s="4">
        <v>40</v>
      </c>
      <c r="C160" s="4">
        <v>19</v>
      </c>
      <c r="D160" s="4">
        <v>118</v>
      </c>
      <c r="E160" s="4">
        <v>64</v>
      </c>
      <c r="F160" s="4">
        <v>27</v>
      </c>
      <c r="G160" s="4">
        <v>37</v>
      </c>
      <c r="H160" s="4">
        <v>72</v>
      </c>
      <c r="I160" s="4">
        <v>40</v>
      </c>
      <c r="J160" s="4">
        <v>0</v>
      </c>
      <c r="K160" s="4">
        <v>75</v>
      </c>
      <c r="L160" s="4">
        <v>492</v>
      </c>
      <c r="M160" s="4">
        <v>492</v>
      </c>
      <c r="N160" s="4">
        <v>0</v>
      </c>
      <c r="O160" s="4">
        <v>0</v>
      </c>
    </row>
    <row r="161" spans="1:15" x14ac:dyDescent="0.3">
      <c r="A161" s="5" t="s">
        <v>95</v>
      </c>
      <c r="B161" s="4">
        <v>40</v>
      </c>
      <c r="C161" s="4">
        <v>19</v>
      </c>
      <c r="D161" s="4">
        <v>114</v>
      </c>
      <c r="E161" s="4">
        <v>64</v>
      </c>
      <c r="F161" s="4">
        <v>27</v>
      </c>
      <c r="G161" s="4">
        <v>18</v>
      </c>
      <c r="H161" s="4">
        <v>72</v>
      </c>
      <c r="I161" s="4">
        <v>0</v>
      </c>
      <c r="J161" s="4">
        <v>111</v>
      </c>
      <c r="K161" s="4">
        <v>29</v>
      </c>
      <c r="L161" s="4">
        <v>494</v>
      </c>
      <c r="M161" s="4">
        <v>493</v>
      </c>
      <c r="N161" s="4">
        <v>-1</v>
      </c>
      <c r="O161" s="4">
        <v>-0.2</v>
      </c>
    </row>
    <row r="162" spans="1:15" x14ac:dyDescent="0.3">
      <c r="A162" s="5" t="s">
        <v>96</v>
      </c>
      <c r="B162" s="4">
        <v>71</v>
      </c>
      <c r="C162" s="4">
        <v>19</v>
      </c>
      <c r="D162" s="4">
        <v>114</v>
      </c>
      <c r="E162" s="4">
        <v>64</v>
      </c>
      <c r="F162" s="4">
        <v>27</v>
      </c>
      <c r="G162" s="4">
        <v>33</v>
      </c>
      <c r="H162" s="4">
        <v>0</v>
      </c>
      <c r="I162" s="4">
        <v>114</v>
      </c>
      <c r="J162" s="4">
        <v>70</v>
      </c>
      <c r="K162" s="4">
        <v>0</v>
      </c>
      <c r="L162" s="4">
        <v>512</v>
      </c>
      <c r="M162" s="4">
        <v>511</v>
      </c>
      <c r="N162" s="4">
        <v>-1</v>
      </c>
      <c r="O162" s="4">
        <v>-0.2</v>
      </c>
    </row>
    <row r="163" spans="1:15" x14ac:dyDescent="0.3">
      <c r="A163" s="5" t="s">
        <v>97</v>
      </c>
      <c r="B163" s="4">
        <v>71</v>
      </c>
      <c r="C163" s="4">
        <v>19</v>
      </c>
      <c r="D163" s="4">
        <v>118</v>
      </c>
      <c r="E163" s="4">
        <v>63</v>
      </c>
      <c r="F163" s="4">
        <v>27</v>
      </c>
      <c r="G163" s="4">
        <v>0</v>
      </c>
      <c r="H163" s="4">
        <v>125</v>
      </c>
      <c r="I163" s="4">
        <v>40</v>
      </c>
      <c r="J163" s="4">
        <v>39</v>
      </c>
      <c r="K163" s="4">
        <v>0</v>
      </c>
      <c r="L163" s="4">
        <v>502</v>
      </c>
      <c r="M163" s="4">
        <v>503</v>
      </c>
      <c r="N163" s="4">
        <v>1</v>
      </c>
      <c r="O163" s="4">
        <v>0.2</v>
      </c>
    </row>
    <row r="164" spans="1:15" x14ac:dyDescent="0.3">
      <c r="A164" s="5" t="s">
        <v>98</v>
      </c>
      <c r="B164" s="4">
        <v>71</v>
      </c>
      <c r="C164" s="4">
        <v>19</v>
      </c>
      <c r="D164" s="4">
        <v>114</v>
      </c>
      <c r="E164" s="4">
        <v>64</v>
      </c>
      <c r="F164" s="4">
        <v>0</v>
      </c>
      <c r="G164" s="4">
        <v>88</v>
      </c>
      <c r="H164" s="4">
        <v>72</v>
      </c>
      <c r="I164" s="4">
        <v>18</v>
      </c>
      <c r="J164" s="4">
        <v>39</v>
      </c>
      <c r="K164" s="4">
        <v>0</v>
      </c>
      <c r="L164" s="4">
        <v>485</v>
      </c>
      <c r="M164" s="4">
        <v>485</v>
      </c>
      <c r="N164" s="4">
        <v>0</v>
      </c>
      <c r="O164" s="4">
        <v>0</v>
      </c>
    </row>
    <row r="165" spans="1:15" x14ac:dyDescent="0.3">
      <c r="A165" s="5" t="s">
        <v>99</v>
      </c>
      <c r="B165" s="4">
        <v>71</v>
      </c>
      <c r="C165" s="4">
        <v>19</v>
      </c>
      <c r="D165" s="4">
        <v>118</v>
      </c>
      <c r="E165" s="4">
        <v>0</v>
      </c>
      <c r="F165" s="4">
        <v>72</v>
      </c>
      <c r="G165" s="4">
        <v>33</v>
      </c>
      <c r="H165" s="4">
        <v>72</v>
      </c>
      <c r="I165" s="4">
        <v>18</v>
      </c>
      <c r="J165" s="4">
        <v>0</v>
      </c>
      <c r="K165" s="4">
        <v>75</v>
      </c>
      <c r="L165" s="4">
        <v>478</v>
      </c>
      <c r="M165" s="4">
        <v>478</v>
      </c>
      <c r="N165" s="4">
        <v>0</v>
      </c>
      <c r="O165" s="4">
        <v>0</v>
      </c>
    </row>
    <row r="166" spans="1:15" x14ac:dyDescent="0.3">
      <c r="A166" s="5" t="s">
        <v>100</v>
      </c>
      <c r="B166" s="4">
        <v>71</v>
      </c>
      <c r="C166" s="4">
        <v>19</v>
      </c>
      <c r="D166" s="4">
        <v>0</v>
      </c>
      <c r="E166" s="4">
        <v>144</v>
      </c>
      <c r="F166" s="4">
        <v>27</v>
      </c>
      <c r="G166" s="4">
        <v>18</v>
      </c>
      <c r="H166" s="4">
        <v>72</v>
      </c>
      <c r="I166" s="4">
        <v>0</v>
      </c>
      <c r="J166" s="4">
        <v>111</v>
      </c>
      <c r="K166" s="4">
        <v>0</v>
      </c>
      <c r="L166" s="4">
        <v>462</v>
      </c>
      <c r="M166" s="4">
        <v>462</v>
      </c>
      <c r="N166" s="4">
        <v>0</v>
      </c>
      <c r="O166" s="4">
        <v>0</v>
      </c>
    </row>
    <row r="167" spans="1:15" x14ac:dyDescent="0.3">
      <c r="A167" s="5" t="s">
        <v>101</v>
      </c>
      <c r="B167" s="4">
        <v>71</v>
      </c>
      <c r="C167" s="4">
        <v>0</v>
      </c>
      <c r="D167" s="4">
        <v>138</v>
      </c>
      <c r="E167" s="4">
        <v>64</v>
      </c>
      <c r="F167" s="4">
        <v>27</v>
      </c>
      <c r="G167" s="4">
        <v>18</v>
      </c>
      <c r="H167" s="4">
        <v>0</v>
      </c>
      <c r="I167" s="4">
        <v>114</v>
      </c>
      <c r="J167" s="4">
        <v>39</v>
      </c>
      <c r="K167" s="4">
        <v>0</v>
      </c>
      <c r="L167" s="4">
        <v>471</v>
      </c>
      <c r="M167" s="4">
        <v>471</v>
      </c>
      <c r="N167" s="4">
        <v>0</v>
      </c>
      <c r="O167" s="4">
        <v>0</v>
      </c>
    </row>
    <row r="168" spans="1:15" x14ac:dyDescent="0.3">
      <c r="A168" s="5" t="s">
        <v>102</v>
      </c>
      <c r="B168" s="4">
        <v>0</v>
      </c>
      <c r="C168" s="4">
        <v>40</v>
      </c>
      <c r="D168" s="4">
        <v>118</v>
      </c>
      <c r="E168" s="4">
        <v>64</v>
      </c>
      <c r="F168" s="4">
        <v>27</v>
      </c>
      <c r="G168" s="4">
        <v>18</v>
      </c>
      <c r="H168" s="4">
        <v>125</v>
      </c>
      <c r="I168" s="4">
        <v>18</v>
      </c>
      <c r="J168" s="4">
        <v>39</v>
      </c>
      <c r="K168" s="4">
        <v>29</v>
      </c>
      <c r="L168" s="4">
        <v>478</v>
      </c>
      <c r="M168" s="4">
        <v>478</v>
      </c>
      <c r="N168" s="4">
        <v>0</v>
      </c>
      <c r="O168" s="4">
        <v>0</v>
      </c>
    </row>
    <row r="169" spans="1:15" x14ac:dyDescent="0.3">
      <c r="A169" s="5" t="s">
        <v>103</v>
      </c>
      <c r="B169" s="4">
        <v>77</v>
      </c>
      <c r="C169" s="4">
        <v>19</v>
      </c>
      <c r="D169" s="4">
        <v>114</v>
      </c>
      <c r="E169" s="4">
        <v>64</v>
      </c>
      <c r="F169" s="4">
        <v>0</v>
      </c>
      <c r="G169" s="4">
        <v>98</v>
      </c>
      <c r="H169" s="4">
        <v>72</v>
      </c>
      <c r="I169" s="4">
        <v>0</v>
      </c>
      <c r="J169" s="4">
        <v>39</v>
      </c>
      <c r="K169" s="4">
        <v>0</v>
      </c>
      <c r="L169" s="4">
        <v>483</v>
      </c>
      <c r="M169" s="4">
        <v>483</v>
      </c>
      <c r="N169" s="4">
        <v>0</v>
      </c>
      <c r="O169" s="4">
        <v>0</v>
      </c>
    </row>
    <row r="170" spans="1:15" x14ac:dyDescent="0.3">
      <c r="A170" s="5" t="s">
        <v>104</v>
      </c>
      <c r="B170" s="4">
        <v>71</v>
      </c>
      <c r="C170" s="4">
        <v>19</v>
      </c>
      <c r="D170" s="4">
        <v>114</v>
      </c>
      <c r="E170" s="4">
        <v>0</v>
      </c>
      <c r="F170" s="4">
        <v>185</v>
      </c>
      <c r="G170" s="4">
        <v>18</v>
      </c>
      <c r="H170" s="4">
        <v>72</v>
      </c>
      <c r="I170" s="4">
        <v>18</v>
      </c>
      <c r="J170" s="4">
        <v>0</v>
      </c>
      <c r="K170" s="4">
        <v>0</v>
      </c>
      <c r="L170" s="4">
        <v>497</v>
      </c>
      <c r="M170" s="4">
        <v>497</v>
      </c>
      <c r="N170" s="4">
        <v>0</v>
      </c>
      <c r="O170" s="4">
        <v>0</v>
      </c>
    </row>
    <row r="171" spans="1:15" x14ac:dyDescent="0.3">
      <c r="A171" s="5" t="s">
        <v>105</v>
      </c>
      <c r="B171" s="4">
        <v>71</v>
      </c>
      <c r="C171" s="4">
        <v>19</v>
      </c>
      <c r="D171" s="4">
        <v>101</v>
      </c>
      <c r="E171" s="4">
        <v>144</v>
      </c>
      <c r="F171" s="4">
        <v>27</v>
      </c>
      <c r="G171" s="4">
        <v>18</v>
      </c>
      <c r="H171" s="4">
        <v>72</v>
      </c>
      <c r="I171" s="4">
        <v>0</v>
      </c>
      <c r="J171" s="4">
        <v>39</v>
      </c>
      <c r="K171" s="4">
        <v>0</v>
      </c>
      <c r="L171" s="4">
        <v>491</v>
      </c>
      <c r="M171" s="4">
        <v>490</v>
      </c>
      <c r="N171" s="4">
        <v>-1</v>
      </c>
      <c r="O171" s="4">
        <v>-0.2</v>
      </c>
    </row>
    <row r="172" spans="1:15" x14ac:dyDescent="0.3">
      <c r="A172" s="5" t="s">
        <v>106</v>
      </c>
      <c r="B172" s="4">
        <v>71</v>
      </c>
      <c r="C172" s="4">
        <v>0</v>
      </c>
      <c r="D172" s="4">
        <v>263</v>
      </c>
      <c r="E172" s="4">
        <v>64</v>
      </c>
      <c r="F172" s="4">
        <v>27</v>
      </c>
      <c r="G172" s="4">
        <v>18</v>
      </c>
      <c r="H172" s="4">
        <v>0</v>
      </c>
      <c r="I172" s="4">
        <v>17</v>
      </c>
      <c r="J172" s="4">
        <v>23</v>
      </c>
      <c r="K172" s="4">
        <v>0</v>
      </c>
      <c r="L172" s="4">
        <v>483</v>
      </c>
      <c r="M172" s="4">
        <v>483</v>
      </c>
      <c r="N172" s="4">
        <v>0</v>
      </c>
      <c r="O172" s="4">
        <v>0</v>
      </c>
    </row>
    <row r="173" spans="1:15" x14ac:dyDescent="0.3">
      <c r="A173" s="5" t="s">
        <v>107</v>
      </c>
      <c r="B173" s="4">
        <v>0</v>
      </c>
      <c r="C173" s="4">
        <v>166</v>
      </c>
      <c r="D173" s="4">
        <v>114</v>
      </c>
      <c r="E173" s="4">
        <v>63</v>
      </c>
      <c r="F173" s="4">
        <v>27</v>
      </c>
      <c r="G173" s="4">
        <v>0</v>
      </c>
      <c r="H173" s="4">
        <v>72</v>
      </c>
      <c r="I173" s="4">
        <v>0</v>
      </c>
      <c r="J173" s="4">
        <v>0</v>
      </c>
      <c r="K173" s="4">
        <v>38</v>
      </c>
      <c r="L173" s="4">
        <v>480</v>
      </c>
      <c r="M173" s="4">
        <v>480</v>
      </c>
      <c r="N173" s="4">
        <v>0</v>
      </c>
      <c r="O173" s="4">
        <v>0</v>
      </c>
    </row>
    <row r="174" spans="1:15" x14ac:dyDescent="0.3">
      <c r="A174" s="5" t="s">
        <v>108</v>
      </c>
      <c r="B174" s="4">
        <v>102</v>
      </c>
      <c r="C174" s="4">
        <v>19</v>
      </c>
      <c r="D174" s="4">
        <v>114</v>
      </c>
      <c r="E174" s="4">
        <v>64</v>
      </c>
      <c r="F174" s="4">
        <v>0</v>
      </c>
      <c r="G174" s="4">
        <v>18</v>
      </c>
      <c r="H174" s="4">
        <v>72</v>
      </c>
      <c r="I174" s="4">
        <v>0</v>
      </c>
      <c r="J174" s="4">
        <v>70</v>
      </c>
      <c r="K174" s="4">
        <v>38</v>
      </c>
      <c r="L174" s="4">
        <v>497</v>
      </c>
      <c r="M174" s="4">
        <v>496</v>
      </c>
      <c r="N174" s="4">
        <v>-1</v>
      </c>
      <c r="O174" s="4">
        <v>-0.2</v>
      </c>
    </row>
    <row r="175" spans="1:15" x14ac:dyDescent="0.3">
      <c r="A175" s="5" t="s">
        <v>109</v>
      </c>
      <c r="B175" s="4">
        <v>71</v>
      </c>
      <c r="C175" s="4">
        <v>19</v>
      </c>
      <c r="D175" s="4">
        <v>114</v>
      </c>
      <c r="E175" s="4">
        <v>0</v>
      </c>
      <c r="F175" s="4">
        <v>27</v>
      </c>
      <c r="G175" s="4">
        <v>18</v>
      </c>
      <c r="H175" s="4">
        <v>0</v>
      </c>
      <c r="I175" s="4">
        <v>114</v>
      </c>
      <c r="J175" s="4">
        <v>111</v>
      </c>
      <c r="K175" s="4">
        <v>0</v>
      </c>
      <c r="L175" s="4">
        <v>474</v>
      </c>
      <c r="M175" s="4">
        <v>474</v>
      </c>
      <c r="N175" s="4">
        <v>0</v>
      </c>
      <c r="O175" s="4">
        <v>0</v>
      </c>
    </row>
    <row r="176" spans="1:15" x14ac:dyDescent="0.3">
      <c r="A176" s="5" t="s">
        <v>110</v>
      </c>
      <c r="B176" s="4">
        <v>71</v>
      </c>
      <c r="C176" s="4">
        <v>19</v>
      </c>
      <c r="D176" s="4">
        <v>0</v>
      </c>
      <c r="E176" s="4">
        <v>63</v>
      </c>
      <c r="F176" s="4">
        <v>27</v>
      </c>
      <c r="G176" s="4">
        <v>18</v>
      </c>
      <c r="H176" s="4">
        <v>117</v>
      </c>
      <c r="I176" s="4">
        <v>114</v>
      </c>
      <c r="J176" s="4">
        <v>39</v>
      </c>
      <c r="K176" s="4">
        <v>0</v>
      </c>
      <c r="L176" s="4">
        <v>468</v>
      </c>
      <c r="M176" s="4">
        <v>468</v>
      </c>
      <c r="N176" s="4">
        <v>0</v>
      </c>
      <c r="O176" s="4">
        <v>0</v>
      </c>
    </row>
    <row r="177" spans="1:15" x14ac:dyDescent="0.3">
      <c r="A177" s="5" t="s">
        <v>111</v>
      </c>
      <c r="B177" s="4">
        <v>71</v>
      </c>
      <c r="C177" s="4">
        <v>0</v>
      </c>
      <c r="D177" s="4">
        <v>114</v>
      </c>
      <c r="E177" s="4">
        <v>63</v>
      </c>
      <c r="F177" s="4">
        <v>0</v>
      </c>
      <c r="G177" s="4">
        <v>55</v>
      </c>
      <c r="H177" s="4">
        <v>125</v>
      </c>
      <c r="I177" s="4">
        <v>17</v>
      </c>
      <c r="J177" s="4">
        <v>23</v>
      </c>
      <c r="K177" s="4">
        <v>0</v>
      </c>
      <c r="L177" s="4">
        <v>468</v>
      </c>
      <c r="M177" s="4">
        <v>469</v>
      </c>
      <c r="N177" s="4">
        <v>1</v>
      </c>
      <c r="O177" s="4">
        <v>0.21</v>
      </c>
    </row>
    <row r="178" spans="1:15" x14ac:dyDescent="0.3">
      <c r="A178" s="5" t="s">
        <v>112</v>
      </c>
      <c r="B178" s="4">
        <v>0</v>
      </c>
      <c r="C178" s="4">
        <v>19</v>
      </c>
      <c r="D178" s="4">
        <v>114</v>
      </c>
      <c r="E178" s="4">
        <v>63</v>
      </c>
      <c r="F178" s="4">
        <v>72</v>
      </c>
      <c r="G178" s="4">
        <v>88</v>
      </c>
      <c r="H178" s="4">
        <v>72</v>
      </c>
      <c r="I178" s="4">
        <v>0</v>
      </c>
      <c r="J178" s="4">
        <v>23</v>
      </c>
      <c r="K178" s="4">
        <v>0</v>
      </c>
      <c r="L178" s="4">
        <v>451</v>
      </c>
      <c r="M178" s="4">
        <v>451</v>
      </c>
      <c r="N178" s="4">
        <v>0</v>
      </c>
      <c r="O178" s="4">
        <v>0</v>
      </c>
    </row>
    <row r="179" spans="1:15" x14ac:dyDescent="0.3">
      <c r="A179" s="5" t="s">
        <v>113</v>
      </c>
      <c r="B179" s="4">
        <v>71</v>
      </c>
      <c r="C179" s="4">
        <v>19</v>
      </c>
      <c r="D179" s="4">
        <v>101</v>
      </c>
      <c r="E179" s="4">
        <v>64</v>
      </c>
      <c r="F179" s="4">
        <v>72</v>
      </c>
      <c r="G179" s="4">
        <v>18</v>
      </c>
      <c r="H179" s="4">
        <v>72</v>
      </c>
      <c r="I179" s="4">
        <v>0</v>
      </c>
      <c r="J179" s="4">
        <v>39</v>
      </c>
      <c r="K179" s="4">
        <v>0</v>
      </c>
      <c r="L179" s="4">
        <v>456</v>
      </c>
      <c r="M179" s="4">
        <v>455</v>
      </c>
      <c r="N179" s="4">
        <v>-1</v>
      </c>
      <c r="O179" s="4">
        <v>-0.22</v>
      </c>
    </row>
    <row r="180" spans="1:15" x14ac:dyDescent="0.3">
      <c r="A180" s="5" t="s">
        <v>114</v>
      </c>
      <c r="B180" s="4">
        <v>40</v>
      </c>
      <c r="C180" s="4">
        <v>0</v>
      </c>
      <c r="D180" s="4">
        <v>118</v>
      </c>
      <c r="E180" s="4">
        <v>144</v>
      </c>
      <c r="F180" s="4">
        <v>27</v>
      </c>
      <c r="G180" s="4">
        <v>18</v>
      </c>
      <c r="H180" s="4">
        <v>55</v>
      </c>
      <c r="I180" s="4">
        <v>0</v>
      </c>
      <c r="J180" s="4">
        <v>23</v>
      </c>
      <c r="K180" s="4">
        <v>38</v>
      </c>
      <c r="L180" s="4">
        <v>463</v>
      </c>
      <c r="M180" s="4">
        <v>462</v>
      </c>
      <c r="N180" s="4">
        <v>-1</v>
      </c>
      <c r="O180" s="4">
        <v>-0.22</v>
      </c>
    </row>
    <row r="181" spans="1:15" x14ac:dyDescent="0.3">
      <c r="A181" s="5" t="s">
        <v>115</v>
      </c>
      <c r="B181" s="4">
        <v>0</v>
      </c>
      <c r="C181" s="4">
        <v>40</v>
      </c>
      <c r="D181" s="4">
        <v>138</v>
      </c>
      <c r="E181" s="4">
        <v>63</v>
      </c>
      <c r="F181" s="4">
        <v>27</v>
      </c>
      <c r="G181" s="4">
        <v>18</v>
      </c>
      <c r="H181" s="4">
        <v>72</v>
      </c>
      <c r="I181" s="4">
        <v>0</v>
      </c>
      <c r="J181" s="4">
        <v>111</v>
      </c>
      <c r="K181" s="4">
        <v>0</v>
      </c>
      <c r="L181" s="4">
        <v>469</v>
      </c>
      <c r="M181" s="4">
        <v>470</v>
      </c>
      <c r="N181" s="4">
        <v>1</v>
      </c>
      <c r="O181" s="4">
        <v>0.21</v>
      </c>
    </row>
    <row r="183" spans="1:15" ht="28.8" x14ac:dyDescent="0.3">
      <c r="A183" s="6" t="s">
        <v>204</v>
      </c>
      <c r="B183" s="7">
        <v>1383</v>
      </c>
    </row>
    <row r="184" spans="1:15" ht="28.8" x14ac:dyDescent="0.3">
      <c r="A184" s="6" t="s">
        <v>205</v>
      </c>
      <c r="B184" s="7">
        <v>0</v>
      </c>
    </row>
    <row r="185" spans="1:15" ht="28.8" x14ac:dyDescent="0.3">
      <c r="A185" s="6" t="s">
        <v>206</v>
      </c>
      <c r="B185" s="7">
        <v>20075</v>
      </c>
    </row>
    <row r="186" spans="1:15" ht="28.8" x14ac:dyDescent="0.3">
      <c r="A186" s="6" t="s">
        <v>207</v>
      </c>
      <c r="B186" s="7">
        <v>20067</v>
      </c>
    </row>
    <row r="187" spans="1:15" ht="43.2" x14ac:dyDescent="0.3">
      <c r="A187" s="6" t="s">
        <v>208</v>
      </c>
      <c r="B187" s="7">
        <v>8</v>
      </c>
    </row>
    <row r="188" spans="1:15" ht="43.2" x14ac:dyDescent="0.3">
      <c r="A188" s="6" t="s">
        <v>209</v>
      </c>
      <c r="B188" s="7"/>
    </row>
    <row r="189" spans="1:15" ht="43.2" x14ac:dyDescent="0.3">
      <c r="A189" s="6" t="s">
        <v>210</v>
      </c>
      <c r="B189" s="7"/>
    </row>
    <row r="190" spans="1:15" ht="43.2" x14ac:dyDescent="0.3">
      <c r="A190" s="6" t="s">
        <v>211</v>
      </c>
      <c r="B190" s="7">
        <v>0</v>
      </c>
    </row>
    <row r="192" spans="1:15" x14ac:dyDescent="0.3">
      <c r="A192" s="8" t="s">
        <v>212</v>
      </c>
    </row>
    <row r="194" spans="1:1" x14ac:dyDescent="0.3">
      <c r="A194" t="s">
        <v>213</v>
      </c>
    </row>
    <row r="195" spans="1:1" x14ac:dyDescent="0.3">
      <c r="A195" t="s">
        <v>243</v>
      </c>
    </row>
  </sheetData>
  <hyperlinks>
    <hyperlink ref="A192" r:id="rId1" display="https://miau.my-x.hu/myx-free/coco/test/253428920230615151224.html" xr:uid="{72C66DF6-D98A-4D7B-B7BD-09F4EC461C0C}"/>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C86C8-456A-44EF-BEF5-B8295186B726}">
  <dimension ref="A5:V196"/>
  <sheetViews>
    <sheetView topLeftCell="A93" zoomScale="33" workbookViewId="0">
      <selection activeCell="M103" sqref="M103:U113"/>
    </sheetView>
  </sheetViews>
  <sheetFormatPr defaultColWidth="8.88671875" defaultRowHeight="14.4" x14ac:dyDescent="0.3"/>
  <cols>
    <col min="12" max="12" width="10.21875" customWidth="1"/>
  </cols>
  <sheetData>
    <row r="5" spans="1:12" ht="28.8" x14ac:dyDescent="0.3">
      <c r="A5" s="2" t="s">
        <v>55</v>
      </c>
      <c r="B5" s="3">
        <v>6196416</v>
      </c>
      <c r="C5" s="2" t="s">
        <v>56</v>
      </c>
      <c r="D5" s="3">
        <v>42</v>
      </c>
      <c r="E5" s="2" t="s">
        <v>57</v>
      </c>
      <c r="F5" s="3">
        <v>10</v>
      </c>
      <c r="G5" s="2" t="s">
        <v>58</v>
      </c>
      <c r="H5" s="3">
        <v>42</v>
      </c>
      <c r="I5" s="2" t="s">
        <v>59</v>
      </c>
      <c r="J5" s="3">
        <v>0</v>
      </c>
      <c r="K5" s="2" t="s">
        <v>60</v>
      </c>
      <c r="L5" s="3" t="s">
        <v>244</v>
      </c>
    </row>
    <row r="7" spans="1:12" x14ac:dyDescent="0.3">
      <c r="A7" s="4" t="s">
        <v>62</v>
      </c>
      <c r="B7" s="5" t="s">
        <v>63</v>
      </c>
      <c r="C7" s="5" t="s">
        <v>64</v>
      </c>
      <c r="D7" s="5" t="s">
        <v>65</v>
      </c>
      <c r="E7" s="5" t="s">
        <v>66</v>
      </c>
      <c r="F7" s="5" t="s">
        <v>67</v>
      </c>
      <c r="G7" s="5" t="s">
        <v>68</v>
      </c>
      <c r="H7" s="5" t="s">
        <v>69</v>
      </c>
      <c r="I7" s="5" t="s">
        <v>70</v>
      </c>
      <c r="J7" s="5" t="s">
        <v>71</v>
      </c>
      <c r="K7" s="5" t="s">
        <v>72</v>
      </c>
      <c r="L7" s="5" t="s">
        <v>73</v>
      </c>
    </row>
    <row r="8" spans="1:12" x14ac:dyDescent="0.3">
      <c r="A8" s="5" t="s">
        <v>74</v>
      </c>
      <c r="B8" s="4">
        <v>18</v>
      </c>
      <c r="C8" s="4">
        <v>11</v>
      </c>
      <c r="D8" s="4">
        <v>11</v>
      </c>
      <c r="E8" s="4">
        <v>28</v>
      </c>
      <c r="F8" s="4">
        <v>17</v>
      </c>
      <c r="G8" s="4">
        <v>9</v>
      </c>
      <c r="H8" s="4">
        <v>41</v>
      </c>
      <c r="I8" s="4">
        <v>11</v>
      </c>
      <c r="J8" s="4">
        <v>3</v>
      </c>
      <c r="K8" s="4">
        <v>7</v>
      </c>
      <c r="L8" s="4">
        <v>786</v>
      </c>
    </row>
    <row r="9" spans="1:12" x14ac:dyDescent="0.3">
      <c r="A9" s="5" t="s">
        <v>75</v>
      </c>
      <c r="B9" s="4">
        <v>11</v>
      </c>
      <c r="C9" s="4">
        <v>12</v>
      </c>
      <c r="D9" s="4">
        <v>28</v>
      </c>
      <c r="E9" s="4">
        <v>16</v>
      </c>
      <c r="F9" s="4">
        <v>8</v>
      </c>
      <c r="G9" s="4">
        <v>41</v>
      </c>
      <c r="H9" s="4">
        <v>11</v>
      </c>
      <c r="I9" s="4">
        <v>3</v>
      </c>
      <c r="J9" s="4">
        <v>8</v>
      </c>
      <c r="K9" s="4">
        <v>9</v>
      </c>
      <c r="L9" s="4">
        <v>358</v>
      </c>
    </row>
    <row r="10" spans="1:12" x14ac:dyDescent="0.3">
      <c r="A10" s="5" t="s">
        <v>76</v>
      </c>
      <c r="B10" s="4">
        <v>12</v>
      </c>
      <c r="C10" s="4">
        <v>29</v>
      </c>
      <c r="D10" s="4">
        <v>17</v>
      </c>
      <c r="E10" s="4">
        <v>8</v>
      </c>
      <c r="F10" s="4">
        <v>41</v>
      </c>
      <c r="G10" s="4">
        <v>12</v>
      </c>
      <c r="H10" s="4">
        <v>3</v>
      </c>
      <c r="I10" s="4">
        <v>8</v>
      </c>
      <c r="J10" s="4">
        <v>9</v>
      </c>
      <c r="K10" s="4">
        <v>25</v>
      </c>
      <c r="L10" s="4">
        <v>527</v>
      </c>
    </row>
    <row r="11" spans="1:12" x14ac:dyDescent="0.3">
      <c r="A11" s="5" t="s">
        <v>77</v>
      </c>
      <c r="B11" s="4">
        <v>30</v>
      </c>
      <c r="C11" s="4">
        <v>18</v>
      </c>
      <c r="D11" s="4">
        <v>8</v>
      </c>
      <c r="E11" s="4">
        <v>41</v>
      </c>
      <c r="F11" s="4">
        <v>11</v>
      </c>
      <c r="G11" s="4">
        <v>3</v>
      </c>
      <c r="H11" s="4">
        <v>8</v>
      </c>
      <c r="I11" s="4">
        <v>9</v>
      </c>
      <c r="J11" s="4">
        <v>25</v>
      </c>
      <c r="K11" s="4">
        <v>5</v>
      </c>
      <c r="L11" s="4">
        <v>458</v>
      </c>
    </row>
    <row r="12" spans="1:12" x14ac:dyDescent="0.3">
      <c r="A12" s="5" t="s">
        <v>78</v>
      </c>
      <c r="B12" s="4">
        <v>19</v>
      </c>
      <c r="C12" s="4">
        <v>8</v>
      </c>
      <c r="D12" s="4">
        <v>41</v>
      </c>
      <c r="E12" s="4">
        <v>11</v>
      </c>
      <c r="F12" s="4">
        <v>3</v>
      </c>
      <c r="G12" s="4">
        <v>8</v>
      </c>
      <c r="H12" s="4">
        <v>9</v>
      </c>
      <c r="I12" s="4">
        <v>26</v>
      </c>
      <c r="J12" s="4">
        <v>6</v>
      </c>
      <c r="K12" s="4">
        <v>15</v>
      </c>
      <c r="L12" s="4">
        <v>553</v>
      </c>
    </row>
    <row r="13" spans="1:12" x14ac:dyDescent="0.3">
      <c r="A13" s="5" t="s">
        <v>79</v>
      </c>
      <c r="B13" s="4">
        <v>8</v>
      </c>
      <c r="C13" s="4">
        <v>41</v>
      </c>
      <c r="D13" s="4">
        <v>12</v>
      </c>
      <c r="E13" s="4">
        <v>3</v>
      </c>
      <c r="F13" s="4">
        <v>7</v>
      </c>
      <c r="G13" s="4">
        <v>10</v>
      </c>
      <c r="H13" s="4">
        <v>25</v>
      </c>
      <c r="I13" s="4">
        <v>6</v>
      </c>
      <c r="J13" s="4">
        <v>15</v>
      </c>
      <c r="K13" s="4">
        <v>31</v>
      </c>
      <c r="L13" s="4">
        <v>545</v>
      </c>
    </row>
    <row r="14" spans="1:12" x14ac:dyDescent="0.3">
      <c r="A14" s="5" t="s">
        <v>80</v>
      </c>
      <c r="B14" s="4">
        <v>41</v>
      </c>
      <c r="C14" s="4">
        <v>13</v>
      </c>
      <c r="D14" s="4">
        <v>3</v>
      </c>
      <c r="E14" s="4">
        <v>7</v>
      </c>
      <c r="F14" s="4">
        <v>9</v>
      </c>
      <c r="G14" s="4">
        <v>25</v>
      </c>
      <c r="H14" s="4">
        <v>6</v>
      </c>
      <c r="I14" s="4">
        <v>16</v>
      </c>
      <c r="J14" s="4">
        <v>31</v>
      </c>
      <c r="K14" s="4">
        <v>38</v>
      </c>
      <c r="L14" s="4">
        <v>453</v>
      </c>
    </row>
    <row r="15" spans="1:12" x14ac:dyDescent="0.3">
      <c r="A15" s="5" t="s">
        <v>81</v>
      </c>
      <c r="B15" s="4">
        <v>13</v>
      </c>
      <c r="C15" s="4">
        <v>3</v>
      </c>
      <c r="D15" s="4">
        <v>7</v>
      </c>
      <c r="E15" s="4">
        <v>9</v>
      </c>
      <c r="F15" s="4">
        <v>25</v>
      </c>
      <c r="G15" s="4">
        <v>6</v>
      </c>
      <c r="H15" s="4">
        <v>15</v>
      </c>
      <c r="I15" s="4">
        <v>32</v>
      </c>
      <c r="J15" s="4">
        <v>38</v>
      </c>
      <c r="K15" s="4">
        <v>18</v>
      </c>
      <c r="L15" s="4">
        <v>359</v>
      </c>
    </row>
    <row r="16" spans="1:12" x14ac:dyDescent="0.3">
      <c r="A16" s="5" t="s">
        <v>82</v>
      </c>
      <c r="B16" s="4">
        <v>3</v>
      </c>
      <c r="C16" s="4">
        <v>7</v>
      </c>
      <c r="D16" s="4">
        <v>9</v>
      </c>
      <c r="E16" s="4">
        <v>24</v>
      </c>
      <c r="F16" s="4">
        <v>6</v>
      </c>
      <c r="G16" s="4">
        <v>16</v>
      </c>
      <c r="H16" s="4">
        <v>31</v>
      </c>
      <c r="I16" s="4">
        <v>39</v>
      </c>
      <c r="J16" s="4">
        <v>18</v>
      </c>
      <c r="K16" s="4">
        <v>32</v>
      </c>
      <c r="L16" s="4">
        <v>511</v>
      </c>
    </row>
    <row r="17" spans="1:12" x14ac:dyDescent="0.3">
      <c r="A17" s="5" t="s">
        <v>83</v>
      </c>
      <c r="B17" s="4">
        <v>7</v>
      </c>
      <c r="C17" s="4">
        <v>9</v>
      </c>
      <c r="D17" s="4">
        <v>24</v>
      </c>
      <c r="E17" s="4">
        <v>6</v>
      </c>
      <c r="F17" s="4">
        <v>15</v>
      </c>
      <c r="G17" s="4">
        <v>31</v>
      </c>
      <c r="H17" s="4">
        <v>38</v>
      </c>
      <c r="I17" s="4">
        <v>19</v>
      </c>
      <c r="J17" s="4">
        <v>32</v>
      </c>
      <c r="K17" s="4">
        <v>23</v>
      </c>
      <c r="L17" s="4">
        <v>357</v>
      </c>
    </row>
    <row r="18" spans="1:12" x14ac:dyDescent="0.3">
      <c r="A18" s="5" t="s">
        <v>84</v>
      </c>
      <c r="B18" s="4">
        <v>9</v>
      </c>
      <c r="C18" s="4">
        <v>25</v>
      </c>
      <c r="D18" s="4">
        <v>6</v>
      </c>
      <c r="E18" s="4">
        <v>14</v>
      </c>
      <c r="F18" s="4">
        <v>31</v>
      </c>
      <c r="G18" s="4">
        <v>38</v>
      </c>
      <c r="H18" s="4">
        <v>18</v>
      </c>
      <c r="I18" s="4">
        <v>33</v>
      </c>
      <c r="J18" s="4">
        <v>23</v>
      </c>
      <c r="K18" s="4">
        <v>20</v>
      </c>
      <c r="L18" s="4">
        <v>466</v>
      </c>
    </row>
    <row r="19" spans="1:12" x14ac:dyDescent="0.3">
      <c r="A19" s="5" t="s">
        <v>85</v>
      </c>
      <c r="B19" s="4">
        <v>26</v>
      </c>
      <c r="C19" s="4">
        <v>6</v>
      </c>
      <c r="D19" s="4">
        <v>15</v>
      </c>
      <c r="E19" s="4">
        <v>31</v>
      </c>
      <c r="F19" s="4">
        <v>38</v>
      </c>
      <c r="G19" s="4">
        <v>18</v>
      </c>
      <c r="H19" s="4">
        <v>32</v>
      </c>
      <c r="I19" s="4">
        <v>24</v>
      </c>
      <c r="J19" s="4">
        <v>20</v>
      </c>
      <c r="K19" s="4">
        <v>10</v>
      </c>
      <c r="L19" s="4">
        <v>405</v>
      </c>
    </row>
    <row r="20" spans="1:12" x14ac:dyDescent="0.3">
      <c r="A20" s="5" t="s">
        <v>86</v>
      </c>
      <c r="B20" s="4">
        <v>6</v>
      </c>
      <c r="C20" s="4">
        <v>16</v>
      </c>
      <c r="D20" s="4">
        <v>31</v>
      </c>
      <c r="E20" s="4">
        <v>38</v>
      </c>
      <c r="F20" s="4">
        <v>17</v>
      </c>
      <c r="G20" s="4">
        <v>32</v>
      </c>
      <c r="H20" s="4">
        <v>23</v>
      </c>
      <c r="I20" s="4">
        <v>21</v>
      </c>
      <c r="J20" s="4">
        <v>10</v>
      </c>
      <c r="K20" s="4">
        <v>14</v>
      </c>
      <c r="L20" s="4">
        <v>519</v>
      </c>
    </row>
    <row r="21" spans="1:12" x14ac:dyDescent="0.3">
      <c r="A21" s="5" t="s">
        <v>87</v>
      </c>
      <c r="B21" s="4">
        <v>16</v>
      </c>
      <c r="C21" s="4">
        <v>32</v>
      </c>
      <c r="D21" s="4">
        <v>38</v>
      </c>
      <c r="E21" s="4">
        <v>16</v>
      </c>
      <c r="F21" s="4">
        <v>32</v>
      </c>
      <c r="G21" s="4">
        <v>23</v>
      </c>
      <c r="H21" s="4">
        <v>20</v>
      </c>
      <c r="I21" s="4">
        <v>10</v>
      </c>
      <c r="J21" s="4">
        <v>14</v>
      </c>
      <c r="K21" s="4">
        <v>33</v>
      </c>
      <c r="L21" s="4">
        <v>353</v>
      </c>
    </row>
    <row r="22" spans="1:12" x14ac:dyDescent="0.3">
      <c r="A22" s="5" t="s">
        <v>88</v>
      </c>
      <c r="B22" s="4">
        <v>33</v>
      </c>
      <c r="C22" s="4">
        <v>39</v>
      </c>
      <c r="D22" s="4">
        <v>17</v>
      </c>
      <c r="E22" s="4">
        <v>32</v>
      </c>
      <c r="F22" s="4">
        <v>23</v>
      </c>
      <c r="G22" s="4">
        <v>20</v>
      </c>
      <c r="H22" s="4">
        <v>10</v>
      </c>
      <c r="I22" s="4">
        <v>15</v>
      </c>
      <c r="J22" s="4">
        <v>33</v>
      </c>
      <c r="K22" s="4">
        <v>25</v>
      </c>
      <c r="L22" s="4">
        <v>504</v>
      </c>
    </row>
    <row r="23" spans="1:12" x14ac:dyDescent="0.3">
      <c r="A23" s="5" t="s">
        <v>89</v>
      </c>
      <c r="B23" s="4">
        <v>39</v>
      </c>
      <c r="C23" s="4">
        <v>18</v>
      </c>
      <c r="D23" s="4">
        <v>32</v>
      </c>
      <c r="E23" s="4">
        <v>22</v>
      </c>
      <c r="F23" s="4">
        <v>20</v>
      </c>
      <c r="G23" s="4">
        <v>11</v>
      </c>
      <c r="H23" s="4">
        <v>14</v>
      </c>
      <c r="I23" s="4">
        <v>34</v>
      </c>
      <c r="J23" s="4">
        <v>25</v>
      </c>
      <c r="K23" s="4">
        <v>28</v>
      </c>
      <c r="L23" s="4">
        <v>339</v>
      </c>
    </row>
    <row r="24" spans="1:12" x14ac:dyDescent="0.3">
      <c r="A24" s="5" t="s">
        <v>90</v>
      </c>
      <c r="B24" s="4">
        <v>19</v>
      </c>
      <c r="C24" s="4">
        <v>33</v>
      </c>
      <c r="D24" s="4">
        <v>22</v>
      </c>
      <c r="E24" s="4">
        <v>19</v>
      </c>
      <c r="F24" s="4">
        <v>10</v>
      </c>
      <c r="G24" s="4">
        <v>15</v>
      </c>
      <c r="H24" s="4">
        <v>33</v>
      </c>
      <c r="I24" s="4">
        <v>26</v>
      </c>
      <c r="J24" s="4">
        <v>28</v>
      </c>
      <c r="K24" s="4">
        <v>36</v>
      </c>
      <c r="L24" s="4">
        <v>503</v>
      </c>
    </row>
    <row r="25" spans="1:12" x14ac:dyDescent="0.3">
      <c r="A25" s="5" t="s">
        <v>91</v>
      </c>
      <c r="B25" s="4">
        <v>34</v>
      </c>
      <c r="C25" s="4">
        <v>23</v>
      </c>
      <c r="D25" s="4">
        <v>20</v>
      </c>
      <c r="E25" s="4">
        <v>10</v>
      </c>
      <c r="F25" s="4">
        <v>14</v>
      </c>
      <c r="G25" s="4">
        <v>33</v>
      </c>
      <c r="H25" s="4">
        <v>25</v>
      </c>
      <c r="I25" s="4">
        <v>29</v>
      </c>
      <c r="J25" s="4">
        <v>36</v>
      </c>
      <c r="K25" s="4">
        <v>18</v>
      </c>
      <c r="L25" s="4">
        <v>330</v>
      </c>
    </row>
    <row r="26" spans="1:12" x14ac:dyDescent="0.3">
      <c r="A26" s="5" t="s">
        <v>92</v>
      </c>
      <c r="B26" s="4">
        <v>24</v>
      </c>
      <c r="C26" s="4">
        <v>21</v>
      </c>
      <c r="D26" s="4">
        <v>10</v>
      </c>
      <c r="E26" s="4">
        <v>13</v>
      </c>
      <c r="F26" s="4">
        <v>33</v>
      </c>
      <c r="G26" s="4">
        <v>25</v>
      </c>
      <c r="H26" s="4">
        <v>28</v>
      </c>
      <c r="I26" s="4">
        <v>37</v>
      </c>
      <c r="J26" s="4">
        <v>18</v>
      </c>
      <c r="K26" s="4">
        <v>34</v>
      </c>
      <c r="L26" s="4">
        <v>548</v>
      </c>
    </row>
    <row r="27" spans="1:12" x14ac:dyDescent="0.3">
      <c r="A27" s="5" t="s">
        <v>93</v>
      </c>
      <c r="B27" s="4">
        <v>22</v>
      </c>
      <c r="C27" s="4">
        <v>10</v>
      </c>
      <c r="D27" s="4">
        <v>14</v>
      </c>
      <c r="E27" s="4">
        <v>33</v>
      </c>
      <c r="F27" s="4">
        <v>25</v>
      </c>
      <c r="G27" s="4">
        <v>28</v>
      </c>
      <c r="H27" s="4">
        <v>36</v>
      </c>
      <c r="I27" s="4">
        <v>19</v>
      </c>
      <c r="J27" s="4">
        <v>34</v>
      </c>
      <c r="K27" s="4">
        <v>2</v>
      </c>
      <c r="L27" s="4">
        <v>515</v>
      </c>
    </row>
    <row r="28" spans="1:12" x14ac:dyDescent="0.3">
      <c r="A28" s="5" t="s">
        <v>94</v>
      </c>
      <c r="B28" s="4">
        <v>10</v>
      </c>
      <c r="C28" s="4">
        <v>15</v>
      </c>
      <c r="D28" s="4">
        <v>33</v>
      </c>
      <c r="E28" s="4">
        <v>24</v>
      </c>
      <c r="F28" s="4">
        <v>28</v>
      </c>
      <c r="G28" s="4">
        <v>36</v>
      </c>
      <c r="H28" s="4">
        <v>18</v>
      </c>
      <c r="I28" s="4">
        <v>35</v>
      </c>
      <c r="J28" s="4">
        <v>2</v>
      </c>
      <c r="K28" s="4">
        <v>41</v>
      </c>
      <c r="L28" s="4">
        <v>547</v>
      </c>
    </row>
    <row r="29" spans="1:12" x14ac:dyDescent="0.3">
      <c r="A29" s="5" t="s">
        <v>95</v>
      </c>
      <c r="B29" s="4">
        <v>15</v>
      </c>
      <c r="C29" s="4">
        <v>34</v>
      </c>
      <c r="D29" s="4">
        <v>24</v>
      </c>
      <c r="E29" s="4">
        <v>27</v>
      </c>
      <c r="F29" s="4">
        <v>36</v>
      </c>
      <c r="G29" s="4">
        <v>18</v>
      </c>
      <c r="H29" s="4">
        <v>34</v>
      </c>
      <c r="I29" s="4">
        <v>2</v>
      </c>
      <c r="J29" s="4">
        <v>41</v>
      </c>
      <c r="K29" s="4">
        <v>35</v>
      </c>
      <c r="L29" s="4">
        <v>466</v>
      </c>
    </row>
    <row r="30" spans="1:12" x14ac:dyDescent="0.3">
      <c r="A30" s="5" t="s">
        <v>96</v>
      </c>
      <c r="B30" s="4">
        <v>35</v>
      </c>
      <c r="C30" s="4">
        <v>25</v>
      </c>
      <c r="D30" s="4">
        <v>27</v>
      </c>
      <c r="E30" s="4">
        <v>36</v>
      </c>
      <c r="F30" s="4">
        <v>17</v>
      </c>
      <c r="G30" s="4">
        <v>34</v>
      </c>
      <c r="H30" s="4">
        <v>2</v>
      </c>
      <c r="I30" s="4">
        <v>41</v>
      </c>
      <c r="J30" s="4">
        <v>35</v>
      </c>
      <c r="K30" s="4">
        <v>29</v>
      </c>
      <c r="L30" s="4">
        <v>324</v>
      </c>
    </row>
    <row r="31" spans="1:12" x14ac:dyDescent="0.3">
      <c r="A31" s="5" t="s">
        <v>97</v>
      </c>
      <c r="B31" s="4">
        <v>26</v>
      </c>
      <c r="C31" s="4">
        <v>28</v>
      </c>
      <c r="D31" s="4">
        <v>36</v>
      </c>
      <c r="E31" s="4">
        <v>16</v>
      </c>
      <c r="F31" s="4">
        <v>34</v>
      </c>
      <c r="G31" s="4">
        <v>2</v>
      </c>
      <c r="H31" s="4">
        <v>40</v>
      </c>
      <c r="I31" s="4">
        <v>36</v>
      </c>
      <c r="J31" s="4">
        <v>29</v>
      </c>
      <c r="K31" s="4">
        <v>24</v>
      </c>
      <c r="L31" s="4">
        <v>560</v>
      </c>
    </row>
    <row r="32" spans="1:12" x14ac:dyDescent="0.3">
      <c r="A32" s="5" t="s">
        <v>98</v>
      </c>
      <c r="B32" s="4">
        <v>29</v>
      </c>
      <c r="C32" s="4">
        <v>37</v>
      </c>
      <c r="D32" s="4">
        <v>17</v>
      </c>
      <c r="E32" s="4">
        <v>34</v>
      </c>
      <c r="F32" s="4">
        <v>2</v>
      </c>
      <c r="G32" s="4">
        <v>40</v>
      </c>
      <c r="H32" s="4">
        <v>35</v>
      </c>
      <c r="I32" s="4">
        <v>30</v>
      </c>
      <c r="J32" s="4">
        <v>24</v>
      </c>
      <c r="K32" s="4">
        <v>3</v>
      </c>
      <c r="L32" s="4">
        <v>600</v>
      </c>
    </row>
    <row r="33" spans="1:12" x14ac:dyDescent="0.3">
      <c r="A33" s="5" t="s">
        <v>99</v>
      </c>
      <c r="B33" s="4">
        <v>38</v>
      </c>
      <c r="C33" s="4">
        <v>18</v>
      </c>
      <c r="D33" s="4">
        <v>34</v>
      </c>
      <c r="E33" s="4">
        <v>2</v>
      </c>
      <c r="F33" s="4">
        <v>40</v>
      </c>
      <c r="G33" s="4">
        <v>35</v>
      </c>
      <c r="H33" s="4">
        <v>29</v>
      </c>
      <c r="I33" s="4">
        <v>25</v>
      </c>
      <c r="J33" s="4">
        <v>3</v>
      </c>
      <c r="K33" s="4">
        <v>42</v>
      </c>
      <c r="L33" s="4">
        <v>563</v>
      </c>
    </row>
    <row r="34" spans="1:12" x14ac:dyDescent="0.3">
      <c r="A34" s="5" t="s">
        <v>100</v>
      </c>
      <c r="B34" s="4">
        <v>19</v>
      </c>
      <c r="C34" s="4">
        <v>35</v>
      </c>
      <c r="D34" s="4">
        <v>2</v>
      </c>
      <c r="E34" s="4">
        <v>40</v>
      </c>
      <c r="F34" s="4">
        <v>35</v>
      </c>
      <c r="G34" s="4">
        <v>29</v>
      </c>
      <c r="H34" s="4">
        <v>24</v>
      </c>
      <c r="I34" s="4">
        <v>3</v>
      </c>
      <c r="J34" s="4">
        <v>42</v>
      </c>
      <c r="K34" s="4">
        <v>27</v>
      </c>
      <c r="L34" s="4">
        <v>515</v>
      </c>
    </row>
    <row r="35" spans="1:12" x14ac:dyDescent="0.3">
      <c r="A35" s="5" t="s">
        <v>101</v>
      </c>
      <c r="B35" s="4">
        <v>36</v>
      </c>
      <c r="C35" s="4">
        <v>2</v>
      </c>
      <c r="D35" s="4">
        <v>40</v>
      </c>
      <c r="E35" s="4">
        <v>35</v>
      </c>
      <c r="F35" s="4">
        <v>29</v>
      </c>
      <c r="G35" s="4">
        <v>24</v>
      </c>
      <c r="H35" s="4">
        <v>3</v>
      </c>
      <c r="I35" s="4">
        <v>42</v>
      </c>
      <c r="J35" s="4">
        <v>27</v>
      </c>
      <c r="K35" s="4">
        <v>15</v>
      </c>
      <c r="L35" s="4">
        <v>541</v>
      </c>
    </row>
    <row r="36" spans="1:12" x14ac:dyDescent="0.3">
      <c r="A36" s="5" t="s">
        <v>102</v>
      </c>
      <c r="B36" s="4">
        <v>2</v>
      </c>
      <c r="C36" s="4">
        <v>40</v>
      </c>
      <c r="D36" s="4">
        <v>35</v>
      </c>
      <c r="E36" s="4">
        <v>29</v>
      </c>
      <c r="F36" s="4">
        <v>24</v>
      </c>
      <c r="G36" s="4">
        <v>3</v>
      </c>
      <c r="H36" s="4">
        <v>42</v>
      </c>
      <c r="I36" s="4">
        <v>28</v>
      </c>
      <c r="J36" s="4">
        <v>15</v>
      </c>
      <c r="K36" s="4">
        <v>30</v>
      </c>
      <c r="L36" s="4">
        <v>424</v>
      </c>
    </row>
    <row r="37" spans="1:12" x14ac:dyDescent="0.3">
      <c r="A37" s="5" t="s">
        <v>103</v>
      </c>
      <c r="B37" s="4">
        <v>40</v>
      </c>
      <c r="C37" s="4">
        <v>36</v>
      </c>
      <c r="D37" s="4">
        <v>29</v>
      </c>
      <c r="E37" s="4">
        <v>23</v>
      </c>
      <c r="F37" s="4">
        <v>3</v>
      </c>
      <c r="G37" s="4">
        <v>42</v>
      </c>
      <c r="H37" s="4">
        <v>27</v>
      </c>
      <c r="I37" s="4">
        <v>16</v>
      </c>
      <c r="J37" s="4">
        <v>30</v>
      </c>
      <c r="K37" s="4">
        <v>1</v>
      </c>
      <c r="L37" s="4">
        <v>320</v>
      </c>
    </row>
    <row r="38" spans="1:12" x14ac:dyDescent="0.3">
      <c r="A38" s="5" t="s">
        <v>104</v>
      </c>
      <c r="B38" s="4">
        <v>37</v>
      </c>
      <c r="C38" s="4">
        <v>30</v>
      </c>
      <c r="D38" s="4">
        <v>23</v>
      </c>
      <c r="E38" s="4">
        <v>3</v>
      </c>
      <c r="F38" s="4">
        <v>42</v>
      </c>
      <c r="G38" s="4">
        <v>27</v>
      </c>
      <c r="H38" s="4">
        <v>15</v>
      </c>
      <c r="I38" s="4">
        <v>31</v>
      </c>
      <c r="J38" s="4">
        <v>1</v>
      </c>
      <c r="K38" s="4">
        <v>21</v>
      </c>
      <c r="L38" s="4">
        <v>450</v>
      </c>
    </row>
    <row r="39" spans="1:12" x14ac:dyDescent="0.3">
      <c r="A39" s="5" t="s">
        <v>105</v>
      </c>
      <c r="B39" s="4">
        <v>31</v>
      </c>
      <c r="C39" s="4">
        <v>24</v>
      </c>
      <c r="D39" s="4">
        <v>3</v>
      </c>
      <c r="E39" s="4">
        <v>42</v>
      </c>
      <c r="F39" s="4">
        <v>27</v>
      </c>
      <c r="G39" s="4">
        <v>16</v>
      </c>
      <c r="H39" s="4">
        <v>30</v>
      </c>
      <c r="I39" s="4">
        <v>1</v>
      </c>
      <c r="J39" s="4">
        <v>21</v>
      </c>
      <c r="K39" s="4">
        <v>12</v>
      </c>
      <c r="L39" s="4">
        <v>487</v>
      </c>
    </row>
    <row r="40" spans="1:12" x14ac:dyDescent="0.3">
      <c r="A40" s="5" t="s">
        <v>106</v>
      </c>
      <c r="B40" s="4">
        <v>25</v>
      </c>
      <c r="C40" s="4">
        <v>3</v>
      </c>
      <c r="D40" s="4">
        <v>42</v>
      </c>
      <c r="E40" s="4">
        <v>26</v>
      </c>
      <c r="F40" s="4">
        <v>15</v>
      </c>
      <c r="G40" s="4">
        <v>30</v>
      </c>
      <c r="H40" s="4">
        <v>1</v>
      </c>
      <c r="I40" s="4">
        <v>22</v>
      </c>
      <c r="J40" s="4">
        <v>12</v>
      </c>
      <c r="K40" s="4">
        <v>4</v>
      </c>
      <c r="L40" s="4">
        <v>388</v>
      </c>
    </row>
    <row r="41" spans="1:12" x14ac:dyDescent="0.3">
      <c r="A41" s="5" t="s">
        <v>107</v>
      </c>
      <c r="B41" s="4">
        <v>3</v>
      </c>
      <c r="C41" s="4">
        <v>42</v>
      </c>
      <c r="D41" s="4">
        <v>26</v>
      </c>
      <c r="E41" s="4">
        <v>14</v>
      </c>
      <c r="F41" s="4">
        <v>30</v>
      </c>
      <c r="G41" s="4">
        <v>1</v>
      </c>
      <c r="H41" s="4">
        <v>21</v>
      </c>
      <c r="I41" s="4">
        <v>13</v>
      </c>
      <c r="J41" s="4">
        <v>5</v>
      </c>
      <c r="K41" s="4">
        <v>37</v>
      </c>
      <c r="L41" s="4">
        <v>305</v>
      </c>
    </row>
    <row r="42" spans="1:12" x14ac:dyDescent="0.3">
      <c r="A42" s="5" t="s">
        <v>108</v>
      </c>
      <c r="B42" s="4">
        <v>42</v>
      </c>
      <c r="C42" s="4">
        <v>27</v>
      </c>
      <c r="D42" s="4">
        <v>15</v>
      </c>
      <c r="E42" s="4">
        <v>30</v>
      </c>
      <c r="F42" s="4">
        <v>1</v>
      </c>
      <c r="G42" s="4">
        <v>21</v>
      </c>
      <c r="H42" s="4">
        <v>13</v>
      </c>
      <c r="I42" s="4">
        <v>5</v>
      </c>
      <c r="J42" s="4">
        <v>37</v>
      </c>
      <c r="K42" s="4">
        <v>40</v>
      </c>
      <c r="L42" s="4">
        <v>466</v>
      </c>
    </row>
    <row r="43" spans="1:12" x14ac:dyDescent="0.3">
      <c r="A43" s="5" t="s">
        <v>109</v>
      </c>
      <c r="B43" s="4">
        <v>28</v>
      </c>
      <c r="C43" s="4">
        <v>16</v>
      </c>
      <c r="D43" s="4">
        <v>30</v>
      </c>
      <c r="E43" s="4">
        <v>1</v>
      </c>
      <c r="F43" s="4">
        <v>21</v>
      </c>
      <c r="G43" s="4">
        <v>14</v>
      </c>
      <c r="H43" s="4">
        <v>5</v>
      </c>
      <c r="I43" s="4">
        <v>38</v>
      </c>
      <c r="J43" s="4">
        <v>40</v>
      </c>
      <c r="K43" s="4">
        <v>21</v>
      </c>
      <c r="L43" s="4">
        <v>472</v>
      </c>
    </row>
    <row r="44" spans="1:12" x14ac:dyDescent="0.3">
      <c r="A44" s="5" t="s">
        <v>110</v>
      </c>
      <c r="B44" s="4">
        <v>16</v>
      </c>
      <c r="C44" s="4">
        <v>31</v>
      </c>
      <c r="D44" s="4">
        <v>1</v>
      </c>
      <c r="E44" s="4">
        <v>20</v>
      </c>
      <c r="F44" s="4">
        <v>13</v>
      </c>
      <c r="G44" s="4">
        <v>5</v>
      </c>
      <c r="H44" s="4">
        <v>37</v>
      </c>
      <c r="I44" s="4">
        <v>40</v>
      </c>
      <c r="J44" s="4">
        <v>21</v>
      </c>
      <c r="K44" s="4">
        <v>11</v>
      </c>
      <c r="L44" s="4">
        <v>389</v>
      </c>
    </row>
    <row r="45" spans="1:12" x14ac:dyDescent="0.3">
      <c r="A45" s="5" t="s">
        <v>111</v>
      </c>
      <c r="B45" s="4">
        <v>32</v>
      </c>
      <c r="C45" s="4">
        <v>1</v>
      </c>
      <c r="D45" s="4">
        <v>21</v>
      </c>
      <c r="E45" s="4">
        <v>12</v>
      </c>
      <c r="F45" s="4">
        <v>5</v>
      </c>
      <c r="G45" s="4">
        <v>37</v>
      </c>
      <c r="H45" s="4">
        <v>39</v>
      </c>
      <c r="I45" s="4">
        <v>22</v>
      </c>
      <c r="J45" s="4">
        <v>11</v>
      </c>
      <c r="K45" s="4">
        <v>6</v>
      </c>
      <c r="L45" s="4">
        <v>391</v>
      </c>
    </row>
    <row r="46" spans="1:12" x14ac:dyDescent="0.3">
      <c r="A46" s="5" t="s">
        <v>112</v>
      </c>
      <c r="B46" s="4">
        <v>1</v>
      </c>
      <c r="C46" s="4">
        <v>22</v>
      </c>
      <c r="D46" s="4">
        <v>13</v>
      </c>
      <c r="E46" s="4">
        <v>5</v>
      </c>
      <c r="F46" s="4">
        <v>37</v>
      </c>
      <c r="G46" s="4">
        <v>39</v>
      </c>
      <c r="H46" s="4">
        <v>21</v>
      </c>
      <c r="I46" s="4">
        <v>11</v>
      </c>
      <c r="J46" s="4">
        <v>7</v>
      </c>
      <c r="K46" s="4">
        <v>17</v>
      </c>
      <c r="L46" s="4">
        <v>431</v>
      </c>
    </row>
    <row r="47" spans="1:12" x14ac:dyDescent="0.3">
      <c r="A47" s="5" t="s">
        <v>113</v>
      </c>
      <c r="B47" s="4">
        <v>23</v>
      </c>
      <c r="C47" s="4">
        <v>14</v>
      </c>
      <c r="D47" s="4">
        <v>5</v>
      </c>
      <c r="E47" s="4">
        <v>37</v>
      </c>
      <c r="F47" s="4">
        <v>39</v>
      </c>
      <c r="G47" s="4">
        <v>21</v>
      </c>
      <c r="H47" s="4">
        <v>11</v>
      </c>
      <c r="I47" s="4">
        <v>7</v>
      </c>
      <c r="J47" s="4">
        <v>17</v>
      </c>
      <c r="K47" s="4">
        <v>13</v>
      </c>
      <c r="L47" s="4">
        <v>348</v>
      </c>
    </row>
    <row r="48" spans="1:12" x14ac:dyDescent="0.3">
      <c r="A48" s="5" t="s">
        <v>114</v>
      </c>
      <c r="B48" s="4">
        <v>14</v>
      </c>
      <c r="C48" s="4">
        <v>5</v>
      </c>
      <c r="D48" s="4">
        <v>37</v>
      </c>
      <c r="E48" s="4">
        <v>39</v>
      </c>
      <c r="F48" s="4">
        <v>21</v>
      </c>
      <c r="G48" s="4">
        <v>12</v>
      </c>
      <c r="H48" s="4">
        <v>7</v>
      </c>
      <c r="I48" s="4">
        <v>18</v>
      </c>
      <c r="J48" s="4">
        <v>13</v>
      </c>
      <c r="K48" s="4">
        <v>38</v>
      </c>
      <c r="L48" s="4">
        <v>496</v>
      </c>
    </row>
    <row r="49" spans="1:12" x14ac:dyDescent="0.3">
      <c r="A49" s="5" t="s">
        <v>115</v>
      </c>
      <c r="B49" s="4">
        <v>5</v>
      </c>
      <c r="C49" s="4">
        <v>38</v>
      </c>
      <c r="D49" s="4">
        <v>39</v>
      </c>
      <c r="E49" s="4">
        <v>20</v>
      </c>
      <c r="F49" s="4">
        <v>11</v>
      </c>
      <c r="G49" s="4">
        <v>7</v>
      </c>
      <c r="H49" s="4">
        <v>17</v>
      </c>
      <c r="I49" s="4">
        <v>14</v>
      </c>
      <c r="J49" s="4">
        <v>38</v>
      </c>
      <c r="K49" s="4">
        <v>8</v>
      </c>
      <c r="L49" s="4">
        <v>589</v>
      </c>
    </row>
    <row r="51" spans="1:12" ht="28.8" x14ac:dyDescent="0.3">
      <c r="A51" s="4" t="s">
        <v>116</v>
      </c>
      <c r="B51" s="5" t="s">
        <v>63</v>
      </c>
      <c r="C51" s="5" t="s">
        <v>64</v>
      </c>
      <c r="D51" s="5" t="s">
        <v>65</v>
      </c>
      <c r="E51" s="5" t="s">
        <v>66</v>
      </c>
      <c r="F51" s="5" t="s">
        <v>67</v>
      </c>
      <c r="G51" s="5" t="s">
        <v>68</v>
      </c>
      <c r="H51" s="5" t="s">
        <v>69</v>
      </c>
      <c r="I51" s="5" t="s">
        <v>70</v>
      </c>
      <c r="J51" s="5" t="s">
        <v>71</v>
      </c>
      <c r="K51" s="5" t="s">
        <v>72</v>
      </c>
    </row>
    <row r="52" spans="1:12" ht="43.2" x14ac:dyDescent="0.3">
      <c r="A52" s="5" t="s">
        <v>117</v>
      </c>
      <c r="B52" s="4" t="s">
        <v>245</v>
      </c>
      <c r="C52" s="4" t="s">
        <v>246</v>
      </c>
      <c r="D52" s="4" t="s">
        <v>247</v>
      </c>
      <c r="E52" s="4" t="s">
        <v>248</v>
      </c>
      <c r="F52" s="4" t="s">
        <v>249</v>
      </c>
      <c r="G52" s="4" t="s">
        <v>250</v>
      </c>
      <c r="H52" s="4" t="s">
        <v>251</v>
      </c>
      <c r="I52" s="4" t="s">
        <v>252</v>
      </c>
      <c r="J52" s="4" t="s">
        <v>253</v>
      </c>
      <c r="K52" s="4" t="s">
        <v>254</v>
      </c>
    </row>
    <row r="53" spans="1:12" ht="43.2" x14ac:dyDescent="0.3">
      <c r="A53" s="5" t="s">
        <v>128</v>
      </c>
      <c r="B53" s="4" t="s">
        <v>245</v>
      </c>
      <c r="C53" s="4" t="s">
        <v>246</v>
      </c>
      <c r="D53" s="4" t="s">
        <v>247</v>
      </c>
      <c r="E53" s="4" t="s">
        <v>248</v>
      </c>
      <c r="F53" s="4" t="s">
        <v>249</v>
      </c>
      <c r="G53" s="4" t="s">
        <v>250</v>
      </c>
      <c r="H53" s="4" t="s">
        <v>251</v>
      </c>
      <c r="I53" s="4" t="s">
        <v>252</v>
      </c>
      <c r="J53" s="4" t="s">
        <v>253</v>
      </c>
      <c r="K53" s="4" t="s">
        <v>254</v>
      </c>
    </row>
    <row r="54" spans="1:12" ht="43.2" x14ac:dyDescent="0.3">
      <c r="A54" s="5" t="s">
        <v>129</v>
      </c>
      <c r="B54" s="4" t="s">
        <v>245</v>
      </c>
      <c r="C54" s="4" t="s">
        <v>255</v>
      </c>
      <c r="D54" s="4" t="s">
        <v>256</v>
      </c>
      <c r="E54" s="4" t="s">
        <v>257</v>
      </c>
      <c r="F54" s="4" t="s">
        <v>258</v>
      </c>
      <c r="G54" s="4" t="s">
        <v>259</v>
      </c>
      <c r="H54" s="4" t="s">
        <v>251</v>
      </c>
      <c r="I54" s="4" t="s">
        <v>260</v>
      </c>
      <c r="J54" s="4" t="s">
        <v>253</v>
      </c>
      <c r="K54" s="4" t="s">
        <v>254</v>
      </c>
    </row>
    <row r="55" spans="1:12" ht="43.2" x14ac:dyDescent="0.3">
      <c r="A55" s="5" t="s">
        <v>137</v>
      </c>
      <c r="B55" s="4" t="s">
        <v>245</v>
      </c>
      <c r="C55" s="4" t="s">
        <v>255</v>
      </c>
      <c r="D55" s="4" t="s">
        <v>256</v>
      </c>
      <c r="E55" s="4" t="s">
        <v>257</v>
      </c>
      <c r="F55" s="4" t="s">
        <v>258</v>
      </c>
      <c r="G55" s="4" t="s">
        <v>259</v>
      </c>
      <c r="H55" s="4" t="s">
        <v>251</v>
      </c>
      <c r="I55" s="4" t="s">
        <v>260</v>
      </c>
      <c r="J55" s="4" t="s">
        <v>261</v>
      </c>
      <c r="K55" s="4" t="s">
        <v>262</v>
      </c>
    </row>
    <row r="56" spans="1:12" ht="43.2" x14ac:dyDescent="0.3">
      <c r="A56" s="5" t="s">
        <v>138</v>
      </c>
      <c r="B56" s="4" t="s">
        <v>245</v>
      </c>
      <c r="C56" s="4" t="s">
        <v>255</v>
      </c>
      <c r="D56" s="4" t="s">
        <v>256</v>
      </c>
      <c r="E56" s="4" t="s">
        <v>257</v>
      </c>
      <c r="F56" s="4" t="s">
        <v>263</v>
      </c>
      <c r="G56" s="4" t="s">
        <v>259</v>
      </c>
      <c r="H56" s="4" t="s">
        <v>251</v>
      </c>
      <c r="I56" s="4" t="s">
        <v>264</v>
      </c>
      <c r="J56" s="4" t="s">
        <v>261</v>
      </c>
      <c r="K56" s="4" t="s">
        <v>262</v>
      </c>
    </row>
    <row r="57" spans="1:12" ht="43.2" x14ac:dyDescent="0.3">
      <c r="A57" s="5" t="s">
        <v>142</v>
      </c>
      <c r="B57" s="4" t="s">
        <v>245</v>
      </c>
      <c r="C57" s="4" t="s">
        <v>255</v>
      </c>
      <c r="D57" s="4" t="s">
        <v>256</v>
      </c>
      <c r="E57" s="4" t="s">
        <v>257</v>
      </c>
      <c r="F57" s="4" t="s">
        <v>263</v>
      </c>
      <c r="G57" s="4" t="s">
        <v>259</v>
      </c>
      <c r="H57" s="4" t="s">
        <v>251</v>
      </c>
      <c r="I57" s="4" t="s">
        <v>264</v>
      </c>
      <c r="J57" s="4" t="s">
        <v>261</v>
      </c>
      <c r="K57" s="4" t="s">
        <v>262</v>
      </c>
    </row>
    <row r="58" spans="1:12" ht="43.2" x14ac:dyDescent="0.3">
      <c r="A58" s="5" t="s">
        <v>144</v>
      </c>
      <c r="B58" s="4" t="s">
        <v>265</v>
      </c>
      <c r="C58" s="4" t="s">
        <v>255</v>
      </c>
      <c r="D58" s="4" t="s">
        <v>256</v>
      </c>
      <c r="E58" s="4" t="s">
        <v>257</v>
      </c>
      <c r="F58" s="4" t="s">
        <v>263</v>
      </c>
      <c r="G58" s="4" t="s">
        <v>259</v>
      </c>
      <c r="H58" s="4" t="s">
        <v>251</v>
      </c>
      <c r="I58" s="4" t="s">
        <v>266</v>
      </c>
      <c r="J58" s="4" t="s">
        <v>261</v>
      </c>
      <c r="K58" s="4" t="s">
        <v>262</v>
      </c>
    </row>
    <row r="59" spans="1:12" ht="43.2" x14ac:dyDescent="0.3">
      <c r="A59" s="5" t="s">
        <v>149</v>
      </c>
      <c r="B59" s="4" t="s">
        <v>265</v>
      </c>
      <c r="C59" s="4" t="s">
        <v>255</v>
      </c>
      <c r="D59" s="4" t="s">
        <v>256</v>
      </c>
      <c r="E59" s="4" t="s">
        <v>257</v>
      </c>
      <c r="F59" s="4" t="s">
        <v>267</v>
      </c>
      <c r="G59" s="4" t="s">
        <v>259</v>
      </c>
      <c r="H59" s="4" t="s">
        <v>251</v>
      </c>
      <c r="I59" s="4" t="s">
        <v>266</v>
      </c>
      <c r="J59" s="4" t="s">
        <v>261</v>
      </c>
      <c r="K59" s="4" t="s">
        <v>262</v>
      </c>
    </row>
    <row r="60" spans="1:12" ht="43.2" x14ac:dyDescent="0.3">
      <c r="A60" s="5" t="s">
        <v>150</v>
      </c>
      <c r="B60" s="4" t="s">
        <v>265</v>
      </c>
      <c r="C60" s="4" t="s">
        <v>255</v>
      </c>
      <c r="D60" s="4" t="s">
        <v>256</v>
      </c>
      <c r="E60" s="4" t="s">
        <v>257</v>
      </c>
      <c r="F60" s="4" t="s">
        <v>267</v>
      </c>
      <c r="G60" s="4" t="s">
        <v>259</v>
      </c>
      <c r="H60" s="4" t="s">
        <v>251</v>
      </c>
      <c r="I60" s="4" t="s">
        <v>266</v>
      </c>
      <c r="J60" s="4" t="s">
        <v>261</v>
      </c>
      <c r="K60" s="4" t="s">
        <v>268</v>
      </c>
    </row>
    <row r="61" spans="1:12" ht="43.2" x14ac:dyDescent="0.3">
      <c r="A61" s="5" t="s">
        <v>152</v>
      </c>
      <c r="B61" s="4" t="s">
        <v>269</v>
      </c>
      <c r="C61" s="4" t="s">
        <v>255</v>
      </c>
      <c r="D61" s="4" t="s">
        <v>256</v>
      </c>
      <c r="E61" s="4" t="s">
        <v>257</v>
      </c>
      <c r="F61" s="4" t="s">
        <v>267</v>
      </c>
      <c r="G61" s="4" t="s">
        <v>259</v>
      </c>
      <c r="H61" s="4" t="s">
        <v>251</v>
      </c>
      <c r="I61" s="4" t="s">
        <v>266</v>
      </c>
      <c r="J61" s="4" t="s">
        <v>261</v>
      </c>
      <c r="K61" s="4" t="s">
        <v>268</v>
      </c>
    </row>
    <row r="62" spans="1:12" ht="43.2" x14ac:dyDescent="0.3">
      <c r="A62" s="5" t="s">
        <v>153</v>
      </c>
      <c r="B62" s="4" t="s">
        <v>270</v>
      </c>
      <c r="C62" s="4" t="s">
        <v>255</v>
      </c>
      <c r="D62" s="4" t="s">
        <v>256</v>
      </c>
      <c r="E62" s="4" t="s">
        <v>257</v>
      </c>
      <c r="F62" s="4" t="s">
        <v>271</v>
      </c>
      <c r="G62" s="4" t="s">
        <v>259</v>
      </c>
      <c r="H62" s="4" t="s">
        <v>272</v>
      </c>
      <c r="I62" s="4" t="s">
        <v>266</v>
      </c>
      <c r="J62" s="4" t="s">
        <v>261</v>
      </c>
      <c r="K62" s="4" t="s">
        <v>268</v>
      </c>
    </row>
    <row r="63" spans="1:12" ht="43.2" x14ac:dyDescent="0.3">
      <c r="A63" s="5" t="s">
        <v>157</v>
      </c>
      <c r="B63" s="4" t="s">
        <v>270</v>
      </c>
      <c r="C63" s="4" t="s">
        <v>255</v>
      </c>
      <c r="D63" s="4" t="s">
        <v>273</v>
      </c>
      <c r="E63" s="4" t="s">
        <v>257</v>
      </c>
      <c r="F63" s="4" t="s">
        <v>271</v>
      </c>
      <c r="G63" s="4" t="s">
        <v>259</v>
      </c>
      <c r="H63" s="4" t="s">
        <v>272</v>
      </c>
      <c r="I63" s="4" t="s">
        <v>266</v>
      </c>
      <c r="J63" s="4" t="s">
        <v>261</v>
      </c>
      <c r="K63" s="4" t="s">
        <v>268</v>
      </c>
    </row>
    <row r="64" spans="1:12" ht="43.2" x14ac:dyDescent="0.3">
      <c r="A64" s="5" t="s">
        <v>158</v>
      </c>
      <c r="B64" s="4" t="s">
        <v>270</v>
      </c>
      <c r="C64" s="4" t="s">
        <v>255</v>
      </c>
      <c r="D64" s="4" t="s">
        <v>273</v>
      </c>
      <c r="E64" s="4" t="s">
        <v>257</v>
      </c>
      <c r="F64" s="4" t="s">
        <v>271</v>
      </c>
      <c r="G64" s="4" t="s">
        <v>259</v>
      </c>
      <c r="H64" s="4" t="s">
        <v>272</v>
      </c>
      <c r="I64" s="4" t="s">
        <v>266</v>
      </c>
      <c r="J64" s="4" t="s">
        <v>261</v>
      </c>
      <c r="K64" s="4" t="s">
        <v>268</v>
      </c>
    </row>
    <row r="65" spans="1:11" ht="43.2" x14ac:dyDescent="0.3">
      <c r="A65" s="5" t="s">
        <v>160</v>
      </c>
      <c r="B65" s="4" t="s">
        <v>270</v>
      </c>
      <c r="C65" s="4" t="s">
        <v>255</v>
      </c>
      <c r="D65" s="4" t="s">
        <v>273</v>
      </c>
      <c r="E65" s="4" t="s">
        <v>257</v>
      </c>
      <c r="F65" s="4" t="s">
        <v>271</v>
      </c>
      <c r="G65" s="4" t="s">
        <v>259</v>
      </c>
      <c r="H65" s="4" t="s">
        <v>272</v>
      </c>
      <c r="I65" s="4" t="s">
        <v>266</v>
      </c>
      <c r="J65" s="4" t="s">
        <v>261</v>
      </c>
      <c r="K65" s="4" t="s">
        <v>268</v>
      </c>
    </row>
    <row r="66" spans="1:11" ht="43.2" x14ac:dyDescent="0.3">
      <c r="A66" s="5" t="s">
        <v>161</v>
      </c>
      <c r="B66" s="4" t="s">
        <v>270</v>
      </c>
      <c r="C66" s="4" t="s">
        <v>255</v>
      </c>
      <c r="D66" s="4" t="s">
        <v>273</v>
      </c>
      <c r="E66" s="4" t="s">
        <v>257</v>
      </c>
      <c r="F66" s="4" t="s">
        <v>271</v>
      </c>
      <c r="G66" s="4" t="s">
        <v>259</v>
      </c>
      <c r="H66" s="4" t="s">
        <v>272</v>
      </c>
      <c r="I66" s="4" t="s">
        <v>266</v>
      </c>
      <c r="J66" s="4" t="s">
        <v>261</v>
      </c>
      <c r="K66" s="4" t="s">
        <v>268</v>
      </c>
    </row>
    <row r="67" spans="1:11" ht="43.2" x14ac:dyDescent="0.3">
      <c r="A67" s="5" t="s">
        <v>162</v>
      </c>
      <c r="B67" s="4" t="s">
        <v>270</v>
      </c>
      <c r="C67" s="4" t="s">
        <v>255</v>
      </c>
      <c r="D67" s="4" t="s">
        <v>273</v>
      </c>
      <c r="E67" s="4" t="s">
        <v>257</v>
      </c>
      <c r="F67" s="4" t="s">
        <v>271</v>
      </c>
      <c r="G67" s="4" t="s">
        <v>259</v>
      </c>
      <c r="H67" s="4" t="s">
        <v>272</v>
      </c>
      <c r="I67" s="4" t="s">
        <v>266</v>
      </c>
      <c r="J67" s="4" t="s">
        <v>261</v>
      </c>
      <c r="K67" s="4" t="s">
        <v>274</v>
      </c>
    </row>
    <row r="68" spans="1:11" ht="43.2" x14ac:dyDescent="0.3">
      <c r="A68" s="5" t="s">
        <v>163</v>
      </c>
      <c r="B68" s="4" t="s">
        <v>270</v>
      </c>
      <c r="C68" s="4" t="s">
        <v>255</v>
      </c>
      <c r="D68" s="4" t="s">
        <v>273</v>
      </c>
      <c r="E68" s="4" t="s">
        <v>257</v>
      </c>
      <c r="F68" s="4" t="s">
        <v>271</v>
      </c>
      <c r="G68" s="4" t="s">
        <v>259</v>
      </c>
      <c r="H68" s="4" t="s">
        <v>272</v>
      </c>
      <c r="I68" s="4" t="s">
        <v>266</v>
      </c>
      <c r="J68" s="4" t="s">
        <v>261</v>
      </c>
      <c r="K68" s="4" t="s">
        <v>274</v>
      </c>
    </row>
    <row r="69" spans="1:11" ht="43.2" x14ac:dyDescent="0.3">
      <c r="A69" s="5" t="s">
        <v>164</v>
      </c>
      <c r="B69" s="4" t="s">
        <v>270</v>
      </c>
      <c r="C69" s="4" t="s">
        <v>255</v>
      </c>
      <c r="D69" s="4" t="s">
        <v>273</v>
      </c>
      <c r="E69" s="4" t="s">
        <v>257</v>
      </c>
      <c r="F69" s="4" t="s">
        <v>271</v>
      </c>
      <c r="G69" s="4" t="s">
        <v>259</v>
      </c>
      <c r="H69" s="4" t="s">
        <v>272</v>
      </c>
      <c r="I69" s="4" t="s">
        <v>266</v>
      </c>
      <c r="J69" s="4" t="s">
        <v>261</v>
      </c>
      <c r="K69" s="4" t="s">
        <v>274</v>
      </c>
    </row>
    <row r="70" spans="1:11" ht="43.2" x14ac:dyDescent="0.3">
      <c r="A70" s="5" t="s">
        <v>165</v>
      </c>
      <c r="B70" s="4" t="s">
        <v>270</v>
      </c>
      <c r="C70" s="4" t="s">
        <v>255</v>
      </c>
      <c r="D70" s="4" t="s">
        <v>273</v>
      </c>
      <c r="E70" s="4" t="s">
        <v>257</v>
      </c>
      <c r="F70" s="4" t="s">
        <v>271</v>
      </c>
      <c r="G70" s="4" t="s">
        <v>259</v>
      </c>
      <c r="H70" s="4" t="s">
        <v>272</v>
      </c>
      <c r="I70" s="4" t="s">
        <v>266</v>
      </c>
      <c r="J70" s="4" t="s">
        <v>261</v>
      </c>
      <c r="K70" s="4" t="s">
        <v>274</v>
      </c>
    </row>
    <row r="71" spans="1:11" ht="43.2" x14ac:dyDescent="0.3">
      <c r="A71" s="5" t="s">
        <v>166</v>
      </c>
      <c r="B71" s="4" t="s">
        <v>270</v>
      </c>
      <c r="C71" s="4" t="s">
        <v>255</v>
      </c>
      <c r="D71" s="4" t="s">
        <v>275</v>
      </c>
      <c r="E71" s="4" t="s">
        <v>257</v>
      </c>
      <c r="F71" s="4" t="s">
        <v>271</v>
      </c>
      <c r="G71" s="4" t="s">
        <v>259</v>
      </c>
      <c r="H71" s="4" t="s">
        <v>272</v>
      </c>
      <c r="I71" s="4" t="s">
        <v>266</v>
      </c>
      <c r="J71" s="4" t="s">
        <v>261</v>
      </c>
      <c r="K71" s="4" t="s">
        <v>274</v>
      </c>
    </row>
    <row r="72" spans="1:11" ht="43.2" x14ac:dyDescent="0.3">
      <c r="A72" s="5" t="s">
        <v>167</v>
      </c>
      <c r="B72" s="4" t="s">
        <v>270</v>
      </c>
      <c r="C72" s="4" t="s">
        <v>255</v>
      </c>
      <c r="D72" s="4" t="s">
        <v>276</v>
      </c>
      <c r="E72" s="4" t="s">
        <v>257</v>
      </c>
      <c r="F72" s="4" t="s">
        <v>271</v>
      </c>
      <c r="G72" s="4" t="s">
        <v>277</v>
      </c>
      <c r="H72" s="4" t="s">
        <v>272</v>
      </c>
      <c r="I72" s="4" t="s">
        <v>266</v>
      </c>
      <c r="J72" s="4" t="s">
        <v>261</v>
      </c>
      <c r="K72" s="4" t="s">
        <v>274</v>
      </c>
    </row>
    <row r="73" spans="1:11" ht="43.2" x14ac:dyDescent="0.3">
      <c r="A73" s="5" t="s">
        <v>168</v>
      </c>
      <c r="B73" s="4" t="s">
        <v>270</v>
      </c>
      <c r="C73" s="4" t="s">
        <v>255</v>
      </c>
      <c r="D73" s="4" t="s">
        <v>276</v>
      </c>
      <c r="E73" s="4" t="s">
        <v>257</v>
      </c>
      <c r="F73" s="4" t="s">
        <v>271</v>
      </c>
      <c r="G73" s="4" t="s">
        <v>277</v>
      </c>
      <c r="H73" s="4" t="s">
        <v>272</v>
      </c>
      <c r="I73" s="4" t="s">
        <v>266</v>
      </c>
      <c r="J73" s="4" t="s">
        <v>261</v>
      </c>
      <c r="K73" s="4" t="s">
        <v>274</v>
      </c>
    </row>
    <row r="74" spans="1:11" ht="43.2" x14ac:dyDescent="0.3">
      <c r="A74" s="5" t="s">
        <v>170</v>
      </c>
      <c r="B74" s="4" t="s">
        <v>278</v>
      </c>
      <c r="C74" s="4" t="s">
        <v>255</v>
      </c>
      <c r="D74" s="4" t="s">
        <v>257</v>
      </c>
      <c r="E74" s="4" t="s">
        <v>257</v>
      </c>
      <c r="F74" s="4" t="s">
        <v>271</v>
      </c>
      <c r="G74" s="4" t="s">
        <v>277</v>
      </c>
      <c r="H74" s="4" t="s">
        <v>272</v>
      </c>
      <c r="I74" s="4" t="s">
        <v>266</v>
      </c>
      <c r="J74" s="4" t="s">
        <v>261</v>
      </c>
      <c r="K74" s="4" t="s">
        <v>274</v>
      </c>
    </row>
    <row r="75" spans="1:11" ht="43.2" x14ac:dyDescent="0.3">
      <c r="A75" s="5" t="s">
        <v>171</v>
      </c>
      <c r="B75" s="4" t="s">
        <v>278</v>
      </c>
      <c r="C75" s="4" t="s">
        <v>255</v>
      </c>
      <c r="D75" s="4" t="s">
        <v>257</v>
      </c>
      <c r="E75" s="4" t="s">
        <v>257</v>
      </c>
      <c r="F75" s="4" t="s">
        <v>271</v>
      </c>
      <c r="G75" s="4" t="s">
        <v>277</v>
      </c>
      <c r="H75" s="4" t="s">
        <v>272</v>
      </c>
      <c r="I75" s="4" t="s">
        <v>266</v>
      </c>
      <c r="J75" s="4" t="s">
        <v>261</v>
      </c>
      <c r="K75" s="4" t="s">
        <v>274</v>
      </c>
    </row>
    <row r="76" spans="1:11" ht="43.2" x14ac:dyDescent="0.3">
      <c r="A76" s="5" t="s">
        <v>173</v>
      </c>
      <c r="B76" s="4" t="s">
        <v>279</v>
      </c>
      <c r="C76" s="4" t="s">
        <v>255</v>
      </c>
      <c r="D76" s="4" t="s">
        <v>257</v>
      </c>
      <c r="E76" s="4" t="s">
        <v>257</v>
      </c>
      <c r="F76" s="4" t="s">
        <v>271</v>
      </c>
      <c r="G76" s="4" t="s">
        <v>277</v>
      </c>
      <c r="H76" s="4" t="s">
        <v>272</v>
      </c>
      <c r="I76" s="4" t="s">
        <v>266</v>
      </c>
      <c r="J76" s="4" t="s">
        <v>261</v>
      </c>
      <c r="K76" s="4" t="s">
        <v>274</v>
      </c>
    </row>
    <row r="77" spans="1:11" ht="43.2" x14ac:dyDescent="0.3">
      <c r="A77" s="5" t="s">
        <v>174</v>
      </c>
      <c r="B77" s="4" t="s">
        <v>279</v>
      </c>
      <c r="C77" s="4" t="s">
        <v>255</v>
      </c>
      <c r="D77" s="4" t="s">
        <v>257</v>
      </c>
      <c r="E77" s="4" t="s">
        <v>257</v>
      </c>
      <c r="F77" s="4" t="s">
        <v>271</v>
      </c>
      <c r="G77" s="4" t="s">
        <v>277</v>
      </c>
      <c r="H77" s="4" t="s">
        <v>272</v>
      </c>
      <c r="I77" s="4" t="s">
        <v>266</v>
      </c>
      <c r="J77" s="4" t="s">
        <v>261</v>
      </c>
      <c r="K77" s="4" t="s">
        <v>274</v>
      </c>
    </row>
    <row r="78" spans="1:11" ht="43.2" x14ac:dyDescent="0.3">
      <c r="A78" s="5" t="s">
        <v>175</v>
      </c>
      <c r="B78" s="4" t="s">
        <v>280</v>
      </c>
      <c r="C78" s="4" t="s">
        <v>255</v>
      </c>
      <c r="D78" s="4" t="s">
        <v>257</v>
      </c>
      <c r="E78" s="4" t="s">
        <v>257</v>
      </c>
      <c r="F78" s="4" t="s">
        <v>271</v>
      </c>
      <c r="G78" s="4" t="s">
        <v>281</v>
      </c>
      <c r="H78" s="4" t="s">
        <v>272</v>
      </c>
      <c r="I78" s="4" t="s">
        <v>266</v>
      </c>
      <c r="J78" s="4" t="s">
        <v>261</v>
      </c>
      <c r="K78" s="4" t="s">
        <v>274</v>
      </c>
    </row>
    <row r="79" spans="1:11" ht="43.2" x14ac:dyDescent="0.3">
      <c r="A79" s="5" t="s">
        <v>176</v>
      </c>
      <c r="B79" s="4" t="s">
        <v>280</v>
      </c>
      <c r="C79" s="4" t="s">
        <v>255</v>
      </c>
      <c r="D79" s="4" t="s">
        <v>257</v>
      </c>
      <c r="E79" s="4" t="s">
        <v>257</v>
      </c>
      <c r="F79" s="4" t="s">
        <v>271</v>
      </c>
      <c r="G79" s="4" t="s">
        <v>281</v>
      </c>
      <c r="H79" s="4" t="s">
        <v>272</v>
      </c>
      <c r="I79" s="4" t="s">
        <v>266</v>
      </c>
      <c r="J79" s="4" t="s">
        <v>261</v>
      </c>
      <c r="K79" s="4" t="s">
        <v>274</v>
      </c>
    </row>
    <row r="80" spans="1:11" ht="43.2" x14ac:dyDescent="0.3">
      <c r="A80" s="5" t="s">
        <v>177</v>
      </c>
      <c r="B80" s="4" t="s">
        <v>280</v>
      </c>
      <c r="C80" s="4" t="s">
        <v>255</v>
      </c>
      <c r="D80" s="4" t="s">
        <v>257</v>
      </c>
      <c r="E80" s="4" t="s">
        <v>257</v>
      </c>
      <c r="F80" s="4" t="s">
        <v>271</v>
      </c>
      <c r="G80" s="4" t="s">
        <v>281</v>
      </c>
      <c r="H80" s="4" t="s">
        <v>272</v>
      </c>
      <c r="I80" s="4" t="s">
        <v>266</v>
      </c>
      <c r="J80" s="4" t="s">
        <v>261</v>
      </c>
      <c r="K80" s="4" t="s">
        <v>274</v>
      </c>
    </row>
    <row r="81" spans="1:13" ht="43.2" x14ac:dyDescent="0.3">
      <c r="A81" s="5" t="s">
        <v>178</v>
      </c>
      <c r="B81" s="4" t="s">
        <v>280</v>
      </c>
      <c r="C81" s="4" t="s">
        <v>282</v>
      </c>
      <c r="D81" s="4" t="s">
        <v>257</v>
      </c>
      <c r="E81" s="4" t="s">
        <v>257</v>
      </c>
      <c r="F81" s="4" t="s">
        <v>271</v>
      </c>
      <c r="G81" s="4" t="s">
        <v>283</v>
      </c>
      <c r="H81" s="4" t="s">
        <v>272</v>
      </c>
      <c r="I81" s="4" t="s">
        <v>266</v>
      </c>
      <c r="J81" s="4" t="s">
        <v>257</v>
      </c>
      <c r="K81" s="4" t="s">
        <v>274</v>
      </c>
    </row>
    <row r="82" spans="1:13" ht="43.2" x14ac:dyDescent="0.3">
      <c r="A82" s="5" t="s">
        <v>179</v>
      </c>
      <c r="B82" s="4" t="s">
        <v>280</v>
      </c>
      <c r="C82" s="4" t="s">
        <v>282</v>
      </c>
      <c r="D82" s="4" t="s">
        <v>257</v>
      </c>
      <c r="E82" s="4" t="s">
        <v>257</v>
      </c>
      <c r="F82" s="4" t="s">
        <v>271</v>
      </c>
      <c r="G82" s="4" t="s">
        <v>283</v>
      </c>
      <c r="H82" s="4" t="s">
        <v>272</v>
      </c>
      <c r="I82" s="4" t="s">
        <v>284</v>
      </c>
      <c r="J82" s="4" t="s">
        <v>257</v>
      </c>
      <c r="K82" s="4" t="s">
        <v>274</v>
      </c>
    </row>
    <row r="83" spans="1:13" ht="43.2" x14ac:dyDescent="0.3">
      <c r="A83" s="5" t="s">
        <v>180</v>
      </c>
      <c r="B83" s="4" t="s">
        <v>280</v>
      </c>
      <c r="C83" s="4" t="s">
        <v>282</v>
      </c>
      <c r="D83" s="4" t="s">
        <v>257</v>
      </c>
      <c r="E83" s="4" t="s">
        <v>257</v>
      </c>
      <c r="F83" s="4" t="s">
        <v>271</v>
      </c>
      <c r="G83" s="4" t="s">
        <v>283</v>
      </c>
      <c r="H83" s="4" t="s">
        <v>272</v>
      </c>
      <c r="I83" s="4" t="s">
        <v>284</v>
      </c>
      <c r="J83" s="4" t="s">
        <v>257</v>
      </c>
      <c r="K83" s="4" t="s">
        <v>274</v>
      </c>
    </row>
    <row r="84" spans="1:13" ht="43.2" x14ac:dyDescent="0.3">
      <c r="A84" s="5" t="s">
        <v>181</v>
      </c>
      <c r="B84" s="4" t="s">
        <v>280</v>
      </c>
      <c r="C84" s="4" t="s">
        <v>282</v>
      </c>
      <c r="D84" s="4" t="s">
        <v>257</v>
      </c>
      <c r="E84" s="4" t="s">
        <v>257</v>
      </c>
      <c r="F84" s="4" t="s">
        <v>271</v>
      </c>
      <c r="G84" s="4" t="s">
        <v>283</v>
      </c>
      <c r="H84" s="4" t="s">
        <v>272</v>
      </c>
      <c r="I84" s="4" t="s">
        <v>284</v>
      </c>
      <c r="J84" s="4" t="s">
        <v>257</v>
      </c>
      <c r="K84" s="4" t="s">
        <v>274</v>
      </c>
    </row>
    <row r="85" spans="1:13" ht="43.2" x14ac:dyDescent="0.3">
      <c r="A85" s="5" t="s">
        <v>182</v>
      </c>
      <c r="B85" s="4" t="s">
        <v>285</v>
      </c>
      <c r="C85" s="4" t="s">
        <v>282</v>
      </c>
      <c r="D85" s="4" t="s">
        <v>257</v>
      </c>
      <c r="E85" s="4" t="s">
        <v>257</v>
      </c>
      <c r="F85" s="4" t="s">
        <v>271</v>
      </c>
      <c r="G85" s="4" t="s">
        <v>283</v>
      </c>
      <c r="H85" s="4" t="s">
        <v>272</v>
      </c>
      <c r="I85" s="4" t="s">
        <v>284</v>
      </c>
      <c r="J85" s="4" t="s">
        <v>257</v>
      </c>
      <c r="K85" s="4" t="s">
        <v>274</v>
      </c>
    </row>
    <row r="86" spans="1:13" ht="43.2" x14ac:dyDescent="0.3">
      <c r="A86" s="5" t="s">
        <v>183</v>
      </c>
      <c r="B86" s="4" t="s">
        <v>285</v>
      </c>
      <c r="C86" s="4" t="s">
        <v>282</v>
      </c>
      <c r="D86" s="4" t="s">
        <v>257</v>
      </c>
      <c r="E86" s="4" t="s">
        <v>257</v>
      </c>
      <c r="F86" s="4" t="s">
        <v>271</v>
      </c>
      <c r="G86" s="4" t="s">
        <v>283</v>
      </c>
      <c r="H86" s="4" t="s">
        <v>272</v>
      </c>
      <c r="I86" s="4" t="s">
        <v>284</v>
      </c>
      <c r="J86" s="4" t="s">
        <v>257</v>
      </c>
      <c r="K86" s="4" t="s">
        <v>274</v>
      </c>
    </row>
    <row r="87" spans="1:13" ht="43.2" x14ac:dyDescent="0.3">
      <c r="A87" s="5" t="s">
        <v>185</v>
      </c>
      <c r="B87" s="4" t="s">
        <v>285</v>
      </c>
      <c r="C87" s="4" t="s">
        <v>282</v>
      </c>
      <c r="D87" s="4" t="s">
        <v>257</v>
      </c>
      <c r="E87" s="4" t="s">
        <v>257</v>
      </c>
      <c r="F87" s="4" t="s">
        <v>271</v>
      </c>
      <c r="G87" s="4" t="s">
        <v>286</v>
      </c>
      <c r="H87" s="4" t="s">
        <v>257</v>
      </c>
      <c r="I87" s="4" t="s">
        <v>284</v>
      </c>
      <c r="J87" s="4" t="s">
        <v>257</v>
      </c>
      <c r="K87" s="4" t="s">
        <v>274</v>
      </c>
    </row>
    <row r="88" spans="1:13" ht="43.2" x14ac:dyDescent="0.3">
      <c r="A88" s="5" t="s">
        <v>188</v>
      </c>
      <c r="B88" s="4" t="s">
        <v>257</v>
      </c>
      <c r="C88" s="4" t="s">
        <v>282</v>
      </c>
      <c r="D88" s="4" t="s">
        <v>257</v>
      </c>
      <c r="E88" s="4" t="s">
        <v>257</v>
      </c>
      <c r="F88" s="4" t="s">
        <v>257</v>
      </c>
      <c r="G88" s="4" t="s">
        <v>286</v>
      </c>
      <c r="H88" s="4" t="s">
        <v>257</v>
      </c>
      <c r="I88" s="4" t="s">
        <v>284</v>
      </c>
      <c r="J88" s="4" t="s">
        <v>257</v>
      </c>
      <c r="K88" s="4" t="s">
        <v>257</v>
      </c>
    </row>
    <row r="89" spans="1:13" ht="43.2" x14ac:dyDescent="0.3">
      <c r="A89" s="5" t="s">
        <v>191</v>
      </c>
      <c r="B89" s="4" t="s">
        <v>257</v>
      </c>
      <c r="C89" s="4" t="s">
        <v>282</v>
      </c>
      <c r="D89" s="4" t="s">
        <v>257</v>
      </c>
      <c r="E89" s="4" t="s">
        <v>257</v>
      </c>
      <c r="F89" s="4" t="s">
        <v>257</v>
      </c>
      <c r="G89" s="4" t="s">
        <v>286</v>
      </c>
      <c r="H89" s="4" t="s">
        <v>257</v>
      </c>
      <c r="I89" s="4" t="s">
        <v>257</v>
      </c>
      <c r="J89" s="4" t="s">
        <v>257</v>
      </c>
      <c r="K89" s="4" t="s">
        <v>257</v>
      </c>
    </row>
    <row r="90" spans="1:13" ht="43.2" x14ac:dyDescent="0.3">
      <c r="A90" s="5" t="s">
        <v>193</v>
      </c>
      <c r="B90" s="4" t="s">
        <v>257</v>
      </c>
      <c r="C90" s="4" t="s">
        <v>282</v>
      </c>
      <c r="D90" s="4" t="s">
        <v>257</v>
      </c>
      <c r="E90" s="4" t="s">
        <v>257</v>
      </c>
      <c r="F90" s="4" t="s">
        <v>257</v>
      </c>
      <c r="G90" s="4" t="s">
        <v>287</v>
      </c>
      <c r="H90" s="4" t="s">
        <v>257</v>
      </c>
      <c r="I90" s="4" t="s">
        <v>257</v>
      </c>
      <c r="J90" s="4" t="s">
        <v>257</v>
      </c>
      <c r="K90" s="4" t="s">
        <v>257</v>
      </c>
    </row>
    <row r="91" spans="1:13" ht="43.2" x14ac:dyDescent="0.3">
      <c r="A91" s="5" t="s">
        <v>194</v>
      </c>
      <c r="B91" s="4" t="s">
        <v>257</v>
      </c>
      <c r="C91" s="4" t="s">
        <v>288</v>
      </c>
      <c r="D91" s="4" t="s">
        <v>257</v>
      </c>
      <c r="E91" s="4" t="s">
        <v>257</v>
      </c>
      <c r="F91" s="4" t="s">
        <v>257</v>
      </c>
      <c r="G91" s="4" t="s">
        <v>287</v>
      </c>
      <c r="H91" s="4" t="s">
        <v>257</v>
      </c>
      <c r="I91" s="4" t="s">
        <v>257</v>
      </c>
      <c r="J91" s="4" t="s">
        <v>257</v>
      </c>
      <c r="K91" s="4" t="s">
        <v>257</v>
      </c>
    </row>
    <row r="92" spans="1:13" ht="43.2" x14ac:dyDescent="0.3">
      <c r="A92" s="5" t="s">
        <v>196</v>
      </c>
      <c r="B92" s="4" t="s">
        <v>257</v>
      </c>
      <c r="C92" s="4" t="s">
        <v>288</v>
      </c>
      <c r="D92" s="4" t="s">
        <v>257</v>
      </c>
      <c r="E92" s="4" t="s">
        <v>257</v>
      </c>
      <c r="F92" s="4" t="s">
        <v>257</v>
      </c>
      <c r="G92" s="4" t="s">
        <v>257</v>
      </c>
      <c r="H92" s="4" t="s">
        <v>257</v>
      </c>
      <c r="I92" s="4" t="s">
        <v>257</v>
      </c>
      <c r="J92" s="4" t="s">
        <v>257</v>
      </c>
      <c r="K92" s="4" t="s">
        <v>257</v>
      </c>
    </row>
    <row r="93" spans="1:13" ht="28.8" x14ac:dyDescent="0.3">
      <c r="A93" s="5" t="s">
        <v>197</v>
      </c>
      <c r="B93" s="4" t="s">
        <v>257</v>
      </c>
      <c r="C93" s="4" t="s">
        <v>257</v>
      </c>
      <c r="D93" s="4" t="s">
        <v>257</v>
      </c>
      <c r="E93" s="4" t="s">
        <v>257</v>
      </c>
      <c r="F93" s="4" t="s">
        <v>257</v>
      </c>
      <c r="G93" s="4" t="s">
        <v>257</v>
      </c>
      <c r="H93" s="4" t="s">
        <v>257</v>
      </c>
      <c r="I93" s="4" t="s">
        <v>257</v>
      </c>
      <c r="J93" s="4" t="s">
        <v>257</v>
      </c>
      <c r="K93" s="4" t="s">
        <v>257</v>
      </c>
    </row>
    <row r="95" spans="1:13" x14ac:dyDescent="0.3">
      <c r="A95" t="str">
        <f>A48</f>
        <v>O41</v>
      </c>
      <c r="B95">
        <f t="shared" ref="B95:L95" si="0">B48</f>
        <v>14</v>
      </c>
      <c r="C95">
        <f t="shared" si="0"/>
        <v>5</v>
      </c>
      <c r="D95">
        <f t="shared" si="0"/>
        <v>37</v>
      </c>
      <c r="E95">
        <f t="shared" si="0"/>
        <v>39</v>
      </c>
      <c r="F95">
        <f t="shared" si="0"/>
        <v>21</v>
      </c>
      <c r="G95">
        <f t="shared" si="0"/>
        <v>12</v>
      </c>
      <c r="H95">
        <f t="shared" si="0"/>
        <v>7</v>
      </c>
      <c r="I95">
        <f t="shared" si="0"/>
        <v>18</v>
      </c>
      <c r="J95">
        <f t="shared" si="0"/>
        <v>13</v>
      </c>
      <c r="K95">
        <f t="shared" si="0"/>
        <v>38</v>
      </c>
      <c r="L95">
        <f t="shared" si="0"/>
        <v>496</v>
      </c>
      <c r="M95">
        <f>L181</f>
        <v>491.1</v>
      </c>
    </row>
    <row r="96" spans="1:13" ht="29.4" thickBot="1" x14ac:dyDescent="0.35">
      <c r="A96" s="4" t="s">
        <v>198</v>
      </c>
      <c r="B96" s="5" t="s">
        <v>63</v>
      </c>
      <c r="C96" s="5" t="s">
        <v>64</v>
      </c>
      <c r="D96" s="5" t="s">
        <v>65</v>
      </c>
      <c r="E96" s="5" t="s">
        <v>66</v>
      </c>
      <c r="F96" s="5" t="s">
        <v>67</v>
      </c>
      <c r="G96" s="5" t="s">
        <v>68</v>
      </c>
      <c r="H96" s="5" t="s">
        <v>69</v>
      </c>
      <c r="I96" s="5" t="s">
        <v>70</v>
      </c>
      <c r="J96" s="5" t="s">
        <v>71</v>
      </c>
      <c r="K96" s="5" t="s">
        <v>72</v>
      </c>
    </row>
    <row r="97" spans="1:21" x14ac:dyDescent="0.3">
      <c r="A97" s="5" t="s">
        <v>117</v>
      </c>
      <c r="B97" s="4">
        <v>173.4</v>
      </c>
      <c r="C97" s="4">
        <v>194.5</v>
      </c>
      <c r="D97" s="4">
        <v>77.2</v>
      </c>
      <c r="E97" s="4">
        <v>116.8</v>
      </c>
      <c r="F97" s="4">
        <v>198</v>
      </c>
      <c r="G97" s="4">
        <v>254.1</v>
      </c>
      <c r="H97" s="26">
        <v>117.8</v>
      </c>
      <c r="I97" s="4">
        <v>87.7</v>
      </c>
      <c r="J97" s="4">
        <v>238.6</v>
      </c>
      <c r="K97" s="4">
        <v>119.8</v>
      </c>
    </row>
    <row r="98" spans="1:21" ht="15" thickBot="1" x14ac:dyDescent="0.35">
      <c r="A98" s="5" t="s">
        <v>128</v>
      </c>
      <c r="B98" s="4">
        <v>173.4</v>
      </c>
      <c r="C98" s="4">
        <v>194.5</v>
      </c>
      <c r="D98" s="4">
        <v>77.2</v>
      </c>
      <c r="E98" s="4">
        <v>116.8</v>
      </c>
      <c r="F98" s="4">
        <v>198</v>
      </c>
      <c r="G98" s="4">
        <v>254.1</v>
      </c>
      <c r="H98" s="27">
        <v>117.8</v>
      </c>
      <c r="I98" s="4">
        <v>87.7</v>
      </c>
      <c r="J98" s="4">
        <v>238.6</v>
      </c>
      <c r="K98" s="4">
        <v>119.8</v>
      </c>
    </row>
    <row r="99" spans="1:21" ht="15" thickBot="1" x14ac:dyDescent="0.35">
      <c r="A99" s="5" t="s">
        <v>129</v>
      </c>
      <c r="B99" s="4">
        <v>173.4</v>
      </c>
      <c r="C99" s="26">
        <v>82.7</v>
      </c>
      <c r="D99" s="4">
        <v>70.7</v>
      </c>
      <c r="E99" s="4">
        <v>0</v>
      </c>
      <c r="F99" s="4">
        <v>71.2</v>
      </c>
      <c r="G99" s="30">
        <v>118.8</v>
      </c>
      <c r="H99" s="27">
        <v>117.8</v>
      </c>
      <c r="I99" s="4">
        <v>51.1</v>
      </c>
      <c r="J99" s="4">
        <v>238.6</v>
      </c>
      <c r="K99" s="4">
        <v>119.8</v>
      </c>
    </row>
    <row r="100" spans="1:21" x14ac:dyDescent="0.3">
      <c r="A100" s="5" t="s">
        <v>137</v>
      </c>
      <c r="B100" s="4">
        <v>173.4</v>
      </c>
      <c r="C100" s="27">
        <v>82.7</v>
      </c>
      <c r="D100" s="4">
        <v>70.7</v>
      </c>
      <c r="E100" s="4">
        <v>0</v>
      </c>
      <c r="F100" s="4">
        <v>71.2</v>
      </c>
      <c r="G100" s="31">
        <v>118.8</v>
      </c>
      <c r="H100" s="27">
        <v>117.8</v>
      </c>
      <c r="I100" s="4">
        <v>51.1</v>
      </c>
      <c r="J100" s="26">
        <v>19</v>
      </c>
      <c r="K100" s="4">
        <v>27.6</v>
      </c>
    </row>
    <row r="101" spans="1:21" x14ac:dyDescent="0.3">
      <c r="A101" s="5" t="s">
        <v>138</v>
      </c>
      <c r="B101" s="4">
        <v>173.4</v>
      </c>
      <c r="C101" s="28">
        <v>82.7</v>
      </c>
      <c r="D101" s="4">
        <v>70.7</v>
      </c>
      <c r="E101" s="4">
        <v>0</v>
      </c>
      <c r="F101" s="4">
        <v>64.7</v>
      </c>
      <c r="G101" s="31">
        <v>118.8</v>
      </c>
      <c r="H101" s="27">
        <v>117.8</v>
      </c>
      <c r="I101" s="4">
        <v>28.6</v>
      </c>
      <c r="J101" s="27">
        <v>19</v>
      </c>
      <c r="K101" s="4">
        <v>27.6</v>
      </c>
    </row>
    <row r="102" spans="1:21" ht="15" thickBot="1" x14ac:dyDescent="0.35">
      <c r="A102" s="5" t="s">
        <v>142</v>
      </c>
      <c r="B102" s="4">
        <v>173.4</v>
      </c>
      <c r="C102" s="27">
        <v>82.7</v>
      </c>
      <c r="D102" s="4">
        <v>70.7</v>
      </c>
      <c r="E102" s="4">
        <v>0</v>
      </c>
      <c r="F102" s="4">
        <v>64.7</v>
      </c>
      <c r="G102" s="31">
        <v>118.8</v>
      </c>
      <c r="H102" s="27">
        <v>117.8</v>
      </c>
      <c r="I102" s="4">
        <v>28.6</v>
      </c>
      <c r="J102" s="27">
        <v>19</v>
      </c>
      <c r="K102" s="4">
        <v>27.6</v>
      </c>
    </row>
    <row r="103" spans="1:21" x14ac:dyDescent="0.3">
      <c r="A103" s="5" t="s">
        <v>144</v>
      </c>
      <c r="B103" s="4">
        <v>141.80000000000001</v>
      </c>
      <c r="C103" s="27">
        <v>82.7</v>
      </c>
      <c r="D103" s="4">
        <v>70.7</v>
      </c>
      <c r="E103" s="4">
        <v>0</v>
      </c>
      <c r="F103" s="4">
        <v>64.7</v>
      </c>
      <c r="G103" s="31">
        <v>118.8</v>
      </c>
      <c r="H103" s="32">
        <v>117.8</v>
      </c>
      <c r="I103" s="30">
        <v>15</v>
      </c>
      <c r="J103" s="27">
        <v>19</v>
      </c>
      <c r="K103" s="4">
        <v>27.6</v>
      </c>
      <c r="M103" s="38" t="s">
        <v>1199</v>
      </c>
      <c r="N103" s="38"/>
      <c r="O103" s="38"/>
      <c r="P103" s="38"/>
      <c r="Q103" s="38"/>
      <c r="R103" s="38"/>
      <c r="S103" s="38"/>
      <c r="T103" s="38"/>
      <c r="U103" s="38"/>
    </row>
    <row r="104" spans="1:21" x14ac:dyDescent="0.3">
      <c r="A104" s="5" t="s">
        <v>149</v>
      </c>
      <c r="B104" s="4">
        <v>141.80000000000001</v>
      </c>
      <c r="C104" s="27">
        <v>82.7</v>
      </c>
      <c r="D104" s="4">
        <v>70.7</v>
      </c>
      <c r="E104" s="4">
        <v>0</v>
      </c>
      <c r="F104" s="4">
        <v>59.6</v>
      </c>
      <c r="G104" s="31">
        <v>118.8</v>
      </c>
      <c r="H104" s="31">
        <v>117.8</v>
      </c>
      <c r="I104" s="31">
        <v>15</v>
      </c>
      <c r="J104" s="27">
        <v>19</v>
      </c>
      <c r="K104" s="4">
        <v>27.6</v>
      </c>
      <c r="M104" s="38"/>
      <c r="N104" s="38"/>
      <c r="O104" s="38"/>
      <c r="P104" s="38"/>
      <c r="Q104" s="38"/>
      <c r="R104" s="38"/>
      <c r="S104" s="38"/>
      <c r="T104" s="38"/>
      <c r="U104" s="38"/>
    </row>
    <row r="105" spans="1:21" x14ac:dyDescent="0.3">
      <c r="A105" s="5" t="s">
        <v>150</v>
      </c>
      <c r="B105" s="4">
        <v>141.80000000000001</v>
      </c>
      <c r="C105" s="27">
        <v>82.7</v>
      </c>
      <c r="D105" s="4">
        <v>70.7</v>
      </c>
      <c r="E105" s="4">
        <v>0</v>
      </c>
      <c r="F105" s="4">
        <v>59.6</v>
      </c>
      <c r="G105" s="31">
        <v>118.8</v>
      </c>
      <c r="H105" s="31">
        <v>117.8</v>
      </c>
      <c r="I105" s="31">
        <v>15</v>
      </c>
      <c r="J105" s="27">
        <v>19</v>
      </c>
      <c r="K105" s="4">
        <v>22.1</v>
      </c>
      <c r="M105" s="38"/>
      <c r="N105" s="38"/>
      <c r="O105" s="38"/>
      <c r="P105" s="38"/>
      <c r="Q105" s="38"/>
      <c r="R105" s="38"/>
      <c r="S105" s="38"/>
      <c r="T105" s="38"/>
      <c r="U105" s="38"/>
    </row>
    <row r="106" spans="1:21" ht="15" thickBot="1" x14ac:dyDescent="0.35">
      <c r="A106" s="5" t="s">
        <v>152</v>
      </c>
      <c r="B106" s="4">
        <v>123.3</v>
      </c>
      <c r="C106" s="27">
        <v>82.7</v>
      </c>
      <c r="D106" s="4">
        <v>70.7</v>
      </c>
      <c r="E106" s="4">
        <v>0</v>
      </c>
      <c r="F106" s="4">
        <v>59.6</v>
      </c>
      <c r="G106" s="31">
        <v>118.8</v>
      </c>
      <c r="H106" s="33">
        <v>117.8</v>
      </c>
      <c r="I106" s="31">
        <v>15</v>
      </c>
      <c r="J106" s="27">
        <v>19</v>
      </c>
      <c r="K106" s="4">
        <v>22.1</v>
      </c>
      <c r="M106" s="38"/>
      <c r="N106" s="38"/>
      <c r="O106" s="38"/>
      <c r="P106" s="38"/>
      <c r="Q106" s="38"/>
      <c r="R106" s="38"/>
      <c r="S106" s="38"/>
      <c r="T106" s="38"/>
      <c r="U106" s="38"/>
    </row>
    <row r="107" spans="1:21" ht="15" thickBot="1" x14ac:dyDescent="0.35">
      <c r="A107" s="5" t="s">
        <v>153</v>
      </c>
      <c r="B107" s="30">
        <v>97.7</v>
      </c>
      <c r="C107" s="27">
        <v>82.7</v>
      </c>
      <c r="D107" s="4">
        <v>70.7</v>
      </c>
      <c r="E107" s="4">
        <v>0</v>
      </c>
      <c r="F107" s="4">
        <v>40.1</v>
      </c>
      <c r="G107" s="27">
        <v>118.8</v>
      </c>
      <c r="H107" s="4">
        <v>36.1</v>
      </c>
      <c r="I107" s="31">
        <v>15</v>
      </c>
      <c r="J107" s="27">
        <v>19</v>
      </c>
      <c r="K107" s="4">
        <v>22.1</v>
      </c>
      <c r="M107" s="38"/>
      <c r="N107" s="38"/>
      <c r="O107" s="38"/>
      <c r="P107" s="38"/>
      <c r="Q107" s="38"/>
      <c r="R107" s="38"/>
      <c r="S107" s="38"/>
      <c r="T107" s="38"/>
      <c r="U107" s="38"/>
    </row>
    <row r="108" spans="1:21" x14ac:dyDescent="0.3">
      <c r="A108" s="5" t="s">
        <v>157</v>
      </c>
      <c r="B108" s="31">
        <v>97.7</v>
      </c>
      <c r="C108" s="27">
        <v>82.7</v>
      </c>
      <c r="D108" s="4">
        <v>70.2</v>
      </c>
      <c r="E108" s="4">
        <v>0</v>
      </c>
      <c r="F108" s="30">
        <v>40.1</v>
      </c>
      <c r="G108" s="28">
        <v>118.8</v>
      </c>
      <c r="H108" s="4">
        <v>36.1</v>
      </c>
      <c r="I108" s="31">
        <v>15</v>
      </c>
      <c r="J108" s="27">
        <v>19</v>
      </c>
      <c r="K108" s="4">
        <v>22.1</v>
      </c>
      <c r="M108" s="38"/>
      <c r="N108" s="38"/>
      <c r="O108" s="38"/>
      <c r="P108" s="38"/>
      <c r="Q108" s="38"/>
      <c r="R108" s="38"/>
      <c r="S108" s="38"/>
      <c r="T108" s="38"/>
      <c r="U108" s="38"/>
    </row>
    <row r="109" spans="1:21" x14ac:dyDescent="0.3">
      <c r="A109" s="5" t="s">
        <v>158</v>
      </c>
      <c r="B109" s="31">
        <v>97.7</v>
      </c>
      <c r="C109" s="27">
        <v>82.7</v>
      </c>
      <c r="D109" s="4">
        <v>70.2</v>
      </c>
      <c r="E109" s="4">
        <v>0</v>
      </c>
      <c r="F109" s="31">
        <v>40.1</v>
      </c>
      <c r="G109" s="27">
        <v>118.8</v>
      </c>
      <c r="H109" s="4">
        <v>36.1</v>
      </c>
      <c r="I109" s="31">
        <v>15</v>
      </c>
      <c r="J109" s="28">
        <v>19</v>
      </c>
      <c r="K109" s="4">
        <v>22.1</v>
      </c>
      <c r="M109" s="38"/>
      <c r="N109" s="38"/>
      <c r="O109" s="38"/>
      <c r="P109" s="38"/>
      <c r="Q109" s="38"/>
      <c r="R109" s="38"/>
      <c r="S109" s="38"/>
      <c r="T109" s="38"/>
      <c r="U109" s="38"/>
    </row>
    <row r="110" spans="1:21" x14ac:dyDescent="0.3">
      <c r="A110" s="5" t="s">
        <v>160</v>
      </c>
      <c r="B110" s="32">
        <v>97.7</v>
      </c>
      <c r="C110" s="27">
        <v>82.7</v>
      </c>
      <c r="D110" s="4">
        <v>70.2</v>
      </c>
      <c r="E110" s="4">
        <v>0</v>
      </c>
      <c r="F110" s="31">
        <v>40.1</v>
      </c>
      <c r="G110" s="27">
        <v>118.8</v>
      </c>
      <c r="H110" s="4">
        <v>36.1</v>
      </c>
      <c r="I110" s="31">
        <v>15</v>
      </c>
      <c r="J110" s="27">
        <v>19</v>
      </c>
      <c r="K110" s="4">
        <v>22.1</v>
      </c>
      <c r="M110" s="38"/>
      <c r="N110" s="38"/>
      <c r="O110" s="38"/>
      <c r="P110" s="38"/>
      <c r="Q110" s="38"/>
      <c r="R110" s="38"/>
      <c r="S110" s="38"/>
      <c r="T110" s="38"/>
      <c r="U110" s="38"/>
    </row>
    <row r="111" spans="1:21" x14ac:dyDescent="0.3">
      <c r="A111" s="5" t="s">
        <v>161</v>
      </c>
      <c r="B111" s="31">
        <v>97.7</v>
      </c>
      <c r="C111" s="27">
        <v>82.7</v>
      </c>
      <c r="D111" s="4">
        <v>70.2</v>
      </c>
      <c r="E111" s="4">
        <v>0</v>
      </c>
      <c r="F111" s="31">
        <v>40.1</v>
      </c>
      <c r="G111" s="27">
        <v>118.8</v>
      </c>
      <c r="H111" s="4">
        <v>36.1</v>
      </c>
      <c r="I111" s="31">
        <v>15</v>
      </c>
      <c r="J111" s="27">
        <v>19</v>
      </c>
      <c r="K111" s="4">
        <v>22.1</v>
      </c>
      <c r="M111" s="38"/>
      <c r="N111" s="38"/>
      <c r="O111" s="38"/>
      <c r="P111" s="38"/>
      <c r="Q111" s="38"/>
      <c r="R111" s="38"/>
      <c r="S111" s="38"/>
      <c r="T111" s="38"/>
      <c r="U111" s="38"/>
    </row>
    <row r="112" spans="1:21" x14ac:dyDescent="0.3">
      <c r="A112" s="5" t="s">
        <v>162</v>
      </c>
      <c r="B112" s="31">
        <v>97.7</v>
      </c>
      <c r="C112" s="27">
        <v>82.7</v>
      </c>
      <c r="D112" s="4">
        <v>70.2</v>
      </c>
      <c r="E112" s="4">
        <v>0</v>
      </c>
      <c r="F112" s="31">
        <v>40.1</v>
      </c>
      <c r="G112" s="27">
        <v>118.8</v>
      </c>
      <c r="H112" s="4">
        <v>36.1</v>
      </c>
      <c r="I112" s="31">
        <v>15</v>
      </c>
      <c r="J112" s="27">
        <v>19</v>
      </c>
      <c r="K112" s="4">
        <v>8</v>
      </c>
      <c r="M112" s="38"/>
      <c r="N112" s="38"/>
      <c r="O112" s="38"/>
      <c r="P112" s="38"/>
      <c r="Q112" s="38"/>
      <c r="R112" s="38"/>
      <c r="S112" s="38"/>
      <c r="T112" s="38"/>
      <c r="U112" s="38"/>
    </row>
    <row r="113" spans="1:21" x14ac:dyDescent="0.3">
      <c r="A113" s="5" t="s">
        <v>163</v>
      </c>
      <c r="B113" s="31">
        <v>97.7</v>
      </c>
      <c r="C113" s="27">
        <v>82.7</v>
      </c>
      <c r="D113" s="4">
        <v>70.2</v>
      </c>
      <c r="E113" s="4">
        <v>0</v>
      </c>
      <c r="F113" s="31">
        <v>40.1</v>
      </c>
      <c r="G113" s="27">
        <v>118.8</v>
      </c>
      <c r="H113" s="4">
        <v>36.1</v>
      </c>
      <c r="I113" s="31">
        <v>15</v>
      </c>
      <c r="J113" s="27">
        <v>19</v>
      </c>
      <c r="K113" s="4">
        <v>8</v>
      </c>
      <c r="M113" s="38"/>
      <c r="N113" s="38"/>
      <c r="O113" s="38"/>
      <c r="P113" s="38"/>
      <c r="Q113" s="38"/>
      <c r="R113" s="38"/>
      <c r="S113" s="38"/>
      <c r="T113" s="38"/>
      <c r="U113" s="38"/>
    </row>
    <row r="114" spans="1:21" x14ac:dyDescent="0.3">
      <c r="A114" s="5" t="s">
        <v>164</v>
      </c>
      <c r="B114" s="31">
        <v>97.7</v>
      </c>
      <c r="C114" s="27">
        <v>82.7</v>
      </c>
      <c r="D114" s="4">
        <v>70.2</v>
      </c>
      <c r="E114" s="4">
        <v>0</v>
      </c>
      <c r="F114" s="31">
        <v>40.1</v>
      </c>
      <c r="G114" s="27">
        <v>118.8</v>
      </c>
      <c r="H114" s="4">
        <v>36.1</v>
      </c>
      <c r="I114" s="32">
        <v>15</v>
      </c>
      <c r="J114" s="27">
        <v>19</v>
      </c>
      <c r="K114" s="4">
        <v>8</v>
      </c>
    </row>
    <row r="115" spans="1:21" x14ac:dyDescent="0.3">
      <c r="A115" s="5" t="s">
        <v>165</v>
      </c>
      <c r="B115" s="31">
        <v>97.7</v>
      </c>
      <c r="C115" s="27">
        <v>82.7</v>
      </c>
      <c r="D115" s="4">
        <v>70.2</v>
      </c>
      <c r="E115" s="4">
        <v>0</v>
      </c>
      <c r="F115" s="31">
        <v>40.1</v>
      </c>
      <c r="G115" s="27">
        <v>118.8</v>
      </c>
      <c r="H115" s="4">
        <v>36.1</v>
      </c>
      <c r="I115" s="31">
        <v>15</v>
      </c>
      <c r="J115" s="27">
        <v>19</v>
      </c>
      <c r="K115" s="4">
        <v>8</v>
      </c>
    </row>
    <row r="116" spans="1:21" ht="15" thickBot="1" x14ac:dyDescent="0.35">
      <c r="A116" s="5" t="s">
        <v>166</v>
      </c>
      <c r="B116" s="31">
        <v>97.7</v>
      </c>
      <c r="C116" s="27">
        <v>82.7</v>
      </c>
      <c r="D116" s="4">
        <v>41.6</v>
      </c>
      <c r="E116" s="4">
        <v>0</v>
      </c>
      <c r="F116" s="31">
        <v>40.1</v>
      </c>
      <c r="G116" s="29">
        <v>118.8</v>
      </c>
      <c r="H116" s="4">
        <v>36.1</v>
      </c>
      <c r="I116" s="31">
        <v>15</v>
      </c>
      <c r="J116" s="27">
        <v>19</v>
      </c>
      <c r="K116" s="4">
        <v>8</v>
      </c>
    </row>
    <row r="117" spans="1:21" x14ac:dyDescent="0.3">
      <c r="A117" s="5" t="s">
        <v>167</v>
      </c>
      <c r="B117" s="31">
        <v>97.7</v>
      </c>
      <c r="C117" s="27">
        <v>82.7</v>
      </c>
      <c r="D117" s="4">
        <v>19</v>
      </c>
      <c r="E117" s="4">
        <v>0</v>
      </c>
      <c r="F117" s="28">
        <v>40.1</v>
      </c>
      <c r="G117" s="4">
        <v>109.3</v>
      </c>
      <c r="H117" s="4">
        <v>36.1</v>
      </c>
      <c r="I117" s="31">
        <v>15</v>
      </c>
      <c r="J117" s="27">
        <v>19</v>
      </c>
      <c r="K117" s="4">
        <v>8</v>
      </c>
    </row>
    <row r="118" spans="1:21" ht="15" thickBot="1" x14ac:dyDescent="0.35">
      <c r="A118" s="5" t="s">
        <v>168</v>
      </c>
      <c r="B118" s="33">
        <v>97.7</v>
      </c>
      <c r="C118" s="27">
        <v>82.7</v>
      </c>
      <c r="D118" s="4">
        <v>19</v>
      </c>
      <c r="E118" s="4">
        <v>0</v>
      </c>
      <c r="F118" s="27">
        <v>40.1</v>
      </c>
      <c r="G118" s="4">
        <v>109.3</v>
      </c>
      <c r="H118" s="4">
        <v>36.1</v>
      </c>
      <c r="I118" s="31">
        <v>15</v>
      </c>
      <c r="J118" s="27">
        <v>19</v>
      </c>
      <c r="K118" s="4">
        <v>8</v>
      </c>
    </row>
    <row r="119" spans="1:21" x14ac:dyDescent="0.3">
      <c r="A119" s="5" t="s">
        <v>170</v>
      </c>
      <c r="B119" s="4">
        <v>69.2</v>
      </c>
      <c r="C119" s="27">
        <v>82.7</v>
      </c>
      <c r="D119" s="4">
        <v>0</v>
      </c>
      <c r="E119" s="4">
        <v>0</v>
      </c>
      <c r="F119" s="27">
        <v>40.1</v>
      </c>
      <c r="G119" s="4">
        <v>109.3</v>
      </c>
      <c r="H119" s="4">
        <v>36.1</v>
      </c>
      <c r="I119" s="31">
        <v>15</v>
      </c>
      <c r="J119" s="27">
        <v>19</v>
      </c>
      <c r="K119" s="4">
        <v>8</v>
      </c>
    </row>
    <row r="120" spans="1:21" x14ac:dyDescent="0.3">
      <c r="A120" s="5" t="s">
        <v>171</v>
      </c>
      <c r="B120" s="4">
        <v>69.2</v>
      </c>
      <c r="C120" s="27">
        <v>82.7</v>
      </c>
      <c r="D120" s="4">
        <v>0</v>
      </c>
      <c r="E120" s="4">
        <v>0</v>
      </c>
      <c r="F120" s="27">
        <v>40.1</v>
      </c>
      <c r="G120" s="4">
        <v>109.3</v>
      </c>
      <c r="H120" s="4">
        <v>36.1</v>
      </c>
      <c r="I120" s="31">
        <v>15</v>
      </c>
      <c r="J120" s="27">
        <v>19</v>
      </c>
      <c r="K120" s="4">
        <v>8</v>
      </c>
    </row>
    <row r="121" spans="1:21" x14ac:dyDescent="0.3">
      <c r="A121" s="5" t="s">
        <v>173</v>
      </c>
      <c r="B121" s="4">
        <v>17.5</v>
      </c>
      <c r="C121" s="27">
        <v>82.7</v>
      </c>
      <c r="D121" s="4">
        <v>0</v>
      </c>
      <c r="E121" s="4">
        <v>0</v>
      </c>
      <c r="F121" s="27">
        <v>40.1</v>
      </c>
      <c r="G121" s="4">
        <v>109.3</v>
      </c>
      <c r="H121" s="4">
        <v>36.1</v>
      </c>
      <c r="I121" s="31">
        <v>15</v>
      </c>
      <c r="J121" s="27">
        <v>19</v>
      </c>
      <c r="K121" s="4">
        <v>8</v>
      </c>
    </row>
    <row r="122" spans="1:21" x14ac:dyDescent="0.3">
      <c r="A122" s="5" t="s">
        <v>174</v>
      </c>
      <c r="B122" s="4">
        <v>17.5</v>
      </c>
      <c r="C122" s="27">
        <v>82.7</v>
      </c>
      <c r="D122" s="4">
        <v>0</v>
      </c>
      <c r="E122" s="4">
        <v>0</v>
      </c>
      <c r="F122" s="27">
        <v>40.1</v>
      </c>
      <c r="G122" s="4">
        <v>109.3</v>
      </c>
      <c r="H122" s="4">
        <v>36.1</v>
      </c>
      <c r="I122" s="31">
        <v>15</v>
      </c>
      <c r="J122" s="27">
        <v>19</v>
      </c>
      <c r="K122" s="4">
        <v>8</v>
      </c>
    </row>
    <row r="123" spans="1:21" x14ac:dyDescent="0.3">
      <c r="A123" s="5" t="s">
        <v>175</v>
      </c>
      <c r="B123" s="4">
        <v>11.5</v>
      </c>
      <c r="C123" s="27">
        <v>82.7</v>
      </c>
      <c r="D123" s="4">
        <v>0</v>
      </c>
      <c r="E123" s="4">
        <v>0</v>
      </c>
      <c r="F123" s="27">
        <v>40.1</v>
      </c>
      <c r="G123" s="4">
        <v>86.2</v>
      </c>
      <c r="H123" s="4">
        <v>36.1</v>
      </c>
      <c r="I123" s="31">
        <v>15</v>
      </c>
      <c r="J123" s="27">
        <v>19</v>
      </c>
      <c r="K123" s="4">
        <v>8</v>
      </c>
    </row>
    <row r="124" spans="1:21" x14ac:dyDescent="0.3">
      <c r="A124" s="5" t="s">
        <v>176</v>
      </c>
      <c r="B124" s="4">
        <v>11.5</v>
      </c>
      <c r="C124" s="27">
        <v>82.7</v>
      </c>
      <c r="D124" s="4">
        <v>0</v>
      </c>
      <c r="E124" s="4">
        <v>0</v>
      </c>
      <c r="F124" s="27">
        <v>40.1</v>
      </c>
      <c r="G124" s="4">
        <v>86.2</v>
      </c>
      <c r="H124" s="4">
        <v>36.1</v>
      </c>
      <c r="I124" s="31">
        <v>15</v>
      </c>
      <c r="J124" s="27">
        <v>19</v>
      </c>
      <c r="K124" s="4">
        <v>8</v>
      </c>
    </row>
    <row r="125" spans="1:21" ht="15" thickBot="1" x14ac:dyDescent="0.35">
      <c r="A125" s="5" t="s">
        <v>177</v>
      </c>
      <c r="B125" s="4">
        <v>11.5</v>
      </c>
      <c r="C125" s="29">
        <v>82.7</v>
      </c>
      <c r="D125" s="4">
        <v>0</v>
      </c>
      <c r="E125" s="4">
        <v>0</v>
      </c>
      <c r="F125" s="27">
        <v>40.1</v>
      </c>
      <c r="G125" s="4">
        <v>86.2</v>
      </c>
      <c r="H125" s="4">
        <v>36.1</v>
      </c>
      <c r="I125" s="31">
        <v>15</v>
      </c>
      <c r="J125" s="29">
        <v>19</v>
      </c>
      <c r="K125" s="4">
        <v>8</v>
      </c>
    </row>
    <row r="126" spans="1:21" ht="15" thickBot="1" x14ac:dyDescent="0.35">
      <c r="A126" s="5" t="s">
        <v>178</v>
      </c>
      <c r="B126" s="4">
        <v>11.5</v>
      </c>
      <c r="C126" s="4">
        <v>78.7</v>
      </c>
      <c r="D126" s="4">
        <v>0</v>
      </c>
      <c r="E126" s="4">
        <v>0</v>
      </c>
      <c r="F126" s="27">
        <v>40.1</v>
      </c>
      <c r="G126" s="4">
        <v>70.7</v>
      </c>
      <c r="H126" s="4">
        <v>36.1</v>
      </c>
      <c r="I126" s="29">
        <v>15</v>
      </c>
      <c r="J126" s="4">
        <v>0</v>
      </c>
      <c r="K126" s="4">
        <v>8</v>
      </c>
    </row>
    <row r="127" spans="1:21" x14ac:dyDescent="0.3">
      <c r="A127" s="5" t="s">
        <v>179</v>
      </c>
      <c r="B127" s="4">
        <v>11.5</v>
      </c>
      <c r="C127" s="4">
        <v>78.7</v>
      </c>
      <c r="D127" s="4">
        <v>0</v>
      </c>
      <c r="E127" s="4">
        <v>0</v>
      </c>
      <c r="F127" s="27">
        <v>40.1</v>
      </c>
      <c r="G127" s="4">
        <v>70.7</v>
      </c>
      <c r="H127" s="4">
        <v>36.1</v>
      </c>
      <c r="I127" s="4">
        <v>7.5</v>
      </c>
      <c r="J127" s="4">
        <v>0</v>
      </c>
      <c r="K127" s="4">
        <v>8</v>
      </c>
    </row>
    <row r="128" spans="1:21" x14ac:dyDescent="0.3">
      <c r="A128" s="5" t="s">
        <v>180</v>
      </c>
      <c r="B128" s="4">
        <v>11.5</v>
      </c>
      <c r="C128" s="4">
        <v>78.7</v>
      </c>
      <c r="D128" s="4">
        <v>0</v>
      </c>
      <c r="E128" s="4">
        <v>0</v>
      </c>
      <c r="F128" s="27">
        <v>40.1</v>
      </c>
      <c r="G128" s="4">
        <v>70.7</v>
      </c>
      <c r="H128" s="4">
        <v>36.1</v>
      </c>
      <c r="I128" s="4">
        <v>7.5</v>
      </c>
      <c r="J128" s="4">
        <v>0</v>
      </c>
      <c r="K128" s="4">
        <v>8</v>
      </c>
    </row>
    <row r="129" spans="1:15" x14ac:dyDescent="0.3">
      <c r="A129" s="5" t="s">
        <v>181</v>
      </c>
      <c r="B129" s="4">
        <v>11.5</v>
      </c>
      <c r="C129" s="4">
        <v>78.7</v>
      </c>
      <c r="D129" s="4">
        <v>0</v>
      </c>
      <c r="E129" s="4">
        <v>0</v>
      </c>
      <c r="F129" s="27">
        <v>40.1</v>
      </c>
      <c r="G129" s="4">
        <v>70.7</v>
      </c>
      <c r="H129" s="4">
        <v>36.1</v>
      </c>
      <c r="I129" s="4">
        <v>7.5</v>
      </c>
      <c r="J129" s="4">
        <v>0</v>
      </c>
      <c r="K129" s="4">
        <v>8</v>
      </c>
    </row>
    <row r="130" spans="1:15" x14ac:dyDescent="0.3">
      <c r="A130" s="5" t="s">
        <v>182</v>
      </c>
      <c r="B130" s="4">
        <v>6.5</v>
      </c>
      <c r="C130" s="4">
        <v>78.7</v>
      </c>
      <c r="D130" s="4">
        <v>0</v>
      </c>
      <c r="E130" s="4">
        <v>0</v>
      </c>
      <c r="F130" s="27">
        <v>40.1</v>
      </c>
      <c r="G130" s="4">
        <v>70.7</v>
      </c>
      <c r="H130" s="4">
        <v>36.1</v>
      </c>
      <c r="I130" s="4">
        <v>7.5</v>
      </c>
      <c r="J130" s="4">
        <v>0</v>
      </c>
      <c r="K130" s="4">
        <v>8</v>
      </c>
    </row>
    <row r="131" spans="1:15" x14ac:dyDescent="0.3">
      <c r="A131" s="5" t="s">
        <v>183</v>
      </c>
      <c r="B131" s="4">
        <v>6.5</v>
      </c>
      <c r="C131" s="4">
        <v>78.7</v>
      </c>
      <c r="D131" s="4">
        <v>0</v>
      </c>
      <c r="E131" s="4">
        <v>0</v>
      </c>
      <c r="F131" s="27">
        <v>40.1</v>
      </c>
      <c r="G131" s="4">
        <v>70.7</v>
      </c>
      <c r="H131" s="4">
        <v>36.1</v>
      </c>
      <c r="I131" s="4">
        <v>7.5</v>
      </c>
      <c r="J131" s="4">
        <v>0</v>
      </c>
      <c r="K131" s="4">
        <v>8</v>
      </c>
    </row>
    <row r="132" spans="1:15" ht="15" thickBot="1" x14ac:dyDescent="0.35">
      <c r="A132" s="5" t="s">
        <v>185</v>
      </c>
      <c r="B132" s="4">
        <v>6.5</v>
      </c>
      <c r="C132" s="4">
        <v>78.7</v>
      </c>
      <c r="D132" s="4">
        <v>0</v>
      </c>
      <c r="E132" s="4">
        <v>0</v>
      </c>
      <c r="F132" s="29">
        <v>40.1</v>
      </c>
      <c r="G132" s="4">
        <v>41.1</v>
      </c>
      <c r="H132" s="4">
        <v>0</v>
      </c>
      <c r="I132" s="4">
        <v>7.5</v>
      </c>
      <c r="J132" s="4">
        <v>0</v>
      </c>
      <c r="K132" s="4">
        <v>8</v>
      </c>
    </row>
    <row r="133" spans="1:15" x14ac:dyDescent="0.3">
      <c r="A133" s="5" t="s">
        <v>188</v>
      </c>
      <c r="B133" s="4">
        <v>0</v>
      </c>
      <c r="C133" s="4">
        <v>78.7</v>
      </c>
      <c r="D133" s="25">
        <v>0</v>
      </c>
      <c r="E133" s="4">
        <v>0</v>
      </c>
      <c r="F133" s="4">
        <v>0</v>
      </c>
      <c r="G133" s="4">
        <v>41.1</v>
      </c>
      <c r="H133" s="4">
        <v>0</v>
      </c>
      <c r="I133" s="4">
        <v>7.5</v>
      </c>
      <c r="J133" s="4">
        <v>0</v>
      </c>
      <c r="K133" s="4">
        <v>0</v>
      </c>
    </row>
    <row r="134" spans="1:15" x14ac:dyDescent="0.3">
      <c r="A134" s="5" t="s">
        <v>191</v>
      </c>
      <c r="B134" s="4">
        <v>0</v>
      </c>
      <c r="C134" s="4">
        <v>78.7</v>
      </c>
      <c r="D134" s="4">
        <v>0</v>
      </c>
      <c r="E134" s="4">
        <v>0</v>
      </c>
      <c r="F134" s="4">
        <v>0</v>
      </c>
      <c r="G134" s="4">
        <v>41.1</v>
      </c>
      <c r="H134" s="4">
        <v>0</v>
      </c>
      <c r="I134" s="4">
        <v>0</v>
      </c>
      <c r="J134" s="4">
        <v>0</v>
      </c>
      <c r="K134" s="25">
        <v>0</v>
      </c>
    </row>
    <row r="135" spans="1:15" x14ac:dyDescent="0.3">
      <c r="A135" s="5" t="s">
        <v>193</v>
      </c>
      <c r="B135" s="4">
        <v>0</v>
      </c>
      <c r="C135" s="4">
        <v>78.7</v>
      </c>
      <c r="D135" s="4">
        <v>0</v>
      </c>
      <c r="E135" s="25">
        <v>0</v>
      </c>
      <c r="F135" s="4">
        <v>0</v>
      </c>
      <c r="G135" s="4">
        <v>36.6</v>
      </c>
      <c r="H135" s="4">
        <v>0</v>
      </c>
      <c r="I135" s="4">
        <v>0</v>
      </c>
      <c r="J135" s="4">
        <v>0</v>
      </c>
      <c r="K135" s="4">
        <v>0</v>
      </c>
    </row>
    <row r="136" spans="1:15" x14ac:dyDescent="0.3">
      <c r="A136" s="5" t="s">
        <v>194</v>
      </c>
      <c r="B136" s="4">
        <v>0</v>
      </c>
      <c r="C136" s="4">
        <v>59.6</v>
      </c>
      <c r="D136" s="4">
        <v>0</v>
      </c>
      <c r="E136" s="4">
        <v>0</v>
      </c>
      <c r="F136" s="4">
        <v>0</v>
      </c>
      <c r="G136" s="4">
        <v>36.6</v>
      </c>
      <c r="H136" s="4">
        <v>0</v>
      </c>
      <c r="I136" s="4">
        <v>0</v>
      </c>
      <c r="J136" s="4">
        <v>0</v>
      </c>
      <c r="K136" s="4">
        <v>0</v>
      </c>
    </row>
    <row r="137" spans="1:15" x14ac:dyDescent="0.3">
      <c r="A137" s="5" t="s">
        <v>196</v>
      </c>
      <c r="B137" s="4">
        <v>0</v>
      </c>
      <c r="C137" s="4">
        <v>59.6</v>
      </c>
      <c r="D137" s="4">
        <v>0</v>
      </c>
      <c r="E137" s="4">
        <v>0</v>
      </c>
      <c r="F137" s="4">
        <v>0</v>
      </c>
      <c r="G137" s="4">
        <v>0</v>
      </c>
      <c r="H137" s="4">
        <v>0</v>
      </c>
      <c r="I137" s="4">
        <v>0</v>
      </c>
      <c r="J137" s="4">
        <v>0</v>
      </c>
      <c r="K137" s="4">
        <v>0</v>
      </c>
    </row>
    <row r="138" spans="1:15" x14ac:dyDescent="0.3">
      <c r="A138" s="5" t="s">
        <v>197</v>
      </c>
      <c r="B138" s="4">
        <v>0</v>
      </c>
      <c r="C138" s="4">
        <v>0</v>
      </c>
      <c r="D138" s="4">
        <v>0</v>
      </c>
      <c r="E138" s="4">
        <v>0</v>
      </c>
      <c r="F138" s="4">
        <v>0</v>
      </c>
      <c r="G138" s="4">
        <v>0</v>
      </c>
      <c r="H138" s="4">
        <v>0</v>
      </c>
      <c r="I138" s="4">
        <v>0</v>
      </c>
      <c r="J138" s="4">
        <v>0</v>
      </c>
      <c r="K138" s="4">
        <v>0</v>
      </c>
    </row>
    <row r="140" spans="1:15" ht="28.8" x14ac:dyDescent="0.3">
      <c r="A140" s="4" t="s">
        <v>199</v>
      </c>
      <c r="B140" s="5" t="s">
        <v>63</v>
      </c>
      <c r="C140" s="5" t="s">
        <v>64</v>
      </c>
      <c r="D140" s="5" t="s">
        <v>65</v>
      </c>
      <c r="E140" s="5" t="s">
        <v>66</v>
      </c>
      <c r="F140" s="5" t="s">
        <v>67</v>
      </c>
      <c r="G140" s="5" t="s">
        <v>68</v>
      </c>
      <c r="H140" s="5" t="s">
        <v>69</v>
      </c>
      <c r="I140" s="5" t="s">
        <v>70</v>
      </c>
      <c r="J140" s="5" t="s">
        <v>71</v>
      </c>
      <c r="K140" s="5" t="s">
        <v>72</v>
      </c>
      <c r="L140" s="5" t="s">
        <v>1171</v>
      </c>
      <c r="M140" s="5" t="s">
        <v>1173</v>
      </c>
      <c r="N140" s="5" t="s">
        <v>202</v>
      </c>
      <c r="O140" s="5" t="s">
        <v>203</v>
      </c>
    </row>
    <row r="141" spans="1:15" x14ac:dyDescent="0.3">
      <c r="A141" s="5" t="s">
        <v>74</v>
      </c>
      <c r="B141" s="4">
        <v>97.7</v>
      </c>
      <c r="C141" s="4">
        <v>82.7</v>
      </c>
      <c r="D141" s="4">
        <v>70.7</v>
      </c>
      <c r="E141" s="4">
        <v>0</v>
      </c>
      <c r="F141" s="4">
        <v>40.1</v>
      </c>
      <c r="G141" s="4">
        <v>118.8</v>
      </c>
      <c r="H141" s="4">
        <v>0</v>
      </c>
      <c r="I141" s="4">
        <v>15</v>
      </c>
      <c r="J141" s="4">
        <v>238.6</v>
      </c>
      <c r="K141" s="4">
        <v>27.6</v>
      </c>
      <c r="L141" s="4">
        <v>691.1</v>
      </c>
      <c r="M141" s="4">
        <v>786</v>
      </c>
      <c r="N141" s="4">
        <v>94.9</v>
      </c>
      <c r="O141" s="4">
        <v>12.07</v>
      </c>
    </row>
    <row r="142" spans="1:15" x14ac:dyDescent="0.3">
      <c r="A142" s="5" t="s">
        <v>75</v>
      </c>
      <c r="B142" s="4">
        <v>97.7</v>
      </c>
      <c r="C142" s="4">
        <v>82.7</v>
      </c>
      <c r="D142" s="4">
        <v>0</v>
      </c>
      <c r="E142" s="4">
        <v>0</v>
      </c>
      <c r="F142" s="4">
        <v>59.6</v>
      </c>
      <c r="G142" s="4">
        <v>0</v>
      </c>
      <c r="H142" s="4">
        <v>36.1</v>
      </c>
      <c r="I142" s="4">
        <v>51.1</v>
      </c>
      <c r="J142" s="4">
        <v>19</v>
      </c>
      <c r="K142" s="4">
        <v>22.1</v>
      </c>
      <c r="L142" s="4">
        <v>368.4</v>
      </c>
      <c r="M142" s="4">
        <v>358</v>
      </c>
      <c r="N142" s="4">
        <v>-10.4</v>
      </c>
      <c r="O142" s="4">
        <v>-2.91</v>
      </c>
    </row>
    <row r="143" spans="1:15" x14ac:dyDescent="0.3">
      <c r="A143" s="5" t="s">
        <v>76</v>
      </c>
      <c r="B143" s="4">
        <v>97.7</v>
      </c>
      <c r="C143" s="4">
        <v>82.7</v>
      </c>
      <c r="D143" s="4">
        <v>70.2</v>
      </c>
      <c r="E143" s="4">
        <v>0</v>
      </c>
      <c r="F143" s="4">
        <v>0</v>
      </c>
      <c r="G143" s="4">
        <v>118.8</v>
      </c>
      <c r="H143" s="4">
        <v>117.8</v>
      </c>
      <c r="I143" s="4">
        <v>15</v>
      </c>
      <c r="J143" s="4">
        <v>19</v>
      </c>
      <c r="K143" s="4">
        <v>8</v>
      </c>
      <c r="L143" s="4">
        <v>529.20000000000005</v>
      </c>
      <c r="M143" s="4">
        <v>527</v>
      </c>
      <c r="N143" s="4">
        <v>-2.2000000000000002</v>
      </c>
      <c r="O143" s="4">
        <v>-0.42</v>
      </c>
    </row>
    <row r="144" spans="1:15" x14ac:dyDescent="0.3">
      <c r="A144" s="5" t="s">
        <v>77</v>
      </c>
      <c r="B144" s="4">
        <v>11.5</v>
      </c>
      <c r="C144" s="4">
        <v>82.7</v>
      </c>
      <c r="D144" s="4">
        <v>70.7</v>
      </c>
      <c r="E144" s="4">
        <v>0</v>
      </c>
      <c r="F144" s="4">
        <v>40.1</v>
      </c>
      <c r="G144" s="4">
        <v>118.8</v>
      </c>
      <c r="H144" s="4">
        <v>117.8</v>
      </c>
      <c r="I144" s="4">
        <v>15</v>
      </c>
      <c r="J144" s="4">
        <v>19</v>
      </c>
      <c r="K144" s="4">
        <v>27.6</v>
      </c>
      <c r="L144" s="4">
        <v>503.2</v>
      </c>
      <c r="M144" s="4">
        <v>458</v>
      </c>
      <c r="N144" s="4">
        <v>-45.2</v>
      </c>
      <c r="O144" s="4">
        <v>-9.8699999999999992</v>
      </c>
    </row>
    <row r="145" spans="1:15" x14ac:dyDescent="0.3">
      <c r="A145" s="5" t="s">
        <v>78</v>
      </c>
      <c r="B145" s="4">
        <v>97.7</v>
      </c>
      <c r="C145" s="4">
        <v>82.7</v>
      </c>
      <c r="D145" s="4">
        <v>0</v>
      </c>
      <c r="E145" s="4">
        <v>0</v>
      </c>
      <c r="F145" s="4">
        <v>71.2</v>
      </c>
      <c r="G145" s="4">
        <v>118.8</v>
      </c>
      <c r="H145" s="4">
        <v>117.8</v>
      </c>
      <c r="I145" s="4">
        <v>15</v>
      </c>
      <c r="J145" s="4">
        <v>19</v>
      </c>
      <c r="K145" s="4">
        <v>22.1</v>
      </c>
      <c r="L145" s="4">
        <v>544.29999999999995</v>
      </c>
      <c r="M145" s="4">
        <v>553</v>
      </c>
      <c r="N145" s="4">
        <v>8.6999999999999993</v>
      </c>
      <c r="O145" s="4">
        <v>1.57</v>
      </c>
    </row>
    <row r="146" spans="1:15" x14ac:dyDescent="0.3">
      <c r="A146" s="5" t="s">
        <v>79</v>
      </c>
      <c r="B146" s="4">
        <v>141.80000000000001</v>
      </c>
      <c r="C146" s="4">
        <v>59.6</v>
      </c>
      <c r="D146" s="4">
        <v>70.2</v>
      </c>
      <c r="E146" s="4">
        <v>0</v>
      </c>
      <c r="F146" s="4">
        <v>64.7</v>
      </c>
      <c r="G146" s="4">
        <v>118.8</v>
      </c>
      <c r="H146" s="4">
        <v>36.1</v>
      </c>
      <c r="I146" s="4">
        <v>28.6</v>
      </c>
      <c r="J146" s="4">
        <v>19</v>
      </c>
      <c r="K146" s="4">
        <v>8</v>
      </c>
      <c r="L146" s="4">
        <v>546.79999999999995</v>
      </c>
      <c r="M146" s="4">
        <v>545</v>
      </c>
      <c r="N146" s="4">
        <v>-1.8</v>
      </c>
      <c r="O146" s="4">
        <v>-0.33</v>
      </c>
    </row>
    <row r="147" spans="1:15" x14ac:dyDescent="0.3">
      <c r="A147" s="5" t="s">
        <v>80</v>
      </c>
      <c r="B147" s="4">
        <v>0</v>
      </c>
      <c r="C147" s="4">
        <v>82.7</v>
      </c>
      <c r="D147" s="4">
        <v>70.7</v>
      </c>
      <c r="E147" s="4">
        <v>0</v>
      </c>
      <c r="F147" s="4">
        <v>59.6</v>
      </c>
      <c r="G147" s="4">
        <v>109.3</v>
      </c>
      <c r="H147" s="4">
        <v>117.8</v>
      </c>
      <c r="I147" s="4">
        <v>15</v>
      </c>
      <c r="J147" s="4">
        <v>0</v>
      </c>
      <c r="K147" s="4">
        <v>0</v>
      </c>
      <c r="L147" s="4">
        <v>455.1</v>
      </c>
      <c r="M147" s="4">
        <v>453</v>
      </c>
      <c r="N147" s="4">
        <v>-2.1</v>
      </c>
      <c r="O147" s="4">
        <v>-0.46</v>
      </c>
    </row>
    <row r="148" spans="1:15" x14ac:dyDescent="0.3">
      <c r="A148" s="5" t="s">
        <v>81</v>
      </c>
      <c r="B148" s="4">
        <v>97.7</v>
      </c>
      <c r="C148" s="4">
        <v>82.7</v>
      </c>
      <c r="D148" s="4">
        <v>70.7</v>
      </c>
      <c r="E148" s="4">
        <v>0</v>
      </c>
      <c r="F148" s="4">
        <v>40.1</v>
      </c>
      <c r="G148" s="4">
        <v>118.8</v>
      </c>
      <c r="H148" s="4">
        <v>36.1</v>
      </c>
      <c r="I148" s="4">
        <v>7.5</v>
      </c>
      <c r="J148" s="4">
        <v>0</v>
      </c>
      <c r="K148" s="4">
        <v>8</v>
      </c>
      <c r="L148" s="4">
        <v>461.6</v>
      </c>
      <c r="M148" s="4">
        <v>359</v>
      </c>
      <c r="N148" s="4">
        <v>-102.6</v>
      </c>
      <c r="O148" s="4">
        <v>-28.58</v>
      </c>
    </row>
    <row r="149" spans="1:15" x14ac:dyDescent="0.3">
      <c r="A149" s="5" t="s">
        <v>82</v>
      </c>
      <c r="B149" s="4">
        <v>173.4</v>
      </c>
      <c r="C149" s="4">
        <v>82.7</v>
      </c>
      <c r="D149" s="4">
        <v>70.7</v>
      </c>
      <c r="E149" s="4">
        <v>0</v>
      </c>
      <c r="F149" s="4">
        <v>64.7</v>
      </c>
      <c r="G149" s="4">
        <v>118.8</v>
      </c>
      <c r="H149" s="4">
        <v>36.1</v>
      </c>
      <c r="I149" s="4">
        <v>0</v>
      </c>
      <c r="J149" s="4">
        <v>19</v>
      </c>
      <c r="K149" s="4">
        <v>8</v>
      </c>
      <c r="L149" s="4">
        <v>573.29999999999995</v>
      </c>
      <c r="M149" s="4">
        <v>511</v>
      </c>
      <c r="N149" s="4">
        <v>-62.3</v>
      </c>
      <c r="O149" s="4">
        <v>-12.19</v>
      </c>
    </row>
    <row r="150" spans="1:15" x14ac:dyDescent="0.3">
      <c r="A150" s="5" t="s">
        <v>83</v>
      </c>
      <c r="B150" s="4">
        <v>141.80000000000001</v>
      </c>
      <c r="C150" s="4">
        <v>82.7</v>
      </c>
      <c r="D150" s="4">
        <v>0</v>
      </c>
      <c r="E150" s="4">
        <v>0</v>
      </c>
      <c r="F150" s="4">
        <v>40.1</v>
      </c>
      <c r="G150" s="4">
        <v>70.7</v>
      </c>
      <c r="H150" s="4">
        <v>0</v>
      </c>
      <c r="I150" s="4">
        <v>15</v>
      </c>
      <c r="J150" s="4">
        <v>0</v>
      </c>
      <c r="K150" s="4">
        <v>8</v>
      </c>
      <c r="L150" s="4">
        <v>358.3</v>
      </c>
      <c r="M150" s="4">
        <v>357</v>
      </c>
      <c r="N150" s="4">
        <v>-1.3</v>
      </c>
      <c r="O150" s="4">
        <v>-0.36</v>
      </c>
    </row>
    <row r="151" spans="1:15" x14ac:dyDescent="0.3">
      <c r="A151" s="5" t="s">
        <v>84</v>
      </c>
      <c r="B151" s="4">
        <v>141.80000000000001</v>
      </c>
      <c r="C151" s="4">
        <v>82.7</v>
      </c>
      <c r="D151" s="4">
        <v>70.7</v>
      </c>
      <c r="E151" s="4">
        <v>0</v>
      </c>
      <c r="F151" s="4">
        <v>40.1</v>
      </c>
      <c r="G151" s="4">
        <v>41.1</v>
      </c>
      <c r="H151" s="4">
        <v>36.1</v>
      </c>
      <c r="I151" s="4">
        <v>7.5</v>
      </c>
      <c r="J151" s="4">
        <v>19</v>
      </c>
      <c r="K151" s="4">
        <v>8</v>
      </c>
      <c r="L151" s="4">
        <v>447</v>
      </c>
      <c r="M151" s="4">
        <v>466</v>
      </c>
      <c r="N151" s="4">
        <v>19</v>
      </c>
      <c r="O151" s="4">
        <v>4.08</v>
      </c>
    </row>
    <row r="152" spans="1:15" x14ac:dyDescent="0.3">
      <c r="A152" s="5" t="s">
        <v>85</v>
      </c>
      <c r="B152" s="4">
        <v>17.5</v>
      </c>
      <c r="C152" s="4">
        <v>82.7</v>
      </c>
      <c r="D152" s="4">
        <v>70.2</v>
      </c>
      <c r="E152" s="4">
        <v>0</v>
      </c>
      <c r="F152" s="4">
        <v>0</v>
      </c>
      <c r="G152" s="4">
        <v>118.8</v>
      </c>
      <c r="H152" s="4">
        <v>36.1</v>
      </c>
      <c r="I152" s="4">
        <v>15</v>
      </c>
      <c r="J152" s="4">
        <v>19</v>
      </c>
      <c r="K152" s="4">
        <v>22.1</v>
      </c>
      <c r="L152" s="4">
        <v>381.4</v>
      </c>
      <c r="M152" s="4">
        <v>405</v>
      </c>
      <c r="N152" s="4">
        <v>23.6</v>
      </c>
      <c r="O152" s="4">
        <v>5.83</v>
      </c>
    </row>
    <row r="153" spans="1:15" x14ac:dyDescent="0.3">
      <c r="A153" s="5" t="s">
        <v>86</v>
      </c>
      <c r="B153" s="4">
        <v>173.4</v>
      </c>
      <c r="C153" s="4">
        <v>82.7</v>
      </c>
      <c r="D153" s="4">
        <v>0</v>
      </c>
      <c r="E153" s="4">
        <v>0</v>
      </c>
      <c r="F153" s="4">
        <v>40.1</v>
      </c>
      <c r="G153" s="4">
        <v>70.7</v>
      </c>
      <c r="H153" s="4">
        <v>36.1</v>
      </c>
      <c r="I153" s="4">
        <v>15</v>
      </c>
      <c r="J153" s="4">
        <v>19</v>
      </c>
      <c r="K153" s="4">
        <v>22.1</v>
      </c>
      <c r="L153" s="4">
        <v>459.1</v>
      </c>
      <c r="M153" s="4">
        <v>519</v>
      </c>
      <c r="N153" s="4">
        <v>59.9</v>
      </c>
      <c r="O153" s="4">
        <v>11.54</v>
      </c>
    </row>
    <row r="154" spans="1:15" x14ac:dyDescent="0.3">
      <c r="A154" s="5" t="s">
        <v>87</v>
      </c>
      <c r="B154" s="4">
        <v>97.7</v>
      </c>
      <c r="C154" s="4">
        <v>78.7</v>
      </c>
      <c r="D154" s="4">
        <v>0</v>
      </c>
      <c r="E154" s="4">
        <v>0</v>
      </c>
      <c r="F154" s="4">
        <v>40.1</v>
      </c>
      <c r="G154" s="4">
        <v>109.3</v>
      </c>
      <c r="H154" s="4">
        <v>36.1</v>
      </c>
      <c r="I154" s="4">
        <v>15</v>
      </c>
      <c r="J154" s="4">
        <v>19</v>
      </c>
      <c r="K154" s="4">
        <v>8</v>
      </c>
      <c r="L154" s="4">
        <v>403.9</v>
      </c>
      <c r="M154" s="4">
        <v>353</v>
      </c>
      <c r="N154" s="4">
        <v>-50.9</v>
      </c>
      <c r="O154" s="4">
        <v>-14.42</v>
      </c>
    </row>
    <row r="155" spans="1:15" x14ac:dyDescent="0.3">
      <c r="A155" s="5" t="s">
        <v>88</v>
      </c>
      <c r="B155" s="4">
        <v>11.5</v>
      </c>
      <c r="C155" s="4">
        <v>78.7</v>
      </c>
      <c r="D155" s="4">
        <v>70.2</v>
      </c>
      <c r="E155" s="4">
        <v>0</v>
      </c>
      <c r="F155" s="4">
        <v>40.1</v>
      </c>
      <c r="G155" s="4">
        <v>118.8</v>
      </c>
      <c r="H155" s="4">
        <v>117.8</v>
      </c>
      <c r="I155" s="4">
        <v>15</v>
      </c>
      <c r="J155" s="4">
        <v>0</v>
      </c>
      <c r="K155" s="4">
        <v>8</v>
      </c>
      <c r="L155" s="4">
        <v>460.1</v>
      </c>
      <c r="M155" s="4">
        <v>504</v>
      </c>
      <c r="N155" s="4">
        <v>43.9</v>
      </c>
      <c r="O155" s="4">
        <v>8.7100000000000009</v>
      </c>
    </row>
    <row r="156" spans="1:15" x14ac:dyDescent="0.3">
      <c r="A156" s="5" t="s">
        <v>89</v>
      </c>
      <c r="B156" s="4">
        <v>0</v>
      </c>
      <c r="C156" s="4">
        <v>82.7</v>
      </c>
      <c r="D156" s="4">
        <v>0</v>
      </c>
      <c r="E156" s="4">
        <v>0</v>
      </c>
      <c r="F156" s="4">
        <v>40.1</v>
      </c>
      <c r="G156" s="4">
        <v>118.8</v>
      </c>
      <c r="H156" s="4">
        <v>36.1</v>
      </c>
      <c r="I156" s="4">
        <v>7.5</v>
      </c>
      <c r="J156" s="4">
        <v>19</v>
      </c>
      <c r="K156" s="4">
        <v>8</v>
      </c>
      <c r="L156" s="4">
        <v>312.2</v>
      </c>
      <c r="M156" s="4">
        <v>339</v>
      </c>
      <c r="N156" s="4">
        <v>26.8</v>
      </c>
      <c r="O156" s="4">
        <v>7.91</v>
      </c>
    </row>
    <row r="157" spans="1:15" x14ac:dyDescent="0.3">
      <c r="A157" s="5" t="s">
        <v>90</v>
      </c>
      <c r="B157" s="4">
        <v>97.7</v>
      </c>
      <c r="C157" s="4">
        <v>78.7</v>
      </c>
      <c r="D157" s="4">
        <v>19</v>
      </c>
      <c r="E157" s="4">
        <v>0</v>
      </c>
      <c r="F157" s="4">
        <v>59.6</v>
      </c>
      <c r="G157" s="4">
        <v>118.8</v>
      </c>
      <c r="H157" s="4">
        <v>36.1</v>
      </c>
      <c r="I157" s="4">
        <v>15</v>
      </c>
      <c r="J157" s="4">
        <v>19</v>
      </c>
      <c r="K157" s="4">
        <v>8</v>
      </c>
      <c r="L157" s="4">
        <v>452.1</v>
      </c>
      <c r="M157" s="4">
        <v>503</v>
      </c>
      <c r="N157" s="4">
        <v>50.9</v>
      </c>
      <c r="O157" s="4">
        <v>10.119999999999999</v>
      </c>
    </row>
    <row r="158" spans="1:15" x14ac:dyDescent="0.3">
      <c r="A158" s="5" t="s">
        <v>91</v>
      </c>
      <c r="B158" s="4">
        <v>6.5</v>
      </c>
      <c r="C158" s="4">
        <v>82.7</v>
      </c>
      <c r="D158" s="4">
        <v>41.6</v>
      </c>
      <c r="E158" s="4">
        <v>0</v>
      </c>
      <c r="F158" s="4">
        <v>40.1</v>
      </c>
      <c r="G158" s="4">
        <v>70.7</v>
      </c>
      <c r="H158" s="4">
        <v>36.1</v>
      </c>
      <c r="I158" s="4">
        <v>15</v>
      </c>
      <c r="J158" s="4">
        <v>0</v>
      </c>
      <c r="K158" s="4">
        <v>8</v>
      </c>
      <c r="L158" s="4">
        <v>300.7</v>
      </c>
      <c r="M158" s="4">
        <v>330</v>
      </c>
      <c r="N158" s="4">
        <v>29.3</v>
      </c>
      <c r="O158" s="4">
        <v>8.8800000000000008</v>
      </c>
    </row>
    <row r="159" spans="1:15" x14ac:dyDescent="0.3">
      <c r="A159" s="5" t="s">
        <v>92</v>
      </c>
      <c r="B159" s="4">
        <v>69.2</v>
      </c>
      <c r="C159" s="4">
        <v>82.7</v>
      </c>
      <c r="D159" s="4">
        <v>70.7</v>
      </c>
      <c r="E159" s="4">
        <v>0</v>
      </c>
      <c r="F159" s="4">
        <v>40.1</v>
      </c>
      <c r="G159" s="4">
        <v>109.3</v>
      </c>
      <c r="H159" s="4">
        <v>36.1</v>
      </c>
      <c r="I159" s="4">
        <v>7.5</v>
      </c>
      <c r="J159" s="4">
        <v>19</v>
      </c>
      <c r="K159" s="4">
        <v>8</v>
      </c>
      <c r="L159" s="4">
        <v>442.5</v>
      </c>
      <c r="M159" s="4">
        <v>548</v>
      </c>
      <c r="N159" s="4">
        <v>105.5</v>
      </c>
      <c r="O159" s="4">
        <v>19.25</v>
      </c>
    </row>
    <row r="160" spans="1:15" x14ac:dyDescent="0.3">
      <c r="A160" s="5" t="s">
        <v>93</v>
      </c>
      <c r="B160" s="4">
        <v>97.7</v>
      </c>
      <c r="C160" s="4">
        <v>82.7</v>
      </c>
      <c r="D160" s="4">
        <v>70.2</v>
      </c>
      <c r="E160" s="4">
        <v>0</v>
      </c>
      <c r="F160" s="4">
        <v>40.1</v>
      </c>
      <c r="G160" s="4">
        <v>86.2</v>
      </c>
      <c r="H160" s="4">
        <v>0</v>
      </c>
      <c r="I160" s="4">
        <v>15</v>
      </c>
      <c r="J160" s="4">
        <v>0</v>
      </c>
      <c r="K160" s="4">
        <v>119.8</v>
      </c>
      <c r="L160" s="4">
        <v>511.7</v>
      </c>
      <c r="M160" s="4">
        <v>515</v>
      </c>
      <c r="N160" s="4">
        <v>3.3</v>
      </c>
      <c r="O160" s="4">
        <v>0.64</v>
      </c>
    </row>
    <row r="161" spans="1:22" x14ac:dyDescent="0.3">
      <c r="A161" s="5" t="s">
        <v>94</v>
      </c>
      <c r="B161" s="4">
        <v>123.3</v>
      </c>
      <c r="C161" s="4">
        <v>82.7</v>
      </c>
      <c r="D161" s="4">
        <v>0</v>
      </c>
      <c r="E161" s="4">
        <v>0</v>
      </c>
      <c r="F161" s="4">
        <v>40.1</v>
      </c>
      <c r="G161" s="4">
        <v>41.1</v>
      </c>
      <c r="H161" s="4">
        <v>36.1</v>
      </c>
      <c r="I161" s="4">
        <v>7.5</v>
      </c>
      <c r="J161" s="4">
        <v>238.6</v>
      </c>
      <c r="K161" s="4">
        <v>0</v>
      </c>
      <c r="L161" s="4">
        <v>569.29999999999995</v>
      </c>
      <c r="M161" s="4">
        <v>547</v>
      </c>
      <c r="N161" s="4">
        <v>-22.3</v>
      </c>
      <c r="O161" s="4">
        <v>-4.08</v>
      </c>
    </row>
    <row r="162" spans="1:22" x14ac:dyDescent="0.3">
      <c r="A162" s="5" t="s">
        <v>95</v>
      </c>
      <c r="B162" s="4">
        <v>97.7</v>
      </c>
      <c r="C162" s="4">
        <v>78.7</v>
      </c>
      <c r="D162" s="4">
        <v>0</v>
      </c>
      <c r="E162" s="4">
        <v>0</v>
      </c>
      <c r="F162" s="4">
        <v>40.1</v>
      </c>
      <c r="G162" s="4">
        <v>118.8</v>
      </c>
      <c r="H162" s="4">
        <v>36.1</v>
      </c>
      <c r="I162" s="4">
        <v>87.7</v>
      </c>
      <c r="J162" s="4">
        <v>0</v>
      </c>
      <c r="K162" s="4">
        <v>8</v>
      </c>
      <c r="L162" s="4">
        <v>467.1</v>
      </c>
      <c r="M162" s="4">
        <v>466</v>
      </c>
      <c r="N162" s="4">
        <v>-1.1000000000000001</v>
      </c>
      <c r="O162" s="4">
        <v>-0.24</v>
      </c>
    </row>
    <row r="163" spans="1:22" x14ac:dyDescent="0.3">
      <c r="A163" s="5" t="s">
        <v>96</v>
      </c>
      <c r="B163" s="4">
        <v>6.5</v>
      </c>
      <c r="C163" s="4">
        <v>82.7</v>
      </c>
      <c r="D163" s="4">
        <v>0</v>
      </c>
      <c r="E163" s="4">
        <v>0</v>
      </c>
      <c r="F163" s="4">
        <v>40.1</v>
      </c>
      <c r="G163" s="4">
        <v>70.7</v>
      </c>
      <c r="H163" s="4">
        <v>117.8</v>
      </c>
      <c r="I163" s="4">
        <v>0</v>
      </c>
      <c r="J163" s="4">
        <v>0</v>
      </c>
      <c r="K163" s="4">
        <v>8</v>
      </c>
      <c r="L163" s="4">
        <v>325.8</v>
      </c>
      <c r="M163" s="4">
        <v>324</v>
      </c>
      <c r="N163" s="4">
        <v>-1.8</v>
      </c>
      <c r="O163" s="4">
        <v>-0.56000000000000005</v>
      </c>
    </row>
    <row r="164" spans="1:22" x14ac:dyDescent="0.3">
      <c r="A164" s="5" t="s">
        <v>97</v>
      </c>
      <c r="B164" s="4">
        <v>17.5</v>
      </c>
      <c r="C164" s="4">
        <v>82.7</v>
      </c>
      <c r="D164" s="4">
        <v>0</v>
      </c>
      <c r="E164" s="4">
        <v>0</v>
      </c>
      <c r="F164" s="4">
        <v>40.1</v>
      </c>
      <c r="G164" s="4">
        <v>254.1</v>
      </c>
      <c r="H164" s="4">
        <v>0</v>
      </c>
      <c r="I164" s="4">
        <v>7.5</v>
      </c>
      <c r="J164" s="4">
        <v>19</v>
      </c>
      <c r="K164" s="4">
        <v>8</v>
      </c>
      <c r="L164" s="4">
        <v>429</v>
      </c>
      <c r="M164" s="4">
        <v>560</v>
      </c>
      <c r="N164" s="4">
        <v>131</v>
      </c>
      <c r="O164" s="4">
        <v>23.39</v>
      </c>
    </row>
    <row r="165" spans="1:22" x14ac:dyDescent="0.3">
      <c r="A165" s="5" t="s">
        <v>98</v>
      </c>
      <c r="B165" s="4">
        <v>11.5</v>
      </c>
      <c r="C165" s="4">
        <v>78.7</v>
      </c>
      <c r="D165" s="4">
        <v>70.2</v>
      </c>
      <c r="E165" s="4">
        <v>0</v>
      </c>
      <c r="F165" s="4">
        <v>198</v>
      </c>
      <c r="G165" s="4">
        <v>36.6</v>
      </c>
      <c r="H165" s="4">
        <v>36.1</v>
      </c>
      <c r="I165" s="4">
        <v>15</v>
      </c>
      <c r="J165" s="4">
        <v>19</v>
      </c>
      <c r="K165" s="4">
        <v>119.8</v>
      </c>
      <c r="L165" s="4">
        <v>584.9</v>
      </c>
      <c r="M165" s="4">
        <v>600</v>
      </c>
      <c r="N165" s="4">
        <v>15.1</v>
      </c>
      <c r="O165" s="4">
        <v>2.52</v>
      </c>
    </row>
    <row r="166" spans="1:22" x14ac:dyDescent="0.3">
      <c r="A166" s="5" t="s">
        <v>99</v>
      </c>
      <c r="B166" s="4">
        <v>0</v>
      </c>
      <c r="C166" s="4">
        <v>82.7</v>
      </c>
      <c r="D166" s="4">
        <v>0</v>
      </c>
      <c r="E166" s="4">
        <v>116.8</v>
      </c>
      <c r="F166" s="4">
        <v>0</v>
      </c>
      <c r="G166" s="4">
        <v>70.7</v>
      </c>
      <c r="H166" s="4">
        <v>36.1</v>
      </c>
      <c r="I166" s="4">
        <v>15</v>
      </c>
      <c r="J166" s="4">
        <v>238.6</v>
      </c>
      <c r="K166" s="4">
        <v>0</v>
      </c>
      <c r="L166" s="4">
        <v>559.79999999999995</v>
      </c>
      <c r="M166" s="4">
        <v>563</v>
      </c>
      <c r="N166" s="4">
        <v>3.2</v>
      </c>
      <c r="O166" s="4">
        <v>0.56999999999999995</v>
      </c>
    </row>
    <row r="167" spans="1:22" x14ac:dyDescent="0.3">
      <c r="A167" s="5" t="s">
        <v>100</v>
      </c>
      <c r="B167" s="4">
        <v>97.7</v>
      </c>
      <c r="C167" s="4">
        <v>78.7</v>
      </c>
      <c r="D167" s="4">
        <v>77.2</v>
      </c>
      <c r="E167" s="4">
        <v>0</v>
      </c>
      <c r="F167" s="4">
        <v>40.1</v>
      </c>
      <c r="G167" s="4">
        <v>86.2</v>
      </c>
      <c r="H167" s="4">
        <v>36.1</v>
      </c>
      <c r="I167" s="4">
        <v>51.1</v>
      </c>
      <c r="J167" s="4">
        <v>0</v>
      </c>
      <c r="K167" s="4">
        <v>8</v>
      </c>
      <c r="L167" s="4">
        <v>475.1</v>
      </c>
      <c r="M167" s="4">
        <v>515</v>
      </c>
      <c r="N167" s="4">
        <v>39.9</v>
      </c>
      <c r="O167" s="4">
        <v>7.75</v>
      </c>
    </row>
    <row r="168" spans="1:22" ht="14.4" customHeight="1" x14ac:dyDescent="0.3">
      <c r="A168" s="5" t="s">
        <v>101</v>
      </c>
      <c r="B168" s="4">
        <v>6.5</v>
      </c>
      <c r="C168" s="4">
        <v>194.5</v>
      </c>
      <c r="D168" s="4">
        <v>0</v>
      </c>
      <c r="E168" s="4">
        <v>0</v>
      </c>
      <c r="F168" s="4">
        <v>40.1</v>
      </c>
      <c r="G168" s="4">
        <v>109.3</v>
      </c>
      <c r="H168" s="4">
        <v>117.8</v>
      </c>
      <c r="I168" s="4">
        <v>0</v>
      </c>
      <c r="J168" s="4">
        <v>19</v>
      </c>
      <c r="K168" s="4">
        <v>22.1</v>
      </c>
      <c r="L168" s="4">
        <v>509.2</v>
      </c>
      <c r="M168" s="4">
        <v>541</v>
      </c>
      <c r="N168" s="4">
        <v>31.8</v>
      </c>
      <c r="O168" s="4">
        <v>5.88</v>
      </c>
      <c r="Q168" s="39" t="s">
        <v>1198</v>
      </c>
      <c r="R168" s="39"/>
      <c r="S168" s="39"/>
      <c r="T168" s="39"/>
      <c r="U168" s="39"/>
      <c r="V168" s="39"/>
    </row>
    <row r="169" spans="1:22" x14ac:dyDescent="0.3">
      <c r="A169" s="5" t="s">
        <v>102</v>
      </c>
      <c r="B169" s="4">
        <v>173.4</v>
      </c>
      <c r="C169" s="4">
        <v>59.6</v>
      </c>
      <c r="D169" s="4">
        <v>0</v>
      </c>
      <c r="E169" s="4">
        <v>0</v>
      </c>
      <c r="F169" s="4">
        <v>40.1</v>
      </c>
      <c r="G169" s="4">
        <v>118.8</v>
      </c>
      <c r="H169" s="4">
        <v>0</v>
      </c>
      <c r="I169" s="4">
        <v>15</v>
      </c>
      <c r="J169" s="4">
        <v>19</v>
      </c>
      <c r="K169" s="4">
        <v>8</v>
      </c>
      <c r="L169" s="4">
        <v>434</v>
      </c>
      <c r="M169" s="4">
        <v>424</v>
      </c>
      <c r="N169" s="4">
        <v>-10</v>
      </c>
      <c r="O169" s="4">
        <v>-2.36</v>
      </c>
      <c r="Q169" s="39"/>
      <c r="R169" s="39"/>
      <c r="S169" s="39"/>
      <c r="T169" s="39"/>
      <c r="U169" s="39"/>
      <c r="V169" s="39"/>
    </row>
    <row r="170" spans="1:22" x14ac:dyDescent="0.3">
      <c r="A170" s="5" t="s">
        <v>103</v>
      </c>
      <c r="B170" s="4">
        <v>0</v>
      </c>
      <c r="C170" s="4">
        <v>78.7</v>
      </c>
      <c r="D170" s="4">
        <v>0</v>
      </c>
      <c r="E170" s="4">
        <v>0</v>
      </c>
      <c r="F170" s="4">
        <v>71.2</v>
      </c>
      <c r="G170" s="4">
        <v>0</v>
      </c>
      <c r="H170" s="4">
        <v>36.1</v>
      </c>
      <c r="I170" s="4">
        <v>15</v>
      </c>
      <c r="J170" s="4">
        <v>0</v>
      </c>
      <c r="K170" s="4">
        <v>119.8</v>
      </c>
      <c r="L170" s="4">
        <v>320.7</v>
      </c>
      <c r="M170" s="4">
        <v>320</v>
      </c>
      <c r="N170" s="4">
        <v>-0.7</v>
      </c>
      <c r="O170" s="4">
        <v>-0.22</v>
      </c>
      <c r="Q170" s="39"/>
      <c r="R170" s="39"/>
      <c r="S170" s="39"/>
      <c r="T170" s="39"/>
      <c r="U170" s="39"/>
      <c r="V170" s="39"/>
    </row>
    <row r="171" spans="1:22" x14ac:dyDescent="0.3">
      <c r="A171" s="5" t="s">
        <v>104</v>
      </c>
      <c r="B171" s="4">
        <v>0</v>
      </c>
      <c r="C171" s="4">
        <v>78.7</v>
      </c>
      <c r="D171" s="4">
        <v>0</v>
      </c>
      <c r="E171" s="4">
        <v>0</v>
      </c>
      <c r="F171" s="4">
        <v>0</v>
      </c>
      <c r="G171" s="4">
        <v>86.2</v>
      </c>
      <c r="H171" s="4">
        <v>36.1</v>
      </c>
      <c r="I171" s="4">
        <v>7.5</v>
      </c>
      <c r="J171" s="4">
        <v>238.6</v>
      </c>
      <c r="K171" s="4">
        <v>8</v>
      </c>
      <c r="L171" s="4">
        <v>455.1</v>
      </c>
      <c r="M171" s="4">
        <v>450</v>
      </c>
      <c r="N171" s="4">
        <v>-5.0999999999999996</v>
      </c>
      <c r="O171" s="4">
        <v>-1.1299999999999999</v>
      </c>
      <c r="Q171" s="39"/>
      <c r="R171" s="39"/>
      <c r="S171" s="39"/>
      <c r="T171" s="39"/>
      <c r="U171" s="39"/>
      <c r="V171" s="39"/>
    </row>
    <row r="172" spans="1:22" x14ac:dyDescent="0.3">
      <c r="A172" s="5" t="s">
        <v>105</v>
      </c>
      <c r="B172" s="4">
        <v>11.5</v>
      </c>
      <c r="C172" s="4">
        <v>82.7</v>
      </c>
      <c r="D172" s="4">
        <v>70.7</v>
      </c>
      <c r="E172" s="4">
        <v>0</v>
      </c>
      <c r="F172" s="4">
        <v>40.1</v>
      </c>
      <c r="G172" s="4">
        <v>118.8</v>
      </c>
      <c r="H172" s="4">
        <v>36.1</v>
      </c>
      <c r="I172" s="4">
        <v>87.7</v>
      </c>
      <c r="J172" s="4">
        <v>19</v>
      </c>
      <c r="K172" s="4">
        <v>22.1</v>
      </c>
      <c r="L172" s="4">
        <v>488.6</v>
      </c>
      <c r="M172" s="4">
        <v>487</v>
      </c>
      <c r="N172" s="4">
        <v>-1.6</v>
      </c>
      <c r="O172" s="4">
        <v>-0.33</v>
      </c>
      <c r="Q172" s="39"/>
      <c r="R172" s="39"/>
      <c r="S172" s="39"/>
      <c r="T172" s="39"/>
      <c r="U172" s="39"/>
      <c r="V172" s="39"/>
    </row>
    <row r="173" spans="1:22" x14ac:dyDescent="0.3">
      <c r="A173" s="5" t="s">
        <v>106</v>
      </c>
      <c r="B173" s="4">
        <v>17.5</v>
      </c>
      <c r="C173" s="4">
        <v>82.7</v>
      </c>
      <c r="D173" s="4">
        <v>0</v>
      </c>
      <c r="E173" s="4">
        <v>0</v>
      </c>
      <c r="F173" s="4">
        <v>40.1</v>
      </c>
      <c r="G173" s="4">
        <v>70.7</v>
      </c>
      <c r="H173" s="4">
        <v>117.8</v>
      </c>
      <c r="I173" s="4">
        <v>15</v>
      </c>
      <c r="J173" s="4">
        <v>19</v>
      </c>
      <c r="K173" s="4">
        <v>27.6</v>
      </c>
      <c r="L173" s="4">
        <v>390.4</v>
      </c>
      <c r="M173" s="4">
        <v>388</v>
      </c>
      <c r="N173" s="4">
        <v>-2.4</v>
      </c>
      <c r="O173" s="4">
        <v>-0.62</v>
      </c>
      <c r="Q173" s="39"/>
      <c r="R173" s="39"/>
      <c r="S173" s="39"/>
      <c r="T173" s="39"/>
      <c r="U173" s="39"/>
      <c r="V173" s="39"/>
    </row>
    <row r="174" spans="1:22" x14ac:dyDescent="0.3">
      <c r="A174" s="5" t="s">
        <v>107</v>
      </c>
      <c r="B174" s="4">
        <v>173.4</v>
      </c>
      <c r="C174" s="4">
        <v>0</v>
      </c>
      <c r="D174" s="4">
        <v>0</v>
      </c>
      <c r="E174" s="4">
        <v>0</v>
      </c>
      <c r="F174" s="4">
        <v>40.1</v>
      </c>
      <c r="G174" s="4">
        <v>254.1</v>
      </c>
      <c r="H174" s="4">
        <v>36.1</v>
      </c>
      <c r="I174" s="4">
        <v>15</v>
      </c>
      <c r="J174" s="4">
        <v>19</v>
      </c>
      <c r="K174" s="4">
        <v>0</v>
      </c>
      <c r="L174" s="4">
        <v>537.79999999999995</v>
      </c>
      <c r="M174" s="4">
        <v>305</v>
      </c>
      <c r="N174" s="4">
        <v>-232.8</v>
      </c>
      <c r="O174" s="4">
        <v>-76.33</v>
      </c>
      <c r="Q174" s="39"/>
      <c r="R174" s="39"/>
      <c r="S174" s="39"/>
      <c r="T174" s="39"/>
      <c r="U174" s="39"/>
      <c r="V174" s="39"/>
    </row>
    <row r="175" spans="1:22" x14ac:dyDescent="0.3">
      <c r="A175" s="5" t="s">
        <v>108</v>
      </c>
      <c r="B175" s="4">
        <v>0</v>
      </c>
      <c r="C175" s="4">
        <v>82.7</v>
      </c>
      <c r="D175" s="4">
        <v>70.2</v>
      </c>
      <c r="E175" s="4">
        <v>0</v>
      </c>
      <c r="F175" s="4">
        <v>198</v>
      </c>
      <c r="G175" s="4">
        <v>109.3</v>
      </c>
      <c r="H175" s="4">
        <v>36.1</v>
      </c>
      <c r="I175" s="4">
        <v>28.6</v>
      </c>
      <c r="J175" s="4">
        <v>0</v>
      </c>
      <c r="K175" s="4">
        <v>0</v>
      </c>
      <c r="L175" s="4">
        <v>524.70000000000005</v>
      </c>
      <c r="M175" s="4">
        <v>466</v>
      </c>
      <c r="N175" s="4">
        <v>-58.7</v>
      </c>
      <c r="O175" s="4">
        <v>-12.6</v>
      </c>
      <c r="Q175" s="39"/>
      <c r="R175" s="39"/>
      <c r="S175" s="39"/>
      <c r="T175" s="39"/>
      <c r="U175" s="39"/>
      <c r="V175" s="39"/>
    </row>
    <row r="176" spans="1:22" x14ac:dyDescent="0.3">
      <c r="A176" s="5" t="s">
        <v>109</v>
      </c>
      <c r="B176" s="4">
        <v>11.5</v>
      </c>
      <c r="C176" s="4">
        <v>82.7</v>
      </c>
      <c r="D176" s="4">
        <v>0</v>
      </c>
      <c r="E176" s="4">
        <v>116.8</v>
      </c>
      <c r="F176" s="4">
        <v>40.1</v>
      </c>
      <c r="G176" s="4">
        <v>118.8</v>
      </c>
      <c r="H176" s="4">
        <v>117.8</v>
      </c>
      <c r="I176" s="4">
        <v>0</v>
      </c>
      <c r="J176" s="4">
        <v>0</v>
      </c>
      <c r="K176" s="4">
        <v>8</v>
      </c>
      <c r="L176" s="4">
        <v>495.7</v>
      </c>
      <c r="M176" s="4">
        <v>472</v>
      </c>
      <c r="N176" s="4">
        <v>-23.7</v>
      </c>
      <c r="O176" s="4">
        <v>-5.0199999999999996</v>
      </c>
      <c r="Q176" s="39"/>
      <c r="R176" s="39"/>
      <c r="S176" s="39"/>
      <c r="T176" s="39"/>
      <c r="U176" s="39"/>
      <c r="V176" s="39"/>
    </row>
    <row r="177" spans="1:15" x14ac:dyDescent="0.3">
      <c r="A177" s="5" t="s">
        <v>110</v>
      </c>
      <c r="B177" s="4">
        <v>97.7</v>
      </c>
      <c r="C177" s="4">
        <v>78.7</v>
      </c>
      <c r="D177" s="4">
        <v>77.2</v>
      </c>
      <c r="E177" s="4">
        <v>0</v>
      </c>
      <c r="F177" s="4">
        <v>40.1</v>
      </c>
      <c r="G177" s="4">
        <v>118.8</v>
      </c>
      <c r="H177" s="4">
        <v>0</v>
      </c>
      <c r="I177" s="4">
        <v>0</v>
      </c>
      <c r="J177" s="4">
        <v>19</v>
      </c>
      <c r="K177" s="4">
        <v>22.1</v>
      </c>
      <c r="L177" s="4">
        <v>453.6</v>
      </c>
      <c r="M177" s="4">
        <v>389</v>
      </c>
      <c r="N177" s="4">
        <v>-64.599999999999994</v>
      </c>
      <c r="O177" s="4">
        <v>-16.61</v>
      </c>
    </row>
    <row r="178" spans="1:15" x14ac:dyDescent="0.3">
      <c r="A178" s="5" t="s">
        <v>111</v>
      </c>
      <c r="B178" s="4">
        <v>11.5</v>
      </c>
      <c r="C178" s="4">
        <v>194.5</v>
      </c>
      <c r="D178" s="4">
        <v>19</v>
      </c>
      <c r="E178" s="4">
        <v>0</v>
      </c>
      <c r="F178" s="4">
        <v>64.7</v>
      </c>
      <c r="G178" s="4">
        <v>41.1</v>
      </c>
      <c r="H178" s="4">
        <v>0</v>
      </c>
      <c r="I178" s="4">
        <v>15</v>
      </c>
      <c r="J178" s="4">
        <v>19</v>
      </c>
      <c r="K178" s="4">
        <v>27.6</v>
      </c>
      <c r="L178" s="4">
        <v>392.4</v>
      </c>
      <c r="M178" s="4">
        <v>391</v>
      </c>
      <c r="N178" s="4">
        <v>-1.4</v>
      </c>
      <c r="O178" s="4">
        <v>-0.36</v>
      </c>
    </row>
    <row r="179" spans="1:15" x14ac:dyDescent="0.3">
      <c r="A179" s="5" t="s">
        <v>112</v>
      </c>
      <c r="B179" s="4">
        <v>173.4</v>
      </c>
      <c r="C179" s="4">
        <v>82.7</v>
      </c>
      <c r="D179" s="4">
        <v>70.2</v>
      </c>
      <c r="E179" s="4">
        <v>0</v>
      </c>
      <c r="F179" s="4">
        <v>0</v>
      </c>
      <c r="G179" s="4">
        <v>36.6</v>
      </c>
      <c r="H179" s="4">
        <v>36.1</v>
      </c>
      <c r="I179" s="4">
        <v>15</v>
      </c>
      <c r="J179" s="4">
        <v>19</v>
      </c>
      <c r="K179" s="4">
        <v>8</v>
      </c>
      <c r="L179" s="4">
        <v>441</v>
      </c>
      <c r="M179" s="4">
        <v>431</v>
      </c>
      <c r="N179" s="4">
        <v>-10</v>
      </c>
      <c r="O179" s="4">
        <v>-2.3199999999999998</v>
      </c>
    </row>
    <row r="180" spans="1:15" x14ac:dyDescent="0.3">
      <c r="A180" s="5" t="s">
        <v>113</v>
      </c>
      <c r="B180" s="4">
        <v>69.2</v>
      </c>
      <c r="C180" s="4">
        <v>82.7</v>
      </c>
      <c r="D180" s="4">
        <v>70.7</v>
      </c>
      <c r="E180" s="4">
        <v>0</v>
      </c>
      <c r="F180" s="4">
        <v>0</v>
      </c>
      <c r="G180" s="4">
        <v>109.3</v>
      </c>
      <c r="H180" s="4">
        <v>36.1</v>
      </c>
      <c r="I180" s="4">
        <v>15</v>
      </c>
      <c r="J180" s="4">
        <v>19</v>
      </c>
      <c r="K180" s="4">
        <v>22.1</v>
      </c>
      <c r="L180" s="4">
        <v>424</v>
      </c>
      <c r="M180" s="4">
        <v>348</v>
      </c>
      <c r="N180" s="4">
        <v>-76</v>
      </c>
      <c r="O180" s="4">
        <v>-21.84</v>
      </c>
    </row>
    <row r="181" spans="1:15" x14ac:dyDescent="0.3">
      <c r="A181" s="5" t="s">
        <v>114</v>
      </c>
      <c r="B181" s="4">
        <v>97.7</v>
      </c>
      <c r="C181" s="4">
        <v>82.7</v>
      </c>
      <c r="D181" s="4">
        <v>0</v>
      </c>
      <c r="E181" s="4">
        <v>0</v>
      </c>
      <c r="F181" s="4">
        <v>40.1</v>
      </c>
      <c r="G181" s="4">
        <v>118.8</v>
      </c>
      <c r="H181" s="4">
        <v>117.8</v>
      </c>
      <c r="I181" s="4">
        <v>15</v>
      </c>
      <c r="J181" s="4">
        <v>19</v>
      </c>
      <c r="K181" s="4">
        <v>0</v>
      </c>
      <c r="L181" s="4">
        <v>491.1</v>
      </c>
      <c r="M181" s="4">
        <v>496</v>
      </c>
      <c r="N181" s="4">
        <v>4.9000000000000004</v>
      </c>
      <c r="O181" s="4">
        <v>0.99</v>
      </c>
    </row>
    <row r="182" spans="1:15" x14ac:dyDescent="0.3">
      <c r="A182" s="5" t="s">
        <v>115</v>
      </c>
      <c r="B182" s="4">
        <v>173.4</v>
      </c>
      <c r="C182" s="4">
        <v>78.7</v>
      </c>
      <c r="D182" s="4">
        <v>0</v>
      </c>
      <c r="E182" s="4">
        <v>0</v>
      </c>
      <c r="F182" s="4">
        <v>40.1</v>
      </c>
      <c r="G182" s="4">
        <v>118.8</v>
      </c>
      <c r="H182" s="4">
        <v>36.1</v>
      </c>
      <c r="I182" s="4">
        <v>15</v>
      </c>
      <c r="J182" s="4">
        <v>0</v>
      </c>
      <c r="K182" s="4">
        <v>27.6</v>
      </c>
      <c r="L182" s="4">
        <v>489.6</v>
      </c>
      <c r="M182" s="4">
        <v>589</v>
      </c>
      <c r="N182" s="4">
        <v>99.4</v>
      </c>
      <c r="O182" s="4">
        <v>16.88</v>
      </c>
    </row>
    <row r="184" spans="1:15" ht="28.8" x14ac:dyDescent="0.3">
      <c r="A184" s="6" t="s">
        <v>204</v>
      </c>
      <c r="B184" s="7">
        <v>1577.9</v>
      </c>
    </row>
    <row r="185" spans="1:15" ht="28.8" x14ac:dyDescent="0.3">
      <c r="A185" s="6" t="s">
        <v>205</v>
      </c>
      <c r="B185" s="7">
        <v>0</v>
      </c>
    </row>
    <row r="186" spans="1:15" ht="28.8" x14ac:dyDescent="0.3">
      <c r="A186" s="6" t="s">
        <v>206</v>
      </c>
      <c r="B186" s="7">
        <v>19460.900000000001</v>
      </c>
    </row>
    <row r="187" spans="1:15" ht="28.8" x14ac:dyDescent="0.3">
      <c r="A187" s="6" t="s">
        <v>207</v>
      </c>
      <c r="B187" s="7">
        <v>19461</v>
      </c>
    </row>
    <row r="188" spans="1:15" ht="43.2" x14ac:dyDescent="0.3">
      <c r="A188" s="6" t="s">
        <v>208</v>
      </c>
      <c r="B188" s="7">
        <v>-0.1</v>
      </c>
    </row>
    <row r="189" spans="1:15" ht="43.2" x14ac:dyDescent="0.3">
      <c r="A189" s="6" t="s">
        <v>209</v>
      </c>
      <c r="B189" s="7"/>
    </row>
    <row r="190" spans="1:15" ht="43.2" x14ac:dyDescent="0.3">
      <c r="A190" s="6" t="s">
        <v>210</v>
      </c>
      <c r="B190" s="7"/>
    </row>
    <row r="191" spans="1:15" ht="43.2" x14ac:dyDescent="0.3">
      <c r="A191" s="6" t="s">
        <v>211</v>
      </c>
      <c r="B191" s="7">
        <v>0</v>
      </c>
    </row>
    <row r="193" spans="1:1" x14ac:dyDescent="0.3">
      <c r="A193" s="8" t="s">
        <v>212</v>
      </c>
    </row>
    <row r="195" spans="1:1" x14ac:dyDescent="0.3">
      <c r="A195" t="s">
        <v>213</v>
      </c>
    </row>
    <row r="196" spans="1:1" x14ac:dyDescent="0.3">
      <c r="A196" t="s">
        <v>289</v>
      </c>
    </row>
  </sheetData>
  <mergeCells count="2">
    <mergeCell ref="Q168:V176"/>
    <mergeCell ref="M103:U113"/>
  </mergeCells>
  <hyperlinks>
    <hyperlink ref="A193" r:id="rId1" display="https://miau.my-x.hu/myx-free/coco/test/619641620230615151723.html" xr:uid="{1AA00D65-2634-4FD9-BFF2-0F13B75D6143}"/>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61212-DD0E-45EC-88DF-2D87E201FEFE}">
  <dimension ref="A5:T195"/>
  <sheetViews>
    <sheetView topLeftCell="A136" zoomScale="40" zoomScaleNormal="40" workbookViewId="0">
      <selection activeCell="E188" sqref="E188:T188"/>
    </sheetView>
  </sheetViews>
  <sheetFormatPr defaultColWidth="8.88671875" defaultRowHeight="14.4" x14ac:dyDescent="0.3"/>
  <cols>
    <col min="12" max="12" width="9.77734375" customWidth="1"/>
  </cols>
  <sheetData>
    <row r="5" spans="1:12" ht="43.2" x14ac:dyDescent="0.3">
      <c r="A5" s="2" t="s">
        <v>55</v>
      </c>
      <c r="B5" s="3">
        <v>2991376</v>
      </c>
      <c r="C5" s="2" t="s">
        <v>56</v>
      </c>
      <c r="D5" s="3">
        <v>42</v>
      </c>
      <c r="E5" s="2" t="s">
        <v>57</v>
      </c>
      <c r="F5" s="3">
        <v>10</v>
      </c>
      <c r="G5" s="2" t="s">
        <v>58</v>
      </c>
      <c r="H5" s="3">
        <v>42</v>
      </c>
      <c r="I5" s="2" t="s">
        <v>59</v>
      </c>
      <c r="J5" s="3">
        <v>0</v>
      </c>
      <c r="K5" s="2" t="s">
        <v>60</v>
      </c>
      <c r="L5" s="3" t="s">
        <v>290</v>
      </c>
    </row>
    <row r="7" spans="1:12" x14ac:dyDescent="0.3">
      <c r="A7" s="4" t="s">
        <v>62</v>
      </c>
      <c r="B7" s="5" t="s">
        <v>63</v>
      </c>
      <c r="C7" s="5" t="s">
        <v>64</v>
      </c>
      <c r="D7" s="5" t="s">
        <v>65</v>
      </c>
      <c r="E7" s="5" t="s">
        <v>66</v>
      </c>
      <c r="F7" s="5" t="s">
        <v>67</v>
      </c>
      <c r="G7" s="5" t="s">
        <v>68</v>
      </c>
      <c r="H7" s="5" t="s">
        <v>69</v>
      </c>
      <c r="I7" s="5" t="s">
        <v>70</v>
      </c>
      <c r="J7" s="5" t="s">
        <v>71</v>
      </c>
      <c r="K7" s="5" t="s">
        <v>72</v>
      </c>
      <c r="L7" s="5" t="s">
        <v>73</v>
      </c>
    </row>
    <row r="8" spans="1:12" x14ac:dyDescent="0.3">
      <c r="A8" s="5" t="s">
        <v>74</v>
      </c>
      <c r="B8" s="4">
        <v>25</v>
      </c>
      <c r="C8" s="4">
        <v>32</v>
      </c>
      <c r="D8" s="4">
        <v>32</v>
      </c>
      <c r="E8" s="4">
        <v>15</v>
      </c>
      <c r="F8" s="4">
        <v>24</v>
      </c>
      <c r="G8" s="4">
        <v>34</v>
      </c>
      <c r="H8" s="4">
        <v>2</v>
      </c>
      <c r="I8" s="4">
        <v>31</v>
      </c>
      <c r="J8" s="4">
        <v>39</v>
      </c>
      <c r="K8" s="4">
        <v>36</v>
      </c>
      <c r="L8" s="4">
        <v>786</v>
      </c>
    </row>
    <row r="9" spans="1:12" x14ac:dyDescent="0.3">
      <c r="A9" s="5" t="s">
        <v>75</v>
      </c>
      <c r="B9" s="4">
        <v>32</v>
      </c>
      <c r="C9" s="4">
        <v>31</v>
      </c>
      <c r="D9" s="4">
        <v>15</v>
      </c>
      <c r="E9" s="4">
        <v>25</v>
      </c>
      <c r="F9" s="4">
        <v>35</v>
      </c>
      <c r="G9" s="4">
        <v>2</v>
      </c>
      <c r="H9" s="4">
        <v>31</v>
      </c>
      <c r="I9" s="4">
        <v>39</v>
      </c>
      <c r="J9" s="4">
        <v>35</v>
      </c>
      <c r="K9" s="4">
        <v>34</v>
      </c>
      <c r="L9" s="4">
        <v>358</v>
      </c>
    </row>
    <row r="10" spans="1:12" x14ac:dyDescent="0.3">
      <c r="A10" s="5" t="s">
        <v>76</v>
      </c>
      <c r="B10" s="4">
        <v>31</v>
      </c>
      <c r="C10" s="4">
        <v>14</v>
      </c>
      <c r="D10" s="4">
        <v>24</v>
      </c>
      <c r="E10" s="4">
        <v>35</v>
      </c>
      <c r="F10" s="4">
        <v>2</v>
      </c>
      <c r="G10" s="4">
        <v>30</v>
      </c>
      <c r="H10" s="4">
        <v>39</v>
      </c>
      <c r="I10" s="4">
        <v>35</v>
      </c>
      <c r="J10" s="4">
        <v>34</v>
      </c>
      <c r="K10" s="4">
        <v>17</v>
      </c>
      <c r="L10" s="4">
        <v>527</v>
      </c>
    </row>
    <row r="11" spans="1:12" x14ac:dyDescent="0.3">
      <c r="A11" s="5" t="s">
        <v>77</v>
      </c>
      <c r="B11" s="4">
        <v>13</v>
      </c>
      <c r="C11" s="4">
        <v>23</v>
      </c>
      <c r="D11" s="4">
        <v>35</v>
      </c>
      <c r="E11" s="4">
        <v>2</v>
      </c>
      <c r="F11" s="4">
        <v>31</v>
      </c>
      <c r="G11" s="4">
        <v>39</v>
      </c>
      <c r="H11" s="4">
        <v>35</v>
      </c>
      <c r="I11" s="4">
        <v>34</v>
      </c>
      <c r="J11" s="4">
        <v>17</v>
      </c>
      <c r="K11" s="4">
        <v>38</v>
      </c>
      <c r="L11" s="4">
        <v>458</v>
      </c>
    </row>
    <row r="12" spans="1:12" x14ac:dyDescent="0.3">
      <c r="A12" s="5" t="s">
        <v>78</v>
      </c>
      <c r="B12" s="4">
        <v>22</v>
      </c>
      <c r="C12" s="4">
        <v>35</v>
      </c>
      <c r="D12" s="4">
        <v>2</v>
      </c>
      <c r="E12" s="4">
        <v>32</v>
      </c>
      <c r="F12" s="4">
        <v>39</v>
      </c>
      <c r="G12" s="4">
        <v>35</v>
      </c>
      <c r="H12" s="4">
        <v>34</v>
      </c>
      <c r="I12" s="4">
        <v>16</v>
      </c>
      <c r="J12" s="4">
        <v>37</v>
      </c>
      <c r="K12" s="4">
        <v>27</v>
      </c>
      <c r="L12" s="4">
        <v>553</v>
      </c>
    </row>
    <row r="13" spans="1:12" x14ac:dyDescent="0.3">
      <c r="A13" s="5" t="s">
        <v>79</v>
      </c>
      <c r="B13" s="4">
        <v>35</v>
      </c>
      <c r="C13" s="4">
        <v>2</v>
      </c>
      <c r="D13" s="4">
        <v>31</v>
      </c>
      <c r="E13" s="4">
        <v>39</v>
      </c>
      <c r="F13" s="4">
        <v>36</v>
      </c>
      <c r="G13" s="4">
        <v>33</v>
      </c>
      <c r="H13" s="4">
        <v>17</v>
      </c>
      <c r="I13" s="4">
        <v>37</v>
      </c>
      <c r="J13" s="4">
        <v>27</v>
      </c>
      <c r="K13" s="4">
        <v>12</v>
      </c>
      <c r="L13" s="4">
        <v>545</v>
      </c>
    </row>
    <row r="14" spans="1:12" x14ac:dyDescent="0.3">
      <c r="A14" s="5" t="s">
        <v>80</v>
      </c>
      <c r="B14" s="4">
        <v>2</v>
      </c>
      <c r="C14" s="4">
        <v>30</v>
      </c>
      <c r="D14" s="4">
        <v>39</v>
      </c>
      <c r="E14" s="4">
        <v>36</v>
      </c>
      <c r="F14" s="4">
        <v>34</v>
      </c>
      <c r="G14" s="4">
        <v>17</v>
      </c>
      <c r="H14" s="4">
        <v>37</v>
      </c>
      <c r="I14" s="4">
        <v>26</v>
      </c>
      <c r="J14" s="4">
        <v>12</v>
      </c>
      <c r="K14" s="4">
        <v>4</v>
      </c>
      <c r="L14" s="4">
        <v>453</v>
      </c>
    </row>
    <row r="15" spans="1:12" x14ac:dyDescent="0.3">
      <c r="A15" s="5" t="s">
        <v>81</v>
      </c>
      <c r="B15" s="4">
        <v>30</v>
      </c>
      <c r="C15" s="4">
        <v>39</v>
      </c>
      <c r="D15" s="4">
        <v>36</v>
      </c>
      <c r="E15" s="4">
        <v>34</v>
      </c>
      <c r="F15" s="4">
        <v>17</v>
      </c>
      <c r="G15" s="4">
        <v>37</v>
      </c>
      <c r="H15" s="4">
        <v>27</v>
      </c>
      <c r="I15" s="4">
        <v>11</v>
      </c>
      <c r="J15" s="4">
        <v>4</v>
      </c>
      <c r="K15" s="4">
        <v>24</v>
      </c>
      <c r="L15" s="4">
        <v>359</v>
      </c>
    </row>
    <row r="16" spans="1:12" x14ac:dyDescent="0.3">
      <c r="A16" s="5" t="s">
        <v>82</v>
      </c>
      <c r="B16" s="4">
        <v>39</v>
      </c>
      <c r="C16" s="4">
        <v>36</v>
      </c>
      <c r="D16" s="4">
        <v>34</v>
      </c>
      <c r="E16" s="4">
        <v>18</v>
      </c>
      <c r="F16" s="4">
        <v>37</v>
      </c>
      <c r="G16" s="4">
        <v>26</v>
      </c>
      <c r="H16" s="4">
        <v>12</v>
      </c>
      <c r="I16" s="4">
        <v>4</v>
      </c>
      <c r="J16" s="4">
        <v>24</v>
      </c>
      <c r="K16" s="4">
        <v>11</v>
      </c>
      <c r="L16" s="4">
        <v>511</v>
      </c>
    </row>
    <row r="17" spans="1:12" x14ac:dyDescent="0.3">
      <c r="A17" s="5" t="s">
        <v>83</v>
      </c>
      <c r="B17" s="4">
        <v>36</v>
      </c>
      <c r="C17" s="4">
        <v>34</v>
      </c>
      <c r="D17" s="4">
        <v>18</v>
      </c>
      <c r="E17" s="4">
        <v>37</v>
      </c>
      <c r="F17" s="4">
        <v>27</v>
      </c>
      <c r="G17" s="4">
        <v>12</v>
      </c>
      <c r="H17" s="4">
        <v>5</v>
      </c>
      <c r="I17" s="4">
        <v>23</v>
      </c>
      <c r="J17" s="4">
        <v>11</v>
      </c>
      <c r="K17" s="4">
        <v>20</v>
      </c>
      <c r="L17" s="4">
        <v>357</v>
      </c>
    </row>
    <row r="18" spans="1:12" x14ac:dyDescent="0.3">
      <c r="A18" s="5" t="s">
        <v>84</v>
      </c>
      <c r="B18" s="4">
        <v>34</v>
      </c>
      <c r="C18" s="4">
        <v>17</v>
      </c>
      <c r="D18" s="4">
        <v>37</v>
      </c>
      <c r="E18" s="4">
        <v>28</v>
      </c>
      <c r="F18" s="4">
        <v>12</v>
      </c>
      <c r="G18" s="4">
        <v>5</v>
      </c>
      <c r="H18" s="4">
        <v>24</v>
      </c>
      <c r="I18" s="4">
        <v>10</v>
      </c>
      <c r="J18" s="4">
        <v>20</v>
      </c>
      <c r="K18" s="4">
        <v>23</v>
      </c>
      <c r="L18" s="4">
        <v>466</v>
      </c>
    </row>
    <row r="19" spans="1:12" x14ac:dyDescent="0.3">
      <c r="A19" s="5" t="s">
        <v>85</v>
      </c>
      <c r="B19" s="4">
        <v>16</v>
      </c>
      <c r="C19" s="4">
        <v>37</v>
      </c>
      <c r="D19" s="4">
        <v>27</v>
      </c>
      <c r="E19" s="4">
        <v>12</v>
      </c>
      <c r="F19" s="4">
        <v>5</v>
      </c>
      <c r="G19" s="4">
        <v>24</v>
      </c>
      <c r="H19" s="4">
        <v>11</v>
      </c>
      <c r="I19" s="4">
        <v>19</v>
      </c>
      <c r="J19" s="4">
        <v>23</v>
      </c>
      <c r="K19" s="4">
        <v>33</v>
      </c>
      <c r="L19" s="4">
        <v>405</v>
      </c>
    </row>
    <row r="20" spans="1:12" x14ac:dyDescent="0.3">
      <c r="A20" s="5" t="s">
        <v>86</v>
      </c>
      <c r="B20" s="4">
        <v>37</v>
      </c>
      <c r="C20" s="4">
        <v>26</v>
      </c>
      <c r="D20" s="4">
        <v>12</v>
      </c>
      <c r="E20" s="4">
        <v>5</v>
      </c>
      <c r="F20" s="4">
        <v>24</v>
      </c>
      <c r="G20" s="4">
        <v>11</v>
      </c>
      <c r="H20" s="4">
        <v>20</v>
      </c>
      <c r="I20" s="4">
        <v>22</v>
      </c>
      <c r="J20" s="4">
        <v>33</v>
      </c>
      <c r="K20" s="4">
        <v>29</v>
      </c>
      <c r="L20" s="4">
        <v>519</v>
      </c>
    </row>
    <row r="21" spans="1:12" x14ac:dyDescent="0.3">
      <c r="A21" s="5" t="s">
        <v>87</v>
      </c>
      <c r="B21" s="4">
        <v>26</v>
      </c>
      <c r="C21" s="4">
        <v>11</v>
      </c>
      <c r="D21" s="4">
        <v>5</v>
      </c>
      <c r="E21" s="4">
        <v>25</v>
      </c>
      <c r="F21" s="4">
        <v>11</v>
      </c>
      <c r="G21" s="4">
        <v>20</v>
      </c>
      <c r="H21" s="4">
        <v>23</v>
      </c>
      <c r="I21" s="4">
        <v>33</v>
      </c>
      <c r="J21" s="4">
        <v>29</v>
      </c>
      <c r="K21" s="4">
        <v>10</v>
      </c>
      <c r="L21" s="4">
        <v>353</v>
      </c>
    </row>
    <row r="22" spans="1:12" x14ac:dyDescent="0.3">
      <c r="A22" s="5" t="s">
        <v>88</v>
      </c>
      <c r="B22" s="4">
        <v>10</v>
      </c>
      <c r="C22" s="4">
        <v>4</v>
      </c>
      <c r="D22" s="4">
        <v>24</v>
      </c>
      <c r="E22" s="4">
        <v>11</v>
      </c>
      <c r="F22" s="4">
        <v>20</v>
      </c>
      <c r="G22" s="4">
        <v>23</v>
      </c>
      <c r="H22" s="4">
        <v>33</v>
      </c>
      <c r="I22" s="4">
        <v>28</v>
      </c>
      <c r="J22" s="4">
        <v>10</v>
      </c>
      <c r="K22" s="4">
        <v>17</v>
      </c>
      <c r="L22" s="4">
        <v>504</v>
      </c>
    </row>
    <row r="23" spans="1:12" x14ac:dyDescent="0.3">
      <c r="A23" s="5" t="s">
        <v>89</v>
      </c>
      <c r="B23" s="4">
        <v>4</v>
      </c>
      <c r="C23" s="4">
        <v>23</v>
      </c>
      <c r="D23" s="4">
        <v>11</v>
      </c>
      <c r="E23" s="4">
        <v>21</v>
      </c>
      <c r="F23" s="4">
        <v>23</v>
      </c>
      <c r="G23" s="4">
        <v>32</v>
      </c>
      <c r="H23" s="4">
        <v>29</v>
      </c>
      <c r="I23" s="4">
        <v>9</v>
      </c>
      <c r="J23" s="4">
        <v>17</v>
      </c>
      <c r="K23" s="4">
        <v>15</v>
      </c>
      <c r="L23" s="4">
        <v>339</v>
      </c>
    </row>
    <row r="24" spans="1:12" x14ac:dyDescent="0.3">
      <c r="A24" s="5" t="s">
        <v>90</v>
      </c>
      <c r="B24" s="4">
        <v>22</v>
      </c>
      <c r="C24" s="4">
        <v>10</v>
      </c>
      <c r="D24" s="4">
        <v>21</v>
      </c>
      <c r="E24" s="4">
        <v>24</v>
      </c>
      <c r="F24" s="4">
        <v>33</v>
      </c>
      <c r="G24" s="4">
        <v>28</v>
      </c>
      <c r="H24" s="4">
        <v>10</v>
      </c>
      <c r="I24" s="4">
        <v>16</v>
      </c>
      <c r="J24" s="4">
        <v>15</v>
      </c>
      <c r="K24" s="4">
        <v>7</v>
      </c>
      <c r="L24" s="4">
        <v>503</v>
      </c>
    </row>
    <row r="25" spans="1:12" x14ac:dyDescent="0.3">
      <c r="A25" s="5" t="s">
        <v>91</v>
      </c>
      <c r="B25" s="4">
        <v>9</v>
      </c>
      <c r="C25" s="4">
        <v>20</v>
      </c>
      <c r="D25" s="4">
        <v>23</v>
      </c>
      <c r="E25" s="4">
        <v>33</v>
      </c>
      <c r="F25" s="4">
        <v>29</v>
      </c>
      <c r="G25" s="4">
        <v>10</v>
      </c>
      <c r="H25" s="4">
        <v>17</v>
      </c>
      <c r="I25" s="4">
        <v>14</v>
      </c>
      <c r="J25" s="4">
        <v>7</v>
      </c>
      <c r="K25" s="4">
        <v>24</v>
      </c>
      <c r="L25" s="4">
        <v>330</v>
      </c>
    </row>
    <row r="26" spans="1:12" x14ac:dyDescent="0.3">
      <c r="A26" s="5" t="s">
        <v>92</v>
      </c>
      <c r="B26" s="4">
        <v>19</v>
      </c>
      <c r="C26" s="4">
        <v>22</v>
      </c>
      <c r="D26" s="4">
        <v>33</v>
      </c>
      <c r="E26" s="4">
        <v>30</v>
      </c>
      <c r="F26" s="4">
        <v>10</v>
      </c>
      <c r="G26" s="4">
        <v>17</v>
      </c>
      <c r="H26" s="4">
        <v>15</v>
      </c>
      <c r="I26" s="4">
        <v>6</v>
      </c>
      <c r="J26" s="4">
        <v>24</v>
      </c>
      <c r="K26" s="4">
        <v>9</v>
      </c>
      <c r="L26" s="4">
        <v>548</v>
      </c>
    </row>
    <row r="27" spans="1:12" x14ac:dyDescent="0.3">
      <c r="A27" s="5" t="s">
        <v>93</v>
      </c>
      <c r="B27" s="4">
        <v>21</v>
      </c>
      <c r="C27" s="4">
        <v>33</v>
      </c>
      <c r="D27" s="4">
        <v>29</v>
      </c>
      <c r="E27" s="4">
        <v>10</v>
      </c>
      <c r="F27" s="4">
        <v>17</v>
      </c>
      <c r="G27" s="4">
        <v>15</v>
      </c>
      <c r="H27" s="4">
        <v>7</v>
      </c>
      <c r="I27" s="4">
        <v>23</v>
      </c>
      <c r="J27" s="4">
        <v>9</v>
      </c>
      <c r="K27" s="4">
        <v>41</v>
      </c>
      <c r="L27" s="4">
        <v>515</v>
      </c>
    </row>
    <row r="28" spans="1:12" x14ac:dyDescent="0.3">
      <c r="A28" s="5" t="s">
        <v>94</v>
      </c>
      <c r="B28" s="4">
        <v>33</v>
      </c>
      <c r="C28" s="4">
        <v>28</v>
      </c>
      <c r="D28" s="4">
        <v>10</v>
      </c>
      <c r="E28" s="4">
        <v>18</v>
      </c>
      <c r="F28" s="4">
        <v>15</v>
      </c>
      <c r="G28" s="4">
        <v>7</v>
      </c>
      <c r="H28" s="4">
        <v>24</v>
      </c>
      <c r="I28" s="4">
        <v>8</v>
      </c>
      <c r="J28" s="4">
        <v>41</v>
      </c>
      <c r="K28" s="4">
        <v>2</v>
      </c>
      <c r="L28" s="4">
        <v>547</v>
      </c>
    </row>
    <row r="29" spans="1:12" x14ac:dyDescent="0.3">
      <c r="A29" s="5" t="s">
        <v>95</v>
      </c>
      <c r="B29" s="4">
        <v>28</v>
      </c>
      <c r="C29" s="4">
        <v>9</v>
      </c>
      <c r="D29" s="4">
        <v>18</v>
      </c>
      <c r="E29" s="4">
        <v>16</v>
      </c>
      <c r="F29" s="4">
        <v>7</v>
      </c>
      <c r="G29" s="4">
        <v>24</v>
      </c>
      <c r="H29" s="4">
        <v>9</v>
      </c>
      <c r="I29" s="4">
        <v>41</v>
      </c>
      <c r="J29" s="4">
        <v>2</v>
      </c>
      <c r="K29" s="4">
        <v>8</v>
      </c>
      <c r="L29" s="4">
        <v>466</v>
      </c>
    </row>
    <row r="30" spans="1:12" x14ac:dyDescent="0.3">
      <c r="A30" s="5" t="s">
        <v>96</v>
      </c>
      <c r="B30" s="4">
        <v>8</v>
      </c>
      <c r="C30" s="4">
        <v>17</v>
      </c>
      <c r="D30" s="4">
        <v>16</v>
      </c>
      <c r="E30" s="4">
        <v>7</v>
      </c>
      <c r="F30" s="4">
        <v>24</v>
      </c>
      <c r="G30" s="4">
        <v>9</v>
      </c>
      <c r="H30" s="4">
        <v>41</v>
      </c>
      <c r="I30" s="4">
        <v>2</v>
      </c>
      <c r="J30" s="4">
        <v>8</v>
      </c>
      <c r="K30" s="4">
        <v>14</v>
      </c>
      <c r="L30" s="4">
        <v>324</v>
      </c>
    </row>
    <row r="31" spans="1:12" x14ac:dyDescent="0.3">
      <c r="A31" s="5" t="s">
        <v>97</v>
      </c>
      <c r="B31" s="4">
        <v>16</v>
      </c>
      <c r="C31" s="4">
        <v>15</v>
      </c>
      <c r="D31" s="4">
        <v>7</v>
      </c>
      <c r="E31" s="4">
        <v>25</v>
      </c>
      <c r="F31" s="4">
        <v>9</v>
      </c>
      <c r="G31" s="4">
        <v>41</v>
      </c>
      <c r="H31" s="4">
        <v>3</v>
      </c>
      <c r="I31" s="4">
        <v>7</v>
      </c>
      <c r="J31" s="4">
        <v>14</v>
      </c>
      <c r="K31" s="4">
        <v>19</v>
      </c>
      <c r="L31" s="4">
        <v>560</v>
      </c>
    </row>
    <row r="32" spans="1:12" x14ac:dyDescent="0.3">
      <c r="A32" s="5" t="s">
        <v>98</v>
      </c>
      <c r="B32" s="4">
        <v>14</v>
      </c>
      <c r="C32" s="4">
        <v>6</v>
      </c>
      <c r="D32" s="4">
        <v>24</v>
      </c>
      <c r="E32" s="4">
        <v>9</v>
      </c>
      <c r="F32" s="4">
        <v>41</v>
      </c>
      <c r="G32" s="4">
        <v>3</v>
      </c>
      <c r="H32" s="4">
        <v>8</v>
      </c>
      <c r="I32" s="4">
        <v>13</v>
      </c>
      <c r="J32" s="4">
        <v>19</v>
      </c>
      <c r="K32" s="4">
        <v>40</v>
      </c>
      <c r="L32" s="4">
        <v>600</v>
      </c>
    </row>
    <row r="33" spans="1:12" x14ac:dyDescent="0.3">
      <c r="A33" s="5" t="s">
        <v>99</v>
      </c>
      <c r="B33" s="4">
        <v>5</v>
      </c>
      <c r="C33" s="4">
        <v>23</v>
      </c>
      <c r="D33" s="4">
        <v>9</v>
      </c>
      <c r="E33" s="4">
        <v>41</v>
      </c>
      <c r="F33" s="4">
        <v>3</v>
      </c>
      <c r="G33" s="4">
        <v>8</v>
      </c>
      <c r="H33" s="4">
        <v>14</v>
      </c>
      <c r="I33" s="4">
        <v>18</v>
      </c>
      <c r="J33" s="4">
        <v>39</v>
      </c>
      <c r="K33" s="4">
        <v>1</v>
      </c>
      <c r="L33" s="4">
        <v>563</v>
      </c>
    </row>
    <row r="34" spans="1:12" x14ac:dyDescent="0.3">
      <c r="A34" s="5" t="s">
        <v>100</v>
      </c>
      <c r="B34" s="4">
        <v>22</v>
      </c>
      <c r="C34" s="4">
        <v>8</v>
      </c>
      <c r="D34" s="4">
        <v>41</v>
      </c>
      <c r="E34" s="4">
        <v>3</v>
      </c>
      <c r="F34" s="4">
        <v>8</v>
      </c>
      <c r="G34" s="4">
        <v>14</v>
      </c>
      <c r="H34" s="4">
        <v>19</v>
      </c>
      <c r="I34" s="4">
        <v>39</v>
      </c>
      <c r="J34" s="4">
        <v>1</v>
      </c>
      <c r="K34" s="4">
        <v>16</v>
      </c>
      <c r="L34" s="4">
        <v>515</v>
      </c>
    </row>
    <row r="35" spans="1:12" x14ac:dyDescent="0.3">
      <c r="A35" s="5" t="s">
        <v>101</v>
      </c>
      <c r="B35" s="4">
        <v>7</v>
      </c>
      <c r="C35" s="4">
        <v>41</v>
      </c>
      <c r="D35" s="4">
        <v>3</v>
      </c>
      <c r="E35" s="4">
        <v>8</v>
      </c>
      <c r="F35" s="4">
        <v>14</v>
      </c>
      <c r="G35" s="4">
        <v>19</v>
      </c>
      <c r="H35" s="4">
        <v>39</v>
      </c>
      <c r="I35" s="4">
        <v>1</v>
      </c>
      <c r="J35" s="4">
        <v>16</v>
      </c>
      <c r="K35" s="4">
        <v>27</v>
      </c>
      <c r="L35" s="4">
        <v>541</v>
      </c>
    </row>
    <row r="36" spans="1:12" x14ac:dyDescent="0.3">
      <c r="A36" s="5" t="s">
        <v>102</v>
      </c>
      <c r="B36" s="4">
        <v>41</v>
      </c>
      <c r="C36" s="4">
        <v>3</v>
      </c>
      <c r="D36" s="4">
        <v>8</v>
      </c>
      <c r="E36" s="4">
        <v>14</v>
      </c>
      <c r="F36" s="4">
        <v>19</v>
      </c>
      <c r="G36" s="4">
        <v>39</v>
      </c>
      <c r="H36" s="4">
        <v>1</v>
      </c>
      <c r="I36" s="4">
        <v>15</v>
      </c>
      <c r="J36" s="4">
        <v>27</v>
      </c>
      <c r="K36" s="4">
        <v>13</v>
      </c>
      <c r="L36" s="4">
        <v>424</v>
      </c>
    </row>
    <row r="37" spans="1:12" x14ac:dyDescent="0.3">
      <c r="A37" s="5" t="s">
        <v>103</v>
      </c>
      <c r="B37" s="4">
        <v>3</v>
      </c>
      <c r="C37" s="4">
        <v>7</v>
      </c>
      <c r="D37" s="4">
        <v>14</v>
      </c>
      <c r="E37" s="4">
        <v>20</v>
      </c>
      <c r="F37" s="4">
        <v>39</v>
      </c>
      <c r="G37" s="4">
        <v>1</v>
      </c>
      <c r="H37" s="4">
        <v>16</v>
      </c>
      <c r="I37" s="4">
        <v>26</v>
      </c>
      <c r="J37" s="4">
        <v>13</v>
      </c>
      <c r="K37" s="4">
        <v>42</v>
      </c>
      <c r="L37" s="4">
        <v>320</v>
      </c>
    </row>
    <row r="38" spans="1:12" x14ac:dyDescent="0.3">
      <c r="A38" s="5" t="s">
        <v>104</v>
      </c>
      <c r="B38" s="4">
        <v>6</v>
      </c>
      <c r="C38" s="4">
        <v>13</v>
      </c>
      <c r="D38" s="4">
        <v>20</v>
      </c>
      <c r="E38" s="4">
        <v>39</v>
      </c>
      <c r="F38" s="4">
        <v>1</v>
      </c>
      <c r="G38" s="4">
        <v>16</v>
      </c>
      <c r="H38" s="4">
        <v>27</v>
      </c>
      <c r="I38" s="4">
        <v>12</v>
      </c>
      <c r="J38" s="4">
        <v>42</v>
      </c>
      <c r="K38" s="4">
        <v>21</v>
      </c>
      <c r="L38" s="4">
        <v>450</v>
      </c>
    </row>
    <row r="39" spans="1:12" x14ac:dyDescent="0.3">
      <c r="A39" s="5" t="s">
        <v>105</v>
      </c>
      <c r="B39" s="4">
        <v>12</v>
      </c>
      <c r="C39" s="4">
        <v>19</v>
      </c>
      <c r="D39" s="4">
        <v>39</v>
      </c>
      <c r="E39" s="4">
        <v>1</v>
      </c>
      <c r="F39" s="4">
        <v>16</v>
      </c>
      <c r="G39" s="4">
        <v>26</v>
      </c>
      <c r="H39" s="4">
        <v>13</v>
      </c>
      <c r="I39" s="4">
        <v>42</v>
      </c>
      <c r="J39" s="4">
        <v>21</v>
      </c>
      <c r="K39" s="4">
        <v>31</v>
      </c>
      <c r="L39" s="4">
        <v>487</v>
      </c>
    </row>
    <row r="40" spans="1:12" x14ac:dyDescent="0.3">
      <c r="A40" s="5" t="s">
        <v>106</v>
      </c>
      <c r="B40" s="4">
        <v>18</v>
      </c>
      <c r="C40" s="4">
        <v>39</v>
      </c>
      <c r="D40" s="4">
        <v>1</v>
      </c>
      <c r="E40" s="4">
        <v>17</v>
      </c>
      <c r="F40" s="4">
        <v>27</v>
      </c>
      <c r="G40" s="4">
        <v>13</v>
      </c>
      <c r="H40" s="4">
        <v>42</v>
      </c>
      <c r="I40" s="4">
        <v>20</v>
      </c>
      <c r="J40" s="4">
        <v>31</v>
      </c>
      <c r="K40" s="4">
        <v>39</v>
      </c>
      <c r="L40" s="4">
        <v>388</v>
      </c>
    </row>
    <row r="41" spans="1:12" x14ac:dyDescent="0.3">
      <c r="A41" s="5" t="s">
        <v>107</v>
      </c>
      <c r="B41" s="4">
        <v>39</v>
      </c>
      <c r="C41" s="4">
        <v>1</v>
      </c>
      <c r="D41" s="4">
        <v>17</v>
      </c>
      <c r="E41" s="4">
        <v>28</v>
      </c>
      <c r="F41" s="4">
        <v>13</v>
      </c>
      <c r="G41" s="4">
        <v>42</v>
      </c>
      <c r="H41" s="4">
        <v>21</v>
      </c>
      <c r="I41" s="4">
        <v>30</v>
      </c>
      <c r="J41" s="4">
        <v>38</v>
      </c>
      <c r="K41" s="4">
        <v>6</v>
      </c>
      <c r="L41" s="4">
        <v>305</v>
      </c>
    </row>
    <row r="42" spans="1:12" x14ac:dyDescent="0.3">
      <c r="A42" s="5" t="s">
        <v>108</v>
      </c>
      <c r="B42" s="4">
        <v>1</v>
      </c>
      <c r="C42" s="4">
        <v>16</v>
      </c>
      <c r="D42" s="4">
        <v>27</v>
      </c>
      <c r="E42" s="4">
        <v>13</v>
      </c>
      <c r="F42" s="4">
        <v>42</v>
      </c>
      <c r="G42" s="4">
        <v>21</v>
      </c>
      <c r="H42" s="4">
        <v>30</v>
      </c>
      <c r="I42" s="4">
        <v>38</v>
      </c>
      <c r="J42" s="4">
        <v>6</v>
      </c>
      <c r="K42" s="4">
        <v>3</v>
      </c>
      <c r="L42" s="4">
        <v>466</v>
      </c>
    </row>
    <row r="43" spans="1:12" x14ac:dyDescent="0.3">
      <c r="A43" s="5" t="s">
        <v>109</v>
      </c>
      <c r="B43" s="4">
        <v>15</v>
      </c>
      <c r="C43" s="4">
        <v>26</v>
      </c>
      <c r="D43" s="4">
        <v>13</v>
      </c>
      <c r="E43" s="4">
        <v>42</v>
      </c>
      <c r="F43" s="4">
        <v>21</v>
      </c>
      <c r="G43" s="4">
        <v>29</v>
      </c>
      <c r="H43" s="4">
        <v>38</v>
      </c>
      <c r="I43" s="4">
        <v>5</v>
      </c>
      <c r="J43" s="4">
        <v>3</v>
      </c>
      <c r="K43" s="4">
        <v>21</v>
      </c>
      <c r="L43" s="4">
        <v>472</v>
      </c>
    </row>
    <row r="44" spans="1:12" x14ac:dyDescent="0.3">
      <c r="A44" s="5" t="s">
        <v>110</v>
      </c>
      <c r="B44" s="4">
        <v>26</v>
      </c>
      <c r="C44" s="4">
        <v>12</v>
      </c>
      <c r="D44" s="4">
        <v>42</v>
      </c>
      <c r="E44" s="4">
        <v>22</v>
      </c>
      <c r="F44" s="4">
        <v>30</v>
      </c>
      <c r="G44" s="4">
        <v>38</v>
      </c>
      <c r="H44" s="4">
        <v>6</v>
      </c>
      <c r="I44" s="4">
        <v>3</v>
      </c>
      <c r="J44" s="4">
        <v>21</v>
      </c>
      <c r="K44" s="4">
        <v>32</v>
      </c>
      <c r="L44" s="4">
        <v>389</v>
      </c>
    </row>
    <row r="45" spans="1:12" x14ac:dyDescent="0.3">
      <c r="A45" s="5" t="s">
        <v>111</v>
      </c>
      <c r="B45" s="4">
        <v>11</v>
      </c>
      <c r="C45" s="4">
        <v>42</v>
      </c>
      <c r="D45" s="4">
        <v>22</v>
      </c>
      <c r="E45" s="4">
        <v>31</v>
      </c>
      <c r="F45" s="4">
        <v>38</v>
      </c>
      <c r="G45" s="4">
        <v>6</v>
      </c>
      <c r="H45" s="4">
        <v>4</v>
      </c>
      <c r="I45" s="4">
        <v>20</v>
      </c>
      <c r="J45" s="4">
        <v>32</v>
      </c>
      <c r="K45" s="4">
        <v>37</v>
      </c>
      <c r="L45" s="4">
        <v>391</v>
      </c>
    </row>
    <row r="46" spans="1:12" x14ac:dyDescent="0.3">
      <c r="A46" s="5" t="s">
        <v>112</v>
      </c>
      <c r="B46" s="4">
        <v>42</v>
      </c>
      <c r="C46" s="4">
        <v>21</v>
      </c>
      <c r="D46" s="4">
        <v>30</v>
      </c>
      <c r="E46" s="4">
        <v>38</v>
      </c>
      <c r="F46" s="4">
        <v>6</v>
      </c>
      <c r="G46" s="4">
        <v>4</v>
      </c>
      <c r="H46" s="4">
        <v>21</v>
      </c>
      <c r="I46" s="4">
        <v>31</v>
      </c>
      <c r="J46" s="4">
        <v>36</v>
      </c>
      <c r="K46" s="4">
        <v>26</v>
      </c>
      <c r="L46" s="4">
        <v>431</v>
      </c>
    </row>
    <row r="47" spans="1:12" x14ac:dyDescent="0.3">
      <c r="A47" s="5" t="s">
        <v>113</v>
      </c>
      <c r="B47" s="4">
        <v>20</v>
      </c>
      <c r="C47" s="4">
        <v>29</v>
      </c>
      <c r="D47" s="4">
        <v>38</v>
      </c>
      <c r="E47" s="4">
        <v>6</v>
      </c>
      <c r="F47" s="4">
        <v>4</v>
      </c>
      <c r="G47" s="4">
        <v>21</v>
      </c>
      <c r="H47" s="4">
        <v>31</v>
      </c>
      <c r="I47" s="4">
        <v>36</v>
      </c>
      <c r="J47" s="4">
        <v>26</v>
      </c>
      <c r="K47" s="4">
        <v>30</v>
      </c>
      <c r="L47" s="4">
        <v>348</v>
      </c>
    </row>
    <row r="48" spans="1:12" x14ac:dyDescent="0.3">
      <c r="A48" s="5" t="s">
        <v>114</v>
      </c>
      <c r="B48" s="4">
        <v>29</v>
      </c>
      <c r="C48" s="4">
        <v>38</v>
      </c>
      <c r="D48" s="4">
        <v>6</v>
      </c>
      <c r="E48" s="4">
        <v>4</v>
      </c>
      <c r="F48" s="4">
        <v>21</v>
      </c>
      <c r="G48" s="4">
        <v>30</v>
      </c>
      <c r="H48" s="4">
        <v>36</v>
      </c>
      <c r="I48" s="4">
        <v>25</v>
      </c>
      <c r="J48" s="4">
        <v>30</v>
      </c>
      <c r="K48" s="4">
        <v>4</v>
      </c>
      <c r="L48" s="4">
        <v>496</v>
      </c>
    </row>
    <row r="49" spans="1:12" x14ac:dyDescent="0.3">
      <c r="A49" s="5" t="s">
        <v>115</v>
      </c>
      <c r="B49" s="4">
        <v>38</v>
      </c>
      <c r="C49" s="4">
        <v>5</v>
      </c>
      <c r="D49" s="4">
        <v>4</v>
      </c>
      <c r="E49" s="4">
        <v>22</v>
      </c>
      <c r="F49" s="4">
        <v>31</v>
      </c>
      <c r="G49" s="4">
        <v>36</v>
      </c>
      <c r="H49" s="4">
        <v>26</v>
      </c>
      <c r="I49" s="4">
        <v>29</v>
      </c>
      <c r="J49" s="4">
        <v>4</v>
      </c>
      <c r="K49" s="4">
        <v>35</v>
      </c>
      <c r="L49" s="4">
        <v>589</v>
      </c>
    </row>
    <row r="51" spans="1:12" ht="28.8" x14ac:dyDescent="0.3">
      <c r="A51" s="4" t="s">
        <v>116</v>
      </c>
      <c r="B51" s="5" t="s">
        <v>63</v>
      </c>
      <c r="C51" s="5" t="s">
        <v>64</v>
      </c>
      <c r="D51" s="5" t="s">
        <v>65</v>
      </c>
      <c r="E51" s="5" t="s">
        <v>66</v>
      </c>
      <c r="F51" s="5" t="s">
        <v>67</v>
      </c>
      <c r="G51" s="5" t="s">
        <v>68</v>
      </c>
      <c r="H51" s="5" t="s">
        <v>69</v>
      </c>
      <c r="I51" s="5" t="s">
        <v>70</v>
      </c>
      <c r="J51" s="5" t="s">
        <v>71</v>
      </c>
      <c r="K51" s="5" t="s">
        <v>72</v>
      </c>
    </row>
    <row r="52" spans="1:12" ht="43.2" x14ac:dyDescent="0.3">
      <c r="A52" s="5" t="s">
        <v>117</v>
      </c>
      <c r="B52" s="4" t="s">
        <v>291</v>
      </c>
      <c r="C52" s="4" t="s">
        <v>292</v>
      </c>
      <c r="D52" s="4" t="s">
        <v>293</v>
      </c>
      <c r="E52" s="4" t="s">
        <v>294</v>
      </c>
      <c r="F52" s="4" t="s">
        <v>295</v>
      </c>
      <c r="G52" s="4" t="s">
        <v>296</v>
      </c>
      <c r="H52" s="4" t="s">
        <v>297</v>
      </c>
      <c r="I52" s="4" t="s">
        <v>298</v>
      </c>
      <c r="J52" s="4" t="s">
        <v>299</v>
      </c>
      <c r="K52" s="4" t="s">
        <v>300</v>
      </c>
    </row>
    <row r="53" spans="1:12" ht="43.2" x14ac:dyDescent="0.3">
      <c r="A53" s="5" t="s">
        <v>128</v>
      </c>
      <c r="B53" s="4" t="s">
        <v>291</v>
      </c>
      <c r="C53" s="4" t="s">
        <v>292</v>
      </c>
      <c r="D53" s="4" t="s">
        <v>293</v>
      </c>
      <c r="E53" s="4" t="s">
        <v>294</v>
      </c>
      <c r="F53" s="4" t="s">
        <v>295</v>
      </c>
      <c r="G53" s="4" t="s">
        <v>296</v>
      </c>
      <c r="H53" s="4" t="s">
        <v>297</v>
      </c>
      <c r="I53" s="4" t="s">
        <v>298</v>
      </c>
      <c r="J53" s="4" t="s">
        <v>301</v>
      </c>
      <c r="K53" s="4" t="s">
        <v>302</v>
      </c>
    </row>
    <row r="54" spans="1:12" ht="43.2" x14ac:dyDescent="0.3">
      <c r="A54" s="5" t="s">
        <v>129</v>
      </c>
      <c r="B54" s="4" t="s">
        <v>303</v>
      </c>
      <c r="C54" s="4" t="s">
        <v>304</v>
      </c>
      <c r="D54" s="4" t="s">
        <v>305</v>
      </c>
      <c r="E54" s="4" t="s">
        <v>306</v>
      </c>
      <c r="F54" s="4" t="s">
        <v>307</v>
      </c>
      <c r="G54" s="4" t="s">
        <v>296</v>
      </c>
      <c r="H54" s="4" t="s">
        <v>308</v>
      </c>
      <c r="I54" s="4" t="s">
        <v>298</v>
      </c>
      <c r="J54" s="4" t="s">
        <v>301</v>
      </c>
      <c r="K54" s="4" t="s">
        <v>309</v>
      </c>
    </row>
    <row r="55" spans="1:12" ht="43.2" x14ac:dyDescent="0.3">
      <c r="A55" s="5" t="s">
        <v>137</v>
      </c>
      <c r="B55" s="4" t="s">
        <v>303</v>
      </c>
      <c r="C55" s="4" t="s">
        <v>304</v>
      </c>
      <c r="D55" s="4" t="s">
        <v>305</v>
      </c>
      <c r="E55" s="4" t="s">
        <v>306</v>
      </c>
      <c r="F55" s="4" t="s">
        <v>307</v>
      </c>
      <c r="G55" s="4" t="s">
        <v>296</v>
      </c>
      <c r="H55" s="4" t="s">
        <v>310</v>
      </c>
      <c r="I55" s="4" t="s">
        <v>298</v>
      </c>
      <c r="J55" s="4" t="s">
        <v>301</v>
      </c>
      <c r="K55" s="4" t="s">
        <v>309</v>
      </c>
    </row>
    <row r="56" spans="1:12" ht="43.2" x14ac:dyDescent="0.3">
      <c r="A56" s="5" t="s">
        <v>138</v>
      </c>
      <c r="B56" s="4" t="s">
        <v>303</v>
      </c>
      <c r="C56" s="4" t="s">
        <v>304</v>
      </c>
      <c r="D56" s="4" t="s">
        <v>311</v>
      </c>
      <c r="E56" s="4" t="s">
        <v>306</v>
      </c>
      <c r="F56" s="4" t="s">
        <v>307</v>
      </c>
      <c r="G56" s="4" t="s">
        <v>296</v>
      </c>
      <c r="H56" s="4" t="s">
        <v>310</v>
      </c>
      <c r="I56" s="4" t="s">
        <v>298</v>
      </c>
      <c r="J56" s="4" t="s">
        <v>312</v>
      </c>
      <c r="K56" s="4" t="s">
        <v>313</v>
      </c>
    </row>
    <row r="57" spans="1:12" ht="43.2" x14ac:dyDescent="0.3">
      <c r="A57" s="5" t="s">
        <v>142</v>
      </c>
      <c r="B57" s="4" t="s">
        <v>303</v>
      </c>
      <c r="C57" s="4" t="s">
        <v>314</v>
      </c>
      <c r="D57" s="4" t="s">
        <v>311</v>
      </c>
      <c r="E57" s="4" t="s">
        <v>315</v>
      </c>
      <c r="F57" s="4" t="s">
        <v>307</v>
      </c>
      <c r="G57" s="4" t="s">
        <v>316</v>
      </c>
      <c r="H57" s="4" t="s">
        <v>310</v>
      </c>
      <c r="I57" s="4" t="s">
        <v>298</v>
      </c>
      <c r="J57" s="4" t="s">
        <v>317</v>
      </c>
      <c r="K57" s="4" t="s">
        <v>313</v>
      </c>
    </row>
    <row r="58" spans="1:12" ht="43.2" x14ac:dyDescent="0.3">
      <c r="A58" s="5" t="s">
        <v>144</v>
      </c>
      <c r="B58" s="4" t="s">
        <v>303</v>
      </c>
      <c r="C58" s="4" t="s">
        <v>318</v>
      </c>
      <c r="D58" s="4" t="s">
        <v>311</v>
      </c>
      <c r="E58" s="4" t="s">
        <v>315</v>
      </c>
      <c r="F58" s="4" t="s">
        <v>319</v>
      </c>
      <c r="G58" s="4" t="s">
        <v>316</v>
      </c>
      <c r="H58" s="4" t="s">
        <v>310</v>
      </c>
      <c r="I58" s="4" t="s">
        <v>298</v>
      </c>
      <c r="J58" s="4" t="s">
        <v>317</v>
      </c>
      <c r="K58" s="4" t="s">
        <v>313</v>
      </c>
    </row>
    <row r="59" spans="1:12" ht="43.2" x14ac:dyDescent="0.3">
      <c r="A59" s="5" t="s">
        <v>149</v>
      </c>
      <c r="B59" s="4" t="s">
        <v>303</v>
      </c>
      <c r="C59" s="4" t="s">
        <v>318</v>
      </c>
      <c r="D59" s="4" t="s">
        <v>311</v>
      </c>
      <c r="E59" s="4" t="s">
        <v>315</v>
      </c>
      <c r="F59" s="4" t="s">
        <v>319</v>
      </c>
      <c r="G59" s="4" t="s">
        <v>320</v>
      </c>
      <c r="H59" s="4" t="s">
        <v>310</v>
      </c>
      <c r="I59" s="4" t="s">
        <v>298</v>
      </c>
      <c r="J59" s="4" t="s">
        <v>317</v>
      </c>
      <c r="K59" s="4" t="s">
        <v>313</v>
      </c>
    </row>
    <row r="60" spans="1:12" ht="43.2" x14ac:dyDescent="0.3">
      <c r="A60" s="5" t="s">
        <v>150</v>
      </c>
      <c r="B60" s="4" t="s">
        <v>303</v>
      </c>
      <c r="C60" s="4" t="s">
        <v>318</v>
      </c>
      <c r="D60" s="4" t="s">
        <v>311</v>
      </c>
      <c r="E60" s="4" t="s">
        <v>315</v>
      </c>
      <c r="F60" s="4" t="s">
        <v>319</v>
      </c>
      <c r="G60" s="4" t="s">
        <v>320</v>
      </c>
      <c r="H60" s="4" t="s">
        <v>310</v>
      </c>
      <c r="I60" s="4" t="s">
        <v>321</v>
      </c>
      <c r="J60" s="4" t="s">
        <v>317</v>
      </c>
      <c r="K60" s="4" t="s">
        <v>313</v>
      </c>
    </row>
    <row r="61" spans="1:12" ht="43.2" x14ac:dyDescent="0.3">
      <c r="A61" s="5" t="s">
        <v>152</v>
      </c>
      <c r="B61" s="4" t="s">
        <v>303</v>
      </c>
      <c r="C61" s="4" t="s">
        <v>318</v>
      </c>
      <c r="D61" s="4" t="s">
        <v>311</v>
      </c>
      <c r="E61" s="4" t="s">
        <v>315</v>
      </c>
      <c r="F61" s="4" t="s">
        <v>319</v>
      </c>
      <c r="G61" s="4" t="s">
        <v>320</v>
      </c>
      <c r="H61" s="4" t="s">
        <v>310</v>
      </c>
      <c r="I61" s="4" t="s">
        <v>321</v>
      </c>
      <c r="J61" s="4" t="s">
        <v>317</v>
      </c>
      <c r="K61" s="4" t="s">
        <v>322</v>
      </c>
    </row>
    <row r="62" spans="1:12" ht="43.2" x14ac:dyDescent="0.3">
      <c r="A62" s="5" t="s">
        <v>153</v>
      </c>
      <c r="B62" s="4" t="s">
        <v>303</v>
      </c>
      <c r="C62" s="4" t="s">
        <v>323</v>
      </c>
      <c r="D62" s="4" t="s">
        <v>311</v>
      </c>
      <c r="E62" s="4" t="s">
        <v>315</v>
      </c>
      <c r="F62" s="4" t="s">
        <v>324</v>
      </c>
      <c r="G62" s="4" t="s">
        <v>320</v>
      </c>
      <c r="H62" s="4" t="s">
        <v>325</v>
      </c>
      <c r="I62" s="4" t="s">
        <v>326</v>
      </c>
      <c r="J62" s="4" t="s">
        <v>317</v>
      </c>
      <c r="K62" s="4" t="s">
        <v>322</v>
      </c>
    </row>
    <row r="63" spans="1:12" ht="43.2" x14ac:dyDescent="0.3">
      <c r="A63" s="5" t="s">
        <v>157</v>
      </c>
      <c r="B63" s="4" t="s">
        <v>303</v>
      </c>
      <c r="C63" s="4" t="s">
        <v>323</v>
      </c>
      <c r="D63" s="4" t="s">
        <v>311</v>
      </c>
      <c r="E63" s="4" t="s">
        <v>327</v>
      </c>
      <c r="F63" s="4" t="s">
        <v>324</v>
      </c>
      <c r="G63" s="4" t="s">
        <v>320</v>
      </c>
      <c r="H63" s="4" t="s">
        <v>328</v>
      </c>
      <c r="I63" s="4" t="s">
        <v>329</v>
      </c>
      <c r="J63" s="4" t="s">
        <v>317</v>
      </c>
      <c r="K63" s="4" t="s">
        <v>322</v>
      </c>
    </row>
    <row r="64" spans="1:12" ht="43.2" x14ac:dyDescent="0.3">
      <c r="A64" s="5" t="s">
        <v>158</v>
      </c>
      <c r="B64" s="4" t="s">
        <v>303</v>
      </c>
      <c r="C64" s="4" t="s">
        <v>323</v>
      </c>
      <c r="D64" s="4" t="s">
        <v>311</v>
      </c>
      <c r="E64" s="4" t="s">
        <v>257</v>
      </c>
      <c r="F64" s="4" t="s">
        <v>257</v>
      </c>
      <c r="G64" s="4" t="s">
        <v>320</v>
      </c>
      <c r="H64" s="4" t="s">
        <v>330</v>
      </c>
      <c r="I64" s="4" t="s">
        <v>329</v>
      </c>
      <c r="J64" s="4" t="s">
        <v>317</v>
      </c>
      <c r="K64" s="4" t="s">
        <v>331</v>
      </c>
    </row>
    <row r="65" spans="1:11" ht="43.2" x14ac:dyDescent="0.3">
      <c r="A65" s="5" t="s">
        <v>160</v>
      </c>
      <c r="B65" s="4" t="s">
        <v>303</v>
      </c>
      <c r="C65" s="4" t="s">
        <v>323</v>
      </c>
      <c r="D65" s="4" t="s">
        <v>311</v>
      </c>
      <c r="E65" s="4" t="s">
        <v>257</v>
      </c>
      <c r="F65" s="4" t="s">
        <v>257</v>
      </c>
      <c r="G65" s="4" t="s">
        <v>320</v>
      </c>
      <c r="H65" s="4" t="s">
        <v>330</v>
      </c>
      <c r="I65" s="4" t="s">
        <v>329</v>
      </c>
      <c r="J65" s="4" t="s">
        <v>317</v>
      </c>
      <c r="K65" s="4" t="s">
        <v>331</v>
      </c>
    </row>
    <row r="66" spans="1:11" ht="43.2" x14ac:dyDescent="0.3">
      <c r="A66" s="5" t="s">
        <v>161</v>
      </c>
      <c r="B66" s="4" t="s">
        <v>303</v>
      </c>
      <c r="C66" s="4" t="s">
        <v>323</v>
      </c>
      <c r="D66" s="4" t="s">
        <v>311</v>
      </c>
      <c r="E66" s="4" t="s">
        <v>257</v>
      </c>
      <c r="F66" s="4" t="s">
        <v>257</v>
      </c>
      <c r="G66" s="4" t="s">
        <v>320</v>
      </c>
      <c r="H66" s="4" t="s">
        <v>330</v>
      </c>
      <c r="I66" s="4" t="s">
        <v>332</v>
      </c>
      <c r="J66" s="4" t="s">
        <v>317</v>
      </c>
      <c r="K66" s="4" t="s">
        <v>331</v>
      </c>
    </row>
    <row r="67" spans="1:11" ht="43.2" x14ac:dyDescent="0.3">
      <c r="A67" s="5" t="s">
        <v>162</v>
      </c>
      <c r="B67" s="4" t="s">
        <v>303</v>
      </c>
      <c r="C67" s="4" t="s">
        <v>323</v>
      </c>
      <c r="D67" s="4" t="s">
        <v>311</v>
      </c>
      <c r="E67" s="4" t="s">
        <v>257</v>
      </c>
      <c r="F67" s="4" t="s">
        <v>257</v>
      </c>
      <c r="G67" s="4" t="s">
        <v>320</v>
      </c>
      <c r="H67" s="4" t="s">
        <v>333</v>
      </c>
      <c r="I67" s="4" t="s">
        <v>332</v>
      </c>
      <c r="J67" s="4" t="s">
        <v>317</v>
      </c>
      <c r="K67" s="4" t="s">
        <v>331</v>
      </c>
    </row>
    <row r="68" spans="1:11" ht="43.2" x14ac:dyDescent="0.3">
      <c r="A68" s="5" t="s">
        <v>163</v>
      </c>
      <c r="B68" s="4" t="s">
        <v>303</v>
      </c>
      <c r="C68" s="4" t="s">
        <v>323</v>
      </c>
      <c r="D68" s="4" t="s">
        <v>311</v>
      </c>
      <c r="E68" s="4" t="s">
        <v>257</v>
      </c>
      <c r="F68" s="4" t="s">
        <v>257</v>
      </c>
      <c r="G68" s="4" t="s">
        <v>320</v>
      </c>
      <c r="H68" s="4" t="s">
        <v>333</v>
      </c>
      <c r="I68" s="4" t="s">
        <v>332</v>
      </c>
      <c r="J68" s="4" t="s">
        <v>317</v>
      </c>
      <c r="K68" s="4" t="s">
        <v>331</v>
      </c>
    </row>
    <row r="69" spans="1:11" ht="43.2" x14ac:dyDescent="0.3">
      <c r="A69" s="5" t="s">
        <v>164</v>
      </c>
      <c r="B69" s="4" t="s">
        <v>303</v>
      </c>
      <c r="C69" s="4" t="s">
        <v>323</v>
      </c>
      <c r="D69" s="4" t="s">
        <v>311</v>
      </c>
      <c r="E69" s="4" t="s">
        <v>257</v>
      </c>
      <c r="F69" s="4" t="s">
        <v>257</v>
      </c>
      <c r="G69" s="4" t="s">
        <v>320</v>
      </c>
      <c r="H69" s="4" t="s">
        <v>333</v>
      </c>
      <c r="I69" s="4" t="s">
        <v>334</v>
      </c>
      <c r="J69" s="4" t="s">
        <v>317</v>
      </c>
      <c r="K69" s="4" t="s">
        <v>331</v>
      </c>
    </row>
    <row r="70" spans="1:11" ht="43.2" x14ac:dyDescent="0.3">
      <c r="A70" s="5" t="s">
        <v>165</v>
      </c>
      <c r="B70" s="4" t="s">
        <v>303</v>
      </c>
      <c r="C70" s="4" t="s">
        <v>323</v>
      </c>
      <c r="D70" s="4" t="s">
        <v>311</v>
      </c>
      <c r="E70" s="4" t="s">
        <v>257</v>
      </c>
      <c r="F70" s="4" t="s">
        <v>257</v>
      </c>
      <c r="G70" s="4" t="s">
        <v>320</v>
      </c>
      <c r="H70" s="4" t="s">
        <v>333</v>
      </c>
      <c r="I70" s="4" t="s">
        <v>334</v>
      </c>
      <c r="J70" s="4" t="s">
        <v>317</v>
      </c>
      <c r="K70" s="4" t="s">
        <v>331</v>
      </c>
    </row>
    <row r="71" spans="1:11" ht="43.2" x14ac:dyDescent="0.3">
      <c r="A71" s="5" t="s">
        <v>166</v>
      </c>
      <c r="B71" s="4" t="s">
        <v>303</v>
      </c>
      <c r="C71" s="4" t="s">
        <v>323</v>
      </c>
      <c r="D71" s="4" t="s">
        <v>311</v>
      </c>
      <c r="E71" s="4" t="s">
        <v>257</v>
      </c>
      <c r="F71" s="4" t="s">
        <v>257</v>
      </c>
      <c r="G71" s="4" t="s">
        <v>320</v>
      </c>
      <c r="H71" s="4" t="s">
        <v>333</v>
      </c>
      <c r="I71" s="4" t="s">
        <v>334</v>
      </c>
      <c r="J71" s="4" t="s">
        <v>317</v>
      </c>
      <c r="K71" s="4" t="s">
        <v>331</v>
      </c>
    </row>
    <row r="72" spans="1:11" ht="43.2" x14ac:dyDescent="0.3">
      <c r="A72" s="5" t="s">
        <v>167</v>
      </c>
      <c r="B72" s="4" t="s">
        <v>303</v>
      </c>
      <c r="C72" s="4" t="s">
        <v>323</v>
      </c>
      <c r="D72" s="4" t="s">
        <v>311</v>
      </c>
      <c r="E72" s="4" t="s">
        <v>257</v>
      </c>
      <c r="F72" s="4" t="s">
        <v>257</v>
      </c>
      <c r="G72" s="4" t="s">
        <v>320</v>
      </c>
      <c r="H72" s="4" t="s">
        <v>333</v>
      </c>
      <c r="I72" s="4" t="s">
        <v>334</v>
      </c>
      <c r="J72" s="4" t="s">
        <v>257</v>
      </c>
      <c r="K72" s="4" t="s">
        <v>331</v>
      </c>
    </row>
    <row r="73" spans="1:11" ht="43.2" x14ac:dyDescent="0.3">
      <c r="A73" s="5" t="s">
        <v>168</v>
      </c>
      <c r="B73" s="4" t="s">
        <v>303</v>
      </c>
      <c r="C73" s="4" t="s">
        <v>323</v>
      </c>
      <c r="D73" s="4" t="s">
        <v>311</v>
      </c>
      <c r="E73" s="4" t="s">
        <v>257</v>
      </c>
      <c r="F73" s="4" t="s">
        <v>257</v>
      </c>
      <c r="G73" s="4" t="s">
        <v>320</v>
      </c>
      <c r="H73" s="4" t="s">
        <v>333</v>
      </c>
      <c r="I73" s="4" t="s">
        <v>334</v>
      </c>
      <c r="J73" s="4" t="s">
        <v>257</v>
      </c>
      <c r="K73" s="4" t="s">
        <v>331</v>
      </c>
    </row>
    <row r="74" spans="1:11" ht="43.2" x14ac:dyDescent="0.3">
      <c r="A74" s="5" t="s">
        <v>170</v>
      </c>
      <c r="B74" s="4" t="s">
        <v>303</v>
      </c>
      <c r="C74" s="4" t="s">
        <v>323</v>
      </c>
      <c r="D74" s="4" t="s">
        <v>311</v>
      </c>
      <c r="E74" s="4" t="s">
        <v>257</v>
      </c>
      <c r="F74" s="4" t="s">
        <v>257</v>
      </c>
      <c r="G74" s="4" t="s">
        <v>320</v>
      </c>
      <c r="H74" s="4" t="s">
        <v>333</v>
      </c>
      <c r="I74" s="4" t="s">
        <v>334</v>
      </c>
      <c r="J74" s="4" t="s">
        <v>257</v>
      </c>
      <c r="K74" s="4" t="s">
        <v>331</v>
      </c>
    </row>
    <row r="75" spans="1:11" ht="43.2" x14ac:dyDescent="0.3">
      <c r="A75" s="5" t="s">
        <v>171</v>
      </c>
      <c r="B75" s="4" t="s">
        <v>303</v>
      </c>
      <c r="C75" s="4" t="s">
        <v>323</v>
      </c>
      <c r="D75" s="4" t="s">
        <v>311</v>
      </c>
      <c r="E75" s="4" t="s">
        <v>257</v>
      </c>
      <c r="F75" s="4" t="s">
        <v>257</v>
      </c>
      <c r="G75" s="4" t="s">
        <v>320</v>
      </c>
      <c r="H75" s="4" t="s">
        <v>333</v>
      </c>
      <c r="I75" s="4" t="s">
        <v>334</v>
      </c>
      <c r="J75" s="4" t="s">
        <v>257</v>
      </c>
      <c r="K75" s="4" t="s">
        <v>331</v>
      </c>
    </row>
    <row r="76" spans="1:11" ht="43.2" x14ac:dyDescent="0.3">
      <c r="A76" s="5" t="s">
        <v>173</v>
      </c>
      <c r="B76" s="4" t="s">
        <v>303</v>
      </c>
      <c r="C76" s="4" t="s">
        <v>323</v>
      </c>
      <c r="D76" s="4" t="s">
        <v>311</v>
      </c>
      <c r="E76" s="4" t="s">
        <v>257</v>
      </c>
      <c r="F76" s="4" t="s">
        <v>257</v>
      </c>
      <c r="G76" s="4" t="s">
        <v>320</v>
      </c>
      <c r="H76" s="4" t="s">
        <v>333</v>
      </c>
      <c r="I76" s="4" t="s">
        <v>334</v>
      </c>
      <c r="J76" s="4" t="s">
        <v>257</v>
      </c>
      <c r="K76" s="4" t="s">
        <v>331</v>
      </c>
    </row>
    <row r="77" spans="1:11" ht="43.2" x14ac:dyDescent="0.3">
      <c r="A77" s="5" t="s">
        <v>174</v>
      </c>
      <c r="B77" s="4" t="s">
        <v>257</v>
      </c>
      <c r="C77" s="4" t="s">
        <v>323</v>
      </c>
      <c r="D77" s="4" t="s">
        <v>311</v>
      </c>
      <c r="E77" s="4" t="s">
        <v>257</v>
      </c>
      <c r="F77" s="4" t="s">
        <v>257</v>
      </c>
      <c r="G77" s="4" t="s">
        <v>320</v>
      </c>
      <c r="H77" s="4" t="s">
        <v>333</v>
      </c>
      <c r="I77" s="4" t="s">
        <v>334</v>
      </c>
      <c r="J77" s="4" t="s">
        <v>257</v>
      </c>
      <c r="K77" s="4" t="s">
        <v>331</v>
      </c>
    </row>
    <row r="78" spans="1:11" ht="43.2" x14ac:dyDescent="0.3">
      <c r="A78" s="5" t="s">
        <v>175</v>
      </c>
      <c r="B78" s="4" t="s">
        <v>257</v>
      </c>
      <c r="C78" s="4" t="s">
        <v>323</v>
      </c>
      <c r="D78" s="4" t="s">
        <v>311</v>
      </c>
      <c r="E78" s="4" t="s">
        <v>257</v>
      </c>
      <c r="F78" s="4" t="s">
        <v>257</v>
      </c>
      <c r="G78" s="4" t="s">
        <v>320</v>
      </c>
      <c r="H78" s="4" t="s">
        <v>333</v>
      </c>
      <c r="I78" s="4" t="s">
        <v>334</v>
      </c>
      <c r="J78" s="4" t="s">
        <v>257</v>
      </c>
      <c r="K78" s="4" t="s">
        <v>331</v>
      </c>
    </row>
    <row r="79" spans="1:11" ht="43.2" x14ac:dyDescent="0.3">
      <c r="A79" s="5" t="s">
        <v>176</v>
      </c>
      <c r="B79" s="4" t="s">
        <v>257</v>
      </c>
      <c r="C79" s="4" t="s">
        <v>323</v>
      </c>
      <c r="D79" s="4" t="s">
        <v>311</v>
      </c>
      <c r="E79" s="4" t="s">
        <v>257</v>
      </c>
      <c r="F79" s="4" t="s">
        <v>257</v>
      </c>
      <c r="G79" s="4" t="s">
        <v>320</v>
      </c>
      <c r="H79" s="4" t="s">
        <v>333</v>
      </c>
      <c r="I79" s="4" t="s">
        <v>334</v>
      </c>
      <c r="J79" s="4" t="s">
        <v>257</v>
      </c>
      <c r="K79" s="4" t="s">
        <v>331</v>
      </c>
    </row>
    <row r="80" spans="1:11" ht="43.2" x14ac:dyDescent="0.3">
      <c r="A80" s="5" t="s">
        <v>177</v>
      </c>
      <c r="B80" s="4" t="s">
        <v>257</v>
      </c>
      <c r="C80" s="4" t="s">
        <v>323</v>
      </c>
      <c r="D80" s="4" t="s">
        <v>311</v>
      </c>
      <c r="E80" s="4" t="s">
        <v>257</v>
      </c>
      <c r="F80" s="4" t="s">
        <v>257</v>
      </c>
      <c r="G80" s="4" t="s">
        <v>320</v>
      </c>
      <c r="H80" s="4" t="s">
        <v>333</v>
      </c>
      <c r="I80" s="4" t="s">
        <v>334</v>
      </c>
      <c r="J80" s="4" t="s">
        <v>257</v>
      </c>
      <c r="K80" s="4" t="s">
        <v>331</v>
      </c>
    </row>
    <row r="81" spans="1:11" ht="43.2" x14ac:dyDescent="0.3">
      <c r="A81" s="5" t="s">
        <v>178</v>
      </c>
      <c r="B81" s="4" t="s">
        <v>257</v>
      </c>
      <c r="C81" s="4" t="s">
        <v>323</v>
      </c>
      <c r="D81" s="4" t="s">
        <v>311</v>
      </c>
      <c r="E81" s="4" t="s">
        <v>257</v>
      </c>
      <c r="F81" s="4" t="s">
        <v>257</v>
      </c>
      <c r="G81" s="4" t="s">
        <v>320</v>
      </c>
      <c r="H81" s="4" t="s">
        <v>333</v>
      </c>
      <c r="I81" s="4" t="s">
        <v>334</v>
      </c>
      <c r="J81" s="4" t="s">
        <v>257</v>
      </c>
      <c r="K81" s="4" t="s">
        <v>335</v>
      </c>
    </row>
    <row r="82" spans="1:11" ht="43.2" x14ac:dyDescent="0.3">
      <c r="A82" s="5" t="s">
        <v>179</v>
      </c>
      <c r="B82" s="4" t="s">
        <v>257</v>
      </c>
      <c r="C82" s="4" t="s">
        <v>323</v>
      </c>
      <c r="D82" s="4" t="s">
        <v>311</v>
      </c>
      <c r="E82" s="4" t="s">
        <v>257</v>
      </c>
      <c r="F82" s="4" t="s">
        <v>257</v>
      </c>
      <c r="G82" s="4" t="s">
        <v>320</v>
      </c>
      <c r="H82" s="4" t="s">
        <v>333</v>
      </c>
      <c r="I82" s="4" t="s">
        <v>334</v>
      </c>
      <c r="J82" s="4" t="s">
        <v>257</v>
      </c>
      <c r="K82" s="4" t="s">
        <v>335</v>
      </c>
    </row>
    <row r="83" spans="1:11" ht="43.2" x14ac:dyDescent="0.3">
      <c r="A83" s="5" t="s">
        <v>180</v>
      </c>
      <c r="B83" s="4" t="s">
        <v>257</v>
      </c>
      <c r="C83" s="4" t="s">
        <v>323</v>
      </c>
      <c r="D83" s="4" t="s">
        <v>311</v>
      </c>
      <c r="E83" s="4" t="s">
        <v>257</v>
      </c>
      <c r="F83" s="4" t="s">
        <v>257</v>
      </c>
      <c r="G83" s="4" t="s">
        <v>320</v>
      </c>
      <c r="H83" s="4" t="s">
        <v>333</v>
      </c>
      <c r="I83" s="4" t="s">
        <v>334</v>
      </c>
      <c r="J83" s="4" t="s">
        <v>257</v>
      </c>
      <c r="K83" s="4" t="s">
        <v>335</v>
      </c>
    </row>
    <row r="84" spans="1:11" ht="43.2" x14ac:dyDescent="0.3">
      <c r="A84" s="5" t="s">
        <v>181</v>
      </c>
      <c r="B84" s="4" t="s">
        <v>257</v>
      </c>
      <c r="C84" s="4" t="s">
        <v>323</v>
      </c>
      <c r="D84" s="4" t="s">
        <v>311</v>
      </c>
      <c r="E84" s="4" t="s">
        <v>257</v>
      </c>
      <c r="F84" s="4" t="s">
        <v>257</v>
      </c>
      <c r="G84" s="4" t="s">
        <v>320</v>
      </c>
      <c r="H84" s="4" t="s">
        <v>333</v>
      </c>
      <c r="I84" s="4" t="s">
        <v>334</v>
      </c>
      <c r="J84" s="4" t="s">
        <v>257</v>
      </c>
      <c r="K84" s="4" t="s">
        <v>335</v>
      </c>
    </row>
    <row r="85" spans="1:11" ht="43.2" x14ac:dyDescent="0.3">
      <c r="A85" s="5" t="s">
        <v>182</v>
      </c>
      <c r="B85" s="4" t="s">
        <v>257</v>
      </c>
      <c r="C85" s="4" t="s">
        <v>323</v>
      </c>
      <c r="D85" s="4" t="s">
        <v>311</v>
      </c>
      <c r="E85" s="4" t="s">
        <v>257</v>
      </c>
      <c r="F85" s="4" t="s">
        <v>257</v>
      </c>
      <c r="G85" s="4" t="s">
        <v>320</v>
      </c>
      <c r="H85" s="4" t="s">
        <v>333</v>
      </c>
      <c r="I85" s="4" t="s">
        <v>334</v>
      </c>
      <c r="J85" s="4" t="s">
        <v>257</v>
      </c>
      <c r="K85" s="4" t="s">
        <v>335</v>
      </c>
    </row>
    <row r="86" spans="1:11" ht="43.2" x14ac:dyDescent="0.3">
      <c r="A86" s="5" t="s">
        <v>183</v>
      </c>
      <c r="B86" s="4" t="s">
        <v>257</v>
      </c>
      <c r="C86" s="4" t="s">
        <v>323</v>
      </c>
      <c r="D86" s="4" t="s">
        <v>311</v>
      </c>
      <c r="E86" s="4" t="s">
        <v>257</v>
      </c>
      <c r="F86" s="4" t="s">
        <v>257</v>
      </c>
      <c r="G86" s="4" t="s">
        <v>320</v>
      </c>
      <c r="H86" s="4" t="s">
        <v>333</v>
      </c>
      <c r="I86" s="4" t="s">
        <v>334</v>
      </c>
      <c r="J86" s="4" t="s">
        <v>257</v>
      </c>
      <c r="K86" s="4" t="s">
        <v>335</v>
      </c>
    </row>
    <row r="87" spans="1:11" ht="43.2" x14ac:dyDescent="0.3">
      <c r="A87" s="5" t="s">
        <v>185</v>
      </c>
      <c r="B87" s="4" t="s">
        <v>257</v>
      </c>
      <c r="C87" s="4" t="s">
        <v>336</v>
      </c>
      <c r="D87" s="4" t="s">
        <v>311</v>
      </c>
      <c r="E87" s="4" t="s">
        <v>257</v>
      </c>
      <c r="F87" s="4" t="s">
        <v>257</v>
      </c>
      <c r="G87" s="4" t="s">
        <v>320</v>
      </c>
      <c r="H87" s="4" t="s">
        <v>333</v>
      </c>
      <c r="I87" s="4" t="s">
        <v>334</v>
      </c>
      <c r="J87" s="4" t="s">
        <v>257</v>
      </c>
      <c r="K87" s="4" t="s">
        <v>335</v>
      </c>
    </row>
    <row r="88" spans="1:11" ht="43.2" x14ac:dyDescent="0.3">
      <c r="A88" s="5" t="s">
        <v>188</v>
      </c>
      <c r="B88" s="4" t="s">
        <v>257</v>
      </c>
      <c r="C88" s="4" t="s">
        <v>257</v>
      </c>
      <c r="D88" s="4" t="s">
        <v>311</v>
      </c>
      <c r="E88" s="4" t="s">
        <v>257</v>
      </c>
      <c r="F88" s="4" t="s">
        <v>257</v>
      </c>
      <c r="G88" s="4" t="s">
        <v>320</v>
      </c>
      <c r="H88" s="4" t="s">
        <v>333</v>
      </c>
      <c r="I88" s="4" t="s">
        <v>334</v>
      </c>
      <c r="J88" s="4" t="s">
        <v>257</v>
      </c>
      <c r="K88" s="4" t="s">
        <v>335</v>
      </c>
    </row>
    <row r="89" spans="1:11" ht="43.2" x14ac:dyDescent="0.3">
      <c r="A89" s="5" t="s">
        <v>191</v>
      </c>
      <c r="B89" s="4" t="s">
        <v>257</v>
      </c>
      <c r="C89" s="4" t="s">
        <v>257</v>
      </c>
      <c r="D89" s="4" t="s">
        <v>257</v>
      </c>
      <c r="E89" s="4" t="s">
        <v>257</v>
      </c>
      <c r="F89" s="4" t="s">
        <v>257</v>
      </c>
      <c r="G89" s="4" t="s">
        <v>257</v>
      </c>
      <c r="H89" s="4" t="s">
        <v>333</v>
      </c>
      <c r="I89" s="4" t="s">
        <v>337</v>
      </c>
      <c r="J89" s="4" t="s">
        <v>257</v>
      </c>
      <c r="K89" s="4" t="s">
        <v>335</v>
      </c>
    </row>
    <row r="90" spans="1:11" ht="43.2" x14ac:dyDescent="0.3">
      <c r="A90" s="5" t="s">
        <v>193</v>
      </c>
      <c r="B90" s="4" t="s">
        <v>257</v>
      </c>
      <c r="C90" s="4" t="s">
        <v>257</v>
      </c>
      <c r="D90" s="4" t="s">
        <v>257</v>
      </c>
      <c r="E90" s="4" t="s">
        <v>257</v>
      </c>
      <c r="F90" s="4" t="s">
        <v>257</v>
      </c>
      <c r="G90" s="4" t="s">
        <v>257</v>
      </c>
      <c r="H90" s="4" t="s">
        <v>338</v>
      </c>
      <c r="I90" s="4" t="s">
        <v>257</v>
      </c>
      <c r="J90" s="4" t="s">
        <v>257</v>
      </c>
      <c r="K90" s="4" t="s">
        <v>335</v>
      </c>
    </row>
    <row r="91" spans="1:11" ht="28.8" x14ac:dyDescent="0.3">
      <c r="A91" s="5" t="s">
        <v>194</v>
      </c>
      <c r="B91" s="4" t="s">
        <v>257</v>
      </c>
      <c r="C91" s="4" t="s">
        <v>257</v>
      </c>
      <c r="D91" s="4" t="s">
        <v>257</v>
      </c>
      <c r="E91" s="4" t="s">
        <v>257</v>
      </c>
      <c r="F91" s="4" t="s">
        <v>257</v>
      </c>
      <c r="G91" s="4" t="s">
        <v>257</v>
      </c>
      <c r="H91" s="4" t="s">
        <v>257</v>
      </c>
      <c r="I91" s="4" t="s">
        <v>257</v>
      </c>
      <c r="J91" s="4" t="s">
        <v>257</v>
      </c>
      <c r="K91" s="4" t="s">
        <v>335</v>
      </c>
    </row>
    <row r="92" spans="1:11" ht="28.8" x14ac:dyDescent="0.3">
      <c r="A92" s="5" t="s">
        <v>196</v>
      </c>
      <c r="B92" s="4" t="s">
        <v>257</v>
      </c>
      <c r="C92" s="4" t="s">
        <v>257</v>
      </c>
      <c r="D92" s="4" t="s">
        <v>257</v>
      </c>
      <c r="E92" s="4" t="s">
        <v>257</v>
      </c>
      <c r="F92" s="4" t="s">
        <v>257</v>
      </c>
      <c r="G92" s="4" t="s">
        <v>257</v>
      </c>
      <c r="H92" s="4" t="s">
        <v>257</v>
      </c>
      <c r="I92" s="4" t="s">
        <v>257</v>
      </c>
      <c r="J92" s="4" t="s">
        <v>257</v>
      </c>
      <c r="K92" s="4" t="s">
        <v>335</v>
      </c>
    </row>
    <row r="93" spans="1:11" ht="28.8" x14ac:dyDescent="0.3">
      <c r="A93" s="5" t="s">
        <v>197</v>
      </c>
      <c r="B93" s="4" t="s">
        <v>257</v>
      </c>
      <c r="C93" s="4" t="s">
        <v>257</v>
      </c>
      <c r="D93" s="4" t="s">
        <v>257</v>
      </c>
      <c r="E93" s="4" t="s">
        <v>257</v>
      </c>
      <c r="F93" s="4" t="s">
        <v>257</v>
      </c>
      <c r="G93" s="4" t="s">
        <v>257</v>
      </c>
      <c r="H93" s="4" t="s">
        <v>257</v>
      </c>
      <c r="I93" s="4" t="s">
        <v>257</v>
      </c>
      <c r="J93" s="4" t="s">
        <v>257</v>
      </c>
      <c r="K93" s="4" t="s">
        <v>257</v>
      </c>
    </row>
    <row r="95" spans="1:11" ht="28.8" x14ac:dyDescent="0.3">
      <c r="A95" s="4" t="s">
        <v>198</v>
      </c>
      <c r="B95" s="5" t="s">
        <v>63</v>
      </c>
      <c r="C95" s="5" t="s">
        <v>64</v>
      </c>
      <c r="D95" s="5" t="s">
        <v>65</v>
      </c>
      <c r="E95" s="5" t="s">
        <v>66</v>
      </c>
      <c r="F95" s="5" t="s">
        <v>67</v>
      </c>
      <c r="G95" s="5" t="s">
        <v>68</v>
      </c>
      <c r="H95" s="5" t="s">
        <v>69</v>
      </c>
      <c r="I95" s="5" t="s">
        <v>70</v>
      </c>
      <c r="J95" s="5" t="s">
        <v>71</v>
      </c>
      <c r="K95" s="5" t="s">
        <v>72</v>
      </c>
    </row>
    <row r="96" spans="1:11" x14ac:dyDescent="0.3">
      <c r="A96" s="5" t="s">
        <v>117</v>
      </c>
      <c r="B96" s="4">
        <v>109.3</v>
      </c>
      <c r="C96" s="4">
        <v>186.4</v>
      </c>
      <c r="D96" s="4">
        <v>250.9</v>
      </c>
      <c r="E96" s="4">
        <v>194.9</v>
      </c>
      <c r="F96" s="4">
        <v>150.1</v>
      </c>
      <c r="G96" s="4">
        <v>171.3</v>
      </c>
      <c r="H96" s="4">
        <v>374.3</v>
      </c>
      <c r="I96" s="4">
        <v>148.1</v>
      </c>
      <c r="J96" s="4">
        <v>76.099999999999994</v>
      </c>
      <c r="K96" s="4">
        <v>186.4</v>
      </c>
    </row>
    <row r="97" spans="1:11" x14ac:dyDescent="0.3">
      <c r="A97" s="5" t="s">
        <v>128</v>
      </c>
      <c r="B97" s="4">
        <v>109.3</v>
      </c>
      <c r="C97" s="4">
        <v>186.4</v>
      </c>
      <c r="D97" s="4">
        <v>250.9</v>
      </c>
      <c r="E97" s="4">
        <v>194.9</v>
      </c>
      <c r="F97" s="4">
        <v>150.1</v>
      </c>
      <c r="G97" s="4">
        <v>171.3</v>
      </c>
      <c r="H97" s="4">
        <v>374.3</v>
      </c>
      <c r="I97" s="4">
        <v>148.1</v>
      </c>
      <c r="J97" s="4">
        <v>44.3</v>
      </c>
      <c r="K97" s="4">
        <v>116.9</v>
      </c>
    </row>
    <row r="98" spans="1:11" x14ac:dyDescent="0.3">
      <c r="A98" s="5" t="s">
        <v>129</v>
      </c>
      <c r="B98" s="4">
        <v>0.5</v>
      </c>
      <c r="C98" s="4">
        <v>132.5</v>
      </c>
      <c r="D98" s="4">
        <v>166.2</v>
      </c>
      <c r="E98" s="4">
        <v>163.19999999999999</v>
      </c>
      <c r="F98" s="4">
        <v>36.799999999999997</v>
      </c>
      <c r="G98" s="4">
        <v>171.3</v>
      </c>
      <c r="H98" s="4">
        <v>252.4</v>
      </c>
      <c r="I98" s="4">
        <v>148.1</v>
      </c>
      <c r="J98" s="4">
        <v>44.3</v>
      </c>
      <c r="K98" s="4">
        <v>73</v>
      </c>
    </row>
    <row r="99" spans="1:11" x14ac:dyDescent="0.3">
      <c r="A99" s="5" t="s">
        <v>137</v>
      </c>
      <c r="B99" s="4">
        <v>0.5</v>
      </c>
      <c r="C99" s="4">
        <v>132.5</v>
      </c>
      <c r="D99" s="4">
        <v>166.2</v>
      </c>
      <c r="E99" s="4">
        <v>163.19999999999999</v>
      </c>
      <c r="F99" s="4">
        <v>36.799999999999997</v>
      </c>
      <c r="G99" s="4">
        <v>171.3</v>
      </c>
      <c r="H99" s="4">
        <v>190.9</v>
      </c>
      <c r="I99" s="4">
        <v>148.1</v>
      </c>
      <c r="J99" s="4">
        <v>44.3</v>
      </c>
      <c r="K99" s="4">
        <v>73</v>
      </c>
    </row>
    <row r="100" spans="1:11" x14ac:dyDescent="0.3">
      <c r="A100" s="5" t="s">
        <v>138</v>
      </c>
      <c r="B100" s="4">
        <v>0.5</v>
      </c>
      <c r="C100" s="4">
        <v>132.5</v>
      </c>
      <c r="D100" s="4">
        <v>32.200000000000003</v>
      </c>
      <c r="E100" s="4">
        <v>163.19999999999999</v>
      </c>
      <c r="F100" s="4">
        <v>36.799999999999997</v>
      </c>
      <c r="G100" s="4">
        <v>171.3</v>
      </c>
      <c r="H100" s="4">
        <v>190.9</v>
      </c>
      <c r="I100" s="4">
        <v>148.1</v>
      </c>
      <c r="J100" s="4">
        <v>25.7</v>
      </c>
      <c r="K100" s="4">
        <v>47.4</v>
      </c>
    </row>
    <row r="101" spans="1:11" x14ac:dyDescent="0.3">
      <c r="A101" s="5" t="s">
        <v>142</v>
      </c>
      <c r="B101" s="4">
        <v>0.5</v>
      </c>
      <c r="C101" s="4">
        <v>91.2</v>
      </c>
      <c r="D101" s="4">
        <v>32.200000000000003</v>
      </c>
      <c r="E101" s="4">
        <v>29.2</v>
      </c>
      <c r="F101" s="4">
        <v>36.799999999999997</v>
      </c>
      <c r="G101" s="4">
        <v>115.9</v>
      </c>
      <c r="H101" s="4">
        <v>190.9</v>
      </c>
      <c r="I101" s="4">
        <v>148.1</v>
      </c>
      <c r="J101" s="4">
        <v>8.6</v>
      </c>
      <c r="K101" s="4">
        <v>47.4</v>
      </c>
    </row>
    <row r="102" spans="1:11" x14ac:dyDescent="0.3">
      <c r="A102" s="5" t="s">
        <v>144</v>
      </c>
      <c r="B102" s="4">
        <v>0.5</v>
      </c>
      <c r="C102" s="4">
        <v>35.299999999999997</v>
      </c>
      <c r="D102" s="4">
        <v>32.200000000000003</v>
      </c>
      <c r="E102" s="4">
        <v>29.2</v>
      </c>
      <c r="F102" s="4">
        <v>27.2</v>
      </c>
      <c r="G102" s="4">
        <v>115.9</v>
      </c>
      <c r="H102" s="4">
        <v>190.9</v>
      </c>
      <c r="I102" s="4">
        <v>148.1</v>
      </c>
      <c r="J102" s="4">
        <v>8.6</v>
      </c>
      <c r="K102" s="4">
        <v>47.4</v>
      </c>
    </row>
    <row r="103" spans="1:11" x14ac:dyDescent="0.3">
      <c r="A103" s="5" t="s">
        <v>149</v>
      </c>
      <c r="B103" s="4">
        <v>0.5</v>
      </c>
      <c r="C103" s="4">
        <v>35.299999999999997</v>
      </c>
      <c r="D103" s="4">
        <v>32.200000000000003</v>
      </c>
      <c r="E103" s="4">
        <v>29.2</v>
      </c>
      <c r="F103" s="4">
        <v>27.2</v>
      </c>
      <c r="G103" s="4">
        <v>92.2</v>
      </c>
      <c r="H103" s="4">
        <v>190.9</v>
      </c>
      <c r="I103" s="4">
        <v>148.1</v>
      </c>
      <c r="J103" s="4">
        <v>8.6</v>
      </c>
      <c r="K103" s="4">
        <v>47.4</v>
      </c>
    </row>
    <row r="104" spans="1:11" x14ac:dyDescent="0.3">
      <c r="A104" s="5" t="s">
        <v>150</v>
      </c>
      <c r="B104" s="4">
        <v>0.5</v>
      </c>
      <c r="C104" s="4">
        <v>35.299999999999997</v>
      </c>
      <c r="D104" s="4">
        <v>32.200000000000003</v>
      </c>
      <c r="E104" s="4">
        <v>29.2</v>
      </c>
      <c r="F104" s="4">
        <v>27.2</v>
      </c>
      <c r="G104" s="4">
        <v>92.2</v>
      </c>
      <c r="H104" s="4">
        <v>190.9</v>
      </c>
      <c r="I104" s="4">
        <v>72.5</v>
      </c>
      <c r="J104" s="4">
        <v>8.6</v>
      </c>
      <c r="K104" s="4">
        <v>47.4</v>
      </c>
    </row>
    <row r="105" spans="1:11" x14ac:dyDescent="0.3">
      <c r="A105" s="5" t="s">
        <v>152</v>
      </c>
      <c r="B105" s="4">
        <v>0.5</v>
      </c>
      <c r="C105" s="4">
        <v>35.299999999999997</v>
      </c>
      <c r="D105" s="4">
        <v>32.200000000000003</v>
      </c>
      <c r="E105" s="4">
        <v>29.2</v>
      </c>
      <c r="F105" s="4">
        <v>27.2</v>
      </c>
      <c r="G105" s="4">
        <v>92.2</v>
      </c>
      <c r="H105" s="4">
        <v>190.9</v>
      </c>
      <c r="I105" s="4">
        <v>72.5</v>
      </c>
      <c r="J105" s="4">
        <v>8.6</v>
      </c>
      <c r="K105" s="4">
        <v>31.7</v>
      </c>
    </row>
    <row r="106" spans="1:11" x14ac:dyDescent="0.3">
      <c r="A106" s="5" t="s">
        <v>153</v>
      </c>
      <c r="B106" s="4">
        <v>0.5</v>
      </c>
      <c r="C106" s="4">
        <v>33.799999999999997</v>
      </c>
      <c r="D106" s="4">
        <v>32.200000000000003</v>
      </c>
      <c r="E106" s="4">
        <v>29.2</v>
      </c>
      <c r="F106" s="4">
        <v>26.2</v>
      </c>
      <c r="G106" s="4">
        <v>92.2</v>
      </c>
      <c r="H106" s="4">
        <v>182.9</v>
      </c>
      <c r="I106" s="4">
        <v>68.5</v>
      </c>
      <c r="J106" s="4">
        <v>8.6</v>
      </c>
      <c r="K106" s="4">
        <v>31.7</v>
      </c>
    </row>
    <row r="107" spans="1:11" x14ac:dyDescent="0.3">
      <c r="A107" s="5" t="s">
        <v>157</v>
      </c>
      <c r="B107" s="4">
        <v>0.5</v>
      </c>
      <c r="C107" s="4">
        <v>33.799999999999997</v>
      </c>
      <c r="D107" s="4">
        <v>32.200000000000003</v>
      </c>
      <c r="E107" s="4">
        <v>9.1</v>
      </c>
      <c r="F107" s="4">
        <v>26.2</v>
      </c>
      <c r="G107" s="4">
        <v>92.2</v>
      </c>
      <c r="H107" s="4">
        <v>179.3</v>
      </c>
      <c r="I107" s="4">
        <v>58.9</v>
      </c>
      <c r="J107" s="4">
        <v>8.6</v>
      </c>
      <c r="K107" s="4">
        <v>31.7</v>
      </c>
    </row>
    <row r="108" spans="1:11" x14ac:dyDescent="0.3">
      <c r="A108" s="5" t="s">
        <v>158</v>
      </c>
      <c r="B108" s="4">
        <v>0.5</v>
      </c>
      <c r="C108" s="4">
        <v>33.799999999999997</v>
      </c>
      <c r="D108" s="4">
        <v>32.200000000000003</v>
      </c>
      <c r="E108" s="4">
        <v>0</v>
      </c>
      <c r="F108" s="4">
        <v>0</v>
      </c>
      <c r="G108" s="4">
        <v>92.2</v>
      </c>
      <c r="H108" s="4">
        <v>150.1</v>
      </c>
      <c r="I108" s="4">
        <v>58.9</v>
      </c>
      <c r="J108" s="4">
        <v>8.6</v>
      </c>
      <c r="K108" s="4">
        <v>20.7</v>
      </c>
    </row>
    <row r="109" spans="1:11" x14ac:dyDescent="0.3">
      <c r="A109" s="5" t="s">
        <v>160</v>
      </c>
      <c r="B109" s="4">
        <v>0.5</v>
      </c>
      <c r="C109" s="4">
        <v>33.799999999999997</v>
      </c>
      <c r="D109" s="4">
        <v>32.200000000000003</v>
      </c>
      <c r="E109" s="4">
        <v>0</v>
      </c>
      <c r="F109" s="4">
        <v>0</v>
      </c>
      <c r="G109" s="4">
        <v>92.2</v>
      </c>
      <c r="H109" s="4">
        <v>150.1</v>
      </c>
      <c r="I109" s="4">
        <v>58.9</v>
      </c>
      <c r="J109" s="4">
        <v>8.6</v>
      </c>
      <c r="K109" s="4">
        <v>20.7</v>
      </c>
    </row>
    <row r="110" spans="1:11" x14ac:dyDescent="0.3">
      <c r="A110" s="5" t="s">
        <v>161</v>
      </c>
      <c r="B110" s="4">
        <v>0.5</v>
      </c>
      <c r="C110" s="4">
        <v>33.799999999999997</v>
      </c>
      <c r="D110" s="4">
        <v>32.200000000000003</v>
      </c>
      <c r="E110" s="4">
        <v>0</v>
      </c>
      <c r="F110" s="4">
        <v>0</v>
      </c>
      <c r="G110" s="4">
        <v>92.2</v>
      </c>
      <c r="H110" s="4">
        <v>150.1</v>
      </c>
      <c r="I110" s="4">
        <v>55.4</v>
      </c>
      <c r="J110" s="4">
        <v>8.6</v>
      </c>
      <c r="K110" s="4">
        <v>20.7</v>
      </c>
    </row>
    <row r="111" spans="1:11" x14ac:dyDescent="0.3">
      <c r="A111" s="5" t="s">
        <v>162</v>
      </c>
      <c r="B111" s="4">
        <v>0.5</v>
      </c>
      <c r="C111" s="4">
        <v>33.799999999999997</v>
      </c>
      <c r="D111" s="4">
        <v>32.200000000000003</v>
      </c>
      <c r="E111" s="4">
        <v>0</v>
      </c>
      <c r="F111" s="4">
        <v>0</v>
      </c>
      <c r="G111" s="4">
        <v>92.2</v>
      </c>
      <c r="H111" s="4">
        <v>103.8</v>
      </c>
      <c r="I111" s="4">
        <v>55.4</v>
      </c>
      <c r="J111" s="4">
        <v>8.6</v>
      </c>
      <c r="K111" s="4">
        <v>20.7</v>
      </c>
    </row>
    <row r="112" spans="1:11" x14ac:dyDescent="0.3">
      <c r="A112" s="5" t="s">
        <v>163</v>
      </c>
      <c r="B112" s="4">
        <v>0.5</v>
      </c>
      <c r="C112" s="4">
        <v>33.799999999999997</v>
      </c>
      <c r="D112" s="4">
        <v>32.200000000000003</v>
      </c>
      <c r="E112" s="4">
        <v>0</v>
      </c>
      <c r="F112" s="4">
        <v>0</v>
      </c>
      <c r="G112" s="4">
        <v>92.2</v>
      </c>
      <c r="H112" s="4">
        <v>103.8</v>
      </c>
      <c r="I112" s="4">
        <v>55.4</v>
      </c>
      <c r="J112" s="4">
        <v>8.6</v>
      </c>
      <c r="K112" s="4">
        <v>20.7</v>
      </c>
    </row>
    <row r="113" spans="1:11" x14ac:dyDescent="0.3">
      <c r="A113" s="5" t="s">
        <v>164</v>
      </c>
      <c r="B113" s="4">
        <v>0.5</v>
      </c>
      <c r="C113" s="4">
        <v>33.799999999999997</v>
      </c>
      <c r="D113" s="4">
        <v>32.200000000000003</v>
      </c>
      <c r="E113" s="4">
        <v>0</v>
      </c>
      <c r="F113" s="4">
        <v>0</v>
      </c>
      <c r="G113" s="4">
        <v>92.2</v>
      </c>
      <c r="H113" s="4">
        <v>103.8</v>
      </c>
      <c r="I113" s="4">
        <v>35.299999999999997</v>
      </c>
      <c r="J113" s="4">
        <v>8.6</v>
      </c>
      <c r="K113" s="4">
        <v>20.7</v>
      </c>
    </row>
    <row r="114" spans="1:11" x14ac:dyDescent="0.3">
      <c r="A114" s="5" t="s">
        <v>165</v>
      </c>
      <c r="B114" s="4">
        <v>0.5</v>
      </c>
      <c r="C114" s="4">
        <v>33.799999999999997</v>
      </c>
      <c r="D114" s="4">
        <v>32.200000000000003</v>
      </c>
      <c r="E114" s="4">
        <v>0</v>
      </c>
      <c r="F114" s="4">
        <v>0</v>
      </c>
      <c r="G114" s="4">
        <v>92.2</v>
      </c>
      <c r="H114" s="4">
        <v>103.8</v>
      </c>
      <c r="I114" s="4">
        <v>35.299999999999997</v>
      </c>
      <c r="J114" s="4">
        <v>8.6</v>
      </c>
      <c r="K114" s="4">
        <v>20.7</v>
      </c>
    </row>
    <row r="115" spans="1:11" x14ac:dyDescent="0.3">
      <c r="A115" s="5" t="s">
        <v>166</v>
      </c>
      <c r="B115" s="4">
        <v>0.5</v>
      </c>
      <c r="C115" s="4">
        <v>33.799999999999997</v>
      </c>
      <c r="D115" s="4">
        <v>32.200000000000003</v>
      </c>
      <c r="E115" s="4">
        <v>0</v>
      </c>
      <c r="F115" s="4">
        <v>0</v>
      </c>
      <c r="G115" s="4">
        <v>92.2</v>
      </c>
      <c r="H115" s="4">
        <v>103.8</v>
      </c>
      <c r="I115" s="4">
        <v>35.299999999999997</v>
      </c>
      <c r="J115" s="4">
        <v>8.6</v>
      </c>
      <c r="K115" s="4">
        <v>20.7</v>
      </c>
    </row>
    <row r="116" spans="1:11" x14ac:dyDescent="0.3">
      <c r="A116" s="5" t="s">
        <v>167</v>
      </c>
      <c r="B116" s="4">
        <v>0.5</v>
      </c>
      <c r="C116" s="4">
        <v>33.799999999999997</v>
      </c>
      <c r="D116" s="4">
        <v>32.200000000000003</v>
      </c>
      <c r="E116" s="4">
        <v>0</v>
      </c>
      <c r="F116" s="4">
        <v>0</v>
      </c>
      <c r="G116" s="4">
        <v>92.2</v>
      </c>
      <c r="H116" s="4">
        <v>103.8</v>
      </c>
      <c r="I116" s="4">
        <v>35.299999999999997</v>
      </c>
      <c r="J116" s="4">
        <v>0</v>
      </c>
      <c r="K116" s="4">
        <v>20.7</v>
      </c>
    </row>
    <row r="117" spans="1:11" x14ac:dyDescent="0.3">
      <c r="A117" s="5" t="s">
        <v>168</v>
      </c>
      <c r="B117" s="4">
        <v>0.5</v>
      </c>
      <c r="C117" s="4">
        <v>33.799999999999997</v>
      </c>
      <c r="D117" s="4">
        <v>32.200000000000003</v>
      </c>
      <c r="E117" s="4">
        <v>0</v>
      </c>
      <c r="F117" s="4">
        <v>0</v>
      </c>
      <c r="G117" s="4">
        <v>92.2</v>
      </c>
      <c r="H117" s="4">
        <v>103.8</v>
      </c>
      <c r="I117" s="4">
        <v>35.299999999999997</v>
      </c>
      <c r="J117" s="4">
        <v>0</v>
      </c>
      <c r="K117" s="4">
        <v>20.7</v>
      </c>
    </row>
    <row r="118" spans="1:11" x14ac:dyDescent="0.3">
      <c r="A118" s="5" t="s">
        <v>170</v>
      </c>
      <c r="B118" s="4">
        <v>0.5</v>
      </c>
      <c r="C118" s="4">
        <v>33.799999999999997</v>
      </c>
      <c r="D118" s="4">
        <v>32.200000000000003</v>
      </c>
      <c r="E118" s="4">
        <v>0</v>
      </c>
      <c r="F118" s="4">
        <v>0</v>
      </c>
      <c r="G118" s="4">
        <v>92.2</v>
      </c>
      <c r="H118" s="4">
        <v>103.8</v>
      </c>
      <c r="I118" s="4">
        <v>35.299999999999997</v>
      </c>
      <c r="J118" s="4">
        <v>0</v>
      </c>
      <c r="K118" s="4">
        <v>20.7</v>
      </c>
    </row>
    <row r="119" spans="1:11" x14ac:dyDescent="0.3">
      <c r="A119" s="5" t="s">
        <v>171</v>
      </c>
      <c r="B119" s="4">
        <v>0.5</v>
      </c>
      <c r="C119" s="4">
        <v>33.799999999999997</v>
      </c>
      <c r="D119" s="4">
        <v>32.200000000000003</v>
      </c>
      <c r="E119" s="4">
        <v>0</v>
      </c>
      <c r="F119" s="4">
        <v>0</v>
      </c>
      <c r="G119" s="4">
        <v>92.2</v>
      </c>
      <c r="H119" s="4">
        <v>103.8</v>
      </c>
      <c r="I119" s="4">
        <v>35.299999999999997</v>
      </c>
      <c r="J119" s="4">
        <v>0</v>
      </c>
      <c r="K119" s="4">
        <v>20.7</v>
      </c>
    </row>
    <row r="120" spans="1:11" x14ac:dyDescent="0.3">
      <c r="A120" s="5" t="s">
        <v>173</v>
      </c>
      <c r="B120" s="4">
        <v>0.5</v>
      </c>
      <c r="C120" s="4">
        <v>33.799999999999997</v>
      </c>
      <c r="D120" s="4">
        <v>32.200000000000003</v>
      </c>
      <c r="E120" s="4">
        <v>0</v>
      </c>
      <c r="F120" s="4">
        <v>0</v>
      </c>
      <c r="G120" s="4">
        <v>92.2</v>
      </c>
      <c r="H120" s="4">
        <v>103.8</v>
      </c>
      <c r="I120" s="4">
        <v>35.299999999999997</v>
      </c>
      <c r="J120" s="4">
        <v>0</v>
      </c>
      <c r="K120" s="4">
        <v>20.7</v>
      </c>
    </row>
    <row r="121" spans="1:11" x14ac:dyDescent="0.3">
      <c r="A121" s="5" t="s">
        <v>174</v>
      </c>
      <c r="B121" s="4">
        <v>0</v>
      </c>
      <c r="C121" s="4">
        <v>33.799999999999997</v>
      </c>
      <c r="D121" s="4">
        <v>32.200000000000003</v>
      </c>
      <c r="E121" s="4">
        <v>0</v>
      </c>
      <c r="F121" s="4">
        <v>0</v>
      </c>
      <c r="G121" s="4">
        <v>92.2</v>
      </c>
      <c r="H121" s="4">
        <v>103.8</v>
      </c>
      <c r="I121" s="4">
        <v>35.299999999999997</v>
      </c>
      <c r="J121" s="4">
        <v>0</v>
      </c>
      <c r="K121" s="4">
        <v>20.7</v>
      </c>
    </row>
    <row r="122" spans="1:11" x14ac:dyDescent="0.3">
      <c r="A122" s="5" t="s">
        <v>175</v>
      </c>
      <c r="B122" s="4">
        <v>0</v>
      </c>
      <c r="C122" s="4">
        <v>33.799999999999997</v>
      </c>
      <c r="D122" s="4">
        <v>32.200000000000003</v>
      </c>
      <c r="E122" s="4">
        <v>0</v>
      </c>
      <c r="F122" s="4">
        <v>0</v>
      </c>
      <c r="G122" s="4">
        <v>92.2</v>
      </c>
      <c r="H122" s="4">
        <v>103.8</v>
      </c>
      <c r="I122" s="4">
        <v>35.299999999999997</v>
      </c>
      <c r="J122" s="4">
        <v>0</v>
      </c>
      <c r="K122" s="4">
        <v>20.7</v>
      </c>
    </row>
    <row r="123" spans="1:11" x14ac:dyDescent="0.3">
      <c r="A123" s="5" t="s">
        <v>176</v>
      </c>
      <c r="B123" s="4">
        <v>0</v>
      </c>
      <c r="C123" s="4">
        <v>33.799999999999997</v>
      </c>
      <c r="D123" s="4">
        <v>32.200000000000003</v>
      </c>
      <c r="E123" s="4">
        <v>0</v>
      </c>
      <c r="F123" s="4">
        <v>0</v>
      </c>
      <c r="G123" s="4">
        <v>92.2</v>
      </c>
      <c r="H123" s="4">
        <v>103.8</v>
      </c>
      <c r="I123" s="4">
        <v>35.299999999999997</v>
      </c>
      <c r="J123" s="4">
        <v>0</v>
      </c>
      <c r="K123" s="4">
        <v>20.7</v>
      </c>
    </row>
    <row r="124" spans="1:11" x14ac:dyDescent="0.3">
      <c r="A124" s="5" t="s">
        <v>177</v>
      </c>
      <c r="B124" s="4">
        <v>0</v>
      </c>
      <c r="C124" s="4">
        <v>33.799999999999997</v>
      </c>
      <c r="D124" s="4">
        <v>32.200000000000003</v>
      </c>
      <c r="E124" s="4">
        <v>0</v>
      </c>
      <c r="F124" s="4">
        <v>0</v>
      </c>
      <c r="G124" s="4">
        <v>92.2</v>
      </c>
      <c r="H124" s="4">
        <v>103.8</v>
      </c>
      <c r="I124" s="4">
        <v>35.299999999999997</v>
      </c>
      <c r="J124" s="4">
        <v>0</v>
      </c>
      <c r="K124" s="4">
        <v>20.7</v>
      </c>
    </row>
    <row r="125" spans="1:11" x14ac:dyDescent="0.3">
      <c r="A125" s="5" t="s">
        <v>178</v>
      </c>
      <c r="B125" s="4">
        <v>0</v>
      </c>
      <c r="C125" s="4">
        <v>33.799999999999997</v>
      </c>
      <c r="D125" s="4">
        <v>32.200000000000003</v>
      </c>
      <c r="E125" s="4">
        <v>0</v>
      </c>
      <c r="F125" s="4">
        <v>0</v>
      </c>
      <c r="G125" s="4">
        <v>92.2</v>
      </c>
      <c r="H125" s="4">
        <v>103.8</v>
      </c>
      <c r="I125" s="4">
        <v>35.299999999999997</v>
      </c>
      <c r="J125" s="4">
        <v>0</v>
      </c>
      <c r="K125" s="4">
        <v>19.100000000000001</v>
      </c>
    </row>
    <row r="126" spans="1:11" x14ac:dyDescent="0.3">
      <c r="A126" s="5" t="s">
        <v>179</v>
      </c>
      <c r="B126" s="4">
        <v>0</v>
      </c>
      <c r="C126" s="4">
        <v>33.799999999999997</v>
      </c>
      <c r="D126" s="4">
        <v>32.200000000000003</v>
      </c>
      <c r="E126" s="4">
        <v>0</v>
      </c>
      <c r="F126" s="4">
        <v>0</v>
      </c>
      <c r="G126" s="4">
        <v>92.2</v>
      </c>
      <c r="H126" s="4">
        <v>103.8</v>
      </c>
      <c r="I126" s="4">
        <v>35.299999999999997</v>
      </c>
      <c r="J126" s="4">
        <v>0</v>
      </c>
      <c r="K126" s="4">
        <v>19.100000000000001</v>
      </c>
    </row>
    <row r="127" spans="1:11" x14ac:dyDescent="0.3">
      <c r="A127" s="5" t="s">
        <v>180</v>
      </c>
      <c r="B127" s="4">
        <v>0</v>
      </c>
      <c r="C127" s="4">
        <v>33.799999999999997</v>
      </c>
      <c r="D127" s="4">
        <v>32.200000000000003</v>
      </c>
      <c r="E127" s="4">
        <v>0</v>
      </c>
      <c r="F127" s="4">
        <v>0</v>
      </c>
      <c r="G127" s="4">
        <v>92.2</v>
      </c>
      <c r="H127" s="4">
        <v>103.8</v>
      </c>
      <c r="I127" s="4">
        <v>35.299999999999997</v>
      </c>
      <c r="J127" s="4">
        <v>0</v>
      </c>
      <c r="K127" s="4">
        <v>19.100000000000001</v>
      </c>
    </row>
    <row r="128" spans="1:11" x14ac:dyDescent="0.3">
      <c r="A128" s="5" t="s">
        <v>181</v>
      </c>
      <c r="B128" s="4">
        <v>0</v>
      </c>
      <c r="C128" s="4">
        <v>33.799999999999997</v>
      </c>
      <c r="D128" s="4">
        <v>32.200000000000003</v>
      </c>
      <c r="E128" s="4">
        <v>0</v>
      </c>
      <c r="F128" s="4">
        <v>0</v>
      </c>
      <c r="G128" s="4">
        <v>92.2</v>
      </c>
      <c r="H128" s="4">
        <v>103.8</v>
      </c>
      <c r="I128" s="4">
        <v>35.299999999999997</v>
      </c>
      <c r="J128" s="4">
        <v>0</v>
      </c>
      <c r="K128" s="4">
        <v>19.100000000000001</v>
      </c>
    </row>
    <row r="129" spans="1:20" x14ac:dyDescent="0.3">
      <c r="A129" s="5" t="s">
        <v>182</v>
      </c>
      <c r="B129" s="4">
        <v>0</v>
      </c>
      <c r="C129" s="4">
        <v>33.799999999999997</v>
      </c>
      <c r="D129" s="4">
        <v>32.200000000000003</v>
      </c>
      <c r="E129" s="4">
        <v>0</v>
      </c>
      <c r="F129" s="4">
        <v>0</v>
      </c>
      <c r="G129" s="4">
        <v>92.2</v>
      </c>
      <c r="H129" s="4">
        <v>103.8</v>
      </c>
      <c r="I129" s="4">
        <v>35.299999999999997</v>
      </c>
      <c r="J129" s="4">
        <v>0</v>
      </c>
      <c r="K129" s="4">
        <v>19.100000000000001</v>
      </c>
    </row>
    <row r="130" spans="1:20" x14ac:dyDescent="0.3">
      <c r="A130" s="5" t="s">
        <v>183</v>
      </c>
      <c r="B130" s="4">
        <v>0</v>
      </c>
      <c r="C130" s="4">
        <v>33.799999999999997</v>
      </c>
      <c r="D130" s="4">
        <v>32.200000000000003</v>
      </c>
      <c r="E130" s="4">
        <v>0</v>
      </c>
      <c r="F130" s="4">
        <v>0</v>
      </c>
      <c r="G130" s="4">
        <v>92.2</v>
      </c>
      <c r="H130" s="4">
        <v>103.8</v>
      </c>
      <c r="I130" s="4">
        <v>35.299999999999997</v>
      </c>
      <c r="J130" s="4">
        <v>0</v>
      </c>
      <c r="K130" s="4">
        <v>19.100000000000001</v>
      </c>
    </row>
    <row r="131" spans="1:20" x14ac:dyDescent="0.3">
      <c r="A131" s="5" t="s">
        <v>185</v>
      </c>
      <c r="B131" s="4">
        <v>0</v>
      </c>
      <c r="C131" s="4">
        <v>31.2</v>
      </c>
      <c r="D131" s="4">
        <v>32.200000000000003</v>
      </c>
      <c r="E131" s="4">
        <v>0</v>
      </c>
      <c r="F131" s="4">
        <v>0</v>
      </c>
      <c r="G131" s="4">
        <v>92.2</v>
      </c>
      <c r="H131" s="4">
        <v>103.8</v>
      </c>
      <c r="I131" s="4">
        <v>35.299999999999997</v>
      </c>
      <c r="J131" s="4">
        <v>0</v>
      </c>
      <c r="K131" s="4">
        <v>19.100000000000001</v>
      </c>
    </row>
    <row r="132" spans="1:20" x14ac:dyDescent="0.3">
      <c r="A132" s="5" t="s">
        <v>188</v>
      </c>
      <c r="B132" s="4">
        <v>0</v>
      </c>
      <c r="C132" s="4">
        <v>0</v>
      </c>
      <c r="D132" s="4">
        <v>32.200000000000003</v>
      </c>
      <c r="E132" s="4">
        <v>0</v>
      </c>
      <c r="F132" s="4">
        <v>0</v>
      </c>
      <c r="G132" s="4">
        <v>92.2</v>
      </c>
      <c r="H132" s="4">
        <v>103.8</v>
      </c>
      <c r="I132" s="4">
        <v>35.299999999999997</v>
      </c>
      <c r="J132" s="4">
        <v>0</v>
      </c>
      <c r="K132" s="4">
        <v>19.100000000000001</v>
      </c>
    </row>
    <row r="133" spans="1:20" x14ac:dyDescent="0.3">
      <c r="A133" s="5" t="s">
        <v>191</v>
      </c>
      <c r="B133" s="4">
        <v>0</v>
      </c>
      <c r="C133" s="4">
        <v>0</v>
      </c>
      <c r="D133" s="4">
        <v>0</v>
      </c>
      <c r="E133" s="4">
        <v>0</v>
      </c>
      <c r="F133" s="4">
        <v>0</v>
      </c>
      <c r="G133" s="4">
        <v>0</v>
      </c>
      <c r="H133" s="4">
        <v>103.8</v>
      </c>
      <c r="I133" s="4">
        <v>16.100000000000001</v>
      </c>
      <c r="J133" s="4">
        <v>0</v>
      </c>
      <c r="K133" s="4">
        <v>19.100000000000001</v>
      </c>
    </row>
    <row r="134" spans="1:20" x14ac:dyDescent="0.3">
      <c r="A134" s="5" t="s">
        <v>193</v>
      </c>
      <c r="B134" s="4">
        <v>0</v>
      </c>
      <c r="C134" s="4">
        <v>0</v>
      </c>
      <c r="D134" s="4">
        <v>0</v>
      </c>
      <c r="E134" s="4">
        <v>0</v>
      </c>
      <c r="F134" s="4">
        <v>0</v>
      </c>
      <c r="G134" s="4">
        <v>0</v>
      </c>
      <c r="H134" s="4">
        <v>80.099999999999994</v>
      </c>
      <c r="I134" s="4">
        <v>0</v>
      </c>
      <c r="J134" s="4">
        <v>0</v>
      </c>
      <c r="K134" s="4">
        <v>19.100000000000001</v>
      </c>
    </row>
    <row r="135" spans="1:20" x14ac:dyDescent="0.3">
      <c r="A135" s="5" t="s">
        <v>194</v>
      </c>
      <c r="B135" s="4">
        <v>0</v>
      </c>
      <c r="C135" s="4">
        <v>0</v>
      </c>
      <c r="D135" s="4">
        <v>0</v>
      </c>
      <c r="E135" s="4">
        <v>0</v>
      </c>
      <c r="F135" s="4">
        <v>0</v>
      </c>
      <c r="G135" s="4">
        <v>0</v>
      </c>
      <c r="H135" s="4">
        <v>0</v>
      </c>
      <c r="I135" s="4">
        <v>0</v>
      </c>
      <c r="J135" s="4">
        <v>0</v>
      </c>
      <c r="K135" s="4">
        <v>19.100000000000001</v>
      </c>
    </row>
    <row r="136" spans="1:20" x14ac:dyDescent="0.3">
      <c r="A136" s="5" t="s">
        <v>196</v>
      </c>
      <c r="B136" s="4">
        <v>0</v>
      </c>
      <c r="C136" s="4">
        <v>0</v>
      </c>
      <c r="D136" s="4">
        <v>0</v>
      </c>
      <c r="E136" s="4">
        <v>0</v>
      </c>
      <c r="F136" s="4">
        <v>0</v>
      </c>
      <c r="G136" s="4">
        <v>0</v>
      </c>
      <c r="H136" s="4">
        <v>0</v>
      </c>
      <c r="I136" s="4">
        <v>0</v>
      </c>
      <c r="J136" s="4">
        <v>0</v>
      </c>
      <c r="K136" s="4">
        <v>19.100000000000001</v>
      </c>
    </row>
    <row r="137" spans="1:20" x14ac:dyDescent="0.3">
      <c r="A137" s="5" t="s">
        <v>197</v>
      </c>
      <c r="B137" s="4">
        <v>0</v>
      </c>
      <c r="C137" s="4">
        <v>0</v>
      </c>
      <c r="D137" s="4">
        <v>0</v>
      </c>
      <c r="E137" s="4">
        <v>0</v>
      </c>
      <c r="F137" s="4">
        <v>0</v>
      </c>
      <c r="G137" s="4">
        <v>0</v>
      </c>
      <c r="H137" s="4">
        <v>0</v>
      </c>
      <c r="I137" s="4">
        <v>0</v>
      </c>
      <c r="J137" s="4">
        <v>0</v>
      </c>
      <c r="K137" s="4">
        <v>0</v>
      </c>
    </row>
    <row r="138" spans="1:20" x14ac:dyDescent="0.3">
      <c r="L138" t="s">
        <v>1174</v>
      </c>
      <c r="P138" t="s">
        <v>1134</v>
      </c>
    </row>
    <row r="139" spans="1:20" ht="28.8" x14ac:dyDescent="0.3">
      <c r="A139" s="4" t="s">
        <v>199</v>
      </c>
      <c r="B139" s="5" t="s">
        <v>63</v>
      </c>
      <c r="C139" s="5" t="s">
        <v>64</v>
      </c>
      <c r="D139" s="5" t="s">
        <v>65</v>
      </c>
      <c r="E139" s="5" t="s">
        <v>66</v>
      </c>
      <c r="F139" s="5" t="s">
        <v>67</v>
      </c>
      <c r="G139" s="5" t="s">
        <v>68</v>
      </c>
      <c r="H139" s="5" t="s">
        <v>69</v>
      </c>
      <c r="I139" s="5" t="s">
        <v>70</v>
      </c>
      <c r="J139" s="5" t="s">
        <v>71</v>
      </c>
      <c r="K139" s="5" t="s">
        <v>72</v>
      </c>
      <c r="L139" s="21" t="str">
        <f>'modell_Ymanup(0i)'!L140</f>
        <v>Schätzung (Y)</v>
      </c>
      <c r="M139" s="5" t="str">
        <f>'modell_Ymanup(0i)'!M140</f>
        <v>Fakt2 (Y)</v>
      </c>
      <c r="N139" s="5" t="s">
        <v>202</v>
      </c>
      <c r="O139" s="5" t="s">
        <v>203</v>
      </c>
      <c r="P139" s="23" t="str">
        <f>'modell_Ymanup(0i)'!L140</f>
        <v>Schätzung (Y)</v>
      </c>
      <c r="Q139" t="str">
        <f>'modell_Ymanup(0i)'!M140</f>
        <v>Fakt2 (Y)</v>
      </c>
      <c r="R139" t="str">
        <f>'modell_Ymanup(0i)'!N140</f>
        <v>Delta</v>
      </c>
      <c r="S139" t="str">
        <f>'modell_Ymanup(0i)'!O140</f>
        <v>Delta/Tény</v>
      </c>
      <c r="T139" s="23" t="s">
        <v>1175</v>
      </c>
    </row>
    <row r="140" spans="1:20" x14ac:dyDescent="0.3">
      <c r="A140" s="5" t="s">
        <v>74</v>
      </c>
      <c r="B140" s="4">
        <v>0.5</v>
      </c>
      <c r="C140" s="4">
        <v>33.799999999999997</v>
      </c>
      <c r="D140" s="4">
        <v>32.200000000000003</v>
      </c>
      <c r="E140" s="4">
        <v>0</v>
      </c>
      <c r="F140" s="4">
        <v>0</v>
      </c>
      <c r="G140" s="4">
        <v>92.2</v>
      </c>
      <c r="H140" s="4">
        <v>374.3</v>
      </c>
      <c r="I140" s="4">
        <v>35.299999999999997</v>
      </c>
      <c r="J140" s="4">
        <v>0</v>
      </c>
      <c r="K140" s="4">
        <v>19.100000000000001</v>
      </c>
      <c r="L140" s="22">
        <v>587.4</v>
      </c>
      <c r="M140" s="4">
        <v>786</v>
      </c>
      <c r="N140" s="4">
        <v>198.6</v>
      </c>
      <c r="O140" s="4">
        <v>25.27</v>
      </c>
      <c r="P140" s="23">
        <f>'modell_Ymanup(0i)'!L141</f>
        <v>691.1</v>
      </c>
      <c r="Q140">
        <f>'modell_Ymanup(0i)'!M141</f>
        <v>786</v>
      </c>
      <c r="R140">
        <f>'modell_Ymanup(0i)'!N141</f>
        <v>94.9</v>
      </c>
      <c r="S140">
        <f>'modell_Ymanup(0i)'!O141</f>
        <v>12.07</v>
      </c>
      <c r="T140" s="23">
        <f>IF(R140*N140&lt;=0,1,0)</f>
        <v>0</v>
      </c>
    </row>
    <row r="141" spans="1:20" x14ac:dyDescent="0.3">
      <c r="A141" s="5" t="s">
        <v>75</v>
      </c>
      <c r="B141" s="4">
        <v>0</v>
      </c>
      <c r="C141" s="4">
        <v>33.799999999999997</v>
      </c>
      <c r="D141" s="4">
        <v>32.200000000000003</v>
      </c>
      <c r="E141" s="4">
        <v>0</v>
      </c>
      <c r="F141" s="4">
        <v>0</v>
      </c>
      <c r="G141" s="4">
        <v>171.3</v>
      </c>
      <c r="H141" s="4">
        <v>103.8</v>
      </c>
      <c r="I141" s="4">
        <v>0</v>
      </c>
      <c r="J141" s="4">
        <v>0</v>
      </c>
      <c r="K141" s="4">
        <v>19.100000000000001</v>
      </c>
      <c r="L141" s="22">
        <v>360.2</v>
      </c>
      <c r="M141" s="4">
        <v>358</v>
      </c>
      <c r="N141" s="4">
        <v>-2.2000000000000002</v>
      </c>
      <c r="O141" s="4">
        <v>-0.61</v>
      </c>
      <c r="P141" s="23">
        <f>'modell_Ymanup(0i)'!L142</f>
        <v>368.4</v>
      </c>
      <c r="Q141">
        <f>'modell_Ymanup(0i)'!M142</f>
        <v>358</v>
      </c>
      <c r="R141">
        <f>'modell_Ymanup(0i)'!N142</f>
        <v>-10.4</v>
      </c>
      <c r="S141">
        <f>'modell_Ymanup(0i)'!O142</f>
        <v>-2.91</v>
      </c>
      <c r="T141" s="23">
        <f t="shared" ref="T141:T181" si="0">IF(R141*N141&lt;=0,1,0)</f>
        <v>0</v>
      </c>
    </row>
    <row r="142" spans="1:20" x14ac:dyDescent="0.3">
      <c r="A142" s="5" t="s">
        <v>76</v>
      </c>
      <c r="B142" s="4">
        <v>0</v>
      </c>
      <c r="C142" s="4">
        <v>33.799999999999997</v>
      </c>
      <c r="D142" s="4">
        <v>32.200000000000003</v>
      </c>
      <c r="E142" s="4">
        <v>0</v>
      </c>
      <c r="F142" s="4">
        <v>150.1</v>
      </c>
      <c r="G142" s="4">
        <v>92.2</v>
      </c>
      <c r="H142" s="4">
        <v>80.099999999999994</v>
      </c>
      <c r="I142" s="4">
        <v>35.299999999999997</v>
      </c>
      <c r="J142" s="4">
        <v>0</v>
      </c>
      <c r="K142" s="4">
        <v>20.7</v>
      </c>
      <c r="L142" s="22">
        <v>444.3</v>
      </c>
      <c r="M142" s="4">
        <v>527</v>
      </c>
      <c r="N142" s="4">
        <v>82.7</v>
      </c>
      <c r="O142" s="4">
        <v>15.69</v>
      </c>
      <c r="P142" s="23">
        <f>'modell_Ymanup(0i)'!L143</f>
        <v>529.20000000000005</v>
      </c>
      <c r="Q142">
        <f>'modell_Ymanup(0i)'!M143</f>
        <v>527</v>
      </c>
      <c r="R142">
        <f>'modell_Ymanup(0i)'!N143</f>
        <v>-2.2000000000000002</v>
      </c>
      <c r="S142">
        <f>'modell_Ymanup(0i)'!O143</f>
        <v>-0.42</v>
      </c>
      <c r="T142" s="23">
        <f t="shared" si="0"/>
        <v>1</v>
      </c>
    </row>
    <row r="143" spans="1:20" x14ac:dyDescent="0.3">
      <c r="A143" s="5" t="s">
        <v>77</v>
      </c>
      <c r="B143" s="4">
        <v>0.5</v>
      </c>
      <c r="C143" s="4">
        <v>33.799999999999997</v>
      </c>
      <c r="D143" s="4">
        <v>32.200000000000003</v>
      </c>
      <c r="E143" s="4">
        <v>194.9</v>
      </c>
      <c r="F143" s="4">
        <v>0</v>
      </c>
      <c r="G143" s="4">
        <v>0</v>
      </c>
      <c r="H143" s="4">
        <v>103.8</v>
      </c>
      <c r="I143" s="4">
        <v>35.299999999999997</v>
      </c>
      <c r="J143" s="4">
        <v>8.6</v>
      </c>
      <c r="K143" s="4">
        <v>19.100000000000001</v>
      </c>
      <c r="L143" s="22">
        <v>428.2</v>
      </c>
      <c r="M143" s="4">
        <v>458</v>
      </c>
      <c r="N143" s="4">
        <v>29.8</v>
      </c>
      <c r="O143" s="4">
        <v>6.51</v>
      </c>
      <c r="P143" s="23">
        <f>'modell_Ymanup(0i)'!L144</f>
        <v>503.2</v>
      </c>
      <c r="Q143">
        <f>'modell_Ymanup(0i)'!M144</f>
        <v>458</v>
      </c>
      <c r="R143">
        <f>'modell_Ymanup(0i)'!N144</f>
        <v>-45.2</v>
      </c>
      <c r="S143">
        <f>'modell_Ymanup(0i)'!O144</f>
        <v>-9.8699999999999992</v>
      </c>
      <c r="T143" s="23">
        <f t="shared" si="0"/>
        <v>1</v>
      </c>
    </row>
    <row r="144" spans="1:20" x14ac:dyDescent="0.3">
      <c r="A144" s="5" t="s">
        <v>78</v>
      </c>
      <c r="B144" s="4">
        <v>0.5</v>
      </c>
      <c r="C144" s="4">
        <v>33.799999999999997</v>
      </c>
      <c r="D144" s="4">
        <v>250.9</v>
      </c>
      <c r="E144" s="4">
        <v>0</v>
      </c>
      <c r="F144" s="4">
        <v>0</v>
      </c>
      <c r="G144" s="4">
        <v>92.2</v>
      </c>
      <c r="H144" s="4">
        <v>103.8</v>
      </c>
      <c r="I144" s="4">
        <v>55.4</v>
      </c>
      <c r="J144" s="4">
        <v>0</v>
      </c>
      <c r="K144" s="4">
        <v>20.7</v>
      </c>
      <c r="L144" s="22">
        <v>557.1</v>
      </c>
      <c r="M144" s="4">
        <v>553</v>
      </c>
      <c r="N144" s="4">
        <v>-4.0999999999999996</v>
      </c>
      <c r="O144" s="4">
        <v>-0.74</v>
      </c>
      <c r="P144" s="23">
        <f>'modell_Ymanup(0i)'!L145</f>
        <v>544.29999999999995</v>
      </c>
      <c r="Q144">
        <f>'modell_Ymanup(0i)'!M145</f>
        <v>553</v>
      </c>
      <c r="R144">
        <f>'modell_Ymanup(0i)'!N145</f>
        <v>8.6999999999999993</v>
      </c>
      <c r="S144">
        <f>'modell_Ymanup(0i)'!O145</f>
        <v>1.57</v>
      </c>
      <c r="T144" s="23">
        <f t="shared" si="0"/>
        <v>1</v>
      </c>
    </row>
    <row r="145" spans="1:20" x14ac:dyDescent="0.3">
      <c r="A145" s="5" t="s">
        <v>79</v>
      </c>
      <c r="B145" s="4">
        <v>0</v>
      </c>
      <c r="C145" s="4">
        <v>186.4</v>
      </c>
      <c r="D145" s="4">
        <v>32.200000000000003</v>
      </c>
      <c r="E145" s="4">
        <v>0</v>
      </c>
      <c r="F145" s="4">
        <v>0</v>
      </c>
      <c r="G145" s="4">
        <v>92.2</v>
      </c>
      <c r="H145" s="4">
        <v>103.8</v>
      </c>
      <c r="I145" s="4">
        <v>35.299999999999997</v>
      </c>
      <c r="J145" s="4">
        <v>0</v>
      </c>
      <c r="K145" s="4">
        <v>31.7</v>
      </c>
      <c r="L145" s="22">
        <v>481.6</v>
      </c>
      <c r="M145" s="4">
        <v>545</v>
      </c>
      <c r="N145" s="4">
        <v>63.4</v>
      </c>
      <c r="O145" s="4">
        <v>11.63</v>
      </c>
      <c r="P145" s="23">
        <f>'modell_Ymanup(0i)'!L146</f>
        <v>546.79999999999995</v>
      </c>
      <c r="Q145">
        <f>'modell_Ymanup(0i)'!M146</f>
        <v>545</v>
      </c>
      <c r="R145">
        <f>'modell_Ymanup(0i)'!N146</f>
        <v>-1.8</v>
      </c>
      <c r="S145">
        <f>'modell_Ymanup(0i)'!O146</f>
        <v>-0.33</v>
      </c>
      <c r="T145" s="23">
        <f t="shared" si="0"/>
        <v>1</v>
      </c>
    </row>
    <row r="146" spans="1:20" x14ac:dyDescent="0.3">
      <c r="A146" s="5" t="s">
        <v>80</v>
      </c>
      <c r="B146" s="4">
        <v>109.3</v>
      </c>
      <c r="C146" s="4">
        <v>33.799999999999997</v>
      </c>
      <c r="D146" s="4">
        <v>0</v>
      </c>
      <c r="E146" s="4">
        <v>0</v>
      </c>
      <c r="F146" s="4">
        <v>0</v>
      </c>
      <c r="G146" s="4">
        <v>92.2</v>
      </c>
      <c r="H146" s="4">
        <v>103.8</v>
      </c>
      <c r="I146" s="4">
        <v>35.299999999999997</v>
      </c>
      <c r="J146" s="4">
        <v>8.6</v>
      </c>
      <c r="K146" s="4">
        <v>73</v>
      </c>
      <c r="L146" s="22">
        <v>455.9</v>
      </c>
      <c r="M146" s="4">
        <v>453</v>
      </c>
      <c r="N146" s="4">
        <v>-2.9</v>
      </c>
      <c r="O146" s="4">
        <v>-0.64</v>
      </c>
      <c r="P146" s="23">
        <f>'modell_Ymanup(0i)'!L147</f>
        <v>455.1</v>
      </c>
      <c r="Q146">
        <f>'modell_Ymanup(0i)'!M147</f>
        <v>453</v>
      </c>
      <c r="R146">
        <f>'modell_Ymanup(0i)'!N147</f>
        <v>-2.1</v>
      </c>
      <c r="S146">
        <f>'modell_Ymanup(0i)'!O147</f>
        <v>-0.46</v>
      </c>
      <c r="T146" s="23">
        <f t="shared" si="0"/>
        <v>0</v>
      </c>
    </row>
    <row r="147" spans="1:20" x14ac:dyDescent="0.3">
      <c r="A147" s="5" t="s">
        <v>81</v>
      </c>
      <c r="B147" s="4">
        <v>0</v>
      </c>
      <c r="C147" s="4">
        <v>0</v>
      </c>
      <c r="D147" s="4">
        <v>32.200000000000003</v>
      </c>
      <c r="E147" s="4">
        <v>0</v>
      </c>
      <c r="F147" s="4">
        <v>0</v>
      </c>
      <c r="G147" s="4">
        <v>92.2</v>
      </c>
      <c r="H147" s="4">
        <v>103.8</v>
      </c>
      <c r="I147" s="4">
        <v>68.5</v>
      </c>
      <c r="J147" s="4">
        <v>44.3</v>
      </c>
      <c r="K147" s="4">
        <v>20.7</v>
      </c>
      <c r="L147" s="22">
        <v>361.7</v>
      </c>
      <c r="M147" s="4">
        <v>359</v>
      </c>
      <c r="N147" s="4">
        <v>-2.7</v>
      </c>
      <c r="O147" s="4">
        <v>-0.75</v>
      </c>
      <c r="P147" s="23">
        <f>'modell_Ymanup(0i)'!L148</f>
        <v>461.6</v>
      </c>
      <c r="Q147">
        <f>'modell_Ymanup(0i)'!M148</f>
        <v>359</v>
      </c>
      <c r="R147">
        <f>'modell_Ymanup(0i)'!N148</f>
        <v>-102.6</v>
      </c>
      <c r="S147">
        <f>'modell_Ymanup(0i)'!O148</f>
        <v>-28.58</v>
      </c>
      <c r="T147" s="23">
        <f t="shared" si="0"/>
        <v>0</v>
      </c>
    </row>
    <row r="148" spans="1:20" x14ac:dyDescent="0.3">
      <c r="A148" s="5" t="s">
        <v>82</v>
      </c>
      <c r="B148" s="4">
        <v>0</v>
      </c>
      <c r="C148" s="4">
        <v>31.2</v>
      </c>
      <c r="D148" s="4">
        <v>32.200000000000003</v>
      </c>
      <c r="E148" s="4">
        <v>0</v>
      </c>
      <c r="F148" s="4">
        <v>0</v>
      </c>
      <c r="G148" s="4">
        <v>92.2</v>
      </c>
      <c r="H148" s="4">
        <v>179.3</v>
      </c>
      <c r="I148" s="4">
        <v>148.1</v>
      </c>
      <c r="J148" s="4">
        <v>0</v>
      </c>
      <c r="K148" s="4">
        <v>31.7</v>
      </c>
      <c r="L148" s="22">
        <v>514.79999999999995</v>
      </c>
      <c r="M148" s="4">
        <v>511</v>
      </c>
      <c r="N148" s="4">
        <v>-3.8</v>
      </c>
      <c r="O148" s="4">
        <v>-0.74</v>
      </c>
      <c r="P148" s="23">
        <f>'modell_Ymanup(0i)'!L149</f>
        <v>573.29999999999995</v>
      </c>
      <c r="Q148">
        <f>'modell_Ymanup(0i)'!M149</f>
        <v>511</v>
      </c>
      <c r="R148">
        <f>'modell_Ymanup(0i)'!N149</f>
        <v>-62.3</v>
      </c>
      <c r="S148">
        <f>'modell_Ymanup(0i)'!O149</f>
        <v>-12.19</v>
      </c>
      <c r="T148" s="23">
        <f t="shared" si="0"/>
        <v>0</v>
      </c>
    </row>
    <row r="149" spans="1:20" x14ac:dyDescent="0.3">
      <c r="A149" s="5" t="s">
        <v>83</v>
      </c>
      <c r="B149" s="4">
        <v>0</v>
      </c>
      <c r="C149" s="4">
        <v>33.799999999999997</v>
      </c>
      <c r="D149" s="4">
        <v>32.200000000000003</v>
      </c>
      <c r="E149" s="4">
        <v>0</v>
      </c>
      <c r="F149" s="4">
        <v>0</v>
      </c>
      <c r="G149" s="4">
        <v>92.2</v>
      </c>
      <c r="H149" s="4">
        <v>190.9</v>
      </c>
      <c r="I149" s="4">
        <v>35.299999999999997</v>
      </c>
      <c r="J149" s="4">
        <v>8.6</v>
      </c>
      <c r="K149" s="4">
        <v>20.7</v>
      </c>
      <c r="L149" s="22">
        <v>413.6</v>
      </c>
      <c r="M149" s="4">
        <v>357</v>
      </c>
      <c r="N149" s="4">
        <v>-56.6</v>
      </c>
      <c r="O149" s="4">
        <v>-15.85</v>
      </c>
      <c r="P149" s="23">
        <f>'modell_Ymanup(0i)'!L150</f>
        <v>358.3</v>
      </c>
      <c r="Q149">
        <f>'modell_Ymanup(0i)'!M150</f>
        <v>357</v>
      </c>
      <c r="R149">
        <f>'modell_Ymanup(0i)'!N150</f>
        <v>-1.3</v>
      </c>
      <c r="S149">
        <f>'modell_Ymanup(0i)'!O150</f>
        <v>-0.36</v>
      </c>
      <c r="T149" s="23">
        <f t="shared" si="0"/>
        <v>0</v>
      </c>
    </row>
    <row r="150" spans="1:20" x14ac:dyDescent="0.3">
      <c r="A150" s="5" t="s">
        <v>84</v>
      </c>
      <c r="B150" s="4">
        <v>0</v>
      </c>
      <c r="C150" s="4">
        <v>33.799999999999997</v>
      </c>
      <c r="D150" s="4">
        <v>32.200000000000003</v>
      </c>
      <c r="E150" s="4">
        <v>0</v>
      </c>
      <c r="F150" s="4">
        <v>26.2</v>
      </c>
      <c r="G150" s="4">
        <v>171.3</v>
      </c>
      <c r="H150" s="4">
        <v>103.8</v>
      </c>
      <c r="I150" s="4">
        <v>72.5</v>
      </c>
      <c r="J150" s="4">
        <v>8.6</v>
      </c>
      <c r="K150" s="4">
        <v>20.7</v>
      </c>
      <c r="L150" s="22">
        <v>469</v>
      </c>
      <c r="M150" s="4">
        <v>466</v>
      </c>
      <c r="N150" s="4">
        <v>-3</v>
      </c>
      <c r="O150" s="4">
        <v>-0.64</v>
      </c>
      <c r="P150" s="23">
        <f>'modell_Ymanup(0i)'!L151</f>
        <v>447</v>
      </c>
      <c r="Q150">
        <f>'modell_Ymanup(0i)'!M151</f>
        <v>466</v>
      </c>
      <c r="R150">
        <f>'modell_Ymanup(0i)'!N151</f>
        <v>19</v>
      </c>
      <c r="S150">
        <f>'modell_Ymanup(0i)'!O151</f>
        <v>4.08</v>
      </c>
      <c r="T150" s="23">
        <f t="shared" si="0"/>
        <v>1</v>
      </c>
    </row>
    <row r="151" spans="1:20" x14ac:dyDescent="0.3">
      <c r="A151" s="5" t="s">
        <v>85</v>
      </c>
      <c r="B151" s="4">
        <v>0.5</v>
      </c>
      <c r="C151" s="4">
        <v>0</v>
      </c>
      <c r="D151" s="4">
        <v>32.200000000000003</v>
      </c>
      <c r="E151" s="4">
        <v>9.1</v>
      </c>
      <c r="F151" s="4">
        <v>36.799999999999997</v>
      </c>
      <c r="G151" s="4">
        <v>92.2</v>
      </c>
      <c r="H151" s="4">
        <v>182.9</v>
      </c>
      <c r="I151" s="4">
        <v>35.299999999999997</v>
      </c>
      <c r="J151" s="4">
        <v>0</v>
      </c>
      <c r="K151" s="4">
        <v>19.100000000000001</v>
      </c>
      <c r="L151" s="22">
        <v>408</v>
      </c>
      <c r="M151" s="4">
        <v>405</v>
      </c>
      <c r="N151" s="4">
        <v>-3</v>
      </c>
      <c r="O151" s="4">
        <v>-0.74</v>
      </c>
      <c r="P151" s="23">
        <f>'modell_Ymanup(0i)'!L152</f>
        <v>381.4</v>
      </c>
      <c r="Q151">
        <f>'modell_Ymanup(0i)'!M152</f>
        <v>405</v>
      </c>
      <c r="R151">
        <f>'modell_Ymanup(0i)'!N152</f>
        <v>23.6</v>
      </c>
      <c r="S151">
        <f>'modell_Ymanup(0i)'!O152</f>
        <v>5.83</v>
      </c>
      <c r="T151" s="23">
        <f t="shared" si="0"/>
        <v>1</v>
      </c>
    </row>
    <row r="152" spans="1:20" x14ac:dyDescent="0.3">
      <c r="A152" s="5" t="s">
        <v>86</v>
      </c>
      <c r="B152" s="4">
        <v>0</v>
      </c>
      <c r="C152" s="4">
        <v>33.799999999999997</v>
      </c>
      <c r="D152" s="4">
        <v>32.200000000000003</v>
      </c>
      <c r="E152" s="4">
        <v>163.19999999999999</v>
      </c>
      <c r="F152" s="4">
        <v>0</v>
      </c>
      <c r="G152" s="4">
        <v>92.2</v>
      </c>
      <c r="H152" s="4">
        <v>103.8</v>
      </c>
      <c r="I152" s="4">
        <v>35.299999999999997</v>
      </c>
      <c r="J152" s="4">
        <v>0</v>
      </c>
      <c r="K152" s="4">
        <v>20.7</v>
      </c>
      <c r="L152" s="22">
        <v>481.1</v>
      </c>
      <c r="M152" s="4">
        <v>519</v>
      </c>
      <c r="N152" s="4">
        <v>37.9</v>
      </c>
      <c r="O152" s="4">
        <v>7.3</v>
      </c>
      <c r="P152" s="23">
        <f>'modell_Ymanup(0i)'!L153</f>
        <v>459.1</v>
      </c>
      <c r="Q152">
        <f>'modell_Ymanup(0i)'!M153</f>
        <v>519</v>
      </c>
      <c r="R152">
        <f>'modell_Ymanup(0i)'!N153</f>
        <v>59.9</v>
      </c>
      <c r="S152">
        <f>'modell_Ymanup(0i)'!O153</f>
        <v>11.54</v>
      </c>
      <c r="T152" s="23">
        <f t="shared" si="0"/>
        <v>0</v>
      </c>
    </row>
    <row r="153" spans="1:20" x14ac:dyDescent="0.3">
      <c r="A153" s="5" t="s">
        <v>87</v>
      </c>
      <c r="B153" s="4">
        <v>0</v>
      </c>
      <c r="C153" s="4">
        <v>33.799999999999997</v>
      </c>
      <c r="D153" s="4">
        <v>32.200000000000003</v>
      </c>
      <c r="E153" s="4">
        <v>0</v>
      </c>
      <c r="F153" s="4">
        <v>26.2</v>
      </c>
      <c r="G153" s="4">
        <v>92.2</v>
      </c>
      <c r="H153" s="4">
        <v>103.8</v>
      </c>
      <c r="I153" s="4">
        <v>35.299999999999997</v>
      </c>
      <c r="J153" s="4">
        <v>0</v>
      </c>
      <c r="K153" s="4">
        <v>31.7</v>
      </c>
      <c r="L153" s="22">
        <v>355.1</v>
      </c>
      <c r="M153" s="4">
        <v>353</v>
      </c>
      <c r="N153" s="4">
        <v>-2.1</v>
      </c>
      <c r="O153" s="4">
        <v>-0.59</v>
      </c>
      <c r="P153" s="23">
        <f>'modell_Ymanup(0i)'!L154</f>
        <v>403.9</v>
      </c>
      <c r="Q153">
        <f>'modell_Ymanup(0i)'!M154</f>
        <v>353</v>
      </c>
      <c r="R153">
        <f>'modell_Ymanup(0i)'!N154</f>
        <v>-50.9</v>
      </c>
      <c r="S153">
        <f>'modell_Ymanup(0i)'!O154</f>
        <v>-14.42</v>
      </c>
      <c r="T153" s="23">
        <f t="shared" si="0"/>
        <v>0</v>
      </c>
    </row>
    <row r="154" spans="1:20" x14ac:dyDescent="0.3">
      <c r="A154" s="5" t="s">
        <v>88</v>
      </c>
      <c r="B154" s="4">
        <v>0.5</v>
      </c>
      <c r="C154" s="4">
        <v>132.5</v>
      </c>
      <c r="D154" s="4">
        <v>32.200000000000003</v>
      </c>
      <c r="E154" s="4">
        <v>29.2</v>
      </c>
      <c r="F154" s="4">
        <v>0</v>
      </c>
      <c r="G154" s="4">
        <v>92.2</v>
      </c>
      <c r="H154" s="4">
        <v>103.8</v>
      </c>
      <c r="I154" s="4">
        <v>35.299999999999997</v>
      </c>
      <c r="J154" s="4">
        <v>8.6</v>
      </c>
      <c r="K154" s="4">
        <v>20.7</v>
      </c>
      <c r="L154" s="22">
        <v>454.9</v>
      </c>
      <c r="M154" s="4">
        <v>504</v>
      </c>
      <c r="N154" s="4">
        <v>49.1</v>
      </c>
      <c r="O154" s="4">
        <v>9.74</v>
      </c>
      <c r="P154" s="23">
        <f>'modell_Ymanup(0i)'!L155</f>
        <v>460.1</v>
      </c>
      <c r="Q154">
        <f>'modell_Ymanup(0i)'!M155</f>
        <v>504</v>
      </c>
      <c r="R154">
        <f>'modell_Ymanup(0i)'!N155</f>
        <v>43.9</v>
      </c>
      <c r="S154">
        <f>'modell_Ymanup(0i)'!O155</f>
        <v>8.7100000000000009</v>
      </c>
      <c r="T154" s="23">
        <f t="shared" si="0"/>
        <v>0</v>
      </c>
    </row>
    <row r="155" spans="1:20" x14ac:dyDescent="0.3">
      <c r="A155" s="5" t="s">
        <v>89</v>
      </c>
      <c r="B155" s="4">
        <v>0.5</v>
      </c>
      <c r="C155" s="4">
        <v>33.799999999999997</v>
      </c>
      <c r="D155" s="4">
        <v>32.200000000000003</v>
      </c>
      <c r="E155" s="4">
        <v>0</v>
      </c>
      <c r="F155" s="4">
        <v>0</v>
      </c>
      <c r="G155" s="4">
        <v>92.2</v>
      </c>
      <c r="H155" s="4">
        <v>103.8</v>
      </c>
      <c r="I155" s="4">
        <v>72.5</v>
      </c>
      <c r="J155" s="4">
        <v>8.6</v>
      </c>
      <c r="K155" s="4">
        <v>20.7</v>
      </c>
      <c r="L155" s="22">
        <v>364.2</v>
      </c>
      <c r="M155" s="4">
        <v>339</v>
      </c>
      <c r="N155" s="4">
        <v>-25.2</v>
      </c>
      <c r="O155" s="4">
        <v>-7.43</v>
      </c>
      <c r="P155" s="23">
        <f>'modell_Ymanup(0i)'!L156</f>
        <v>312.2</v>
      </c>
      <c r="Q155">
        <f>'modell_Ymanup(0i)'!M156</f>
        <v>339</v>
      </c>
      <c r="R155">
        <f>'modell_Ymanup(0i)'!N156</f>
        <v>26.8</v>
      </c>
      <c r="S155">
        <f>'modell_Ymanup(0i)'!O156</f>
        <v>7.91</v>
      </c>
      <c r="T155" s="23">
        <f t="shared" si="0"/>
        <v>1</v>
      </c>
    </row>
    <row r="156" spans="1:20" x14ac:dyDescent="0.3">
      <c r="A156" s="5" t="s">
        <v>90</v>
      </c>
      <c r="B156" s="4">
        <v>0.5</v>
      </c>
      <c r="C156" s="4">
        <v>35.299999999999997</v>
      </c>
      <c r="D156" s="4">
        <v>32.200000000000003</v>
      </c>
      <c r="E156" s="4">
        <v>0</v>
      </c>
      <c r="F156" s="4">
        <v>0</v>
      </c>
      <c r="G156" s="4">
        <v>92.2</v>
      </c>
      <c r="H156" s="4">
        <v>190.9</v>
      </c>
      <c r="I156" s="4">
        <v>55.4</v>
      </c>
      <c r="J156" s="4">
        <v>8.6</v>
      </c>
      <c r="K156" s="4">
        <v>47.4</v>
      </c>
      <c r="L156" s="22">
        <v>462.4</v>
      </c>
      <c r="M156" s="4">
        <v>503</v>
      </c>
      <c r="N156" s="4">
        <v>40.6</v>
      </c>
      <c r="O156" s="4">
        <v>8.07</v>
      </c>
      <c r="P156" s="23">
        <f>'modell_Ymanup(0i)'!L157</f>
        <v>452.1</v>
      </c>
      <c r="Q156">
        <f>'modell_Ymanup(0i)'!M157</f>
        <v>503</v>
      </c>
      <c r="R156">
        <f>'modell_Ymanup(0i)'!N157</f>
        <v>50.9</v>
      </c>
      <c r="S156">
        <f>'modell_Ymanup(0i)'!O157</f>
        <v>10.119999999999999</v>
      </c>
      <c r="T156" s="23">
        <f t="shared" si="0"/>
        <v>0</v>
      </c>
    </row>
    <row r="157" spans="1:20" x14ac:dyDescent="0.3">
      <c r="A157" s="5" t="s">
        <v>91</v>
      </c>
      <c r="B157" s="4">
        <v>0.5</v>
      </c>
      <c r="C157" s="4">
        <v>33.799999999999997</v>
      </c>
      <c r="D157" s="4">
        <v>32.200000000000003</v>
      </c>
      <c r="E157" s="4">
        <v>0</v>
      </c>
      <c r="F157" s="4">
        <v>0</v>
      </c>
      <c r="G157" s="4">
        <v>92.2</v>
      </c>
      <c r="H157" s="4">
        <v>103.8</v>
      </c>
      <c r="I157" s="4">
        <v>58.9</v>
      </c>
      <c r="J157" s="4">
        <v>8.6</v>
      </c>
      <c r="K157" s="4">
        <v>20.7</v>
      </c>
      <c r="L157" s="22">
        <v>350.6</v>
      </c>
      <c r="M157" s="4">
        <v>330</v>
      </c>
      <c r="N157" s="4">
        <v>-20.6</v>
      </c>
      <c r="O157" s="4">
        <v>-6.24</v>
      </c>
      <c r="P157" s="23">
        <f>'modell_Ymanup(0i)'!L158</f>
        <v>300.7</v>
      </c>
      <c r="Q157">
        <f>'modell_Ymanup(0i)'!M158</f>
        <v>330</v>
      </c>
      <c r="R157">
        <f>'modell_Ymanup(0i)'!N158</f>
        <v>29.3</v>
      </c>
      <c r="S157">
        <f>'modell_Ymanup(0i)'!O158</f>
        <v>8.8800000000000008</v>
      </c>
      <c r="T157" s="23">
        <f t="shared" si="0"/>
        <v>1</v>
      </c>
    </row>
    <row r="158" spans="1:20" x14ac:dyDescent="0.3">
      <c r="A158" s="5" t="s">
        <v>92</v>
      </c>
      <c r="B158" s="4">
        <v>0.5</v>
      </c>
      <c r="C158" s="4">
        <v>33.799999999999997</v>
      </c>
      <c r="D158" s="4">
        <v>32.200000000000003</v>
      </c>
      <c r="E158" s="4">
        <v>0</v>
      </c>
      <c r="F158" s="4">
        <v>27.2</v>
      </c>
      <c r="G158" s="4">
        <v>92.2</v>
      </c>
      <c r="H158" s="4">
        <v>150.1</v>
      </c>
      <c r="I158" s="4">
        <v>148.1</v>
      </c>
      <c r="J158" s="4">
        <v>0</v>
      </c>
      <c r="K158" s="4">
        <v>47.4</v>
      </c>
      <c r="L158" s="22">
        <v>531.4</v>
      </c>
      <c r="M158" s="4">
        <v>548</v>
      </c>
      <c r="N158" s="4">
        <v>16.600000000000001</v>
      </c>
      <c r="O158" s="4">
        <v>3.03</v>
      </c>
      <c r="P158" s="23">
        <f>'modell_Ymanup(0i)'!L159</f>
        <v>442.5</v>
      </c>
      <c r="Q158">
        <f>'modell_Ymanup(0i)'!M159</f>
        <v>548</v>
      </c>
      <c r="R158">
        <f>'modell_Ymanup(0i)'!N159</f>
        <v>105.5</v>
      </c>
      <c r="S158">
        <f>'modell_Ymanup(0i)'!O159</f>
        <v>19.25</v>
      </c>
      <c r="T158" s="23">
        <f t="shared" si="0"/>
        <v>0</v>
      </c>
    </row>
    <row r="159" spans="1:20" x14ac:dyDescent="0.3">
      <c r="A159" s="5" t="s">
        <v>93</v>
      </c>
      <c r="B159" s="4">
        <v>0.5</v>
      </c>
      <c r="C159" s="4">
        <v>33.799999999999997</v>
      </c>
      <c r="D159" s="4">
        <v>32.200000000000003</v>
      </c>
      <c r="E159" s="4">
        <v>29.2</v>
      </c>
      <c r="F159" s="4">
        <v>0</v>
      </c>
      <c r="G159" s="4">
        <v>92.2</v>
      </c>
      <c r="H159" s="4">
        <v>190.9</v>
      </c>
      <c r="I159" s="4">
        <v>35.299999999999997</v>
      </c>
      <c r="J159" s="4">
        <v>8.6</v>
      </c>
      <c r="K159" s="4">
        <v>19.100000000000001</v>
      </c>
      <c r="L159" s="22">
        <v>441.8</v>
      </c>
      <c r="M159" s="4">
        <v>515</v>
      </c>
      <c r="N159" s="4">
        <v>73.2</v>
      </c>
      <c r="O159" s="4">
        <v>14.21</v>
      </c>
      <c r="P159" s="23">
        <f>'modell_Ymanup(0i)'!L160</f>
        <v>511.7</v>
      </c>
      <c r="Q159">
        <f>'modell_Ymanup(0i)'!M160</f>
        <v>515</v>
      </c>
      <c r="R159">
        <f>'modell_Ymanup(0i)'!N160</f>
        <v>3.3</v>
      </c>
      <c r="S159">
        <f>'modell_Ymanup(0i)'!O160</f>
        <v>0.64</v>
      </c>
      <c r="T159" s="23">
        <f t="shared" si="0"/>
        <v>0</v>
      </c>
    </row>
    <row r="160" spans="1:20" x14ac:dyDescent="0.3">
      <c r="A160" s="5" t="s">
        <v>94</v>
      </c>
      <c r="B160" s="4">
        <v>0</v>
      </c>
      <c r="C160" s="4">
        <v>33.799999999999997</v>
      </c>
      <c r="D160" s="4">
        <v>32.200000000000003</v>
      </c>
      <c r="E160" s="4">
        <v>0</v>
      </c>
      <c r="F160" s="4">
        <v>0</v>
      </c>
      <c r="G160" s="4">
        <v>115.9</v>
      </c>
      <c r="H160" s="4">
        <v>103.8</v>
      </c>
      <c r="I160" s="4">
        <v>148.1</v>
      </c>
      <c r="J160" s="4">
        <v>0</v>
      </c>
      <c r="K160" s="4">
        <v>116.9</v>
      </c>
      <c r="L160" s="22">
        <v>550.6</v>
      </c>
      <c r="M160" s="4">
        <v>547</v>
      </c>
      <c r="N160" s="4">
        <v>-3.6</v>
      </c>
      <c r="O160" s="4">
        <v>-0.66</v>
      </c>
      <c r="P160" s="23">
        <f>'modell_Ymanup(0i)'!L161</f>
        <v>569.29999999999995</v>
      </c>
      <c r="Q160">
        <f>'modell_Ymanup(0i)'!M161</f>
        <v>547</v>
      </c>
      <c r="R160">
        <f>'modell_Ymanup(0i)'!N161</f>
        <v>-22.3</v>
      </c>
      <c r="S160">
        <f>'modell_Ymanup(0i)'!O161</f>
        <v>-4.08</v>
      </c>
      <c r="T160" s="23">
        <f t="shared" si="0"/>
        <v>0</v>
      </c>
    </row>
    <row r="161" spans="1:20" x14ac:dyDescent="0.3">
      <c r="A161" s="5" t="s">
        <v>95</v>
      </c>
      <c r="B161" s="4">
        <v>0</v>
      </c>
      <c r="C161" s="4">
        <v>35.299999999999997</v>
      </c>
      <c r="D161" s="4">
        <v>32.200000000000003</v>
      </c>
      <c r="E161" s="4">
        <v>0</v>
      </c>
      <c r="F161" s="4">
        <v>27.2</v>
      </c>
      <c r="G161" s="4">
        <v>92.2</v>
      </c>
      <c r="H161" s="4">
        <v>190.9</v>
      </c>
      <c r="I161" s="4">
        <v>0</v>
      </c>
      <c r="J161" s="4">
        <v>44.3</v>
      </c>
      <c r="K161" s="4">
        <v>47.4</v>
      </c>
      <c r="L161" s="22">
        <v>469.5</v>
      </c>
      <c r="M161" s="4">
        <v>466</v>
      </c>
      <c r="N161" s="4">
        <v>-3.5</v>
      </c>
      <c r="O161" s="4">
        <v>-0.75</v>
      </c>
      <c r="P161" s="23">
        <f>'modell_Ymanup(0i)'!L162</f>
        <v>467.1</v>
      </c>
      <c r="Q161">
        <f>'modell_Ymanup(0i)'!M162</f>
        <v>466</v>
      </c>
      <c r="R161">
        <f>'modell_Ymanup(0i)'!N162</f>
        <v>-1.1000000000000001</v>
      </c>
      <c r="S161">
        <f>'modell_Ymanup(0i)'!O162</f>
        <v>-0.24</v>
      </c>
      <c r="T161" s="23">
        <f t="shared" si="0"/>
        <v>0</v>
      </c>
    </row>
    <row r="162" spans="1:20" x14ac:dyDescent="0.3">
      <c r="A162" s="5" t="s">
        <v>96</v>
      </c>
      <c r="B162" s="4">
        <v>0.5</v>
      </c>
      <c r="C162" s="4">
        <v>33.799999999999997</v>
      </c>
      <c r="D162" s="4">
        <v>32.200000000000003</v>
      </c>
      <c r="E162" s="4">
        <v>29.2</v>
      </c>
      <c r="F162" s="4">
        <v>0</v>
      </c>
      <c r="G162" s="4">
        <v>92.2</v>
      </c>
      <c r="H162" s="4">
        <v>0</v>
      </c>
      <c r="I162" s="4">
        <v>148.1</v>
      </c>
      <c r="J162" s="4">
        <v>8.6</v>
      </c>
      <c r="K162" s="4">
        <v>20.7</v>
      </c>
      <c r="L162" s="22">
        <v>365.2</v>
      </c>
      <c r="M162" s="4">
        <v>324</v>
      </c>
      <c r="N162" s="4">
        <v>-41.2</v>
      </c>
      <c r="O162" s="4">
        <v>-12.72</v>
      </c>
      <c r="P162" s="23">
        <f>'modell_Ymanup(0i)'!L163</f>
        <v>325.8</v>
      </c>
      <c r="Q162">
        <f>'modell_Ymanup(0i)'!M163</f>
        <v>324</v>
      </c>
      <c r="R162">
        <f>'modell_Ymanup(0i)'!N163</f>
        <v>-1.8</v>
      </c>
      <c r="S162">
        <f>'modell_Ymanup(0i)'!O163</f>
        <v>-0.56000000000000005</v>
      </c>
      <c r="T162" s="23">
        <f t="shared" si="0"/>
        <v>0</v>
      </c>
    </row>
    <row r="163" spans="1:20" x14ac:dyDescent="0.3">
      <c r="A163" s="5" t="s">
        <v>97</v>
      </c>
      <c r="B163" s="4">
        <v>0.5</v>
      </c>
      <c r="C163" s="4">
        <v>33.799999999999997</v>
      </c>
      <c r="D163" s="4">
        <v>32.200000000000003</v>
      </c>
      <c r="E163" s="4">
        <v>0</v>
      </c>
      <c r="F163" s="4">
        <v>27.2</v>
      </c>
      <c r="G163" s="4">
        <v>0</v>
      </c>
      <c r="H163" s="4">
        <v>252.4</v>
      </c>
      <c r="I163" s="4">
        <v>148.1</v>
      </c>
      <c r="J163" s="4">
        <v>8.6</v>
      </c>
      <c r="K163" s="4">
        <v>20.7</v>
      </c>
      <c r="L163" s="22">
        <v>523.4</v>
      </c>
      <c r="M163" s="4">
        <v>560</v>
      </c>
      <c r="N163" s="4">
        <v>36.6</v>
      </c>
      <c r="O163" s="4">
        <v>6.54</v>
      </c>
      <c r="P163" s="23">
        <f>'modell_Ymanup(0i)'!L164</f>
        <v>429</v>
      </c>
      <c r="Q163">
        <f>'modell_Ymanup(0i)'!M164</f>
        <v>560</v>
      </c>
      <c r="R163">
        <f>'modell_Ymanup(0i)'!N164</f>
        <v>131</v>
      </c>
      <c r="S163">
        <f>'modell_Ymanup(0i)'!O164</f>
        <v>23.39</v>
      </c>
      <c r="T163" s="23">
        <f t="shared" si="0"/>
        <v>0</v>
      </c>
    </row>
    <row r="164" spans="1:20" x14ac:dyDescent="0.3">
      <c r="A164" s="5" t="s">
        <v>98</v>
      </c>
      <c r="B164" s="4">
        <v>0.5</v>
      </c>
      <c r="C164" s="4">
        <v>91.2</v>
      </c>
      <c r="D164" s="4">
        <v>32.200000000000003</v>
      </c>
      <c r="E164" s="4">
        <v>29.2</v>
      </c>
      <c r="F164" s="4">
        <v>0</v>
      </c>
      <c r="G164" s="4">
        <v>171.3</v>
      </c>
      <c r="H164" s="4">
        <v>190.9</v>
      </c>
      <c r="I164" s="4">
        <v>58.9</v>
      </c>
      <c r="J164" s="4">
        <v>8.6</v>
      </c>
      <c r="K164" s="4">
        <v>19.100000000000001</v>
      </c>
      <c r="L164" s="22">
        <v>602</v>
      </c>
      <c r="M164" s="4">
        <v>600</v>
      </c>
      <c r="N164" s="4">
        <v>-2</v>
      </c>
      <c r="O164" s="4">
        <v>-0.33</v>
      </c>
      <c r="P164" s="23">
        <f>'modell_Ymanup(0i)'!L165</f>
        <v>584.9</v>
      </c>
      <c r="Q164">
        <f>'modell_Ymanup(0i)'!M165</f>
        <v>600</v>
      </c>
      <c r="R164">
        <f>'modell_Ymanup(0i)'!N165</f>
        <v>15.1</v>
      </c>
      <c r="S164">
        <f>'modell_Ymanup(0i)'!O165</f>
        <v>2.52</v>
      </c>
      <c r="T164" s="23">
        <f t="shared" si="0"/>
        <v>1</v>
      </c>
    </row>
    <row r="165" spans="1:20" x14ac:dyDescent="0.3">
      <c r="A165" s="5" t="s">
        <v>99</v>
      </c>
      <c r="B165" s="4">
        <v>0.5</v>
      </c>
      <c r="C165" s="4">
        <v>33.799999999999997</v>
      </c>
      <c r="D165" s="4">
        <v>32.200000000000003</v>
      </c>
      <c r="E165" s="4">
        <v>0</v>
      </c>
      <c r="F165" s="4">
        <v>36.799999999999997</v>
      </c>
      <c r="G165" s="4">
        <v>92.2</v>
      </c>
      <c r="H165" s="4">
        <v>150.1</v>
      </c>
      <c r="I165" s="4">
        <v>35.299999999999997</v>
      </c>
      <c r="J165" s="4">
        <v>0</v>
      </c>
      <c r="K165" s="4">
        <v>186.4</v>
      </c>
      <c r="L165" s="22">
        <v>567.20000000000005</v>
      </c>
      <c r="M165" s="4">
        <v>563</v>
      </c>
      <c r="N165" s="4">
        <v>-4.2</v>
      </c>
      <c r="O165" s="4">
        <v>-0.75</v>
      </c>
      <c r="P165" s="23">
        <f>'modell_Ymanup(0i)'!L166</f>
        <v>559.79999999999995</v>
      </c>
      <c r="Q165">
        <f>'modell_Ymanup(0i)'!M166</f>
        <v>563</v>
      </c>
      <c r="R165">
        <f>'modell_Ymanup(0i)'!N166</f>
        <v>3.2</v>
      </c>
      <c r="S165">
        <f>'modell_Ymanup(0i)'!O166</f>
        <v>0.56999999999999995</v>
      </c>
      <c r="T165" s="23">
        <f t="shared" si="0"/>
        <v>1</v>
      </c>
    </row>
    <row r="166" spans="1:20" x14ac:dyDescent="0.3">
      <c r="A166" s="5" t="s">
        <v>100</v>
      </c>
      <c r="B166" s="4">
        <v>0.5</v>
      </c>
      <c r="C166" s="4">
        <v>35.299999999999997</v>
      </c>
      <c r="D166" s="4">
        <v>0</v>
      </c>
      <c r="E166" s="4">
        <v>163.19999999999999</v>
      </c>
      <c r="F166" s="4">
        <v>27.2</v>
      </c>
      <c r="G166" s="4">
        <v>92.2</v>
      </c>
      <c r="H166" s="4">
        <v>103.8</v>
      </c>
      <c r="I166" s="4">
        <v>0</v>
      </c>
      <c r="J166" s="4">
        <v>76.099999999999994</v>
      </c>
      <c r="K166" s="4">
        <v>20.7</v>
      </c>
      <c r="L166" s="22">
        <v>518.9</v>
      </c>
      <c r="M166" s="4">
        <v>515</v>
      </c>
      <c r="N166" s="4">
        <v>-3.9</v>
      </c>
      <c r="O166" s="4">
        <v>-0.76</v>
      </c>
      <c r="P166" s="23">
        <f>'modell_Ymanup(0i)'!L167</f>
        <v>475.1</v>
      </c>
      <c r="Q166">
        <f>'modell_Ymanup(0i)'!M167</f>
        <v>515</v>
      </c>
      <c r="R166">
        <f>'modell_Ymanup(0i)'!N167</f>
        <v>39.9</v>
      </c>
      <c r="S166">
        <f>'modell_Ymanup(0i)'!O167</f>
        <v>7.75</v>
      </c>
      <c r="T166" s="23">
        <f t="shared" si="0"/>
        <v>1</v>
      </c>
    </row>
    <row r="167" spans="1:20" x14ac:dyDescent="0.3">
      <c r="A167" s="5" t="s">
        <v>101</v>
      </c>
      <c r="B167" s="4">
        <v>0.5</v>
      </c>
      <c r="C167" s="4">
        <v>0</v>
      </c>
      <c r="D167" s="4">
        <v>166.2</v>
      </c>
      <c r="E167" s="4">
        <v>29.2</v>
      </c>
      <c r="F167" s="4">
        <v>0</v>
      </c>
      <c r="G167" s="4">
        <v>92.2</v>
      </c>
      <c r="H167" s="4">
        <v>80.099999999999994</v>
      </c>
      <c r="I167" s="4">
        <v>148.1</v>
      </c>
      <c r="J167" s="4">
        <v>8.6</v>
      </c>
      <c r="K167" s="4">
        <v>20.7</v>
      </c>
      <c r="L167" s="22">
        <v>545.6</v>
      </c>
      <c r="M167" s="4">
        <v>541</v>
      </c>
      <c r="N167" s="4">
        <v>-4.5999999999999996</v>
      </c>
      <c r="O167" s="4">
        <v>-0.85</v>
      </c>
      <c r="P167" s="23">
        <f>'modell_Ymanup(0i)'!L168</f>
        <v>509.2</v>
      </c>
      <c r="Q167">
        <f>'modell_Ymanup(0i)'!M168</f>
        <v>541</v>
      </c>
      <c r="R167">
        <f>'modell_Ymanup(0i)'!N168</f>
        <v>31.8</v>
      </c>
      <c r="S167">
        <f>'modell_Ymanup(0i)'!O168</f>
        <v>5.88</v>
      </c>
      <c r="T167" s="23">
        <f t="shared" si="0"/>
        <v>1</v>
      </c>
    </row>
    <row r="168" spans="1:20" x14ac:dyDescent="0.3">
      <c r="A168" s="5" t="s">
        <v>102</v>
      </c>
      <c r="B168" s="4">
        <v>0</v>
      </c>
      <c r="C168" s="4">
        <v>132.5</v>
      </c>
      <c r="D168" s="4">
        <v>32.200000000000003</v>
      </c>
      <c r="E168" s="4">
        <v>0</v>
      </c>
      <c r="F168" s="4">
        <v>0</v>
      </c>
      <c r="G168" s="4">
        <v>0</v>
      </c>
      <c r="H168" s="4">
        <v>374.3</v>
      </c>
      <c r="I168" s="4">
        <v>55.4</v>
      </c>
      <c r="J168" s="4">
        <v>0</v>
      </c>
      <c r="K168" s="4">
        <v>20.7</v>
      </c>
      <c r="L168" s="22">
        <v>615.1</v>
      </c>
      <c r="M168" s="4">
        <v>424</v>
      </c>
      <c r="N168" s="4">
        <v>-191.1</v>
      </c>
      <c r="O168" s="4">
        <v>-45.07</v>
      </c>
      <c r="P168" s="23">
        <f>'modell_Ymanup(0i)'!L169</f>
        <v>434</v>
      </c>
      <c r="Q168">
        <f>'modell_Ymanup(0i)'!M169</f>
        <v>424</v>
      </c>
      <c r="R168">
        <f>'modell_Ymanup(0i)'!N169</f>
        <v>-10</v>
      </c>
      <c r="S168">
        <f>'modell_Ymanup(0i)'!O169</f>
        <v>-2.36</v>
      </c>
      <c r="T168" s="23">
        <f t="shared" si="0"/>
        <v>0</v>
      </c>
    </row>
    <row r="169" spans="1:20" x14ac:dyDescent="0.3">
      <c r="A169" s="5" t="s">
        <v>103</v>
      </c>
      <c r="B169" s="4">
        <v>0.5</v>
      </c>
      <c r="C169" s="4">
        <v>35.299999999999997</v>
      </c>
      <c r="D169" s="4">
        <v>32.200000000000003</v>
      </c>
      <c r="E169" s="4">
        <v>0</v>
      </c>
      <c r="F169" s="4">
        <v>0</v>
      </c>
      <c r="G169" s="4">
        <v>171.3</v>
      </c>
      <c r="H169" s="4">
        <v>103.8</v>
      </c>
      <c r="I169" s="4">
        <v>35.299999999999997</v>
      </c>
      <c r="J169" s="4">
        <v>8.6</v>
      </c>
      <c r="K169" s="4">
        <v>0</v>
      </c>
      <c r="L169" s="22">
        <v>386.9</v>
      </c>
      <c r="M169" s="4">
        <v>320</v>
      </c>
      <c r="N169" s="4">
        <v>-66.900000000000006</v>
      </c>
      <c r="O169" s="4">
        <v>-20.91</v>
      </c>
      <c r="P169" s="23">
        <f>'modell_Ymanup(0i)'!L170</f>
        <v>320.7</v>
      </c>
      <c r="Q169">
        <f>'modell_Ymanup(0i)'!M170</f>
        <v>320</v>
      </c>
      <c r="R169">
        <f>'modell_Ymanup(0i)'!N170</f>
        <v>-0.7</v>
      </c>
      <c r="S169">
        <f>'modell_Ymanup(0i)'!O170</f>
        <v>-0.22</v>
      </c>
      <c r="T169" s="23">
        <f t="shared" si="0"/>
        <v>0</v>
      </c>
    </row>
    <row r="170" spans="1:20" x14ac:dyDescent="0.3">
      <c r="A170" s="5" t="s">
        <v>104</v>
      </c>
      <c r="B170" s="4">
        <v>0.5</v>
      </c>
      <c r="C170" s="4">
        <v>33.799999999999997</v>
      </c>
      <c r="D170" s="4">
        <v>32.200000000000003</v>
      </c>
      <c r="E170" s="4">
        <v>0</v>
      </c>
      <c r="F170" s="4">
        <v>150.1</v>
      </c>
      <c r="G170" s="4">
        <v>92.2</v>
      </c>
      <c r="H170" s="4">
        <v>103.8</v>
      </c>
      <c r="I170" s="4">
        <v>58.9</v>
      </c>
      <c r="J170" s="4">
        <v>0</v>
      </c>
      <c r="K170" s="4">
        <v>20.7</v>
      </c>
      <c r="L170" s="22">
        <v>492.2</v>
      </c>
      <c r="M170" s="4">
        <v>450</v>
      </c>
      <c r="N170" s="4">
        <v>-42.2</v>
      </c>
      <c r="O170" s="4">
        <v>-9.3800000000000008</v>
      </c>
      <c r="P170" s="23">
        <f>'modell_Ymanup(0i)'!L171</f>
        <v>455.1</v>
      </c>
      <c r="Q170">
        <f>'modell_Ymanup(0i)'!M171</f>
        <v>450</v>
      </c>
      <c r="R170">
        <f>'modell_Ymanup(0i)'!N171</f>
        <v>-5.0999999999999996</v>
      </c>
      <c r="S170">
        <f>'modell_Ymanup(0i)'!O171</f>
        <v>-1.1299999999999999</v>
      </c>
      <c r="T170" s="23">
        <f t="shared" si="0"/>
        <v>0</v>
      </c>
    </row>
    <row r="171" spans="1:20" x14ac:dyDescent="0.3">
      <c r="A171" s="5" t="s">
        <v>105</v>
      </c>
      <c r="B171" s="4">
        <v>0.5</v>
      </c>
      <c r="C171" s="4">
        <v>33.799999999999997</v>
      </c>
      <c r="D171" s="4">
        <v>0</v>
      </c>
      <c r="E171" s="4">
        <v>194.9</v>
      </c>
      <c r="F171" s="4">
        <v>0</v>
      </c>
      <c r="G171" s="4">
        <v>92.2</v>
      </c>
      <c r="H171" s="4">
        <v>150.1</v>
      </c>
      <c r="I171" s="4">
        <v>0</v>
      </c>
      <c r="J171" s="4">
        <v>0</v>
      </c>
      <c r="K171" s="4">
        <v>19.100000000000001</v>
      </c>
      <c r="L171" s="22">
        <v>490.6</v>
      </c>
      <c r="M171" s="4">
        <v>487</v>
      </c>
      <c r="N171" s="4">
        <v>-3.6</v>
      </c>
      <c r="O171" s="4">
        <v>-0.74</v>
      </c>
      <c r="P171" s="23">
        <f>'modell_Ymanup(0i)'!L172</f>
        <v>488.6</v>
      </c>
      <c r="Q171">
        <f>'modell_Ymanup(0i)'!M172</f>
        <v>487</v>
      </c>
      <c r="R171">
        <f>'modell_Ymanup(0i)'!N172</f>
        <v>-1.6</v>
      </c>
      <c r="S171">
        <f>'modell_Ymanup(0i)'!O172</f>
        <v>-0.33</v>
      </c>
      <c r="T171" s="23">
        <f t="shared" si="0"/>
        <v>0</v>
      </c>
    </row>
    <row r="172" spans="1:20" x14ac:dyDescent="0.3">
      <c r="A172" s="5" t="s">
        <v>106</v>
      </c>
      <c r="B172" s="4">
        <v>0.5</v>
      </c>
      <c r="C172" s="4">
        <v>0</v>
      </c>
      <c r="D172" s="4">
        <v>250.9</v>
      </c>
      <c r="E172" s="4">
        <v>0</v>
      </c>
      <c r="F172" s="4">
        <v>0</v>
      </c>
      <c r="G172" s="4">
        <v>92.2</v>
      </c>
      <c r="H172" s="4">
        <v>0</v>
      </c>
      <c r="I172" s="4">
        <v>35.299999999999997</v>
      </c>
      <c r="J172" s="4">
        <v>0</v>
      </c>
      <c r="K172" s="4">
        <v>19.100000000000001</v>
      </c>
      <c r="L172" s="22">
        <v>398</v>
      </c>
      <c r="M172" s="4">
        <v>388</v>
      </c>
      <c r="N172" s="4">
        <v>-10</v>
      </c>
      <c r="O172" s="4">
        <v>-2.58</v>
      </c>
      <c r="P172" s="23">
        <f>'modell_Ymanup(0i)'!L173</f>
        <v>390.4</v>
      </c>
      <c r="Q172">
        <f>'modell_Ymanup(0i)'!M173</f>
        <v>388</v>
      </c>
      <c r="R172">
        <f>'modell_Ymanup(0i)'!N173</f>
        <v>-2.4</v>
      </c>
      <c r="S172">
        <f>'modell_Ymanup(0i)'!O173</f>
        <v>-0.62</v>
      </c>
      <c r="T172" s="23">
        <f t="shared" si="0"/>
        <v>0</v>
      </c>
    </row>
    <row r="173" spans="1:20" x14ac:dyDescent="0.3">
      <c r="A173" s="5" t="s">
        <v>107</v>
      </c>
      <c r="B173" s="4">
        <v>0</v>
      </c>
      <c r="C173" s="4">
        <v>186.4</v>
      </c>
      <c r="D173" s="4">
        <v>32.200000000000003</v>
      </c>
      <c r="E173" s="4">
        <v>0</v>
      </c>
      <c r="F173" s="4">
        <v>0</v>
      </c>
      <c r="G173" s="4">
        <v>0</v>
      </c>
      <c r="H173" s="4">
        <v>103.8</v>
      </c>
      <c r="I173" s="4">
        <v>35.299999999999997</v>
      </c>
      <c r="J173" s="4">
        <v>0</v>
      </c>
      <c r="K173" s="4">
        <v>47.4</v>
      </c>
      <c r="L173" s="22">
        <v>405</v>
      </c>
      <c r="M173" s="4">
        <v>305</v>
      </c>
      <c r="N173" s="4">
        <v>-100</v>
      </c>
      <c r="O173" s="4">
        <v>-32.79</v>
      </c>
      <c r="P173" s="23">
        <f>'modell_Ymanup(0i)'!L174</f>
        <v>537.79999999999995</v>
      </c>
      <c r="Q173">
        <f>'modell_Ymanup(0i)'!M174</f>
        <v>305</v>
      </c>
      <c r="R173">
        <f>'modell_Ymanup(0i)'!N174</f>
        <v>-232.8</v>
      </c>
      <c r="S173">
        <f>'modell_Ymanup(0i)'!O174</f>
        <v>-76.33</v>
      </c>
      <c r="T173" s="23">
        <f t="shared" si="0"/>
        <v>0</v>
      </c>
    </row>
    <row r="174" spans="1:20" x14ac:dyDescent="0.3">
      <c r="A174" s="5" t="s">
        <v>108</v>
      </c>
      <c r="B174" s="4">
        <v>109.3</v>
      </c>
      <c r="C174" s="4">
        <v>33.799999999999997</v>
      </c>
      <c r="D174" s="4">
        <v>32.200000000000003</v>
      </c>
      <c r="E174" s="4">
        <v>0</v>
      </c>
      <c r="F174" s="4">
        <v>0</v>
      </c>
      <c r="G174" s="4">
        <v>92.2</v>
      </c>
      <c r="H174" s="4">
        <v>103.8</v>
      </c>
      <c r="I174" s="4">
        <v>16.100000000000001</v>
      </c>
      <c r="J174" s="4">
        <v>8.6</v>
      </c>
      <c r="K174" s="4">
        <v>73</v>
      </c>
      <c r="L174" s="22">
        <v>469</v>
      </c>
      <c r="M174" s="4">
        <v>466</v>
      </c>
      <c r="N174" s="4">
        <v>-3</v>
      </c>
      <c r="O174" s="4">
        <v>-0.64</v>
      </c>
      <c r="P174" s="23">
        <f>'modell_Ymanup(0i)'!L175</f>
        <v>524.70000000000005</v>
      </c>
      <c r="Q174">
        <f>'modell_Ymanup(0i)'!M175</f>
        <v>466</v>
      </c>
      <c r="R174">
        <f>'modell_Ymanup(0i)'!N175</f>
        <v>-58.7</v>
      </c>
      <c r="S174">
        <f>'modell_Ymanup(0i)'!O175</f>
        <v>-12.6</v>
      </c>
      <c r="T174" s="23">
        <f t="shared" si="0"/>
        <v>0</v>
      </c>
    </row>
    <row r="175" spans="1:20" x14ac:dyDescent="0.3">
      <c r="A175" s="5" t="s">
        <v>109</v>
      </c>
      <c r="B175" s="4">
        <v>0.5</v>
      </c>
      <c r="C175" s="4">
        <v>33.799999999999997</v>
      </c>
      <c r="D175" s="4">
        <v>32.200000000000003</v>
      </c>
      <c r="E175" s="4">
        <v>0</v>
      </c>
      <c r="F175" s="4">
        <v>0</v>
      </c>
      <c r="G175" s="4">
        <v>92.2</v>
      </c>
      <c r="H175" s="4">
        <v>103.8</v>
      </c>
      <c r="I175" s="4">
        <v>148.1</v>
      </c>
      <c r="J175" s="4">
        <v>44.3</v>
      </c>
      <c r="K175" s="4">
        <v>20.7</v>
      </c>
      <c r="L175" s="22">
        <v>475.5</v>
      </c>
      <c r="M175" s="4">
        <v>472</v>
      </c>
      <c r="N175" s="4">
        <v>-3.5</v>
      </c>
      <c r="O175" s="4">
        <v>-0.74</v>
      </c>
      <c r="P175" s="23">
        <f>'modell_Ymanup(0i)'!L176</f>
        <v>495.7</v>
      </c>
      <c r="Q175">
        <f>'modell_Ymanup(0i)'!M176</f>
        <v>472</v>
      </c>
      <c r="R175">
        <f>'modell_Ymanup(0i)'!N176</f>
        <v>-23.7</v>
      </c>
      <c r="S175">
        <f>'modell_Ymanup(0i)'!O176</f>
        <v>-5.0199999999999996</v>
      </c>
      <c r="T175" s="23">
        <f t="shared" si="0"/>
        <v>0</v>
      </c>
    </row>
    <row r="176" spans="1:20" x14ac:dyDescent="0.3">
      <c r="A176" s="5" t="s">
        <v>110</v>
      </c>
      <c r="B176" s="4">
        <v>0</v>
      </c>
      <c r="C176" s="4">
        <v>33.799999999999997</v>
      </c>
      <c r="D176" s="4">
        <v>0</v>
      </c>
      <c r="E176" s="4">
        <v>0</v>
      </c>
      <c r="F176" s="4">
        <v>0</v>
      </c>
      <c r="G176" s="4">
        <v>0</v>
      </c>
      <c r="H176" s="4">
        <v>190.9</v>
      </c>
      <c r="I176" s="4">
        <v>148.1</v>
      </c>
      <c r="J176" s="4">
        <v>0</v>
      </c>
      <c r="K176" s="4">
        <v>19.100000000000001</v>
      </c>
      <c r="L176" s="22">
        <v>391.9</v>
      </c>
      <c r="M176" s="4">
        <v>389</v>
      </c>
      <c r="N176" s="4">
        <v>-2.9</v>
      </c>
      <c r="O176" s="4">
        <v>-0.75</v>
      </c>
      <c r="P176" s="23">
        <f>'modell_Ymanup(0i)'!L177</f>
        <v>453.6</v>
      </c>
      <c r="Q176">
        <f>'modell_Ymanup(0i)'!M177</f>
        <v>389</v>
      </c>
      <c r="R176">
        <f>'modell_Ymanup(0i)'!N177</f>
        <v>-64.599999999999994</v>
      </c>
      <c r="S176">
        <f>'modell_Ymanup(0i)'!O177</f>
        <v>-16.61</v>
      </c>
      <c r="T176" s="23">
        <f t="shared" si="0"/>
        <v>0</v>
      </c>
    </row>
    <row r="177" spans="1:20" x14ac:dyDescent="0.3">
      <c r="A177" s="5" t="s">
        <v>111</v>
      </c>
      <c r="B177" s="4">
        <v>0.5</v>
      </c>
      <c r="C177" s="4">
        <v>0</v>
      </c>
      <c r="D177" s="4">
        <v>32.200000000000003</v>
      </c>
      <c r="E177" s="4">
        <v>0</v>
      </c>
      <c r="F177" s="4">
        <v>0</v>
      </c>
      <c r="G177" s="4">
        <v>115.9</v>
      </c>
      <c r="H177" s="4">
        <v>190.9</v>
      </c>
      <c r="I177" s="4">
        <v>35.299999999999997</v>
      </c>
      <c r="J177" s="4">
        <v>0</v>
      </c>
      <c r="K177" s="4">
        <v>19.100000000000001</v>
      </c>
      <c r="L177" s="22">
        <v>393.9</v>
      </c>
      <c r="M177" s="4">
        <v>391</v>
      </c>
      <c r="N177" s="4">
        <v>-2.9</v>
      </c>
      <c r="O177" s="4">
        <v>-0.74</v>
      </c>
      <c r="P177" s="23">
        <f>'modell_Ymanup(0i)'!L178</f>
        <v>392.4</v>
      </c>
      <c r="Q177">
        <f>'modell_Ymanup(0i)'!M178</f>
        <v>391</v>
      </c>
      <c r="R177">
        <f>'modell_Ymanup(0i)'!N178</f>
        <v>-1.4</v>
      </c>
      <c r="S177">
        <f>'modell_Ymanup(0i)'!O178</f>
        <v>-0.36</v>
      </c>
      <c r="T177" s="23">
        <f t="shared" si="0"/>
        <v>0</v>
      </c>
    </row>
    <row r="178" spans="1:20" x14ac:dyDescent="0.3">
      <c r="A178" s="5" t="s">
        <v>112</v>
      </c>
      <c r="B178" s="4">
        <v>0</v>
      </c>
      <c r="C178" s="4">
        <v>33.799999999999997</v>
      </c>
      <c r="D178" s="4">
        <v>32.200000000000003</v>
      </c>
      <c r="E178" s="4">
        <v>0</v>
      </c>
      <c r="F178" s="4">
        <v>36.799999999999997</v>
      </c>
      <c r="G178" s="4">
        <v>171.3</v>
      </c>
      <c r="H178" s="4">
        <v>103.8</v>
      </c>
      <c r="I178" s="4">
        <v>35.299999999999997</v>
      </c>
      <c r="J178" s="4">
        <v>0</v>
      </c>
      <c r="K178" s="4">
        <v>20.7</v>
      </c>
      <c r="L178" s="22">
        <v>433.7</v>
      </c>
      <c r="M178" s="4">
        <v>431</v>
      </c>
      <c r="N178" s="4">
        <v>-2.7</v>
      </c>
      <c r="O178" s="4">
        <v>-0.63</v>
      </c>
      <c r="P178" s="23">
        <f>'modell_Ymanup(0i)'!L179</f>
        <v>441</v>
      </c>
      <c r="Q178">
        <f>'modell_Ymanup(0i)'!M179</f>
        <v>431</v>
      </c>
      <c r="R178">
        <f>'modell_Ymanup(0i)'!N179</f>
        <v>-10</v>
      </c>
      <c r="S178">
        <f>'modell_Ymanup(0i)'!O179</f>
        <v>-2.3199999999999998</v>
      </c>
      <c r="T178" s="23">
        <f t="shared" si="0"/>
        <v>0</v>
      </c>
    </row>
    <row r="179" spans="1:20" x14ac:dyDescent="0.3">
      <c r="A179" s="5" t="s">
        <v>113</v>
      </c>
      <c r="B179" s="4">
        <v>0.5</v>
      </c>
      <c r="C179" s="4">
        <v>33.799999999999997</v>
      </c>
      <c r="D179" s="4">
        <v>0</v>
      </c>
      <c r="E179" s="4">
        <v>29.2</v>
      </c>
      <c r="F179" s="4">
        <v>36.799999999999997</v>
      </c>
      <c r="G179" s="4">
        <v>92.2</v>
      </c>
      <c r="H179" s="4">
        <v>103.8</v>
      </c>
      <c r="I179" s="4">
        <v>35.299999999999997</v>
      </c>
      <c r="J179" s="4">
        <v>0</v>
      </c>
      <c r="K179" s="4">
        <v>19.100000000000001</v>
      </c>
      <c r="L179" s="22">
        <v>350.6</v>
      </c>
      <c r="M179" s="4">
        <v>348</v>
      </c>
      <c r="N179" s="4">
        <v>-2.6</v>
      </c>
      <c r="O179" s="4">
        <v>-0.75</v>
      </c>
      <c r="P179" s="23">
        <f>'modell_Ymanup(0i)'!L180</f>
        <v>424</v>
      </c>
      <c r="Q179">
        <f>'modell_Ymanup(0i)'!M180</f>
        <v>348</v>
      </c>
      <c r="R179">
        <f>'modell_Ymanup(0i)'!N180</f>
        <v>-76</v>
      </c>
      <c r="S179">
        <f>'modell_Ymanup(0i)'!O180</f>
        <v>-21.84</v>
      </c>
      <c r="T179" s="23">
        <f t="shared" si="0"/>
        <v>0</v>
      </c>
    </row>
    <row r="180" spans="1:20" x14ac:dyDescent="0.3">
      <c r="A180" s="5" t="s">
        <v>114</v>
      </c>
      <c r="B180" s="4">
        <v>0</v>
      </c>
      <c r="C180" s="4">
        <v>0</v>
      </c>
      <c r="D180" s="4">
        <v>32.200000000000003</v>
      </c>
      <c r="E180" s="4">
        <v>163.19999999999999</v>
      </c>
      <c r="F180" s="4">
        <v>0</v>
      </c>
      <c r="G180" s="4">
        <v>92.2</v>
      </c>
      <c r="H180" s="4">
        <v>103.8</v>
      </c>
      <c r="I180" s="4">
        <v>35.299999999999997</v>
      </c>
      <c r="J180" s="4">
        <v>0</v>
      </c>
      <c r="K180" s="4">
        <v>73</v>
      </c>
      <c r="L180" s="22">
        <v>499.7</v>
      </c>
      <c r="M180" s="4">
        <v>496</v>
      </c>
      <c r="N180" s="4">
        <v>-3.7</v>
      </c>
      <c r="O180" s="4">
        <v>-0.75</v>
      </c>
      <c r="P180" s="23">
        <f>'modell_Ymanup(0i)'!L181</f>
        <v>491.1</v>
      </c>
      <c r="Q180">
        <f>'modell_Ymanup(0i)'!M181</f>
        <v>496</v>
      </c>
      <c r="R180">
        <f>'modell_Ymanup(0i)'!N181</f>
        <v>4.9000000000000004</v>
      </c>
      <c r="S180">
        <f>'modell_Ymanup(0i)'!O181</f>
        <v>0.99</v>
      </c>
      <c r="T180" s="23">
        <f t="shared" si="0"/>
        <v>1</v>
      </c>
    </row>
    <row r="181" spans="1:20" x14ac:dyDescent="0.3">
      <c r="A181" s="5" t="s">
        <v>115</v>
      </c>
      <c r="B181" s="4">
        <v>0</v>
      </c>
      <c r="C181" s="4">
        <v>132.5</v>
      </c>
      <c r="D181" s="4">
        <v>166.2</v>
      </c>
      <c r="E181" s="4">
        <v>0</v>
      </c>
      <c r="F181" s="4">
        <v>0</v>
      </c>
      <c r="G181" s="4">
        <v>92.2</v>
      </c>
      <c r="H181" s="4">
        <v>103.8</v>
      </c>
      <c r="I181" s="4">
        <v>35.299999999999997</v>
      </c>
      <c r="J181" s="4">
        <v>44.3</v>
      </c>
      <c r="K181" s="4">
        <v>19.100000000000001</v>
      </c>
      <c r="L181" s="22">
        <v>593.4</v>
      </c>
      <c r="M181" s="4">
        <v>589</v>
      </c>
      <c r="N181" s="4">
        <v>-4.4000000000000004</v>
      </c>
      <c r="O181" s="4">
        <v>-0.75</v>
      </c>
      <c r="P181" s="23">
        <f>'modell_Ymanup(0i)'!L182</f>
        <v>489.6</v>
      </c>
      <c r="Q181">
        <f>'modell_Ymanup(0i)'!M182</f>
        <v>589</v>
      </c>
      <c r="R181">
        <f>'modell_Ymanup(0i)'!N182</f>
        <v>99.4</v>
      </c>
      <c r="S181">
        <f>'modell_Ymanup(0i)'!O182</f>
        <v>16.88</v>
      </c>
      <c r="T181" s="23">
        <f t="shared" si="0"/>
        <v>1</v>
      </c>
    </row>
    <row r="183" spans="1:20" ht="28.8" x14ac:dyDescent="0.3">
      <c r="A183" s="6" t="s">
        <v>204</v>
      </c>
      <c r="B183" s="7">
        <v>1847.8</v>
      </c>
    </row>
    <row r="184" spans="1:20" ht="28.8" x14ac:dyDescent="0.3">
      <c r="A184" s="6" t="s">
        <v>205</v>
      </c>
      <c r="B184" s="7">
        <v>0</v>
      </c>
    </row>
    <row r="185" spans="1:20" ht="28.8" x14ac:dyDescent="0.3">
      <c r="A185" s="6" t="s">
        <v>206</v>
      </c>
      <c r="B185" s="7">
        <v>19461.2</v>
      </c>
    </row>
    <row r="186" spans="1:20" ht="28.8" x14ac:dyDescent="0.3">
      <c r="A186" s="6" t="s">
        <v>207</v>
      </c>
      <c r="B186" s="7">
        <v>19461</v>
      </c>
    </row>
    <row r="187" spans="1:20" ht="43.2" x14ac:dyDescent="0.3">
      <c r="A187" s="6" t="s">
        <v>208</v>
      </c>
      <c r="B187" s="7">
        <v>0.2</v>
      </c>
    </row>
    <row r="188" spans="1:20" ht="43.2" x14ac:dyDescent="0.3">
      <c r="A188" s="6" t="s">
        <v>209</v>
      </c>
      <c r="B188" s="7"/>
      <c r="E188" s="40" t="s">
        <v>1187</v>
      </c>
      <c r="F188" s="40"/>
      <c r="G188" s="40"/>
      <c r="H188" s="40"/>
      <c r="I188" s="40"/>
      <c r="J188" s="40"/>
      <c r="K188" s="40"/>
      <c r="L188" s="40"/>
      <c r="M188" s="40"/>
      <c r="N188" s="40"/>
      <c r="O188" s="40"/>
      <c r="P188" s="40"/>
      <c r="Q188" s="40"/>
      <c r="R188" s="40"/>
      <c r="S188" s="40"/>
      <c r="T188" s="40"/>
    </row>
    <row r="189" spans="1:20" ht="43.2" x14ac:dyDescent="0.3">
      <c r="A189" s="6" t="s">
        <v>210</v>
      </c>
      <c r="B189" s="7"/>
    </row>
    <row r="190" spans="1:20" ht="43.2" x14ac:dyDescent="0.3">
      <c r="A190" s="6" t="s">
        <v>211</v>
      </c>
      <c r="B190" s="7">
        <v>0</v>
      </c>
    </row>
    <row r="192" spans="1:20" x14ac:dyDescent="0.3">
      <c r="A192" s="8" t="s">
        <v>212</v>
      </c>
    </row>
    <row r="194" spans="1:1" x14ac:dyDescent="0.3">
      <c r="A194" t="s">
        <v>213</v>
      </c>
    </row>
    <row r="195" spans="1:1" x14ac:dyDescent="0.3">
      <c r="A195" t="s">
        <v>289</v>
      </c>
    </row>
  </sheetData>
  <mergeCells count="1">
    <mergeCell ref="E188:T188"/>
  </mergeCells>
  <hyperlinks>
    <hyperlink ref="A192" r:id="rId1" display="https://miau.my-x.hu/myx-free/coco/test/299137620230615151916.html" xr:uid="{FB1012D4-5569-4B3E-9020-F949D8796816}"/>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7C2CE-5971-4509-B6FD-D60A0A442D1F}">
  <dimension ref="A1:Q134"/>
  <sheetViews>
    <sheetView zoomScale="33" zoomScaleNormal="140" workbookViewId="0"/>
  </sheetViews>
  <sheetFormatPr defaultColWidth="8.88671875" defaultRowHeight="14.4" x14ac:dyDescent="0.3"/>
  <cols>
    <col min="1" max="1" width="8.5546875" bestFit="1" customWidth="1"/>
    <col min="2" max="2" width="9" bestFit="1" customWidth="1"/>
    <col min="3" max="11" width="3.6640625" bestFit="1" customWidth="1"/>
    <col min="12" max="12" width="16.21875" bestFit="1" customWidth="1"/>
    <col min="13" max="13" width="23.21875" bestFit="1" customWidth="1"/>
    <col min="14" max="14" width="12" bestFit="1" customWidth="1"/>
    <col min="15" max="15" width="12.5546875" bestFit="1" customWidth="1"/>
    <col min="17" max="17" width="13.109375" bestFit="1" customWidth="1"/>
  </cols>
  <sheetData>
    <row r="1" spans="1:17" x14ac:dyDescent="0.3">
      <c r="L1" s="17" t="s">
        <v>1176</v>
      </c>
      <c r="O1" t="s">
        <v>1188</v>
      </c>
      <c r="Q1" t="s">
        <v>1189</v>
      </c>
    </row>
    <row r="2" spans="1:17" x14ac:dyDescent="0.3">
      <c r="A2" t="str">
        <f>OAM!A2</f>
        <v>Zeit_ID</v>
      </c>
      <c r="B2" t="s">
        <v>3</v>
      </c>
      <c r="C2" t="s">
        <v>4</v>
      </c>
      <c r="D2" t="s">
        <v>5</v>
      </c>
      <c r="E2" t="s">
        <v>6</v>
      </c>
      <c r="F2" t="s">
        <v>7</v>
      </c>
      <c r="G2" t="s">
        <v>8</v>
      </c>
      <c r="H2" t="s">
        <v>9</v>
      </c>
      <c r="I2" t="s">
        <v>10</v>
      </c>
      <c r="J2" t="s">
        <v>1</v>
      </c>
      <c r="K2" t="s">
        <v>2</v>
      </c>
      <c r="L2" t="str">
        <f>OAM!L2</f>
        <v>5Tage-Produktion</v>
      </c>
      <c r="M2" t="str">
        <f>OAM!M2</f>
        <v>Summe der Lagerbestände</v>
      </c>
      <c r="N2" s="20">
        <f>CORREL(L3:L44,M3:M44)</f>
        <v>4.29860043031055E-2</v>
      </c>
      <c r="O2" t="s">
        <v>1166</v>
      </c>
      <c r="P2" s="20">
        <f>OAM!M1</f>
        <v>-0.3303914448059122</v>
      </c>
      <c r="Q2" t="s">
        <v>1166</v>
      </c>
    </row>
    <row r="3" spans="1:17" x14ac:dyDescent="0.3">
      <c r="A3" t="s">
        <v>11</v>
      </c>
      <c r="B3">
        <v>59</v>
      </c>
      <c r="C3">
        <v>77</v>
      </c>
      <c r="D3">
        <v>72</v>
      </c>
      <c r="E3">
        <v>23</v>
      </c>
      <c r="F3">
        <v>57</v>
      </c>
      <c r="G3">
        <v>84</v>
      </c>
      <c r="H3">
        <v>3</v>
      </c>
      <c r="I3">
        <v>68</v>
      </c>
      <c r="J3">
        <v>89</v>
      </c>
      <c r="K3">
        <v>85</v>
      </c>
      <c r="L3">
        <v>786</v>
      </c>
      <c r="M3">
        <f>SUM(B3:K3)</f>
        <v>617</v>
      </c>
    </row>
    <row r="4" spans="1:17" x14ac:dyDescent="0.3">
      <c r="A4" t="s">
        <v>12</v>
      </c>
      <c r="B4">
        <f t="shared" ref="B4:J19" si="0">C3</f>
        <v>77</v>
      </c>
      <c r="C4">
        <f t="shared" si="0"/>
        <v>72</v>
      </c>
      <c r="D4">
        <f t="shared" si="0"/>
        <v>23</v>
      </c>
      <c r="E4">
        <f t="shared" si="0"/>
        <v>57</v>
      </c>
      <c r="F4">
        <f t="shared" si="0"/>
        <v>84</v>
      </c>
      <c r="G4">
        <f t="shared" si="0"/>
        <v>3</v>
      </c>
      <c r="H4">
        <f t="shared" si="0"/>
        <v>68</v>
      </c>
      <c r="I4">
        <f t="shared" si="0"/>
        <v>89</v>
      </c>
      <c r="J4">
        <f>K3</f>
        <v>85</v>
      </c>
      <c r="K4">
        <v>80</v>
      </c>
      <c r="L4">
        <v>358</v>
      </c>
      <c r="M4">
        <f t="shared" ref="M4:M44" si="1">SUM(B4:K4)</f>
        <v>638</v>
      </c>
    </row>
    <row r="5" spans="1:17" x14ac:dyDescent="0.3">
      <c r="A5" t="s">
        <v>13</v>
      </c>
      <c r="B5">
        <f t="shared" si="0"/>
        <v>72</v>
      </c>
      <c r="C5">
        <f t="shared" si="0"/>
        <v>23</v>
      </c>
      <c r="D5">
        <f t="shared" si="0"/>
        <v>57</v>
      </c>
      <c r="E5">
        <f t="shared" si="0"/>
        <v>84</v>
      </c>
      <c r="F5">
        <f t="shared" si="0"/>
        <v>3</v>
      </c>
      <c r="G5">
        <f t="shared" si="0"/>
        <v>68</v>
      </c>
      <c r="H5">
        <f t="shared" si="0"/>
        <v>89</v>
      </c>
      <c r="I5">
        <f t="shared" si="0"/>
        <v>85</v>
      </c>
      <c r="J5">
        <f t="shared" si="0"/>
        <v>80</v>
      </c>
      <c r="K5">
        <v>33</v>
      </c>
      <c r="L5">
        <v>527</v>
      </c>
      <c r="M5">
        <f t="shared" si="1"/>
        <v>594</v>
      </c>
    </row>
    <row r="6" spans="1:17" x14ac:dyDescent="0.3">
      <c r="A6" t="s">
        <v>14</v>
      </c>
      <c r="B6">
        <f t="shared" si="0"/>
        <v>23</v>
      </c>
      <c r="C6">
        <f t="shared" si="0"/>
        <v>57</v>
      </c>
      <c r="D6">
        <f t="shared" si="0"/>
        <v>84</v>
      </c>
      <c r="E6">
        <f t="shared" si="0"/>
        <v>3</v>
      </c>
      <c r="F6">
        <f t="shared" si="0"/>
        <v>68</v>
      </c>
      <c r="G6">
        <f t="shared" si="0"/>
        <v>89</v>
      </c>
      <c r="H6">
        <f t="shared" si="0"/>
        <v>85</v>
      </c>
      <c r="I6">
        <f t="shared" si="0"/>
        <v>80</v>
      </c>
      <c r="J6">
        <f t="shared" si="0"/>
        <v>33</v>
      </c>
      <c r="K6">
        <v>87</v>
      </c>
      <c r="L6">
        <v>458</v>
      </c>
      <c r="M6">
        <f t="shared" si="1"/>
        <v>609</v>
      </c>
    </row>
    <row r="7" spans="1:17" x14ac:dyDescent="0.3">
      <c r="A7" t="s">
        <v>15</v>
      </c>
      <c r="B7">
        <f t="shared" si="0"/>
        <v>57</v>
      </c>
      <c r="C7">
        <f t="shared" si="0"/>
        <v>84</v>
      </c>
      <c r="D7">
        <f t="shared" si="0"/>
        <v>3</v>
      </c>
      <c r="E7">
        <f t="shared" si="0"/>
        <v>68</v>
      </c>
      <c r="F7">
        <f t="shared" si="0"/>
        <v>89</v>
      </c>
      <c r="G7">
        <f t="shared" si="0"/>
        <v>85</v>
      </c>
      <c r="H7">
        <f t="shared" si="0"/>
        <v>80</v>
      </c>
      <c r="I7">
        <f t="shared" si="0"/>
        <v>33</v>
      </c>
      <c r="J7">
        <f t="shared" si="0"/>
        <v>87</v>
      </c>
      <c r="K7">
        <v>60</v>
      </c>
      <c r="L7">
        <v>553</v>
      </c>
      <c r="M7">
        <f t="shared" si="1"/>
        <v>646</v>
      </c>
    </row>
    <row r="8" spans="1:17" x14ac:dyDescent="0.3">
      <c r="A8" t="s">
        <v>16</v>
      </c>
      <c r="B8">
        <f t="shared" si="0"/>
        <v>84</v>
      </c>
      <c r="C8">
        <f t="shared" si="0"/>
        <v>3</v>
      </c>
      <c r="D8">
        <f t="shared" si="0"/>
        <v>68</v>
      </c>
      <c r="E8">
        <f t="shared" si="0"/>
        <v>89</v>
      </c>
      <c r="F8">
        <f t="shared" si="0"/>
        <v>85</v>
      </c>
      <c r="G8">
        <f t="shared" si="0"/>
        <v>80</v>
      </c>
      <c r="H8">
        <f t="shared" si="0"/>
        <v>33</v>
      </c>
      <c r="I8">
        <f t="shared" si="0"/>
        <v>87</v>
      </c>
      <c r="J8">
        <f t="shared" si="0"/>
        <v>60</v>
      </c>
      <c r="K8">
        <v>18</v>
      </c>
      <c r="L8">
        <v>545</v>
      </c>
      <c r="M8">
        <f t="shared" si="1"/>
        <v>607</v>
      </c>
    </row>
    <row r="9" spans="1:17" x14ac:dyDescent="0.3">
      <c r="A9" t="s">
        <v>17</v>
      </c>
      <c r="B9">
        <f t="shared" si="0"/>
        <v>3</v>
      </c>
      <c r="C9">
        <f t="shared" si="0"/>
        <v>68</v>
      </c>
      <c r="D9">
        <f t="shared" si="0"/>
        <v>89</v>
      </c>
      <c r="E9">
        <f t="shared" si="0"/>
        <v>85</v>
      </c>
      <c r="F9">
        <f t="shared" si="0"/>
        <v>80</v>
      </c>
      <c r="G9">
        <f t="shared" si="0"/>
        <v>33</v>
      </c>
      <c r="H9">
        <f t="shared" si="0"/>
        <v>87</v>
      </c>
      <c r="I9">
        <f t="shared" si="0"/>
        <v>60</v>
      </c>
      <c r="J9">
        <f t="shared" si="0"/>
        <v>18</v>
      </c>
      <c r="K9">
        <v>8</v>
      </c>
      <c r="L9">
        <v>453</v>
      </c>
      <c r="M9">
        <f t="shared" si="1"/>
        <v>531</v>
      </c>
    </row>
    <row r="10" spans="1:17" x14ac:dyDescent="0.3">
      <c r="A10" t="s">
        <v>18</v>
      </c>
      <c r="B10">
        <f t="shared" si="0"/>
        <v>68</v>
      </c>
      <c r="C10">
        <f t="shared" si="0"/>
        <v>89</v>
      </c>
      <c r="D10">
        <f t="shared" si="0"/>
        <v>85</v>
      </c>
      <c r="E10">
        <f t="shared" si="0"/>
        <v>80</v>
      </c>
      <c r="F10">
        <f t="shared" si="0"/>
        <v>33</v>
      </c>
      <c r="G10">
        <f t="shared" si="0"/>
        <v>87</v>
      </c>
      <c r="H10">
        <f t="shared" si="0"/>
        <v>60</v>
      </c>
      <c r="I10">
        <f t="shared" si="0"/>
        <v>18</v>
      </c>
      <c r="J10">
        <f t="shared" si="0"/>
        <v>8</v>
      </c>
      <c r="K10">
        <v>57</v>
      </c>
      <c r="L10">
        <v>359</v>
      </c>
      <c r="M10">
        <f t="shared" si="1"/>
        <v>585</v>
      </c>
    </row>
    <row r="11" spans="1:17" x14ac:dyDescent="0.3">
      <c r="A11" t="s">
        <v>19</v>
      </c>
      <c r="B11">
        <f t="shared" si="0"/>
        <v>89</v>
      </c>
      <c r="C11">
        <f t="shared" si="0"/>
        <v>85</v>
      </c>
      <c r="D11">
        <f t="shared" si="0"/>
        <v>80</v>
      </c>
      <c r="E11">
        <f t="shared" si="0"/>
        <v>33</v>
      </c>
      <c r="F11">
        <f t="shared" si="0"/>
        <v>87</v>
      </c>
      <c r="G11">
        <f t="shared" si="0"/>
        <v>60</v>
      </c>
      <c r="H11">
        <f t="shared" si="0"/>
        <v>18</v>
      </c>
      <c r="I11">
        <f t="shared" si="0"/>
        <v>8</v>
      </c>
      <c r="J11">
        <f t="shared" si="0"/>
        <v>57</v>
      </c>
      <c r="K11">
        <v>17</v>
      </c>
      <c r="L11">
        <v>511</v>
      </c>
      <c r="M11">
        <f t="shared" si="1"/>
        <v>534</v>
      </c>
    </row>
    <row r="12" spans="1:17" x14ac:dyDescent="0.3">
      <c r="A12" t="s">
        <v>20</v>
      </c>
      <c r="B12">
        <f t="shared" si="0"/>
        <v>85</v>
      </c>
      <c r="C12">
        <f t="shared" si="0"/>
        <v>80</v>
      </c>
      <c r="D12">
        <f t="shared" si="0"/>
        <v>33</v>
      </c>
      <c r="E12">
        <f t="shared" si="0"/>
        <v>87</v>
      </c>
      <c r="F12">
        <f t="shared" si="0"/>
        <v>60</v>
      </c>
      <c r="G12">
        <f t="shared" si="0"/>
        <v>18</v>
      </c>
      <c r="H12">
        <f t="shared" si="0"/>
        <v>8</v>
      </c>
      <c r="I12">
        <f t="shared" si="0"/>
        <v>57</v>
      </c>
      <c r="J12">
        <f t="shared" si="0"/>
        <v>17</v>
      </c>
      <c r="K12">
        <v>49</v>
      </c>
      <c r="L12">
        <v>357</v>
      </c>
      <c r="M12">
        <f t="shared" si="1"/>
        <v>494</v>
      </c>
    </row>
    <row r="13" spans="1:17" x14ac:dyDescent="0.3">
      <c r="A13" t="s">
        <v>21</v>
      </c>
      <c r="B13">
        <f t="shared" si="0"/>
        <v>80</v>
      </c>
      <c r="C13">
        <f t="shared" si="0"/>
        <v>33</v>
      </c>
      <c r="D13">
        <f t="shared" si="0"/>
        <v>87</v>
      </c>
      <c r="E13">
        <f t="shared" si="0"/>
        <v>60</v>
      </c>
      <c r="F13">
        <f t="shared" si="0"/>
        <v>18</v>
      </c>
      <c r="G13">
        <f t="shared" si="0"/>
        <v>8</v>
      </c>
      <c r="H13">
        <f t="shared" si="0"/>
        <v>57</v>
      </c>
      <c r="I13">
        <f t="shared" si="0"/>
        <v>17</v>
      </c>
      <c r="J13">
        <f t="shared" si="0"/>
        <v>49</v>
      </c>
      <c r="K13">
        <v>55</v>
      </c>
      <c r="L13">
        <v>466</v>
      </c>
      <c r="M13">
        <f t="shared" si="1"/>
        <v>464</v>
      </c>
    </row>
    <row r="14" spans="1:17" x14ac:dyDescent="0.3">
      <c r="A14" t="s">
        <v>22</v>
      </c>
      <c r="B14">
        <f t="shared" si="0"/>
        <v>33</v>
      </c>
      <c r="C14">
        <f t="shared" si="0"/>
        <v>87</v>
      </c>
      <c r="D14">
        <f t="shared" si="0"/>
        <v>60</v>
      </c>
      <c r="E14">
        <f t="shared" si="0"/>
        <v>18</v>
      </c>
      <c r="F14">
        <f t="shared" si="0"/>
        <v>8</v>
      </c>
      <c r="G14">
        <f t="shared" si="0"/>
        <v>57</v>
      </c>
      <c r="H14">
        <f t="shared" si="0"/>
        <v>17</v>
      </c>
      <c r="I14">
        <f t="shared" si="0"/>
        <v>49</v>
      </c>
      <c r="J14">
        <f t="shared" si="0"/>
        <v>55</v>
      </c>
      <c r="K14">
        <v>78</v>
      </c>
      <c r="L14">
        <v>405</v>
      </c>
      <c r="M14">
        <f t="shared" si="1"/>
        <v>462</v>
      </c>
    </row>
    <row r="15" spans="1:17" x14ac:dyDescent="0.3">
      <c r="A15" t="s">
        <v>23</v>
      </c>
      <c r="B15">
        <f t="shared" si="0"/>
        <v>87</v>
      </c>
      <c r="C15">
        <f t="shared" si="0"/>
        <v>60</v>
      </c>
      <c r="D15">
        <f t="shared" si="0"/>
        <v>18</v>
      </c>
      <c r="E15">
        <f t="shared" si="0"/>
        <v>8</v>
      </c>
      <c r="F15">
        <f t="shared" si="0"/>
        <v>57</v>
      </c>
      <c r="G15">
        <f t="shared" si="0"/>
        <v>17</v>
      </c>
      <c r="H15">
        <f t="shared" si="0"/>
        <v>49</v>
      </c>
      <c r="I15">
        <f t="shared" si="0"/>
        <v>55</v>
      </c>
      <c r="J15">
        <f t="shared" si="0"/>
        <v>78</v>
      </c>
      <c r="K15">
        <v>63</v>
      </c>
      <c r="L15">
        <v>519</v>
      </c>
      <c r="M15">
        <f t="shared" si="1"/>
        <v>492</v>
      </c>
    </row>
    <row r="16" spans="1:17" x14ac:dyDescent="0.3">
      <c r="A16" t="s">
        <v>24</v>
      </c>
      <c r="B16">
        <f t="shared" si="0"/>
        <v>60</v>
      </c>
      <c r="C16">
        <f t="shared" si="0"/>
        <v>18</v>
      </c>
      <c r="D16">
        <f t="shared" si="0"/>
        <v>8</v>
      </c>
      <c r="E16">
        <f t="shared" si="0"/>
        <v>57</v>
      </c>
      <c r="F16">
        <f t="shared" si="0"/>
        <v>17</v>
      </c>
      <c r="G16">
        <f t="shared" si="0"/>
        <v>49</v>
      </c>
      <c r="H16">
        <f t="shared" si="0"/>
        <v>55</v>
      </c>
      <c r="I16">
        <f t="shared" si="0"/>
        <v>78</v>
      </c>
      <c r="J16">
        <f t="shared" si="0"/>
        <v>63</v>
      </c>
      <c r="K16">
        <v>15</v>
      </c>
      <c r="L16">
        <v>353</v>
      </c>
      <c r="M16">
        <f t="shared" si="1"/>
        <v>420</v>
      </c>
    </row>
    <row r="17" spans="1:13" x14ac:dyDescent="0.3">
      <c r="A17" t="s">
        <v>25</v>
      </c>
      <c r="B17">
        <f t="shared" si="0"/>
        <v>18</v>
      </c>
      <c r="C17">
        <f t="shared" si="0"/>
        <v>8</v>
      </c>
      <c r="D17">
        <f t="shared" si="0"/>
        <v>57</v>
      </c>
      <c r="E17">
        <f t="shared" si="0"/>
        <v>17</v>
      </c>
      <c r="F17">
        <f t="shared" si="0"/>
        <v>49</v>
      </c>
      <c r="G17">
        <f t="shared" si="0"/>
        <v>55</v>
      </c>
      <c r="H17">
        <f t="shared" si="0"/>
        <v>78</v>
      </c>
      <c r="I17">
        <f t="shared" si="0"/>
        <v>63</v>
      </c>
      <c r="J17">
        <f t="shared" si="0"/>
        <v>15</v>
      </c>
      <c r="K17">
        <v>33</v>
      </c>
      <c r="L17">
        <v>504</v>
      </c>
      <c r="M17">
        <f t="shared" si="1"/>
        <v>393</v>
      </c>
    </row>
    <row r="18" spans="1:13" x14ac:dyDescent="0.3">
      <c r="A18" t="s">
        <v>26</v>
      </c>
      <c r="B18">
        <f t="shared" si="0"/>
        <v>8</v>
      </c>
      <c r="C18">
        <f t="shared" si="0"/>
        <v>57</v>
      </c>
      <c r="D18">
        <f t="shared" si="0"/>
        <v>17</v>
      </c>
      <c r="E18">
        <f t="shared" si="0"/>
        <v>49</v>
      </c>
      <c r="F18">
        <f t="shared" si="0"/>
        <v>55</v>
      </c>
      <c r="G18">
        <f t="shared" si="0"/>
        <v>78</v>
      </c>
      <c r="H18">
        <f t="shared" si="0"/>
        <v>63</v>
      </c>
      <c r="I18">
        <f t="shared" si="0"/>
        <v>15</v>
      </c>
      <c r="J18">
        <f t="shared" si="0"/>
        <v>33</v>
      </c>
      <c r="K18">
        <v>29</v>
      </c>
      <c r="L18">
        <v>339</v>
      </c>
      <c r="M18">
        <f t="shared" si="1"/>
        <v>404</v>
      </c>
    </row>
    <row r="19" spans="1:13" x14ac:dyDescent="0.3">
      <c r="A19" t="s">
        <v>27</v>
      </c>
      <c r="B19">
        <f t="shared" si="0"/>
        <v>57</v>
      </c>
      <c r="C19">
        <f t="shared" si="0"/>
        <v>17</v>
      </c>
      <c r="D19">
        <f t="shared" si="0"/>
        <v>49</v>
      </c>
      <c r="E19">
        <f t="shared" si="0"/>
        <v>55</v>
      </c>
      <c r="F19">
        <f t="shared" si="0"/>
        <v>78</v>
      </c>
      <c r="G19">
        <f t="shared" si="0"/>
        <v>63</v>
      </c>
      <c r="H19">
        <f t="shared" si="0"/>
        <v>15</v>
      </c>
      <c r="I19">
        <f t="shared" si="0"/>
        <v>33</v>
      </c>
      <c r="J19">
        <f t="shared" si="0"/>
        <v>29</v>
      </c>
      <c r="K19">
        <v>11</v>
      </c>
      <c r="L19">
        <v>503</v>
      </c>
      <c r="M19">
        <f t="shared" si="1"/>
        <v>407</v>
      </c>
    </row>
    <row r="20" spans="1:13" x14ac:dyDescent="0.3">
      <c r="A20" t="s">
        <v>28</v>
      </c>
      <c r="B20">
        <f t="shared" ref="B20:J44" si="2">C19</f>
        <v>17</v>
      </c>
      <c r="C20">
        <f t="shared" si="2"/>
        <v>49</v>
      </c>
      <c r="D20">
        <f t="shared" si="2"/>
        <v>55</v>
      </c>
      <c r="E20">
        <f t="shared" si="2"/>
        <v>78</v>
      </c>
      <c r="F20">
        <f t="shared" si="2"/>
        <v>63</v>
      </c>
      <c r="G20">
        <f t="shared" si="2"/>
        <v>15</v>
      </c>
      <c r="H20">
        <f t="shared" si="2"/>
        <v>33</v>
      </c>
      <c r="I20">
        <f t="shared" si="2"/>
        <v>29</v>
      </c>
      <c r="J20">
        <f t="shared" si="2"/>
        <v>11</v>
      </c>
      <c r="K20">
        <v>57</v>
      </c>
      <c r="L20">
        <v>330</v>
      </c>
      <c r="M20">
        <f t="shared" si="1"/>
        <v>407</v>
      </c>
    </row>
    <row r="21" spans="1:13" x14ac:dyDescent="0.3">
      <c r="A21" t="s">
        <v>29</v>
      </c>
      <c r="B21">
        <f t="shared" si="2"/>
        <v>49</v>
      </c>
      <c r="C21">
        <f t="shared" si="2"/>
        <v>55</v>
      </c>
      <c r="D21">
        <f t="shared" si="2"/>
        <v>78</v>
      </c>
      <c r="E21">
        <f t="shared" si="2"/>
        <v>63</v>
      </c>
      <c r="F21">
        <f t="shared" si="2"/>
        <v>15</v>
      </c>
      <c r="G21">
        <f t="shared" si="2"/>
        <v>33</v>
      </c>
      <c r="H21">
        <f t="shared" si="2"/>
        <v>29</v>
      </c>
      <c r="I21">
        <f t="shared" si="2"/>
        <v>11</v>
      </c>
      <c r="J21">
        <f t="shared" si="2"/>
        <v>57</v>
      </c>
      <c r="K21">
        <v>13</v>
      </c>
      <c r="L21">
        <v>548</v>
      </c>
      <c r="M21">
        <f t="shared" si="1"/>
        <v>403</v>
      </c>
    </row>
    <row r="22" spans="1:13" x14ac:dyDescent="0.3">
      <c r="A22" t="s">
        <v>30</v>
      </c>
      <c r="B22">
        <f t="shared" si="2"/>
        <v>55</v>
      </c>
      <c r="C22">
        <f t="shared" si="2"/>
        <v>78</v>
      </c>
      <c r="D22">
        <f t="shared" si="2"/>
        <v>63</v>
      </c>
      <c r="E22">
        <f t="shared" si="2"/>
        <v>15</v>
      </c>
      <c r="F22">
        <f t="shared" si="2"/>
        <v>33</v>
      </c>
      <c r="G22">
        <f t="shared" si="2"/>
        <v>29</v>
      </c>
      <c r="H22">
        <f t="shared" si="2"/>
        <v>11</v>
      </c>
      <c r="I22">
        <f t="shared" si="2"/>
        <v>57</v>
      </c>
      <c r="J22">
        <f t="shared" si="2"/>
        <v>13</v>
      </c>
      <c r="K22">
        <v>93</v>
      </c>
      <c r="L22">
        <v>515</v>
      </c>
      <c r="M22">
        <f t="shared" si="1"/>
        <v>447</v>
      </c>
    </row>
    <row r="23" spans="1:13" x14ac:dyDescent="0.3">
      <c r="A23" t="s">
        <v>31</v>
      </c>
      <c r="B23">
        <f t="shared" si="2"/>
        <v>78</v>
      </c>
      <c r="C23">
        <f t="shared" si="2"/>
        <v>63</v>
      </c>
      <c r="D23">
        <f t="shared" si="2"/>
        <v>15</v>
      </c>
      <c r="E23">
        <f t="shared" si="2"/>
        <v>33</v>
      </c>
      <c r="F23">
        <f t="shared" si="2"/>
        <v>29</v>
      </c>
      <c r="G23">
        <f t="shared" si="2"/>
        <v>11</v>
      </c>
      <c r="H23">
        <f t="shared" si="2"/>
        <v>57</v>
      </c>
      <c r="I23">
        <f t="shared" si="2"/>
        <v>13</v>
      </c>
      <c r="J23">
        <f t="shared" si="2"/>
        <v>93</v>
      </c>
      <c r="K23">
        <v>4</v>
      </c>
      <c r="L23">
        <v>547</v>
      </c>
      <c r="M23">
        <f t="shared" si="1"/>
        <v>396</v>
      </c>
    </row>
    <row r="24" spans="1:13" x14ac:dyDescent="0.3">
      <c r="A24" t="s">
        <v>32</v>
      </c>
      <c r="B24">
        <f t="shared" si="2"/>
        <v>63</v>
      </c>
      <c r="C24">
        <f t="shared" si="2"/>
        <v>15</v>
      </c>
      <c r="D24">
        <f t="shared" si="2"/>
        <v>33</v>
      </c>
      <c r="E24">
        <f t="shared" si="2"/>
        <v>29</v>
      </c>
      <c r="F24">
        <f t="shared" si="2"/>
        <v>11</v>
      </c>
      <c r="G24">
        <f t="shared" si="2"/>
        <v>57</v>
      </c>
      <c r="H24">
        <f t="shared" si="2"/>
        <v>13</v>
      </c>
      <c r="I24">
        <f t="shared" si="2"/>
        <v>93</v>
      </c>
      <c r="J24">
        <f t="shared" si="2"/>
        <v>4</v>
      </c>
      <c r="K24">
        <v>12</v>
      </c>
      <c r="L24">
        <v>466</v>
      </c>
      <c r="M24">
        <f t="shared" si="1"/>
        <v>330</v>
      </c>
    </row>
    <row r="25" spans="1:13" x14ac:dyDescent="0.3">
      <c r="A25" t="s">
        <v>33</v>
      </c>
      <c r="B25">
        <f t="shared" si="2"/>
        <v>15</v>
      </c>
      <c r="C25">
        <f t="shared" si="2"/>
        <v>33</v>
      </c>
      <c r="D25">
        <f t="shared" si="2"/>
        <v>29</v>
      </c>
      <c r="E25">
        <f t="shared" si="2"/>
        <v>11</v>
      </c>
      <c r="F25">
        <f t="shared" si="2"/>
        <v>57</v>
      </c>
      <c r="G25">
        <f t="shared" si="2"/>
        <v>13</v>
      </c>
      <c r="H25">
        <f t="shared" si="2"/>
        <v>93</v>
      </c>
      <c r="I25">
        <f t="shared" si="2"/>
        <v>4</v>
      </c>
      <c r="J25">
        <f t="shared" si="2"/>
        <v>12</v>
      </c>
      <c r="K25">
        <v>21</v>
      </c>
      <c r="L25">
        <v>324</v>
      </c>
      <c r="M25">
        <f t="shared" si="1"/>
        <v>288</v>
      </c>
    </row>
    <row r="26" spans="1:13" x14ac:dyDescent="0.3">
      <c r="A26" t="s">
        <v>34</v>
      </c>
      <c r="B26">
        <f t="shared" si="2"/>
        <v>33</v>
      </c>
      <c r="C26">
        <f t="shared" si="2"/>
        <v>29</v>
      </c>
      <c r="D26">
        <f t="shared" si="2"/>
        <v>11</v>
      </c>
      <c r="E26">
        <f t="shared" si="2"/>
        <v>57</v>
      </c>
      <c r="F26">
        <f t="shared" si="2"/>
        <v>13</v>
      </c>
      <c r="G26">
        <f t="shared" si="2"/>
        <v>93</v>
      </c>
      <c r="H26">
        <f t="shared" si="2"/>
        <v>4</v>
      </c>
      <c r="I26">
        <f t="shared" si="2"/>
        <v>12</v>
      </c>
      <c r="J26">
        <f t="shared" si="2"/>
        <v>21</v>
      </c>
      <c r="K26">
        <v>36</v>
      </c>
      <c r="L26">
        <v>560</v>
      </c>
      <c r="M26">
        <f t="shared" si="1"/>
        <v>309</v>
      </c>
    </row>
    <row r="27" spans="1:13" x14ac:dyDescent="0.3">
      <c r="A27" t="s">
        <v>35</v>
      </c>
      <c r="B27">
        <f t="shared" si="2"/>
        <v>29</v>
      </c>
      <c r="C27">
        <f t="shared" si="2"/>
        <v>11</v>
      </c>
      <c r="D27">
        <f t="shared" si="2"/>
        <v>57</v>
      </c>
      <c r="E27">
        <f t="shared" si="2"/>
        <v>13</v>
      </c>
      <c r="F27">
        <f t="shared" si="2"/>
        <v>93</v>
      </c>
      <c r="G27">
        <f t="shared" si="2"/>
        <v>4</v>
      </c>
      <c r="H27">
        <f t="shared" si="2"/>
        <v>12</v>
      </c>
      <c r="I27">
        <f t="shared" si="2"/>
        <v>21</v>
      </c>
      <c r="J27">
        <f t="shared" si="2"/>
        <v>36</v>
      </c>
      <c r="K27">
        <v>89</v>
      </c>
      <c r="L27">
        <v>600</v>
      </c>
      <c r="M27">
        <f t="shared" si="1"/>
        <v>365</v>
      </c>
    </row>
    <row r="28" spans="1:13" x14ac:dyDescent="0.3">
      <c r="A28" t="s">
        <v>36</v>
      </c>
      <c r="B28">
        <f t="shared" si="2"/>
        <v>11</v>
      </c>
      <c r="C28">
        <f t="shared" si="2"/>
        <v>57</v>
      </c>
      <c r="D28">
        <f t="shared" si="2"/>
        <v>13</v>
      </c>
      <c r="E28">
        <f t="shared" si="2"/>
        <v>93</v>
      </c>
      <c r="F28">
        <f t="shared" si="2"/>
        <v>4</v>
      </c>
      <c r="G28">
        <f t="shared" si="2"/>
        <v>12</v>
      </c>
      <c r="H28">
        <f t="shared" si="2"/>
        <v>21</v>
      </c>
      <c r="I28">
        <f t="shared" si="2"/>
        <v>36</v>
      </c>
      <c r="J28">
        <f t="shared" si="2"/>
        <v>89</v>
      </c>
      <c r="K28">
        <v>2</v>
      </c>
      <c r="L28">
        <v>563</v>
      </c>
      <c r="M28">
        <f t="shared" si="1"/>
        <v>338</v>
      </c>
    </row>
    <row r="29" spans="1:13" x14ac:dyDescent="0.3">
      <c r="A29" t="s">
        <v>37</v>
      </c>
      <c r="B29">
        <f t="shared" si="2"/>
        <v>57</v>
      </c>
      <c r="C29">
        <f t="shared" si="2"/>
        <v>13</v>
      </c>
      <c r="D29">
        <f t="shared" si="2"/>
        <v>93</v>
      </c>
      <c r="E29">
        <f t="shared" si="2"/>
        <v>4</v>
      </c>
      <c r="F29">
        <f t="shared" si="2"/>
        <v>12</v>
      </c>
      <c r="G29">
        <f t="shared" si="2"/>
        <v>21</v>
      </c>
      <c r="H29">
        <f t="shared" si="2"/>
        <v>36</v>
      </c>
      <c r="I29">
        <f t="shared" si="2"/>
        <v>89</v>
      </c>
      <c r="J29">
        <f t="shared" si="2"/>
        <v>2</v>
      </c>
      <c r="K29">
        <v>30</v>
      </c>
      <c r="L29">
        <v>515</v>
      </c>
      <c r="M29">
        <f t="shared" si="1"/>
        <v>357</v>
      </c>
    </row>
    <row r="30" spans="1:13" x14ac:dyDescent="0.3">
      <c r="A30" t="s">
        <v>38</v>
      </c>
      <c r="B30">
        <f t="shared" si="2"/>
        <v>13</v>
      </c>
      <c r="C30">
        <f t="shared" si="2"/>
        <v>93</v>
      </c>
      <c r="D30">
        <f t="shared" si="2"/>
        <v>4</v>
      </c>
      <c r="E30">
        <f t="shared" si="2"/>
        <v>12</v>
      </c>
      <c r="F30">
        <f t="shared" si="2"/>
        <v>21</v>
      </c>
      <c r="G30">
        <f t="shared" si="2"/>
        <v>36</v>
      </c>
      <c r="H30">
        <f t="shared" si="2"/>
        <v>89</v>
      </c>
      <c r="I30">
        <f t="shared" si="2"/>
        <v>2</v>
      </c>
      <c r="J30">
        <f t="shared" si="2"/>
        <v>30</v>
      </c>
      <c r="K30">
        <v>60</v>
      </c>
      <c r="L30">
        <v>541</v>
      </c>
      <c r="M30">
        <f t="shared" si="1"/>
        <v>360</v>
      </c>
    </row>
    <row r="31" spans="1:13" x14ac:dyDescent="0.3">
      <c r="A31" t="s">
        <v>39</v>
      </c>
      <c r="B31">
        <f t="shared" si="2"/>
        <v>93</v>
      </c>
      <c r="C31">
        <f t="shared" si="2"/>
        <v>4</v>
      </c>
      <c r="D31">
        <f t="shared" si="2"/>
        <v>12</v>
      </c>
      <c r="E31">
        <f t="shared" si="2"/>
        <v>21</v>
      </c>
      <c r="F31">
        <f t="shared" si="2"/>
        <v>36</v>
      </c>
      <c r="G31">
        <f t="shared" si="2"/>
        <v>89</v>
      </c>
      <c r="H31">
        <f t="shared" si="2"/>
        <v>2</v>
      </c>
      <c r="I31">
        <f t="shared" si="2"/>
        <v>30</v>
      </c>
      <c r="J31">
        <f t="shared" si="2"/>
        <v>60</v>
      </c>
      <c r="K31">
        <v>20</v>
      </c>
      <c r="L31">
        <v>424</v>
      </c>
      <c r="M31">
        <f t="shared" si="1"/>
        <v>367</v>
      </c>
    </row>
    <row r="32" spans="1:13" x14ac:dyDescent="0.3">
      <c r="A32" t="s">
        <v>40</v>
      </c>
      <c r="B32">
        <f t="shared" si="2"/>
        <v>4</v>
      </c>
      <c r="C32">
        <f t="shared" si="2"/>
        <v>12</v>
      </c>
      <c r="D32">
        <f t="shared" si="2"/>
        <v>21</v>
      </c>
      <c r="E32">
        <f t="shared" si="2"/>
        <v>36</v>
      </c>
      <c r="F32">
        <f t="shared" si="2"/>
        <v>89</v>
      </c>
      <c r="G32">
        <f t="shared" si="2"/>
        <v>2</v>
      </c>
      <c r="H32">
        <f t="shared" si="2"/>
        <v>30</v>
      </c>
      <c r="I32">
        <f t="shared" si="2"/>
        <v>60</v>
      </c>
      <c r="J32">
        <f t="shared" si="2"/>
        <v>20</v>
      </c>
      <c r="K32">
        <v>95</v>
      </c>
      <c r="L32">
        <v>320</v>
      </c>
      <c r="M32">
        <f t="shared" si="1"/>
        <v>369</v>
      </c>
    </row>
    <row r="33" spans="1:13" x14ac:dyDescent="0.3">
      <c r="A33" t="s">
        <v>41</v>
      </c>
      <c r="B33">
        <f t="shared" si="2"/>
        <v>12</v>
      </c>
      <c r="C33">
        <f t="shared" si="2"/>
        <v>21</v>
      </c>
      <c r="D33">
        <f t="shared" si="2"/>
        <v>36</v>
      </c>
      <c r="E33">
        <f t="shared" si="2"/>
        <v>89</v>
      </c>
      <c r="F33">
        <f t="shared" si="2"/>
        <v>2</v>
      </c>
      <c r="G33">
        <f t="shared" si="2"/>
        <v>30</v>
      </c>
      <c r="H33">
        <f t="shared" si="2"/>
        <v>60</v>
      </c>
      <c r="I33">
        <f t="shared" si="2"/>
        <v>20</v>
      </c>
      <c r="J33">
        <f t="shared" si="2"/>
        <v>95</v>
      </c>
      <c r="K33">
        <v>54</v>
      </c>
      <c r="L33">
        <v>450</v>
      </c>
      <c r="M33">
        <f t="shared" si="1"/>
        <v>419</v>
      </c>
    </row>
    <row r="34" spans="1:13" x14ac:dyDescent="0.3">
      <c r="A34" t="s">
        <v>42</v>
      </c>
      <c r="B34">
        <f t="shared" si="2"/>
        <v>21</v>
      </c>
      <c r="C34">
        <f t="shared" si="2"/>
        <v>36</v>
      </c>
      <c r="D34">
        <f t="shared" si="2"/>
        <v>89</v>
      </c>
      <c r="E34">
        <f t="shared" si="2"/>
        <v>2</v>
      </c>
      <c r="F34">
        <f t="shared" si="2"/>
        <v>30</v>
      </c>
      <c r="G34">
        <f t="shared" si="2"/>
        <v>60</v>
      </c>
      <c r="H34">
        <f t="shared" si="2"/>
        <v>20</v>
      </c>
      <c r="I34">
        <f t="shared" si="2"/>
        <v>95</v>
      </c>
      <c r="J34">
        <f t="shared" si="2"/>
        <v>54</v>
      </c>
      <c r="K34">
        <v>67</v>
      </c>
      <c r="L34">
        <v>487</v>
      </c>
      <c r="M34">
        <f t="shared" si="1"/>
        <v>474</v>
      </c>
    </row>
    <row r="35" spans="1:13" x14ac:dyDescent="0.3">
      <c r="A35" t="s">
        <v>43</v>
      </c>
      <c r="B35">
        <f t="shared" si="2"/>
        <v>36</v>
      </c>
      <c r="C35">
        <f t="shared" si="2"/>
        <v>89</v>
      </c>
      <c r="D35">
        <f t="shared" si="2"/>
        <v>2</v>
      </c>
      <c r="E35">
        <f t="shared" si="2"/>
        <v>30</v>
      </c>
      <c r="F35">
        <f t="shared" si="2"/>
        <v>60</v>
      </c>
      <c r="G35">
        <f t="shared" si="2"/>
        <v>20</v>
      </c>
      <c r="H35">
        <f t="shared" si="2"/>
        <v>95</v>
      </c>
      <c r="I35">
        <f t="shared" si="2"/>
        <v>54</v>
      </c>
      <c r="J35">
        <f t="shared" si="2"/>
        <v>67</v>
      </c>
      <c r="K35">
        <v>88</v>
      </c>
      <c r="L35">
        <v>388</v>
      </c>
      <c r="M35">
        <f t="shared" si="1"/>
        <v>541</v>
      </c>
    </row>
    <row r="36" spans="1:13" x14ac:dyDescent="0.3">
      <c r="A36" t="s">
        <v>44</v>
      </c>
      <c r="B36">
        <f t="shared" si="2"/>
        <v>89</v>
      </c>
      <c r="C36">
        <f t="shared" si="2"/>
        <v>2</v>
      </c>
      <c r="D36">
        <f t="shared" si="2"/>
        <v>30</v>
      </c>
      <c r="E36">
        <f t="shared" si="2"/>
        <v>60</v>
      </c>
      <c r="F36">
        <f t="shared" si="2"/>
        <v>20</v>
      </c>
      <c r="G36">
        <f t="shared" si="2"/>
        <v>95</v>
      </c>
      <c r="H36">
        <f t="shared" si="2"/>
        <v>54</v>
      </c>
      <c r="I36">
        <f t="shared" si="2"/>
        <v>67</v>
      </c>
      <c r="J36">
        <f t="shared" si="2"/>
        <v>88</v>
      </c>
      <c r="K36">
        <v>9</v>
      </c>
      <c r="L36">
        <v>305</v>
      </c>
      <c r="M36">
        <f t="shared" si="1"/>
        <v>514</v>
      </c>
    </row>
    <row r="37" spans="1:13" x14ac:dyDescent="0.3">
      <c r="A37" t="s">
        <v>45</v>
      </c>
      <c r="B37">
        <f t="shared" si="2"/>
        <v>2</v>
      </c>
      <c r="C37">
        <f t="shared" si="2"/>
        <v>30</v>
      </c>
      <c r="D37">
        <f t="shared" si="2"/>
        <v>60</v>
      </c>
      <c r="E37">
        <f t="shared" si="2"/>
        <v>20</v>
      </c>
      <c r="F37">
        <f t="shared" si="2"/>
        <v>95</v>
      </c>
      <c r="G37">
        <f t="shared" si="2"/>
        <v>54</v>
      </c>
      <c r="H37">
        <f t="shared" si="2"/>
        <v>67</v>
      </c>
      <c r="I37">
        <f t="shared" si="2"/>
        <v>88</v>
      </c>
      <c r="J37">
        <f t="shared" si="2"/>
        <v>9</v>
      </c>
      <c r="K37">
        <v>6</v>
      </c>
      <c r="L37">
        <v>466</v>
      </c>
      <c r="M37">
        <f t="shared" si="1"/>
        <v>431</v>
      </c>
    </row>
    <row r="38" spans="1:13" x14ac:dyDescent="0.3">
      <c r="A38" t="s">
        <v>46</v>
      </c>
      <c r="B38">
        <f t="shared" si="2"/>
        <v>30</v>
      </c>
      <c r="C38">
        <f t="shared" si="2"/>
        <v>60</v>
      </c>
      <c r="D38">
        <f t="shared" si="2"/>
        <v>20</v>
      </c>
      <c r="E38">
        <f t="shared" si="2"/>
        <v>95</v>
      </c>
      <c r="F38">
        <f t="shared" si="2"/>
        <v>54</v>
      </c>
      <c r="G38">
        <f t="shared" si="2"/>
        <v>67</v>
      </c>
      <c r="H38">
        <f t="shared" si="2"/>
        <v>88</v>
      </c>
      <c r="I38">
        <f t="shared" si="2"/>
        <v>9</v>
      </c>
      <c r="J38">
        <f t="shared" si="2"/>
        <v>6</v>
      </c>
      <c r="K38">
        <v>54</v>
      </c>
      <c r="L38">
        <v>472</v>
      </c>
      <c r="M38">
        <f t="shared" si="1"/>
        <v>483</v>
      </c>
    </row>
    <row r="39" spans="1:13" x14ac:dyDescent="0.3">
      <c r="A39" t="s">
        <v>47</v>
      </c>
      <c r="B39">
        <f t="shared" si="2"/>
        <v>60</v>
      </c>
      <c r="C39">
        <f t="shared" si="2"/>
        <v>20</v>
      </c>
      <c r="D39">
        <f t="shared" si="2"/>
        <v>95</v>
      </c>
      <c r="E39">
        <f t="shared" si="2"/>
        <v>54</v>
      </c>
      <c r="F39">
        <f t="shared" si="2"/>
        <v>67</v>
      </c>
      <c r="G39">
        <f t="shared" si="2"/>
        <v>88</v>
      </c>
      <c r="H39">
        <f t="shared" si="2"/>
        <v>9</v>
      </c>
      <c r="I39">
        <f t="shared" si="2"/>
        <v>6</v>
      </c>
      <c r="J39">
        <f t="shared" si="2"/>
        <v>54</v>
      </c>
      <c r="K39">
        <v>68</v>
      </c>
      <c r="L39">
        <v>389</v>
      </c>
      <c r="M39">
        <f t="shared" si="1"/>
        <v>521</v>
      </c>
    </row>
    <row r="40" spans="1:13" x14ac:dyDescent="0.3">
      <c r="A40" t="s">
        <v>48</v>
      </c>
      <c r="B40">
        <f t="shared" si="2"/>
        <v>20</v>
      </c>
      <c r="C40">
        <f t="shared" si="2"/>
        <v>95</v>
      </c>
      <c r="D40">
        <f t="shared" si="2"/>
        <v>54</v>
      </c>
      <c r="E40">
        <f t="shared" si="2"/>
        <v>67</v>
      </c>
      <c r="F40">
        <f t="shared" si="2"/>
        <v>88</v>
      </c>
      <c r="G40">
        <f t="shared" si="2"/>
        <v>9</v>
      </c>
      <c r="H40">
        <f t="shared" si="2"/>
        <v>6</v>
      </c>
      <c r="I40">
        <f t="shared" si="2"/>
        <v>54</v>
      </c>
      <c r="J40">
        <f t="shared" si="2"/>
        <v>68</v>
      </c>
      <c r="K40">
        <v>86</v>
      </c>
      <c r="L40">
        <v>391</v>
      </c>
      <c r="M40">
        <f t="shared" si="1"/>
        <v>547</v>
      </c>
    </row>
    <row r="41" spans="1:13" x14ac:dyDescent="0.3">
      <c r="A41" t="s">
        <v>49</v>
      </c>
      <c r="B41">
        <f t="shared" si="2"/>
        <v>95</v>
      </c>
      <c r="C41">
        <f t="shared" si="2"/>
        <v>54</v>
      </c>
      <c r="D41">
        <f t="shared" si="2"/>
        <v>67</v>
      </c>
      <c r="E41">
        <f t="shared" si="2"/>
        <v>88</v>
      </c>
      <c r="F41">
        <f t="shared" si="2"/>
        <v>9</v>
      </c>
      <c r="G41">
        <f t="shared" si="2"/>
        <v>6</v>
      </c>
      <c r="H41">
        <f t="shared" si="2"/>
        <v>54</v>
      </c>
      <c r="I41">
        <f t="shared" si="2"/>
        <v>68</v>
      </c>
      <c r="J41">
        <f t="shared" si="2"/>
        <v>86</v>
      </c>
      <c r="K41">
        <v>59</v>
      </c>
      <c r="L41">
        <v>431</v>
      </c>
      <c r="M41">
        <f t="shared" si="1"/>
        <v>586</v>
      </c>
    </row>
    <row r="42" spans="1:13" x14ac:dyDescent="0.3">
      <c r="A42" t="s">
        <v>50</v>
      </c>
      <c r="B42">
        <f t="shared" si="2"/>
        <v>54</v>
      </c>
      <c r="C42">
        <f t="shared" si="2"/>
        <v>67</v>
      </c>
      <c r="D42">
        <f t="shared" si="2"/>
        <v>88</v>
      </c>
      <c r="E42">
        <f t="shared" si="2"/>
        <v>9</v>
      </c>
      <c r="F42">
        <f t="shared" si="2"/>
        <v>6</v>
      </c>
      <c r="G42">
        <f t="shared" si="2"/>
        <v>54</v>
      </c>
      <c r="H42">
        <f t="shared" si="2"/>
        <v>68</v>
      </c>
      <c r="I42">
        <f t="shared" si="2"/>
        <v>86</v>
      </c>
      <c r="J42">
        <f t="shared" si="2"/>
        <v>59</v>
      </c>
      <c r="K42">
        <v>66</v>
      </c>
      <c r="L42">
        <v>348</v>
      </c>
      <c r="M42">
        <f t="shared" si="1"/>
        <v>557</v>
      </c>
    </row>
    <row r="43" spans="1:13" x14ac:dyDescent="0.3">
      <c r="A43" t="s">
        <v>51</v>
      </c>
      <c r="B43">
        <f t="shared" si="2"/>
        <v>67</v>
      </c>
      <c r="C43">
        <f t="shared" si="2"/>
        <v>88</v>
      </c>
      <c r="D43">
        <f t="shared" si="2"/>
        <v>9</v>
      </c>
      <c r="E43">
        <f t="shared" si="2"/>
        <v>6</v>
      </c>
      <c r="F43">
        <f t="shared" si="2"/>
        <v>54</v>
      </c>
      <c r="G43">
        <f t="shared" si="2"/>
        <v>68</v>
      </c>
      <c r="H43">
        <f t="shared" si="2"/>
        <v>86</v>
      </c>
      <c r="I43">
        <f t="shared" si="2"/>
        <v>59</v>
      </c>
      <c r="J43">
        <f t="shared" si="2"/>
        <v>66</v>
      </c>
      <c r="K43">
        <v>8</v>
      </c>
      <c r="L43">
        <v>496</v>
      </c>
      <c r="M43">
        <f t="shared" si="1"/>
        <v>511</v>
      </c>
    </row>
    <row r="44" spans="1:13" x14ac:dyDescent="0.3">
      <c r="A44" t="s">
        <v>3</v>
      </c>
      <c r="B44">
        <f t="shared" si="2"/>
        <v>88</v>
      </c>
      <c r="C44">
        <f t="shared" si="2"/>
        <v>9</v>
      </c>
      <c r="D44">
        <f t="shared" si="2"/>
        <v>6</v>
      </c>
      <c r="E44">
        <f t="shared" si="2"/>
        <v>54</v>
      </c>
      <c r="F44">
        <f t="shared" si="2"/>
        <v>68</v>
      </c>
      <c r="G44">
        <f t="shared" si="2"/>
        <v>86</v>
      </c>
      <c r="H44">
        <f t="shared" si="2"/>
        <v>59</v>
      </c>
      <c r="I44">
        <f t="shared" si="2"/>
        <v>66</v>
      </c>
      <c r="J44">
        <f t="shared" si="2"/>
        <v>8</v>
      </c>
      <c r="K44">
        <v>83</v>
      </c>
      <c r="L44">
        <v>589</v>
      </c>
      <c r="M44">
        <f t="shared" si="1"/>
        <v>527</v>
      </c>
    </row>
    <row r="46" spans="1:13" x14ac:dyDescent="0.3">
      <c r="A46" t="s">
        <v>1167</v>
      </c>
      <c r="B46">
        <v>0</v>
      </c>
      <c r="C46">
        <v>0</v>
      </c>
      <c r="D46">
        <v>0</v>
      </c>
      <c r="E46">
        <v>0</v>
      </c>
      <c r="F46">
        <v>0</v>
      </c>
      <c r="G46">
        <v>0</v>
      </c>
      <c r="H46">
        <v>0</v>
      </c>
      <c r="I46">
        <v>0</v>
      </c>
      <c r="J46">
        <v>0</v>
      </c>
      <c r="K46">
        <v>0</v>
      </c>
      <c r="L46" t="s">
        <v>1153</v>
      </c>
    </row>
    <row r="47" spans="1:13" x14ac:dyDescent="0.3">
      <c r="A47" t="str">
        <f>A2</f>
        <v>Zeit_ID</v>
      </c>
      <c r="B47" t="s">
        <v>3</v>
      </c>
      <c r="C47" t="s">
        <v>4</v>
      </c>
      <c r="D47" t="s">
        <v>5</v>
      </c>
      <c r="E47" t="s">
        <v>6</v>
      </c>
      <c r="F47" t="s">
        <v>7</v>
      </c>
      <c r="G47" t="s">
        <v>8</v>
      </c>
      <c r="H47" t="s">
        <v>9</v>
      </c>
      <c r="I47" t="s">
        <v>10</v>
      </c>
      <c r="J47" t="s">
        <v>1</v>
      </c>
      <c r="K47" t="s">
        <v>2</v>
      </c>
      <c r="L47" t="str">
        <f>L2</f>
        <v>5Tage-Produktion</v>
      </c>
    </row>
    <row r="48" spans="1:13" x14ac:dyDescent="0.3">
      <c r="A48" t="s">
        <v>11</v>
      </c>
      <c r="B48">
        <f>RANK(B3,B$3:B$44,0)</f>
        <v>18</v>
      </c>
      <c r="C48">
        <f t="shared" ref="C48:K48" si="3">RANK(C3,C$3:C$44,0)</f>
        <v>11</v>
      </c>
      <c r="D48">
        <f t="shared" si="3"/>
        <v>11</v>
      </c>
      <c r="E48">
        <f t="shared" si="3"/>
        <v>28</v>
      </c>
      <c r="F48">
        <f t="shared" si="3"/>
        <v>17</v>
      </c>
      <c r="G48">
        <f t="shared" si="3"/>
        <v>9</v>
      </c>
      <c r="H48">
        <f t="shared" si="3"/>
        <v>41</v>
      </c>
      <c r="I48">
        <f t="shared" si="3"/>
        <v>11</v>
      </c>
      <c r="J48">
        <f t="shared" si="3"/>
        <v>3</v>
      </c>
      <c r="K48">
        <f t="shared" si="3"/>
        <v>7</v>
      </c>
      <c r="L48">
        <f>L3</f>
        <v>786</v>
      </c>
    </row>
    <row r="49" spans="1:12" x14ac:dyDescent="0.3">
      <c r="A49" t="s">
        <v>12</v>
      </c>
      <c r="B49">
        <f t="shared" ref="B49:K64" si="4">RANK(B4,B$3:B$44,0)</f>
        <v>11</v>
      </c>
      <c r="C49">
        <f t="shared" si="4"/>
        <v>12</v>
      </c>
      <c r="D49">
        <f t="shared" si="4"/>
        <v>28</v>
      </c>
      <c r="E49">
        <f t="shared" si="4"/>
        <v>16</v>
      </c>
      <c r="F49">
        <f t="shared" si="4"/>
        <v>8</v>
      </c>
      <c r="G49">
        <f t="shared" si="4"/>
        <v>41</v>
      </c>
      <c r="H49">
        <f t="shared" si="4"/>
        <v>11</v>
      </c>
      <c r="I49">
        <f t="shared" si="4"/>
        <v>3</v>
      </c>
      <c r="J49">
        <f t="shared" si="4"/>
        <v>8</v>
      </c>
      <c r="K49">
        <f t="shared" si="4"/>
        <v>9</v>
      </c>
      <c r="L49">
        <f t="shared" ref="L49:L89" si="5">L4</f>
        <v>358</v>
      </c>
    </row>
    <row r="50" spans="1:12" x14ac:dyDescent="0.3">
      <c r="A50" t="s">
        <v>13</v>
      </c>
      <c r="B50">
        <f t="shared" si="4"/>
        <v>12</v>
      </c>
      <c r="C50">
        <f t="shared" si="4"/>
        <v>29</v>
      </c>
      <c r="D50">
        <f t="shared" si="4"/>
        <v>17</v>
      </c>
      <c r="E50">
        <f t="shared" si="4"/>
        <v>8</v>
      </c>
      <c r="F50">
        <f t="shared" si="4"/>
        <v>41</v>
      </c>
      <c r="G50">
        <f t="shared" si="4"/>
        <v>12</v>
      </c>
      <c r="H50">
        <f t="shared" si="4"/>
        <v>3</v>
      </c>
      <c r="I50">
        <f t="shared" si="4"/>
        <v>8</v>
      </c>
      <c r="J50">
        <f t="shared" si="4"/>
        <v>9</v>
      </c>
      <c r="K50">
        <f t="shared" si="4"/>
        <v>25</v>
      </c>
      <c r="L50">
        <f t="shared" si="5"/>
        <v>527</v>
      </c>
    </row>
    <row r="51" spans="1:12" x14ac:dyDescent="0.3">
      <c r="A51" t="s">
        <v>14</v>
      </c>
      <c r="B51">
        <f t="shared" si="4"/>
        <v>30</v>
      </c>
      <c r="C51">
        <f t="shared" si="4"/>
        <v>18</v>
      </c>
      <c r="D51">
        <f t="shared" si="4"/>
        <v>8</v>
      </c>
      <c r="E51">
        <f t="shared" si="4"/>
        <v>41</v>
      </c>
      <c r="F51">
        <f t="shared" si="4"/>
        <v>11</v>
      </c>
      <c r="G51">
        <f t="shared" si="4"/>
        <v>3</v>
      </c>
      <c r="H51">
        <f t="shared" si="4"/>
        <v>8</v>
      </c>
      <c r="I51">
        <f t="shared" si="4"/>
        <v>9</v>
      </c>
      <c r="J51">
        <f t="shared" si="4"/>
        <v>25</v>
      </c>
      <c r="K51">
        <f t="shared" si="4"/>
        <v>5</v>
      </c>
      <c r="L51">
        <f t="shared" si="5"/>
        <v>458</v>
      </c>
    </row>
    <row r="52" spans="1:12" x14ac:dyDescent="0.3">
      <c r="A52" t="s">
        <v>15</v>
      </c>
      <c r="B52">
        <f t="shared" si="4"/>
        <v>19</v>
      </c>
      <c r="C52">
        <f t="shared" si="4"/>
        <v>8</v>
      </c>
      <c r="D52">
        <f t="shared" si="4"/>
        <v>41</v>
      </c>
      <c r="E52">
        <f t="shared" si="4"/>
        <v>11</v>
      </c>
      <c r="F52">
        <f t="shared" si="4"/>
        <v>3</v>
      </c>
      <c r="G52">
        <f t="shared" si="4"/>
        <v>8</v>
      </c>
      <c r="H52">
        <f t="shared" si="4"/>
        <v>9</v>
      </c>
      <c r="I52">
        <f t="shared" si="4"/>
        <v>26</v>
      </c>
      <c r="J52">
        <f t="shared" si="4"/>
        <v>6</v>
      </c>
      <c r="K52">
        <f t="shared" si="4"/>
        <v>15</v>
      </c>
      <c r="L52">
        <f t="shared" si="5"/>
        <v>553</v>
      </c>
    </row>
    <row r="53" spans="1:12" x14ac:dyDescent="0.3">
      <c r="A53" t="s">
        <v>16</v>
      </c>
      <c r="B53">
        <f t="shared" si="4"/>
        <v>8</v>
      </c>
      <c r="C53">
        <f t="shared" si="4"/>
        <v>41</v>
      </c>
      <c r="D53">
        <f t="shared" si="4"/>
        <v>12</v>
      </c>
      <c r="E53">
        <f t="shared" si="4"/>
        <v>3</v>
      </c>
      <c r="F53">
        <f t="shared" si="4"/>
        <v>7</v>
      </c>
      <c r="G53">
        <f t="shared" si="4"/>
        <v>10</v>
      </c>
      <c r="H53">
        <f t="shared" si="4"/>
        <v>25</v>
      </c>
      <c r="I53">
        <f t="shared" si="4"/>
        <v>6</v>
      </c>
      <c r="J53">
        <f t="shared" si="4"/>
        <v>15</v>
      </c>
      <c r="K53">
        <f t="shared" si="4"/>
        <v>31</v>
      </c>
      <c r="L53">
        <f t="shared" si="5"/>
        <v>545</v>
      </c>
    </row>
    <row r="54" spans="1:12" x14ac:dyDescent="0.3">
      <c r="A54" t="s">
        <v>17</v>
      </c>
      <c r="B54">
        <f t="shared" si="4"/>
        <v>41</v>
      </c>
      <c r="C54">
        <f t="shared" si="4"/>
        <v>13</v>
      </c>
      <c r="D54">
        <f t="shared" si="4"/>
        <v>3</v>
      </c>
      <c r="E54">
        <f t="shared" si="4"/>
        <v>7</v>
      </c>
      <c r="F54">
        <f t="shared" si="4"/>
        <v>9</v>
      </c>
      <c r="G54">
        <f t="shared" si="4"/>
        <v>25</v>
      </c>
      <c r="H54">
        <f t="shared" si="4"/>
        <v>6</v>
      </c>
      <c r="I54">
        <f t="shared" si="4"/>
        <v>16</v>
      </c>
      <c r="J54">
        <f t="shared" si="4"/>
        <v>31</v>
      </c>
      <c r="K54">
        <f t="shared" si="4"/>
        <v>38</v>
      </c>
      <c r="L54">
        <f t="shared" si="5"/>
        <v>453</v>
      </c>
    </row>
    <row r="55" spans="1:12" x14ac:dyDescent="0.3">
      <c r="A55" t="s">
        <v>18</v>
      </c>
      <c r="B55">
        <f t="shared" si="4"/>
        <v>13</v>
      </c>
      <c r="C55">
        <f t="shared" si="4"/>
        <v>3</v>
      </c>
      <c r="D55">
        <f t="shared" si="4"/>
        <v>7</v>
      </c>
      <c r="E55">
        <f t="shared" si="4"/>
        <v>9</v>
      </c>
      <c r="F55">
        <f t="shared" si="4"/>
        <v>25</v>
      </c>
      <c r="G55">
        <f t="shared" si="4"/>
        <v>6</v>
      </c>
      <c r="H55">
        <f t="shared" si="4"/>
        <v>15</v>
      </c>
      <c r="I55">
        <f t="shared" si="4"/>
        <v>32</v>
      </c>
      <c r="J55">
        <f t="shared" si="4"/>
        <v>38</v>
      </c>
      <c r="K55">
        <f t="shared" si="4"/>
        <v>18</v>
      </c>
      <c r="L55">
        <f t="shared" si="5"/>
        <v>359</v>
      </c>
    </row>
    <row r="56" spans="1:12" x14ac:dyDescent="0.3">
      <c r="A56" t="s">
        <v>19</v>
      </c>
      <c r="B56">
        <f t="shared" si="4"/>
        <v>3</v>
      </c>
      <c r="C56">
        <f t="shared" si="4"/>
        <v>7</v>
      </c>
      <c r="D56">
        <f t="shared" si="4"/>
        <v>9</v>
      </c>
      <c r="E56">
        <f t="shared" si="4"/>
        <v>24</v>
      </c>
      <c r="F56">
        <f t="shared" si="4"/>
        <v>6</v>
      </c>
      <c r="G56">
        <f t="shared" si="4"/>
        <v>16</v>
      </c>
      <c r="H56">
        <f t="shared" si="4"/>
        <v>31</v>
      </c>
      <c r="I56">
        <f t="shared" si="4"/>
        <v>39</v>
      </c>
      <c r="J56">
        <f t="shared" si="4"/>
        <v>18</v>
      </c>
      <c r="K56">
        <f t="shared" si="4"/>
        <v>32</v>
      </c>
      <c r="L56">
        <f t="shared" si="5"/>
        <v>511</v>
      </c>
    </row>
    <row r="57" spans="1:12" x14ac:dyDescent="0.3">
      <c r="A57" t="s">
        <v>20</v>
      </c>
      <c r="B57">
        <f t="shared" si="4"/>
        <v>7</v>
      </c>
      <c r="C57">
        <f t="shared" si="4"/>
        <v>9</v>
      </c>
      <c r="D57">
        <f t="shared" si="4"/>
        <v>24</v>
      </c>
      <c r="E57">
        <f t="shared" si="4"/>
        <v>6</v>
      </c>
      <c r="F57">
        <f t="shared" si="4"/>
        <v>15</v>
      </c>
      <c r="G57">
        <f t="shared" si="4"/>
        <v>31</v>
      </c>
      <c r="H57">
        <f t="shared" si="4"/>
        <v>38</v>
      </c>
      <c r="I57">
        <f t="shared" si="4"/>
        <v>19</v>
      </c>
      <c r="J57">
        <f t="shared" si="4"/>
        <v>32</v>
      </c>
      <c r="K57">
        <f t="shared" si="4"/>
        <v>23</v>
      </c>
      <c r="L57">
        <f t="shared" si="5"/>
        <v>357</v>
      </c>
    </row>
    <row r="58" spans="1:12" x14ac:dyDescent="0.3">
      <c r="A58" t="s">
        <v>21</v>
      </c>
      <c r="B58">
        <f t="shared" si="4"/>
        <v>9</v>
      </c>
      <c r="C58">
        <f t="shared" si="4"/>
        <v>25</v>
      </c>
      <c r="D58">
        <f t="shared" si="4"/>
        <v>6</v>
      </c>
      <c r="E58">
        <f t="shared" si="4"/>
        <v>14</v>
      </c>
      <c r="F58">
        <f t="shared" si="4"/>
        <v>31</v>
      </c>
      <c r="G58">
        <f t="shared" si="4"/>
        <v>38</v>
      </c>
      <c r="H58">
        <f t="shared" si="4"/>
        <v>18</v>
      </c>
      <c r="I58">
        <f t="shared" si="4"/>
        <v>33</v>
      </c>
      <c r="J58">
        <f t="shared" si="4"/>
        <v>23</v>
      </c>
      <c r="K58">
        <f t="shared" si="4"/>
        <v>20</v>
      </c>
      <c r="L58">
        <f t="shared" si="5"/>
        <v>466</v>
      </c>
    </row>
    <row r="59" spans="1:12" x14ac:dyDescent="0.3">
      <c r="A59" t="s">
        <v>22</v>
      </c>
      <c r="B59">
        <f t="shared" si="4"/>
        <v>26</v>
      </c>
      <c r="C59">
        <f t="shared" si="4"/>
        <v>6</v>
      </c>
      <c r="D59">
        <f t="shared" si="4"/>
        <v>15</v>
      </c>
      <c r="E59">
        <f t="shared" si="4"/>
        <v>31</v>
      </c>
      <c r="F59">
        <f t="shared" si="4"/>
        <v>38</v>
      </c>
      <c r="G59">
        <f t="shared" si="4"/>
        <v>18</v>
      </c>
      <c r="H59">
        <f t="shared" si="4"/>
        <v>32</v>
      </c>
      <c r="I59">
        <f t="shared" si="4"/>
        <v>24</v>
      </c>
      <c r="J59">
        <f t="shared" si="4"/>
        <v>20</v>
      </c>
      <c r="K59">
        <f t="shared" si="4"/>
        <v>10</v>
      </c>
      <c r="L59">
        <f t="shared" si="5"/>
        <v>405</v>
      </c>
    </row>
    <row r="60" spans="1:12" x14ac:dyDescent="0.3">
      <c r="A60" t="s">
        <v>23</v>
      </c>
      <c r="B60">
        <f t="shared" si="4"/>
        <v>6</v>
      </c>
      <c r="C60">
        <f t="shared" si="4"/>
        <v>16</v>
      </c>
      <c r="D60">
        <f t="shared" si="4"/>
        <v>31</v>
      </c>
      <c r="E60">
        <f t="shared" si="4"/>
        <v>38</v>
      </c>
      <c r="F60">
        <f t="shared" si="4"/>
        <v>17</v>
      </c>
      <c r="G60">
        <f t="shared" si="4"/>
        <v>32</v>
      </c>
      <c r="H60">
        <f t="shared" si="4"/>
        <v>23</v>
      </c>
      <c r="I60">
        <f t="shared" si="4"/>
        <v>21</v>
      </c>
      <c r="J60">
        <f t="shared" si="4"/>
        <v>10</v>
      </c>
      <c r="K60">
        <f t="shared" si="4"/>
        <v>14</v>
      </c>
      <c r="L60">
        <f t="shared" si="5"/>
        <v>519</v>
      </c>
    </row>
    <row r="61" spans="1:12" x14ac:dyDescent="0.3">
      <c r="A61" t="s">
        <v>24</v>
      </c>
      <c r="B61">
        <f t="shared" si="4"/>
        <v>16</v>
      </c>
      <c r="C61">
        <f t="shared" si="4"/>
        <v>32</v>
      </c>
      <c r="D61">
        <f t="shared" si="4"/>
        <v>38</v>
      </c>
      <c r="E61">
        <f t="shared" si="4"/>
        <v>16</v>
      </c>
      <c r="F61">
        <f t="shared" si="4"/>
        <v>32</v>
      </c>
      <c r="G61">
        <f t="shared" si="4"/>
        <v>23</v>
      </c>
      <c r="H61">
        <f t="shared" si="4"/>
        <v>20</v>
      </c>
      <c r="I61">
        <f t="shared" si="4"/>
        <v>10</v>
      </c>
      <c r="J61">
        <f t="shared" si="4"/>
        <v>14</v>
      </c>
      <c r="K61">
        <f t="shared" si="4"/>
        <v>33</v>
      </c>
      <c r="L61">
        <f t="shared" si="5"/>
        <v>353</v>
      </c>
    </row>
    <row r="62" spans="1:12" x14ac:dyDescent="0.3">
      <c r="A62" t="s">
        <v>25</v>
      </c>
      <c r="B62">
        <f t="shared" si="4"/>
        <v>33</v>
      </c>
      <c r="C62">
        <f t="shared" si="4"/>
        <v>39</v>
      </c>
      <c r="D62">
        <f t="shared" si="4"/>
        <v>17</v>
      </c>
      <c r="E62">
        <f t="shared" si="4"/>
        <v>32</v>
      </c>
      <c r="F62">
        <f t="shared" si="4"/>
        <v>23</v>
      </c>
      <c r="G62">
        <f t="shared" si="4"/>
        <v>20</v>
      </c>
      <c r="H62">
        <f t="shared" si="4"/>
        <v>10</v>
      </c>
      <c r="I62">
        <f t="shared" si="4"/>
        <v>15</v>
      </c>
      <c r="J62">
        <f t="shared" si="4"/>
        <v>33</v>
      </c>
      <c r="K62">
        <f t="shared" si="4"/>
        <v>25</v>
      </c>
      <c r="L62">
        <f t="shared" si="5"/>
        <v>504</v>
      </c>
    </row>
    <row r="63" spans="1:12" x14ac:dyDescent="0.3">
      <c r="A63" t="s">
        <v>26</v>
      </c>
      <c r="B63">
        <f t="shared" si="4"/>
        <v>39</v>
      </c>
      <c r="C63">
        <f t="shared" si="4"/>
        <v>18</v>
      </c>
      <c r="D63">
        <f t="shared" si="4"/>
        <v>32</v>
      </c>
      <c r="E63">
        <f t="shared" si="4"/>
        <v>22</v>
      </c>
      <c r="F63">
        <f t="shared" si="4"/>
        <v>20</v>
      </c>
      <c r="G63">
        <f t="shared" si="4"/>
        <v>11</v>
      </c>
      <c r="H63">
        <f t="shared" si="4"/>
        <v>14</v>
      </c>
      <c r="I63">
        <f t="shared" si="4"/>
        <v>34</v>
      </c>
      <c r="J63">
        <f t="shared" si="4"/>
        <v>25</v>
      </c>
      <c r="K63">
        <f t="shared" si="4"/>
        <v>28</v>
      </c>
      <c r="L63">
        <f t="shared" si="5"/>
        <v>339</v>
      </c>
    </row>
    <row r="64" spans="1:12" x14ac:dyDescent="0.3">
      <c r="A64" t="s">
        <v>27</v>
      </c>
      <c r="B64">
        <f t="shared" si="4"/>
        <v>19</v>
      </c>
      <c r="C64">
        <f t="shared" si="4"/>
        <v>33</v>
      </c>
      <c r="D64">
        <f t="shared" si="4"/>
        <v>22</v>
      </c>
      <c r="E64">
        <f t="shared" si="4"/>
        <v>19</v>
      </c>
      <c r="F64">
        <f t="shared" si="4"/>
        <v>10</v>
      </c>
      <c r="G64">
        <f t="shared" si="4"/>
        <v>15</v>
      </c>
      <c r="H64">
        <f t="shared" si="4"/>
        <v>33</v>
      </c>
      <c r="I64">
        <f t="shared" si="4"/>
        <v>26</v>
      </c>
      <c r="J64">
        <f t="shared" si="4"/>
        <v>28</v>
      </c>
      <c r="K64">
        <f t="shared" si="4"/>
        <v>36</v>
      </c>
      <c r="L64">
        <f t="shared" si="5"/>
        <v>503</v>
      </c>
    </row>
    <row r="65" spans="1:12" x14ac:dyDescent="0.3">
      <c r="A65" t="s">
        <v>28</v>
      </c>
      <c r="B65">
        <f t="shared" ref="B65:K80" si="6">RANK(B20,B$3:B$44,0)</f>
        <v>34</v>
      </c>
      <c r="C65">
        <f t="shared" si="6"/>
        <v>23</v>
      </c>
      <c r="D65">
        <f t="shared" si="6"/>
        <v>20</v>
      </c>
      <c r="E65">
        <f t="shared" si="6"/>
        <v>10</v>
      </c>
      <c r="F65">
        <f t="shared" si="6"/>
        <v>14</v>
      </c>
      <c r="G65">
        <f t="shared" si="6"/>
        <v>33</v>
      </c>
      <c r="H65">
        <f t="shared" si="6"/>
        <v>25</v>
      </c>
      <c r="I65">
        <f t="shared" si="6"/>
        <v>29</v>
      </c>
      <c r="J65">
        <f t="shared" si="6"/>
        <v>36</v>
      </c>
      <c r="K65">
        <f t="shared" si="6"/>
        <v>18</v>
      </c>
      <c r="L65">
        <f t="shared" si="5"/>
        <v>330</v>
      </c>
    </row>
    <row r="66" spans="1:12" x14ac:dyDescent="0.3">
      <c r="A66" t="s">
        <v>29</v>
      </c>
      <c r="B66">
        <f t="shared" si="6"/>
        <v>24</v>
      </c>
      <c r="C66">
        <f t="shared" si="6"/>
        <v>21</v>
      </c>
      <c r="D66">
        <f t="shared" si="6"/>
        <v>10</v>
      </c>
      <c r="E66">
        <f t="shared" si="6"/>
        <v>13</v>
      </c>
      <c r="F66">
        <f t="shared" si="6"/>
        <v>33</v>
      </c>
      <c r="G66">
        <f t="shared" si="6"/>
        <v>25</v>
      </c>
      <c r="H66">
        <f t="shared" si="6"/>
        <v>28</v>
      </c>
      <c r="I66">
        <f t="shared" si="6"/>
        <v>37</v>
      </c>
      <c r="J66">
        <f t="shared" si="6"/>
        <v>18</v>
      </c>
      <c r="K66">
        <f t="shared" si="6"/>
        <v>34</v>
      </c>
      <c r="L66">
        <f t="shared" si="5"/>
        <v>548</v>
      </c>
    </row>
    <row r="67" spans="1:12" x14ac:dyDescent="0.3">
      <c r="A67" t="s">
        <v>30</v>
      </c>
      <c r="B67">
        <f t="shared" si="6"/>
        <v>22</v>
      </c>
      <c r="C67">
        <f t="shared" si="6"/>
        <v>10</v>
      </c>
      <c r="D67">
        <f t="shared" si="6"/>
        <v>14</v>
      </c>
      <c r="E67">
        <f t="shared" si="6"/>
        <v>33</v>
      </c>
      <c r="F67">
        <f t="shared" si="6"/>
        <v>25</v>
      </c>
      <c r="G67">
        <f t="shared" si="6"/>
        <v>28</v>
      </c>
      <c r="H67">
        <f t="shared" si="6"/>
        <v>36</v>
      </c>
      <c r="I67">
        <f t="shared" si="6"/>
        <v>19</v>
      </c>
      <c r="J67">
        <f t="shared" si="6"/>
        <v>34</v>
      </c>
      <c r="K67">
        <f t="shared" si="6"/>
        <v>2</v>
      </c>
      <c r="L67">
        <f t="shared" si="5"/>
        <v>515</v>
      </c>
    </row>
    <row r="68" spans="1:12" x14ac:dyDescent="0.3">
      <c r="A68" t="s">
        <v>31</v>
      </c>
      <c r="B68">
        <f t="shared" si="6"/>
        <v>10</v>
      </c>
      <c r="C68">
        <f t="shared" si="6"/>
        <v>15</v>
      </c>
      <c r="D68">
        <f t="shared" si="6"/>
        <v>33</v>
      </c>
      <c r="E68">
        <f t="shared" si="6"/>
        <v>24</v>
      </c>
      <c r="F68">
        <f t="shared" si="6"/>
        <v>28</v>
      </c>
      <c r="G68">
        <f t="shared" si="6"/>
        <v>36</v>
      </c>
      <c r="H68">
        <f t="shared" si="6"/>
        <v>18</v>
      </c>
      <c r="I68">
        <f t="shared" si="6"/>
        <v>35</v>
      </c>
      <c r="J68">
        <f t="shared" si="6"/>
        <v>2</v>
      </c>
      <c r="K68">
        <f t="shared" si="6"/>
        <v>41</v>
      </c>
      <c r="L68">
        <f t="shared" si="5"/>
        <v>547</v>
      </c>
    </row>
    <row r="69" spans="1:12" x14ac:dyDescent="0.3">
      <c r="A69" t="s">
        <v>32</v>
      </c>
      <c r="B69">
        <f t="shared" si="6"/>
        <v>15</v>
      </c>
      <c r="C69">
        <f t="shared" si="6"/>
        <v>34</v>
      </c>
      <c r="D69">
        <f t="shared" si="6"/>
        <v>24</v>
      </c>
      <c r="E69">
        <f t="shared" si="6"/>
        <v>27</v>
      </c>
      <c r="F69">
        <f t="shared" si="6"/>
        <v>36</v>
      </c>
      <c r="G69">
        <f t="shared" si="6"/>
        <v>18</v>
      </c>
      <c r="H69">
        <f t="shared" si="6"/>
        <v>34</v>
      </c>
      <c r="I69">
        <f t="shared" si="6"/>
        <v>2</v>
      </c>
      <c r="J69">
        <f t="shared" si="6"/>
        <v>41</v>
      </c>
      <c r="K69">
        <f t="shared" si="6"/>
        <v>35</v>
      </c>
      <c r="L69">
        <f t="shared" si="5"/>
        <v>466</v>
      </c>
    </row>
    <row r="70" spans="1:12" x14ac:dyDescent="0.3">
      <c r="A70" t="s">
        <v>33</v>
      </c>
      <c r="B70">
        <f t="shared" si="6"/>
        <v>35</v>
      </c>
      <c r="C70">
        <f t="shared" si="6"/>
        <v>25</v>
      </c>
      <c r="D70">
        <f t="shared" si="6"/>
        <v>27</v>
      </c>
      <c r="E70">
        <f t="shared" si="6"/>
        <v>36</v>
      </c>
      <c r="F70">
        <f t="shared" si="6"/>
        <v>17</v>
      </c>
      <c r="G70">
        <f t="shared" si="6"/>
        <v>34</v>
      </c>
      <c r="H70">
        <f t="shared" si="6"/>
        <v>2</v>
      </c>
      <c r="I70">
        <f t="shared" si="6"/>
        <v>41</v>
      </c>
      <c r="J70">
        <f t="shared" si="6"/>
        <v>35</v>
      </c>
      <c r="K70">
        <f t="shared" si="6"/>
        <v>29</v>
      </c>
      <c r="L70">
        <f t="shared" si="5"/>
        <v>324</v>
      </c>
    </row>
    <row r="71" spans="1:12" x14ac:dyDescent="0.3">
      <c r="A71" t="s">
        <v>34</v>
      </c>
      <c r="B71">
        <f t="shared" si="6"/>
        <v>26</v>
      </c>
      <c r="C71">
        <f t="shared" si="6"/>
        <v>28</v>
      </c>
      <c r="D71">
        <f t="shared" si="6"/>
        <v>36</v>
      </c>
      <c r="E71">
        <f t="shared" si="6"/>
        <v>16</v>
      </c>
      <c r="F71">
        <f t="shared" si="6"/>
        <v>34</v>
      </c>
      <c r="G71">
        <f t="shared" si="6"/>
        <v>2</v>
      </c>
      <c r="H71">
        <f t="shared" si="6"/>
        <v>40</v>
      </c>
      <c r="I71">
        <f t="shared" si="6"/>
        <v>36</v>
      </c>
      <c r="J71">
        <f t="shared" si="6"/>
        <v>29</v>
      </c>
      <c r="K71">
        <f t="shared" si="6"/>
        <v>24</v>
      </c>
      <c r="L71">
        <f t="shared" si="5"/>
        <v>560</v>
      </c>
    </row>
    <row r="72" spans="1:12" x14ac:dyDescent="0.3">
      <c r="A72" t="s">
        <v>35</v>
      </c>
      <c r="B72">
        <f t="shared" si="6"/>
        <v>29</v>
      </c>
      <c r="C72">
        <f t="shared" si="6"/>
        <v>37</v>
      </c>
      <c r="D72">
        <f t="shared" si="6"/>
        <v>17</v>
      </c>
      <c r="E72">
        <f t="shared" si="6"/>
        <v>34</v>
      </c>
      <c r="F72">
        <f t="shared" si="6"/>
        <v>2</v>
      </c>
      <c r="G72">
        <f t="shared" si="6"/>
        <v>40</v>
      </c>
      <c r="H72">
        <f t="shared" si="6"/>
        <v>35</v>
      </c>
      <c r="I72">
        <f t="shared" si="6"/>
        <v>30</v>
      </c>
      <c r="J72">
        <f t="shared" si="6"/>
        <v>24</v>
      </c>
      <c r="K72">
        <f t="shared" si="6"/>
        <v>3</v>
      </c>
      <c r="L72">
        <f t="shared" si="5"/>
        <v>600</v>
      </c>
    </row>
    <row r="73" spans="1:12" x14ac:dyDescent="0.3">
      <c r="A73" t="s">
        <v>36</v>
      </c>
      <c r="B73">
        <f t="shared" si="6"/>
        <v>38</v>
      </c>
      <c r="C73">
        <f t="shared" si="6"/>
        <v>18</v>
      </c>
      <c r="D73">
        <f t="shared" si="6"/>
        <v>34</v>
      </c>
      <c r="E73">
        <f t="shared" si="6"/>
        <v>2</v>
      </c>
      <c r="F73">
        <f t="shared" si="6"/>
        <v>40</v>
      </c>
      <c r="G73">
        <f t="shared" si="6"/>
        <v>35</v>
      </c>
      <c r="H73">
        <f t="shared" si="6"/>
        <v>29</v>
      </c>
      <c r="I73">
        <f t="shared" si="6"/>
        <v>25</v>
      </c>
      <c r="J73">
        <f t="shared" si="6"/>
        <v>3</v>
      </c>
      <c r="K73">
        <f t="shared" si="6"/>
        <v>42</v>
      </c>
      <c r="L73">
        <f t="shared" si="5"/>
        <v>563</v>
      </c>
    </row>
    <row r="74" spans="1:12" x14ac:dyDescent="0.3">
      <c r="A74" t="s">
        <v>37</v>
      </c>
      <c r="B74">
        <f t="shared" si="6"/>
        <v>19</v>
      </c>
      <c r="C74">
        <f t="shared" si="6"/>
        <v>35</v>
      </c>
      <c r="D74">
        <f t="shared" si="6"/>
        <v>2</v>
      </c>
      <c r="E74">
        <f t="shared" si="6"/>
        <v>40</v>
      </c>
      <c r="F74">
        <f t="shared" si="6"/>
        <v>35</v>
      </c>
      <c r="G74">
        <f t="shared" si="6"/>
        <v>29</v>
      </c>
      <c r="H74">
        <f t="shared" si="6"/>
        <v>24</v>
      </c>
      <c r="I74">
        <f t="shared" si="6"/>
        <v>3</v>
      </c>
      <c r="J74">
        <f t="shared" si="6"/>
        <v>42</v>
      </c>
      <c r="K74">
        <f t="shared" si="6"/>
        <v>27</v>
      </c>
      <c r="L74">
        <f t="shared" si="5"/>
        <v>515</v>
      </c>
    </row>
    <row r="75" spans="1:12" x14ac:dyDescent="0.3">
      <c r="A75" t="s">
        <v>38</v>
      </c>
      <c r="B75">
        <f t="shared" si="6"/>
        <v>36</v>
      </c>
      <c r="C75">
        <f t="shared" si="6"/>
        <v>2</v>
      </c>
      <c r="D75">
        <f t="shared" si="6"/>
        <v>40</v>
      </c>
      <c r="E75">
        <f t="shared" si="6"/>
        <v>35</v>
      </c>
      <c r="F75">
        <f t="shared" si="6"/>
        <v>29</v>
      </c>
      <c r="G75">
        <f t="shared" si="6"/>
        <v>24</v>
      </c>
      <c r="H75">
        <f t="shared" si="6"/>
        <v>3</v>
      </c>
      <c r="I75">
        <f t="shared" si="6"/>
        <v>42</v>
      </c>
      <c r="J75">
        <f t="shared" si="6"/>
        <v>27</v>
      </c>
      <c r="K75">
        <f t="shared" si="6"/>
        <v>15</v>
      </c>
      <c r="L75">
        <f t="shared" si="5"/>
        <v>541</v>
      </c>
    </row>
    <row r="76" spans="1:12" x14ac:dyDescent="0.3">
      <c r="A76" t="s">
        <v>39</v>
      </c>
      <c r="B76">
        <f t="shared" si="6"/>
        <v>2</v>
      </c>
      <c r="C76">
        <f t="shared" si="6"/>
        <v>40</v>
      </c>
      <c r="D76">
        <f t="shared" si="6"/>
        <v>35</v>
      </c>
      <c r="E76">
        <f t="shared" si="6"/>
        <v>29</v>
      </c>
      <c r="F76">
        <f t="shared" si="6"/>
        <v>24</v>
      </c>
      <c r="G76">
        <f t="shared" si="6"/>
        <v>3</v>
      </c>
      <c r="H76">
        <f t="shared" si="6"/>
        <v>42</v>
      </c>
      <c r="I76">
        <f t="shared" si="6"/>
        <v>28</v>
      </c>
      <c r="J76">
        <f t="shared" si="6"/>
        <v>15</v>
      </c>
      <c r="K76">
        <f t="shared" si="6"/>
        <v>30</v>
      </c>
      <c r="L76">
        <f t="shared" si="5"/>
        <v>424</v>
      </c>
    </row>
    <row r="77" spans="1:12" x14ac:dyDescent="0.3">
      <c r="A77" t="s">
        <v>40</v>
      </c>
      <c r="B77">
        <f t="shared" si="6"/>
        <v>40</v>
      </c>
      <c r="C77">
        <f t="shared" si="6"/>
        <v>36</v>
      </c>
      <c r="D77">
        <f t="shared" si="6"/>
        <v>29</v>
      </c>
      <c r="E77">
        <f t="shared" si="6"/>
        <v>23</v>
      </c>
      <c r="F77">
        <f t="shared" si="6"/>
        <v>3</v>
      </c>
      <c r="G77">
        <f t="shared" si="6"/>
        <v>42</v>
      </c>
      <c r="H77">
        <f t="shared" si="6"/>
        <v>27</v>
      </c>
      <c r="I77">
        <f t="shared" si="6"/>
        <v>16</v>
      </c>
      <c r="J77">
        <f t="shared" si="6"/>
        <v>30</v>
      </c>
      <c r="K77">
        <f t="shared" si="6"/>
        <v>1</v>
      </c>
      <c r="L77">
        <f t="shared" si="5"/>
        <v>320</v>
      </c>
    </row>
    <row r="78" spans="1:12" x14ac:dyDescent="0.3">
      <c r="A78" t="s">
        <v>41</v>
      </c>
      <c r="B78">
        <f t="shared" si="6"/>
        <v>37</v>
      </c>
      <c r="C78">
        <f t="shared" si="6"/>
        <v>30</v>
      </c>
      <c r="D78">
        <f t="shared" si="6"/>
        <v>23</v>
      </c>
      <c r="E78">
        <f t="shared" si="6"/>
        <v>3</v>
      </c>
      <c r="F78">
        <f t="shared" si="6"/>
        <v>42</v>
      </c>
      <c r="G78">
        <f t="shared" si="6"/>
        <v>27</v>
      </c>
      <c r="H78">
        <f t="shared" si="6"/>
        <v>15</v>
      </c>
      <c r="I78">
        <f t="shared" si="6"/>
        <v>31</v>
      </c>
      <c r="J78">
        <f t="shared" si="6"/>
        <v>1</v>
      </c>
      <c r="K78">
        <f t="shared" si="6"/>
        <v>21</v>
      </c>
      <c r="L78">
        <f t="shared" si="5"/>
        <v>450</v>
      </c>
    </row>
    <row r="79" spans="1:12" x14ac:dyDescent="0.3">
      <c r="A79" t="s">
        <v>42</v>
      </c>
      <c r="B79">
        <f t="shared" si="6"/>
        <v>31</v>
      </c>
      <c r="C79">
        <f t="shared" si="6"/>
        <v>24</v>
      </c>
      <c r="D79">
        <f t="shared" si="6"/>
        <v>3</v>
      </c>
      <c r="E79">
        <f t="shared" si="6"/>
        <v>42</v>
      </c>
      <c r="F79">
        <f t="shared" si="6"/>
        <v>27</v>
      </c>
      <c r="G79">
        <f t="shared" si="6"/>
        <v>16</v>
      </c>
      <c r="H79">
        <f t="shared" si="6"/>
        <v>30</v>
      </c>
      <c r="I79">
        <f t="shared" si="6"/>
        <v>1</v>
      </c>
      <c r="J79">
        <f t="shared" si="6"/>
        <v>21</v>
      </c>
      <c r="K79">
        <f t="shared" si="6"/>
        <v>12</v>
      </c>
      <c r="L79">
        <f t="shared" si="5"/>
        <v>487</v>
      </c>
    </row>
    <row r="80" spans="1:12" x14ac:dyDescent="0.3">
      <c r="A80" t="s">
        <v>43</v>
      </c>
      <c r="B80">
        <f t="shared" si="6"/>
        <v>25</v>
      </c>
      <c r="C80">
        <f t="shared" si="6"/>
        <v>3</v>
      </c>
      <c r="D80">
        <f t="shared" si="6"/>
        <v>42</v>
      </c>
      <c r="E80">
        <f t="shared" si="6"/>
        <v>26</v>
      </c>
      <c r="F80">
        <f t="shared" si="6"/>
        <v>15</v>
      </c>
      <c r="G80">
        <f t="shared" si="6"/>
        <v>30</v>
      </c>
      <c r="H80">
        <f t="shared" si="6"/>
        <v>1</v>
      </c>
      <c r="I80">
        <f t="shared" si="6"/>
        <v>22</v>
      </c>
      <c r="J80">
        <f t="shared" si="6"/>
        <v>12</v>
      </c>
      <c r="K80">
        <f t="shared" si="6"/>
        <v>4</v>
      </c>
      <c r="L80">
        <f t="shared" si="5"/>
        <v>388</v>
      </c>
    </row>
    <row r="81" spans="1:12" x14ac:dyDescent="0.3">
      <c r="A81" t="s">
        <v>44</v>
      </c>
      <c r="B81">
        <f t="shared" ref="B81:K89" si="7">RANK(B36,B$3:B$44,0)</f>
        <v>3</v>
      </c>
      <c r="C81">
        <f t="shared" si="7"/>
        <v>42</v>
      </c>
      <c r="D81">
        <f t="shared" si="7"/>
        <v>26</v>
      </c>
      <c r="E81">
        <f t="shared" si="7"/>
        <v>14</v>
      </c>
      <c r="F81">
        <f t="shared" si="7"/>
        <v>30</v>
      </c>
      <c r="G81">
        <f t="shared" si="7"/>
        <v>1</v>
      </c>
      <c r="H81">
        <f t="shared" si="7"/>
        <v>21</v>
      </c>
      <c r="I81">
        <f t="shared" si="7"/>
        <v>13</v>
      </c>
      <c r="J81">
        <f t="shared" si="7"/>
        <v>5</v>
      </c>
      <c r="K81">
        <f t="shared" si="7"/>
        <v>37</v>
      </c>
      <c r="L81">
        <f t="shared" si="5"/>
        <v>305</v>
      </c>
    </row>
    <row r="82" spans="1:12" x14ac:dyDescent="0.3">
      <c r="A82" t="s">
        <v>45</v>
      </c>
      <c r="B82">
        <f t="shared" si="7"/>
        <v>42</v>
      </c>
      <c r="C82">
        <f t="shared" si="7"/>
        <v>27</v>
      </c>
      <c r="D82">
        <f t="shared" si="7"/>
        <v>15</v>
      </c>
      <c r="E82">
        <f t="shared" si="7"/>
        <v>30</v>
      </c>
      <c r="F82">
        <f t="shared" si="7"/>
        <v>1</v>
      </c>
      <c r="G82">
        <f t="shared" si="7"/>
        <v>21</v>
      </c>
      <c r="H82">
        <f t="shared" si="7"/>
        <v>13</v>
      </c>
      <c r="I82">
        <f t="shared" si="7"/>
        <v>5</v>
      </c>
      <c r="J82">
        <f t="shared" si="7"/>
        <v>37</v>
      </c>
      <c r="K82">
        <f t="shared" si="7"/>
        <v>40</v>
      </c>
      <c r="L82">
        <f t="shared" si="5"/>
        <v>466</v>
      </c>
    </row>
    <row r="83" spans="1:12" x14ac:dyDescent="0.3">
      <c r="A83" t="s">
        <v>46</v>
      </c>
      <c r="B83">
        <f t="shared" si="7"/>
        <v>28</v>
      </c>
      <c r="C83">
        <f t="shared" si="7"/>
        <v>16</v>
      </c>
      <c r="D83">
        <f t="shared" si="7"/>
        <v>30</v>
      </c>
      <c r="E83">
        <f t="shared" si="7"/>
        <v>1</v>
      </c>
      <c r="F83">
        <f t="shared" si="7"/>
        <v>21</v>
      </c>
      <c r="G83">
        <f t="shared" si="7"/>
        <v>14</v>
      </c>
      <c r="H83">
        <f t="shared" si="7"/>
        <v>5</v>
      </c>
      <c r="I83">
        <f t="shared" si="7"/>
        <v>38</v>
      </c>
      <c r="J83">
        <f t="shared" si="7"/>
        <v>40</v>
      </c>
      <c r="K83">
        <f t="shared" si="7"/>
        <v>21</v>
      </c>
      <c r="L83">
        <f t="shared" si="5"/>
        <v>472</v>
      </c>
    </row>
    <row r="84" spans="1:12" x14ac:dyDescent="0.3">
      <c r="A84" t="s">
        <v>47</v>
      </c>
      <c r="B84">
        <f t="shared" si="7"/>
        <v>16</v>
      </c>
      <c r="C84">
        <f t="shared" si="7"/>
        <v>31</v>
      </c>
      <c r="D84">
        <f t="shared" si="7"/>
        <v>1</v>
      </c>
      <c r="E84">
        <f t="shared" si="7"/>
        <v>20</v>
      </c>
      <c r="F84">
        <f t="shared" si="7"/>
        <v>13</v>
      </c>
      <c r="G84">
        <f t="shared" si="7"/>
        <v>5</v>
      </c>
      <c r="H84">
        <f t="shared" si="7"/>
        <v>37</v>
      </c>
      <c r="I84">
        <f t="shared" si="7"/>
        <v>40</v>
      </c>
      <c r="J84">
        <f t="shared" si="7"/>
        <v>21</v>
      </c>
      <c r="K84">
        <f t="shared" si="7"/>
        <v>11</v>
      </c>
      <c r="L84">
        <f t="shared" si="5"/>
        <v>389</v>
      </c>
    </row>
    <row r="85" spans="1:12" x14ac:dyDescent="0.3">
      <c r="A85" t="s">
        <v>48</v>
      </c>
      <c r="B85">
        <f t="shared" si="7"/>
        <v>32</v>
      </c>
      <c r="C85">
        <f t="shared" si="7"/>
        <v>1</v>
      </c>
      <c r="D85">
        <f t="shared" si="7"/>
        <v>21</v>
      </c>
      <c r="E85">
        <f t="shared" si="7"/>
        <v>12</v>
      </c>
      <c r="F85">
        <f t="shared" si="7"/>
        <v>5</v>
      </c>
      <c r="G85">
        <f t="shared" si="7"/>
        <v>37</v>
      </c>
      <c r="H85">
        <f t="shared" si="7"/>
        <v>39</v>
      </c>
      <c r="I85">
        <f t="shared" si="7"/>
        <v>22</v>
      </c>
      <c r="J85">
        <f t="shared" si="7"/>
        <v>11</v>
      </c>
      <c r="K85">
        <f t="shared" si="7"/>
        <v>6</v>
      </c>
      <c r="L85">
        <f t="shared" si="5"/>
        <v>391</v>
      </c>
    </row>
    <row r="86" spans="1:12" x14ac:dyDescent="0.3">
      <c r="A86" t="s">
        <v>49</v>
      </c>
      <c r="B86">
        <f t="shared" si="7"/>
        <v>1</v>
      </c>
      <c r="C86">
        <f t="shared" si="7"/>
        <v>22</v>
      </c>
      <c r="D86">
        <f t="shared" si="7"/>
        <v>13</v>
      </c>
      <c r="E86">
        <f t="shared" si="7"/>
        <v>5</v>
      </c>
      <c r="F86">
        <f t="shared" si="7"/>
        <v>37</v>
      </c>
      <c r="G86">
        <f t="shared" si="7"/>
        <v>39</v>
      </c>
      <c r="H86">
        <f t="shared" si="7"/>
        <v>21</v>
      </c>
      <c r="I86">
        <f t="shared" si="7"/>
        <v>11</v>
      </c>
      <c r="J86">
        <f t="shared" si="7"/>
        <v>7</v>
      </c>
      <c r="K86">
        <f t="shared" si="7"/>
        <v>17</v>
      </c>
      <c r="L86">
        <f t="shared" si="5"/>
        <v>431</v>
      </c>
    </row>
    <row r="87" spans="1:12" x14ac:dyDescent="0.3">
      <c r="A87" t="s">
        <v>50</v>
      </c>
      <c r="B87">
        <f t="shared" si="7"/>
        <v>23</v>
      </c>
      <c r="C87">
        <f t="shared" si="7"/>
        <v>14</v>
      </c>
      <c r="D87">
        <f t="shared" si="7"/>
        <v>5</v>
      </c>
      <c r="E87">
        <f t="shared" si="7"/>
        <v>37</v>
      </c>
      <c r="F87">
        <f t="shared" si="7"/>
        <v>39</v>
      </c>
      <c r="G87">
        <f t="shared" si="7"/>
        <v>21</v>
      </c>
      <c r="H87">
        <f t="shared" si="7"/>
        <v>11</v>
      </c>
      <c r="I87">
        <f t="shared" si="7"/>
        <v>7</v>
      </c>
      <c r="J87">
        <f t="shared" si="7"/>
        <v>17</v>
      </c>
      <c r="K87">
        <f t="shared" si="7"/>
        <v>13</v>
      </c>
      <c r="L87">
        <f t="shared" si="5"/>
        <v>348</v>
      </c>
    </row>
    <row r="88" spans="1:12" x14ac:dyDescent="0.3">
      <c r="A88" t="s">
        <v>51</v>
      </c>
      <c r="B88">
        <f t="shared" si="7"/>
        <v>14</v>
      </c>
      <c r="C88">
        <f t="shared" si="7"/>
        <v>5</v>
      </c>
      <c r="D88">
        <f t="shared" si="7"/>
        <v>37</v>
      </c>
      <c r="E88">
        <f t="shared" si="7"/>
        <v>39</v>
      </c>
      <c r="F88">
        <f t="shared" si="7"/>
        <v>21</v>
      </c>
      <c r="G88">
        <f t="shared" si="7"/>
        <v>12</v>
      </c>
      <c r="H88">
        <f t="shared" si="7"/>
        <v>7</v>
      </c>
      <c r="I88">
        <f t="shared" si="7"/>
        <v>18</v>
      </c>
      <c r="J88">
        <f t="shared" si="7"/>
        <v>13</v>
      </c>
      <c r="K88">
        <f t="shared" si="7"/>
        <v>38</v>
      </c>
      <c r="L88">
        <f t="shared" si="5"/>
        <v>496</v>
      </c>
    </row>
    <row r="89" spans="1:12" x14ac:dyDescent="0.3">
      <c r="A89" t="s">
        <v>3</v>
      </c>
      <c r="B89">
        <f t="shared" si="7"/>
        <v>5</v>
      </c>
      <c r="C89">
        <f t="shared" si="7"/>
        <v>38</v>
      </c>
      <c r="D89">
        <f t="shared" si="7"/>
        <v>39</v>
      </c>
      <c r="E89">
        <f t="shared" si="7"/>
        <v>20</v>
      </c>
      <c r="F89">
        <f t="shared" si="7"/>
        <v>11</v>
      </c>
      <c r="G89">
        <f t="shared" si="7"/>
        <v>7</v>
      </c>
      <c r="H89">
        <f t="shared" si="7"/>
        <v>17</v>
      </c>
      <c r="I89">
        <f t="shared" si="7"/>
        <v>14</v>
      </c>
      <c r="J89">
        <f t="shared" si="7"/>
        <v>38</v>
      </c>
      <c r="K89">
        <f t="shared" si="7"/>
        <v>8</v>
      </c>
      <c r="L89">
        <f t="shared" si="5"/>
        <v>589</v>
      </c>
    </row>
    <row r="91" spans="1:12" x14ac:dyDescent="0.3">
      <c r="A91" t="str">
        <f>A46</f>
        <v>Richtung</v>
      </c>
      <c r="B91">
        <v>1</v>
      </c>
      <c r="C91">
        <v>1</v>
      </c>
      <c r="D91">
        <v>1</v>
      </c>
      <c r="E91">
        <v>1</v>
      </c>
      <c r="F91">
        <v>1</v>
      </c>
      <c r="G91">
        <v>1</v>
      </c>
      <c r="H91">
        <v>1</v>
      </c>
      <c r="I91">
        <v>1</v>
      </c>
      <c r="J91">
        <v>1</v>
      </c>
      <c r="K91">
        <v>1</v>
      </c>
      <c r="L91" t="s">
        <v>1153</v>
      </c>
    </row>
    <row r="92" spans="1:12" x14ac:dyDescent="0.3">
      <c r="A92" t="str">
        <f>A47</f>
        <v>Zeit_ID</v>
      </c>
      <c r="B92" t="s">
        <v>3</v>
      </c>
      <c r="C92" t="s">
        <v>4</v>
      </c>
      <c r="D92" t="s">
        <v>5</v>
      </c>
      <c r="E92" t="s">
        <v>6</v>
      </c>
      <c r="F92" t="s">
        <v>7</v>
      </c>
      <c r="G92" t="s">
        <v>8</v>
      </c>
      <c r="H92" t="s">
        <v>9</v>
      </c>
      <c r="I92" t="s">
        <v>10</v>
      </c>
      <c r="J92" t="s">
        <v>1</v>
      </c>
      <c r="K92" t="s">
        <v>2</v>
      </c>
      <c r="L92" t="str">
        <f>L47</f>
        <v>5Tage-Produktion</v>
      </c>
    </row>
    <row r="93" spans="1:12" x14ac:dyDescent="0.3">
      <c r="A93" t="s">
        <v>11</v>
      </c>
      <c r="B93">
        <f>RANK(B3,B$3:B$44,1)</f>
        <v>25</v>
      </c>
      <c r="C93">
        <f t="shared" ref="C93:K93" si="8">RANK(C3,C$3:C$44,1)</f>
        <v>32</v>
      </c>
      <c r="D93">
        <f t="shared" si="8"/>
        <v>32</v>
      </c>
      <c r="E93">
        <f t="shared" si="8"/>
        <v>15</v>
      </c>
      <c r="F93">
        <f t="shared" si="8"/>
        <v>24</v>
      </c>
      <c r="G93">
        <f t="shared" si="8"/>
        <v>34</v>
      </c>
      <c r="H93">
        <f t="shared" si="8"/>
        <v>2</v>
      </c>
      <c r="I93">
        <f t="shared" si="8"/>
        <v>31</v>
      </c>
      <c r="J93">
        <f t="shared" si="8"/>
        <v>39</v>
      </c>
      <c r="K93">
        <f t="shared" si="8"/>
        <v>36</v>
      </c>
      <c r="L93">
        <f>L3</f>
        <v>786</v>
      </c>
    </row>
    <row r="94" spans="1:12" x14ac:dyDescent="0.3">
      <c r="A94" t="s">
        <v>12</v>
      </c>
      <c r="B94">
        <f t="shared" ref="B94:K109" si="9">RANK(B4,B$3:B$44,1)</f>
        <v>32</v>
      </c>
      <c r="C94">
        <f t="shared" si="9"/>
        <v>31</v>
      </c>
      <c r="D94">
        <f t="shared" si="9"/>
        <v>15</v>
      </c>
      <c r="E94">
        <f t="shared" si="9"/>
        <v>25</v>
      </c>
      <c r="F94">
        <f t="shared" si="9"/>
        <v>35</v>
      </c>
      <c r="G94">
        <f t="shared" si="9"/>
        <v>2</v>
      </c>
      <c r="H94">
        <f t="shared" si="9"/>
        <v>31</v>
      </c>
      <c r="I94">
        <f t="shared" si="9"/>
        <v>39</v>
      </c>
      <c r="J94">
        <f t="shared" si="9"/>
        <v>35</v>
      </c>
      <c r="K94">
        <f t="shared" si="9"/>
        <v>34</v>
      </c>
      <c r="L94">
        <f t="shared" ref="L94:L134" si="10">L4</f>
        <v>358</v>
      </c>
    </row>
    <row r="95" spans="1:12" x14ac:dyDescent="0.3">
      <c r="A95" t="s">
        <v>13</v>
      </c>
      <c r="B95">
        <f t="shared" si="9"/>
        <v>31</v>
      </c>
      <c r="C95">
        <f t="shared" si="9"/>
        <v>14</v>
      </c>
      <c r="D95">
        <f t="shared" si="9"/>
        <v>24</v>
      </c>
      <c r="E95">
        <f t="shared" si="9"/>
        <v>35</v>
      </c>
      <c r="F95">
        <f t="shared" si="9"/>
        <v>2</v>
      </c>
      <c r="G95">
        <f t="shared" si="9"/>
        <v>30</v>
      </c>
      <c r="H95">
        <f t="shared" si="9"/>
        <v>39</v>
      </c>
      <c r="I95">
        <f t="shared" si="9"/>
        <v>35</v>
      </c>
      <c r="J95">
        <f t="shared" si="9"/>
        <v>34</v>
      </c>
      <c r="K95">
        <f t="shared" si="9"/>
        <v>17</v>
      </c>
      <c r="L95">
        <f t="shared" si="10"/>
        <v>527</v>
      </c>
    </row>
    <row r="96" spans="1:12" x14ac:dyDescent="0.3">
      <c r="A96" t="s">
        <v>14</v>
      </c>
      <c r="B96">
        <f t="shared" si="9"/>
        <v>13</v>
      </c>
      <c r="C96">
        <f t="shared" si="9"/>
        <v>23</v>
      </c>
      <c r="D96">
        <f t="shared" si="9"/>
        <v>35</v>
      </c>
      <c r="E96">
        <f t="shared" si="9"/>
        <v>2</v>
      </c>
      <c r="F96">
        <f t="shared" si="9"/>
        <v>31</v>
      </c>
      <c r="G96">
        <f t="shared" si="9"/>
        <v>39</v>
      </c>
      <c r="H96">
        <f t="shared" si="9"/>
        <v>35</v>
      </c>
      <c r="I96">
        <f t="shared" si="9"/>
        <v>34</v>
      </c>
      <c r="J96">
        <f t="shared" si="9"/>
        <v>17</v>
      </c>
      <c r="K96">
        <f t="shared" si="9"/>
        <v>38</v>
      </c>
      <c r="L96">
        <f t="shared" si="10"/>
        <v>458</v>
      </c>
    </row>
    <row r="97" spans="1:12" x14ac:dyDescent="0.3">
      <c r="A97" t="s">
        <v>15</v>
      </c>
      <c r="B97">
        <f t="shared" si="9"/>
        <v>22</v>
      </c>
      <c r="C97">
        <f t="shared" si="9"/>
        <v>35</v>
      </c>
      <c r="D97">
        <f t="shared" si="9"/>
        <v>2</v>
      </c>
      <c r="E97">
        <f t="shared" si="9"/>
        <v>32</v>
      </c>
      <c r="F97">
        <f t="shared" si="9"/>
        <v>39</v>
      </c>
      <c r="G97">
        <f t="shared" si="9"/>
        <v>35</v>
      </c>
      <c r="H97">
        <f t="shared" si="9"/>
        <v>34</v>
      </c>
      <c r="I97">
        <f t="shared" si="9"/>
        <v>16</v>
      </c>
      <c r="J97">
        <f t="shared" si="9"/>
        <v>37</v>
      </c>
      <c r="K97">
        <f t="shared" si="9"/>
        <v>27</v>
      </c>
      <c r="L97">
        <f t="shared" si="10"/>
        <v>553</v>
      </c>
    </row>
    <row r="98" spans="1:12" x14ac:dyDescent="0.3">
      <c r="A98" t="s">
        <v>16</v>
      </c>
      <c r="B98">
        <f t="shared" si="9"/>
        <v>35</v>
      </c>
      <c r="C98">
        <f t="shared" si="9"/>
        <v>2</v>
      </c>
      <c r="D98">
        <f t="shared" si="9"/>
        <v>31</v>
      </c>
      <c r="E98">
        <f t="shared" si="9"/>
        <v>39</v>
      </c>
      <c r="F98">
        <f t="shared" si="9"/>
        <v>36</v>
      </c>
      <c r="G98">
        <f t="shared" si="9"/>
        <v>33</v>
      </c>
      <c r="H98">
        <f t="shared" si="9"/>
        <v>17</v>
      </c>
      <c r="I98">
        <f t="shared" si="9"/>
        <v>37</v>
      </c>
      <c r="J98">
        <f t="shared" si="9"/>
        <v>27</v>
      </c>
      <c r="K98">
        <f t="shared" si="9"/>
        <v>12</v>
      </c>
      <c r="L98">
        <f t="shared" si="10"/>
        <v>545</v>
      </c>
    </row>
    <row r="99" spans="1:12" x14ac:dyDescent="0.3">
      <c r="A99" t="s">
        <v>17</v>
      </c>
      <c r="B99">
        <f t="shared" si="9"/>
        <v>2</v>
      </c>
      <c r="C99">
        <f t="shared" si="9"/>
        <v>30</v>
      </c>
      <c r="D99">
        <f t="shared" si="9"/>
        <v>39</v>
      </c>
      <c r="E99">
        <f t="shared" si="9"/>
        <v>36</v>
      </c>
      <c r="F99">
        <f t="shared" si="9"/>
        <v>34</v>
      </c>
      <c r="G99">
        <f t="shared" si="9"/>
        <v>17</v>
      </c>
      <c r="H99">
        <f t="shared" si="9"/>
        <v>37</v>
      </c>
      <c r="I99">
        <f t="shared" si="9"/>
        <v>26</v>
      </c>
      <c r="J99">
        <f t="shared" si="9"/>
        <v>12</v>
      </c>
      <c r="K99">
        <f t="shared" si="9"/>
        <v>4</v>
      </c>
      <c r="L99">
        <f t="shared" si="10"/>
        <v>453</v>
      </c>
    </row>
    <row r="100" spans="1:12" x14ac:dyDescent="0.3">
      <c r="A100" t="s">
        <v>18</v>
      </c>
      <c r="B100">
        <f t="shared" si="9"/>
        <v>30</v>
      </c>
      <c r="C100">
        <f t="shared" si="9"/>
        <v>39</v>
      </c>
      <c r="D100">
        <f t="shared" si="9"/>
        <v>36</v>
      </c>
      <c r="E100">
        <f t="shared" si="9"/>
        <v>34</v>
      </c>
      <c r="F100">
        <f t="shared" si="9"/>
        <v>17</v>
      </c>
      <c r="G100">
        <f t="shared" si="9"/>
        <v>37</v>
      </c>
      <c r="H100">
        <f t="shared" si="9"/>
        <v>27</v>
      </c>
      <c r="I100">
        <f t="shared" si="9"/>
        <v>11</v>
      </c>
      <c r="J100">
        <f t="shared" si="9"/>
        <v>4</v>
      </c>
      <c r="K100">
        <f t="shared" si="9"/>
        <v>24</v>
      </c>
      <c r="L100">
        <f t="shared" si="10"/>
        <v>359</v>
      </c>
    </row>
    <row r="101" spans="1:12" x14ac:dyDescent="0.3">
      <c r="A101" t="s">
        <v>19</v>
      </c>
      <c r="B101">
        <f t="shared" si="9"/>
        <v>39</v>
      </c>
      <c r="C101">
        <f t="shared" si="9"/>
        <v>36</v>
      </c>
      <c r="D101">
        <f t="shared" si="9"/>
        <v>34</v>
      </c>
      <c r="E101">
        <f t="shared" si="9"/>
        <v>18</v>
      </c>
      <c r="F101">
        <f t="shared" si="9"/>
        <v>37</v>
      </c>
      <c r="G101">
        <f t="shared" si="9"/>
        <v>26</v>
      </c>
      <c r="H101">
        <f t="shared" si="9"/>
        <v>12</v>
      </c>
      <c r="I101">
        <f t="shared" si="9"/>
        <v>4</v>
      </c>
      <c r="J101">
        <f t="shared" si="9"/>
        <v>24</v>
      </c>
      <c r="K101">
        <f t="shared" si="9"/>
        <v>11</v>
      </c>
      <c r="L101">
        <f t="shared" si="10"/>
        <v>511</v>
      </c>
    </row>
    <row r="102" spans="1:12" x14ac:dyDescent="0.3">
      <c r="A102" t="s">
        <v>20</v>
      </c>
      <c r="B102">
        <f t="shared" si="9"/>
        <v>36</v>
      </c>
      <c r="C102">
        <f t="shared" si="9"/>
        <v>34</v>
      </c>
      <c r="D102">
        <f t="shared" si="9"/>
        <v>18</v>
      </c>
      <c r="E102">
        <f t="shared" si="9"/>
        <v>37</v>
      </c>
      <c r="F102">
        <f t="shared" si="9"/>
        <v>27</v>
      </c>
      <c r="G102">
        <f t="shared" si="9"/>
        <v>12</v>
      </c>
      <c r="H102">
        <f t="shared" si="9"/>
        <v>5</v>
      </c>
      <c r="I102">
        <f t="shared" si="9"/>
        <v>23</v>
      </c>
      <c r="J102">
        <f t="shared" si="9"/>
        <v>11</v>
      </c>
      <c r="K102">
        <f t="shared" si="9"/>
        <v>20</v>
      </c>
      <c r="L102">
        <f t="shared" si="10"/>
        <v>357</v>
      </c>
    </row>
    <row r="103" spans="1:12" x14ac:dyDescent="0.3">
      <c r="A103" t="s">
        <v>21</v>
      </c>
      <c r="B103">
        <f t="shared" si="9"/>
        <v>34</v>
      </c>
      <c r="C103">
        <f t="shared" si="9"/>
        <v>17</v>
      </c>
      <c r="D103">
        <f t="shared" si="9"/>
        <v>37</v>
      </c>
      <c r="E103">
        <f t="shared" si="9"/>
        <v>28</v>
      </c>
      <c r="F103">
        <f t="shared" si="9"/>
        <v>12</v>
      </c>
      <c r="G103">
        <f t="shared" si="9"/>
        <v>5</v>
      </c>
      <c r="H103">
        <f t="shared" si="9"/>
        <v>24</v>
      </c>
      <c r="I103">
        <f t="shared" si="9"/>
        <v>10</v>
      </c>
      <c r="J103">
        <f t="shared" si="9"/>
        <v>20</v>
      </c>
      <c r="K103">
        <f t="shared" si="9"/>
        <v>23</v>
      </c>
      <c r="L103">
        <f t="shared" si="10"/>
        <v>466</v>
      </c>
    </row>
    <row r="104" spans="1:12" x14ac:dyDescent="0.3">
      <c r="A104" t="s">
        <v>22</v>
      </c>
      <c r="B104">
        <f t="shared" si="9"/>
        <v>16</v>
      </c>
      <c r="C104">
        <f t="shared" si="9"/>
        <v>37</v>
      </c>
      <c r="D104">
        <f t="shared" si="9"/>
        <v>27</v>
      </c>
      <c r="E104">
        <f t="shared" si="9"/>
        <v>12</v>
      </c>
      <c r="F104">
        <f t="shared" si="9"/>
        <v>5</v>
      </c>
      <c r="G104">
        <f t="shared" si="9"/>
        <v>24</v>
      </c>
      <c r="H104">
        <f t="shared" si="9"/>
        <v>11</v>
      </c>
      <c r="I104">
        <f t="shared" si="9"/>
        <v>19</v>
      </c>
      <c r="J104">
        <f t="shared" si="9"/>
        <v>23</v>
      </c>
      <c r="K104">
        <f t="shared" si="9"/>
        <v>33</v>
      </c>
      <c r="L104">
        <f t="shared" si="10"/>
        <v>405</v>
      </c>
    </row>
    <row r="105" spans="1:12" x14ac:dyDescent="0.3">
      <c r="A105" t="s">
        <v>23</v>
      </c>
      <c r="B105">
        <f t="shared" si="9"/>
        <v>37</v>
      </c>
      <c r="C105">
        <f t="shared" si="9"/>
        <v>26</v>
      </c>
      <c r="D105">
        <f t="shared" si="9"/>
        <v>12</v>
      </c>
      <c r="E105">
        <f t="shared" si="9"/>
        <v>5</v>
      </c>
      <c r="F105">
        <f t="shared" si="9"/>
        <v>24</v>
      </c>
      <c r="G105">
        <f t="shared" si="9"/>
        <v>11</v>
      </c>
      <c r="H105">
        <f t="shared" si="9"/>
        <v>20</v>
      </c>
      <c r="I105">
        <f t="shared" si="9"/>
        <v>22</v>
      </c>
      <c r="J105">
        <f t="shared" si="9"/>
        <v>33</v>
      </c>
      <c r="K105">
        <f t="shared" si="9"/>
        <v>29</v>
      </c>
      <c r="L105">
        <f t="shared" si="10"/>
        <v>519</v>
      </c>
    </row>
    <row r="106" spans="1:12" x14ac:dyDescent="0.3">
      <c r="A106" t="s">
        <v>24</v>
      </c>
      <c r="B106">
        <f t="shared" si="9"/>
        <v>26</v>
      </c>
      <c r="C106">
        <f t="shared" si="9"/>
        <v>11</v>
      </c>
      <c r="D106">
        <f t="shared" si="9"/>
        <v>5</v>
      </c>
      <c r="E106">
        <f t="shared" si="9"/>
        <v>25</v>
      </c>
      <c r="F106">
        <f t="shared" si="9"/>
        <v>11</v>
      </c>
      <c r="G106">
        <f t="shared" si="9"/>
        <v>20</v>
      </c>
      <c r="H106">
        <f t="shared" si="9"/>
        <v>23</v>
      </c>
      <c r="I106">
        <f t="shared" si="9"/>
        <v>33</v>
      </c>
      <c r="J106">
        <f t="shared" si="9"/>
        <v>29</v>
      </c>
      <c r="K106">
        <f t="shared" si="9"/>
        <v>10</v>
      </c>
      <c r="L106">
        <f t="shared" si="10"/>
        <v>353</v>
      </c>
    </row>
    <row r="107" spans="1:12" x14ac:dyDescent="0.3">
      <c r="A107" t="s">
        <v>25</v>
      </c>
      <c r="B107">
        <f t="shared" si="9"/>
        <v>10</v>
      </c>
      <c r="C107">
        <f t="shared" si="9"/>
        <v>4</v>
      </c>
      <c r="D107">
        <f t="shared" si="9"/>
        <v>24</v>
      </c>
      <c r="E107">
        <f t="shared" si="9"/>
        <v>11</v>
      </c>
      <c r="F107">
        <f t="shared" si="9"/>
        <v>20</v>
      </c>
      <c r="G107">
        <f t="shared" si="9"/>
        <v>23</v>
      </c>
      <c r="H107">
        <f t="shared" si="9"/>
        <v>33</v>
      </c>
      <c r="I107">
        <f t="shared" si="9"/>
        <v>28</v>
      </c>
      <c r="J107">
        <f t="shared" si="9"/>
        <v>10</v>
      </c>
      <c r="K107">
        <f t="shared" si="9"/>
        <v>17</v>
      </c>
      <c r="L107">
        <f t="shared" si="10"/>
        <v>504</v>
      </c>
    </row>
    <row r="108" spans="1:12" x14ac:dyDescent="0.3">
      <c r="A108" t="s">
        <v>26</v>
      </c>
      <c r="B108">
        <f t="shared" si="9"/>
        <v>4</v>
      </c>
      <c r="C108">
        <f t="shared" si="9"/>
        <v>23</v>
      </c>
      <c r="D108">
        <f t="shared" si="9"/>
        <v>11</v>
      </c>
      <c r="E108">
        <f t="shared" si="9"/>
        <v>21</v>
      </c>
      <c r="F108">
        <f t="shared" si="9"/>
        <v>23</v>
      </c>
      <c r="G108">
        <f t="shared" si="9"/>
        <v>32</v>
      </c>
      <c r="H108">
        <f t="shared" si="9"/>
        <v>29</v>
      </c>
      <c r="I108">
        <f t="shared" si="9"/>
        <v>9</v>
      </c>
      <c r="J108">
        <f t="shared" si="9"/>
        <v>17</v>
      </c>
      <c r="K108">
        <f t="shared" si="9"/>
        <v>15</v>
      </c>
      <c r="L108">
        <f t="shared" si="10"/>
        <v>339</v>
      </c>
    </row>
    <row r="109" spans="1:12" x14ac:dyDescent="0.3">
      <c r="A109" t="s">
        <v>27</v>
      </c>
      <c r="B109">
        <f t="shared" si="9"/>
        <v>22</v>
      </c>
      <c r="C109">
        <f t="shared" si="9"/>
        <v>10</v>
      </c>
      <c r="D109">
        <f t="shared" si="9"/>
        <v>21</v>
      </c>
      <c r="E109">
        <f t="shared" si="9"/>
        <v>24</v>
      </c>
      <c r="F109">
        <f t="shared" si="9"/>
        <v>33</v>
      </c>
      <c r="G109">
        <f t="shared" si="9"/>
        <v>28</v>
      </c>
      <c r="H109">
        <f t="shared" si="9"/>
        <v>10</v>
      </c>
      <c r="I109">
        <f t="shared" si="9"/>
        <v>16</v>
      </c>
      <c r="J109">
        <f t="shared" si="9"/>
        <v>15</v>
      </c>
      <c r="K109">
        <f t="shared" si="9"/>
        <v>7</v>
      </c>
      <c r="L109">
        <f t="shared" si="10"/>
        <v>503</v>
      </c>
    </row>
    <row r="110" spans="1:12" x14ac:dyDescent="0.3">
      <c r="A110" t="s">
        <v>28</v>
      </c>
      <c r="B110">
        <f t="shared" ref="B110:K125" si="11">RANK(B20,B$3:B$44,1)</f>
        <v>9</v>
      </c>
      <c r="C110">
        <f t="shared" si="11"/>
        <v>20</v>
      </c>
      <c r="D110">
        <f t="shared" si="11"/>
        <v>23</v>
      </c>
      <c r="E110">
        <f t="shared" si="11"/>
        <v>33</v>
      </c>
      <c r="F110">
        <f t="shared" si="11"/>
        <v>29</v>
      </c>
      <c r="G110">
        <f t="shared" si="11"/>
        <v>10</v>
      </c>
      <c r="H110">
        <f t="shared" si="11"/>
        <v>17</v>
      </c>
      <c r="I110">
        <f t="shared" si="11"/>
        <v>14</v>
      </c>
      <c r="J110">
        <f t="shared" si="11"/>
        <v>7</v>
      </c>
      <c r="K110">
        <f t="shared" si="11"/>
        <v>24</v>
      </c>
      <c r="L110">
        <f t="shared" si="10"/>
        <v>330</v>
      </c>
    </row>
    <row r="111" spans="1:12" x14ac:dyDescent="0.3">
      <c r="A111" t="s">
        <v>29</v>
      </c>
      <c r="B111">
        <f t="shared" si="11"/>
        <v>19</v>
      </c>
      <c r="C111">
        <f t="shared" si="11"/>
        <v>22</v>
      </c>
      <c r="D111">
        <f t="shared" si="11"/>
        <v>33</v>
      </c>
      <c r="E111">
        <f t="shared" si="11"/>
        <v>30</v>
      </c>
      <c r="F111">
        <f t="shared" si="11"/>
        <v>10</v>
      </c>
      <c r="G111">
        <f t="shared" si="11"/>
        <v>17</v>
      </c>
      <c r="H111">
        <f t="shared" si="11"/>
        <v>15</v>
      </c>
      <c r="I111">
        <f t="shared" si="11"/>
        <v>6</v>
      </c>
      <c r="J111">
        <f t="shared" si="11"/>
        <v>24</v>
      </c>
      <c r="K111">
        <f t="shared" si="11"/>
        <v>9</v>
      </c>
      <c r="L111">
        <f t="shared" si="10"/>
        <v>548</v>
      </c>
    </row>
    <row r="112" spans="1:12" x14ac:dyDescent="0.3">
      <c r="A112" t="s">
        <v>30</v>
      </c>
      <c r="B112">
        <f t="shared" si="11"/>
        <v>21</v>
      </c>
      <c r="C112">
        <f t="shared" si="11"/>
        <v>33</v>
      </c>
      <c r="D112">
        <f t="shared" si="11"/>
        <v>29</v>
      </c>
      <c r="E112">
        <f t="shared" si="11"/>
        <v>10</v>
      </c>
      <c r="F112">
        <f t="shared" si="11"/>
        <v>17</v>
      </c>
      <c r="G112">
        <f t="shared" si="11"/>
        <v>15</v>
      </c>
      <c r="H112">
        <f t="shared" si="11"/>
        <v>7</v>
      </c>
      <c r="I112">
        <f t="shared" si="11"/>
        <v>23</v>
      </c>
      <c r="J112">
        <f t="shared" si="11"/>
        <v>9</v>
      </c>
      <c r="K112">
        <f t="shared" si="11"/>
        <v>41</v>
      </c>
      <c r="L112">
        <f t="shared" si="10"/>
        <v>515</v>
      </c>
    </row>
    <row r="113" spans="1:12" x14ac:dyDescent="0.3">
      <c r="A113" t="s">
        <v>31</v>
      </c>
      <c r="B113">
        <f t="shared" si="11"/>
        <v>33</v>
      </c>
      <c r="C113">
        <f t="shared" si="11"/>
        <v>28</v>
      </c>
      <c r="D113">
        <f t="shared" si="11"/>
        <v>10</v>
      </c>
      <c r="E113">
        <f t="shared" si="11"/>
        <v>18</v>
      </c>
      <c r="F113">
        <f t="shared" si="11"/>
        <v>15</v>
      </c>
      <c r="G113">
        <f t="shared" si="11"/>
        <v>7</v>
      </c>
      <c r="H113">
        <f t="shared" si="11"/>
        <v>24</v>
      </c>
      <c r="I113">
        <f t="shared" si="11"/>
        <v>8</v>
      </c>
      <c r="J113">
        <f t="shared" si="11"/>
        <v>41</v>
      </c>
      <c r="K113">
        <f t="shared" si="11"/>
        <v>2</v>
      </c>
      <c r="L113">
        <f t="shared" si="10"/>
        <v>547</v>
      </c>
    </row>
    <row r="114" spans="1:12" x14ac:dyDescent="0.3">
      <c r="A114" t="s">
        <v>32</v>
      </c>
      <c r="B114">
        <f t="shared" si="11"/>
        <v>28</v>
      </c>
      <c r="C114">
        <f t="shared" si="11"/>
        <v>9</v>
      </c>
      <c r="D114">
        <f t="shared" si="11"/>
        <v>18</v>
      </c>
      <c r="E114">
        <f t="shared" si="11"/>
        <v>16</v>
      </c>
      <c r="F114">
        <f t="shared" si="11"/>
        <v>7</v>
      </c>
      <c r="G114">
        <f t="shared" si="11"/>
        <v>24</v>
      </c>
      <c r="H114">
        <f t="shared" si="11"/>
        <v>9</v>
      </c>
      <c r="I114">
        <f t="shared" si="11"/>
        <v>41</v>
      </c>
      <c r="J114">
        <f t="shared" si="11"/>
        <v>2</v>
      </c>
      <c r="K114">
        <f t="shared" si="11"/>
        <v>8</v>
      </c>
      <c r="L114">
        <f t="shared" si="10"/>
        <v>466</v>
      </c>
    </row>
    <row r="115" spans="1:12" x14ac:dyDescent="0.3">
      <c r="A115" t="s">
        <v>33</v>
      </c>
      <c r="B115">
        <f t="shared" si="11"/>
        <v>8</v>
      </c>
      <c r="C115">
        <f t="shared" si="11"/>
        <v>17</v>
      </c>
      <c r="D115">
        <f t="shared" si="11"/>
        <v>16</v>
      </c>
      <c r="E115">
        <f t="shared" si="11"/>
        <v>7</v>
      </c>
      <c r="F115">
        <f t="shared" si="11"/>
        <v>24</v>
      </c>
      <c r="G115">
        <f t="shared" si="11"/>
        <v>9</v>
      </c>
      <c r="H115">
        <f t="shared" si="11"/>
        <v>41</v>
      </c>
      <c r="I115">
        <f t="shared" si="11"/>
        <v>2</v>
      </c>
      <c r="J115">
        <f t="shared" si="11"/>
        <v>8</v>
      </c>
      <c r="K115">
        <f t="shared" si="11"/>
        <v>14</v>
      </c>
      <c r="L115">
        <f t="shared" si="10"/>
        <v>324</v>
      </c>
    </row>
    <row r="116" spans="1:12" x14ac:dyDescent="0.3">
      <c r="A116" t="s">
        <v>34</v>
      </c>
      <c r="B116">
        <f t="shared" si="11"/>
        <v>16</v>
      </c>
      <c r="C116">
        <f t="shared" si="11"/>
        <v>15</v>
      </c>
      <c r="D116">
        <f t="shared" si="11"/>
        <v>7</v>
      </c>
      <c r="E116">
        <f t="shared" si="11"/>
        <v>25</v>
      </c>
      <c r="F116">
        <f t="shared" si="11"/>
        <v>9</v>
      </c>
      <c r="G116">
        <f t="shared" si="11"/>
        <v>41</v>
      </c>
      <c r="H116">
        <f t="shared" si="11"/>
        <v>3</v>
      </c>
      <c r="I116">
        <f t="shared" si="11"/>
        <v>7</v>
      </c>
      <c r="J116">
        <f t="shared" si="11"/>
        <v>14</v>
      </c>
      <c r="K116">
        <f t="shared" si="11"/>
        <v>19</v>
      </c>
      <c r="L116">
        <f t="shared" si="10"/>
        <v>560</v>
      </c>
    </row>
    <row r="117" spans="1:12" x14ac:dyDescent="0.3">
      <c r="A117" t="s">
        <v>35</v>
      </c>
      <c r="B117">
        <f t="shared" si="11"/>
        <v>14</v>
      </c>
      <c r="C117">
        <f t="shared" si="11"/>
        <v>6</v>
      </c>
      <c r="D117">
        <f t="shared" si="11"/>
        <v>24</v>
      </c>
      <c r="E117">
        <f t="shared" si="11"/>
        <v>9</v>
      </c>
      <c r="F117">
        <f t="shared" si="11"/>
        <v>41</v>
      </c>
      <c r="G117">
        <f t="shared" si="11"/>
        <v>3</v>
      </c>
      <c r="H117">
        <f t="shared" si="11"/>
        <v>8</v>
      </c>
      <c r="I117">
        <f t="shared" si="11"/>
        <v>13</v>
      </c>
      <c r="J117">
        <f t="shared" si="11"/>
        <v>19</v>
      </c>
      <c r="K117">
        <f t="shared" si="11"/>
        <v>40</v>
      </c>
      <c r="L117">
        <f t="shared" si="10"/>
        <v>600</v>
      </c>
    </row>
    <row r="118" spans="1:12" x14ac:dyDescent="0.3">
      <c r="A118" t="s">
        <v>36</v>
      </c>
      <c r="B118">
        <f t="shared" si="11"/>
        <v>5</v>
      </c>
      <c r="C118">
        <f t="shared" si="11"/>
        <v>23</v>
      </c>
      <c r="D118">
        <f t="shared" si="11"/>
        <v>9</v>
      </c>
      <c r="E118">
        <f t="shared" si="11"/>
        <v>41</v>
      </c>
      <c r="F118">
        <f t="shared" si="11"/>
        <v>3</v>
      </c>
      <c r="G118">
        <f t="shared" si="11"/>
        <v>8</v>
      </c>
      <c r="H118">
        <f t="shared" si="11"/>
        <v>14</v>
      </c>
      <c r="I118">
        <f t="shared" si="11"/>
        <v>18</v>
      </c>
      <c r="J118">
        <f t="shared" si="11"/>
        <v>39</v>
      </c>
      <c r="K118">
        <f t="shared" si="11"/>
        <v>1</v>
      </c>
      <c r="L118">
        <f t="shared" si="10"/>
        <v>563</v>
      </c>
    </row>
    <row r="119" spans="1:12" x14ac:dyDescent="0.3">
      <c r="A119" t="s">
        <v>37</v>
      </c>
      <c r="B119">
        <f t="shared" si="11"/>
        <v>22</v>
      </c>
      <c r="C119">
        <f t="shared" si="11"/>
        <v>8</v>
      </c>
      <c r="D119">
        <f t="shared" si="11"/>
        <v>41</v>
      </c>
      <c r="E119">
        <f t="shared" si="11"/>
        <v>3</v>
      </c>
      <c r="F119">
        <f t="shared" si="11"/>
        <v>8</v>
      </c>
      <c r="G119">
        <f t="shared" si="11"/>
        <v>14</v>
      </c>
      <c r="H119">
        <f t="shared" si="11"/>
        <v>19</v>
      </c>
      <c r="I119">
        <f t="shared" si="11"/>
        <v>39</v>
      </c>
      <c r="J119">
        <f t="shared" si="11"/>
        <v>1</v>
      </c>
      <c r="K119">
        <f t="shared" si="11"/>
        <v>16</v>
      </c>
      <c r="L119">
        <f t="shared" si="10"/>
        <v>515</v>
      </c>
    </row>
    <row r="120" spans="1:12" x14ac:dyDescent="0.3">
      <c r="A120" t="s">
        <v>38</v>
      </c>
      <c r="B120">
        <f t="shared" si="11"/>
        <v>7</v>
      </c>
      <c r="C120">
        <f t="shared" si="11"/>
        <v>41</v>
      </c>
      <c r="D120">
        <f t="shared" si="11"/>
        <v>3</v>
      </c>
      <c r="E120">
        <f t="shared" si="11"/>
        <v>8</v>
      </c>
      <c r="F120">
        <f t="shared" si="11"/>
        <v>14</v>
      </c>
      <c r="G120">
        <f t="shared" si="11"/>
        <v>19</v>
      </c>
      <c r="H120">
        <f t="shared" si="11"/>
        <v>39</v>
      </c>
      <c r="I120">
        <f t="shared" si="11"/>
        <v>1</v>
      </c>
      <c r="J120">
        <f t="shared" si="11"/>
        <v>16</v>
      </c>
      <c r="K120">
        <f t="shared" si="11"/>
        <v>27</v>
      </c>
      <c r="L120">
        <f t="shared" si="10"/>
        <v>541</v>
      </c>
    </row>
    <row r="121" spans="1:12" x14ac:dyDescent="0.3">
      <c r="A121" t="s">
        <v>39</v>
      </c>
      <c r="B121">
        <f t="shared" si="11"/>
        <v>41</v>
      </c>
      <c r="C121">
        <f t="shared" si="11"/>
        <v>3</v>
      </c>
      <c r="D121">
        <f t="shared" si="11"/>
        <v>8</v>
      </c>
      <c r="E121">
        <f t="shared" si="11"/>
        <v>14</v>
      </c>
      <c r="F121">
        <f t="shared" si="11"/>
        <v>19</v>
      </c>
      <c r="G121">
        <f t="shared" si="11"/>
        <v>39</v>
      </c>
      <c r="H121">
        <f t="shared" si="11"/>
        <v>1</v>
      </c>
      <c r="I121">
        <f t="shared" si="11"/>
        <v>15</v>
      </c>
      <c r="J121">
        <f t="shared" si="11"/>
        <v>27</v>
      </c>
      <c r="K121">
        <f t="shared" si="11"/>
        <v>13</v>
      </c>
      <c r="L121">
        <f t="shared" si="10"/>
        <v>424</v>
      </c>
    </row>
    <row r="122" spans="1:12" x14ac:dyDescent="0.3">
      <c r="A122" t="s">
        <v>40</v>
      </c>
      <c r="B122">
        <f t="shared" si="11"/>
        <v>3</v>
      </c>
      <c r="C122">
        <f t="shared" si="11"/>
        <v>7</v>
      </c>
      <c r="D122">
        <f t="shared" si="11"/>
        <v>14</v>
      </c>
      <c r="E122">
        <f t="shared" si="11"/>
        <v>20</v>
      </c>
      <c r="F122">
        <f t="shared" si="11"/>
        <v>39</v>
      </c>
      <c r="G122">
        <f t="shared" si="11"/>
        <v>1</v>
      </c>
      <c r="H122">
        <f t="shared" si="11"/>
        <v>16</v>
      </c>
      <c r="I122">
        <f t="shared" si="11"/>
        <v>26</v>
      </c>
      <c r="J122">
        <f t="shared" si="11"/>
        <v>13</v>
      </c>
      <c r="K122">
        <f t="shared" si="11"/>
        <v>42</v>
      </c>
      <c r="L122">
        <f t="shared" si="10"/>
        <v>320</v>
      </c>
    </row>
    <row r="123" spans="1:12" x14ac:dyDescent="0.3">
      <c r="A123" t="s">
        <v>41</v>
      </c>
      <c r="B123">
        <f t="shared" si="11"/>
        <v>6</v>
      </c>
      <c r="C123">
        <f t="shared" si="11"/>
        <v>13</v>
      </c>
      <c r="D123">
        <f t="shared" si="11"/>
        <v>20</v>
      </c>
      <c r="E123">
        <f t="shared" si="11"/>
        <v>39</v>
      </c>
      <c r="F123">
        <f t="shared" si="11"/>
        <v>1</v>
      </c>
      <c r="G123">
        <f t="shared" si="11"/>
        <v>16</v>
      </c>
      <c r="H123">
        <f t="shared" si="11"/>
        <v>27</v>
      </c>
      <c r="I123">
        <f t="shared" si="11"/>
        <v>12</v>
      </c>
      <c r="J123">
        <f t="shared" si="11"/>
        <v>42</v>
      </c>
      <c r="K123">
        <f t="shared" si="11"/>
        <v>21</v>
      </c>
      <c r="L123">
        <f t="shared" si="10"/>
        <v>450</v>
      </c>
    </row>
    <row r="124" spans="1:12" x14ac:dyDescent="0.3">
      <c r="A124" t="s">
        <v>42</v>
      </c>
      <c r="B124">
        <f t="shared" si="11"/>
        <v>12</v>
      </c>
      <c r="C124">
        <f t="shared" si="11"/>
        <v>19</v>
      </c>
      <c r="D124">
        <f t="shared" si="11"/>
        <v>39</v>
      </c>
      <c r="E124">
        <f t="shared" si="11"/>
        <v>1</v>
      </c>
      <c r="F124">
        <f t="shared" si="11"/>
        <v>16</v>
      </c>
      <c r="G124">
        <f t="shared" si="11"/>
        <v>26</v>
      </c>
      <c r="H124">
        <f t="shared" si="11"/>
        <v>13</v>
      </c>
      <c r="I124">
        <f t="shared" si="11"/>
        <v>42</v>
      </c>
      <c r="J124">
        <f t="shared" si="11"/>
        <v>21</v>
      </c>
      <c r="K124">
        <f t="shared" si="11"/>
        <v>31</v>
      </c>
      <c r="L124">
        <f t="shared" si="10"/>
        <v>487</v>
      </c>
    </row>
    <row r="125" spans="1:12" x14ac:dyDescent="0.3">
      <c r="A125" t="s">
        <v>43</v>
      </c>
      <c r="B125">
        <f t="shared" si="11"/>
        <v>18</v>
      </c>
      <c r="C125">
        <f t="shared" si="11"/>
        <v>39</v>
      </c>
      <c r="D125">
        <f t="shared" si="11"/>
        <v>1</v>
      </c>
      <c r="E125">
        <f t="shared" si="11"/>
        <v>17</v>
      </c>
      <c r="F125">
        <f t="shared" si="11"/>
        <v>27</v>
      </c>
      <c r="G125">
        <f t="shared" si="11"/>
        <v>13</v>
      </c>
      <c r="H125">
        <f t="shared" si="11"/>
        <v>42</v>
      </c>
      <c r="I125">
        <f t="shared" si="11"/>
        <v>20</v>
      </c>
      <c r="J125">
        <f t="shared" si="11"/>
        <v>31</v>
      </c>
      <c r="K125">
        <f t="shared" si="11"/>
        <v>39</v>
      </c>
      <c r="L125">
        <f t="shared" si="10"/>
        <v>388</v>
      </c>
    </row>
    <row r="126" spans="1:12" x14ac:dyDescent="0.3">
      <c r="A126" t="s">
        <v>44</v>
      </c>
      <c r="B126">
        <f t="shared" ref="B126:K134" si="12">RANK(B36,B$3:B$44,1)</f>
        <v>39</v>
      </c>
      <c r="C126">
        <f t="shared" si="12"/>
        <v>1</v>
      </c>
      <c r="D126">
        <f t="shared" si="12"/>
        <v>17</v>
      </c>
      <c r="E126">
        <f t="shared" si="12"/>
        <v>28</v>
      </c>
      <c r="F126">
        <f t="shared" si="12"/>
        <v>13</v>
      </c>
      <c r="G126">
        <f t="shared" si="12"/>
        <v>42</v>
      </c>
      <c r="H126">
        <f t="shared" si="12"/>
        <v>21</v>
      </c>
      <c r="I126">
        <f t="shared" si="12"/>
        <v>30</v>
      </c>
      <c r="J126">
        <f t="shared" si="12"/>
        <v>38</v>
      </c>
      <c r="K126">
        <f t="shared" si="12"/>
        <v>6</v>
      </c>
      <c r="L126">
        <f t="shared" si="10"/>
        <v>305</v>
      </c>
    </row>
    <row r="127" spans="1:12" x14ac:dyDescent="0.3">
      <c r="A127" t="s">
        <v>45</v>
      </c>
      <c r="B127">
        <f t="shared" si="12"/>
        <v>1</v>
      </c>
      <c r="C127">
        <f t="shared" si="12"/>
        <v>16</v>
      </c>
      <c r="D127">
        <f t="shared" si="12"/>
        <v>27</v>
      </c>
      <c r="E127">
        <f t="shared" si="12"/>
        <v>13</v>
      </c>
      <c r="F127">
        <f t="shared" si="12"/>
        <v>42</v>
      </c>
      <c r="G127">
        <f t="shared" si="12"/>
        <v>21</v>
      </c>
      <c r="H127">
        <f t="shared" si="12"/>
        <v>30</v>
      </c>
      <c r="I127">
        <f t="shared" si="12"/>
        <v>38</v>
      </c>
      <c r="J127">
        <f t="shared" si="12"/>
        <v>6</v>
      </c>
      <c r="K127">
        <f t="shared" si="12"/>
        <v>3</v>
      </c>
      <c r="L127">
        <f t="shared" si="10"/>
        <v>466</v>
      </c>
    </row>
    <row r="128" spans="1:12" x14ac:dyDescent="0.3">
      <c r="A128" t="s">
        <v>46</v>
      </c>
      <c r="B128">
        <f t="shared" si="12"/>
        <v>15</v>
      </c>
      <c r="C128">
        <f t="shared" si="12"/>
        <v>26</v>
      </c>
      <c r="D128">
        <f t="shared" si="12"/>
        <v>13</v>
      </c>
      <c r="E128">
        <f t="shared" si="12"/>
        <v>42</v>
      </c>
      <c r="F128">
        <f t="shared" si="12"/>
        <v>21</v>
      </c>
      <c r="G128">
        <f t="shared" si="12"/>
        <v>29</v>
      </c>
      <c r="H128">
        <f t="shared" si="12"/>
        <v>38</v>
      </c>
      <c r="I128">
        <f t="shared" si="12"/>
        <v>5</v>
      </c>
      <c r="J128">
        <f t="shared" si="12"/>
        <v>3</v>
      </c>
      <c r="K128">
        <f t="shared" si="12"/>
        <v>21</v>
      </c>
      <c r="L128">
        <f t="shared" si="10"/>
        <v>472</v>
      </c>
    </row>
    <row r="129" spans="1:12" x14ac:dyDescent="0.3">
      <c r="A129" t="s">
        <v>47</v>
      </c>
      <c r="B129">
        <f t="shared" si="12"/>
        <v>26</v>
      </c>
      <c r="C129">
        <f t="shared" si="12"/>
        <v>12</v>
      </c>
      <c r="D129">
        <f t="shared" si="12"/>
        <v>42</v>
      </c>
      <c r="E129">
        <f t="shared" si="12"/>
        <v>22</v>
      </c>
      <c r="F129">
        <f t="shared" si="12"/>
        <v>30</v>
      </c>
      <c r="G129">
        <f t="shared" si="12"/>
        <v>38</v>
      </c>
      <c r="H129">
        <f t="shared" si="12"/>
        <v>6</v>
      </c>
      <c r="I129">
        <f t="shared" si="12"/>
        <v>3</v>
      </c>
      <c r="J129">
        <f t="shared" si="12"/>
        <v>21</v>
      </c>
      <c r="K129">
        <f t="shared" si="12"/>
        <v>32</v>
      </c>
      <c r="L129">
        <f t="shared" si="10"/>
        <v>389</v>
      </c>
    </row>
    <row r="130" spans="1:12" x14ac:dyDescent="0.3">
      <c r="A130" t="s">
        <v>48</v>
      </c>
      <c r="B130">
        <f t="shared" si="12"/>
        <v>11</v>
      </c>
      <c r="C130">
        <f t="shared" si="12"/>
        <v>42</v>
      </c>
      <c r="D130">
        <f t="shared" si="12"/>
        <v>22</v>
      </c>
      <c r="E130">
        <f t="shared" si="12"/>
        <v>31</v>
      </c>
      <c r="F130">
        <f t="shared" si="12"/>
        <v>38</v>
      </c>
      <c r="G130">
        <f t="shared" si="12"/>
        <v>6</v>
      </c>
      <c r="H130">
        <f t="shared" si="12"/>
        <v>4</v>
      </c>
      <c r="I130">
        <f t="shared" si="12"/>
        <v>20</v>
      </c>
      <c r="J130">
        <f t="shared" si="12"/>
        <v>32</v>
      </c>
      <c r="K130">
        <f t="shared" si="12"/>
        <v>37</v>
      </c>
      <c r="L130">
        <f t="shared" si="10"/>
        <v>391</v>
      </c>
    </row>
    <row r="131" spans="1:12" x14ac:dyDescent="0.3">
      <c r="A131" t="s">
        <v>49</v>
      </c>
      <c r="B131">
        <f t="shared" si="12"/>
        <v>42</v>
      </c>
      <c r="C131">
        <f t="shared" si="12"/>
        <v>21</v>
      </c>
      <c r="D131">
        <f t="shared" si="12"/>
        <v>30</v>
      </c>
      <c r="E131">
        <f t="shared" si="12"/>
        <v>38</v>
      </c>
      <c r="F131">
        <f t="shared" si="12"/>
        <v>6</v>
      </c>
      <c r="G131">
        <f t="shared" si="12"/>
        <v>4</v>
      </c>
      <c r="H131">
        <f t="shared" si="12"/>
        <v>21</v>
      </c>
      <c r="I131">
        <f t="shared" si="12"/>
        <v>31</v>
      </c>
      <c r="J131">
        <f t="shared" si="12"/>
        <v>36</v>
      </c>
      <c r="K131">
        <f t="shared" si="12"/>
        <v>26</v>
      </c>
      <c r="L131">
        <f t="shared" si="10"/>
        <v>431</v>
      </c>
    </row>
    <row r="132" spans="1:12" x14ac:dyDescent="0.3">
      <c r="A132" t="s">
        <v>50</v>
      </c>
      <c r="B132">
        <f t="shared" si="12"/>
        <v>20</v>
      </c>
      <c r="C132">
        <f t="shared" si="12"/>
        <v>29</v>
      </c>
      <c r="D132">
        <f t="shared" si="12"/>
        <v>38</v>
      </c>
      <c r="E132">
        <f t="shared" si="12"/>
        <v>6</v>
      </c>
      <c r="F132">
        <f t="shared" si="12"/>
        <v>4</v>
      </c>
      <c r="G132">
        <f t="shared" si="12"/>
        <v>21</v>
      </c>
      <c r="H132">
        <f t="shared" si="12"/>
        <v>31</v>
      </c>
      <c r="I132">
        <f t="shared" si="12"/>
        <v>36</v>
      </c>
      <c r="J132">
        <f t="shared" si="12"/>
        <v>26</v>
      </c>
      <c r="K132">
        <f t="shared" si="12"/>
        <v>30</v>
      </c>
      <c r="L132">
        <f t="shared" si="10"/>
        <v>348</v>
      </c>
    </row>
    <row r="133" spans="1:12" x14ac:dyDescent="0.3">
      <c r="A133" t="s">
        <v>51</v>
      </c>
      <c r="B133">
        <f t="shared" si="12"/>
        <v>29</v>
      </c>
      <c r="C133">
        <f t="shared" si="12"/>
        <v>38</v>
      </c>
      <c r="D133">
        <f t="shared" si="12"/>
        <v>6</v>
      </c>
      <c r="E133">
        <f t="shared" si="12"/>
        <v>4</v>
      </c>
      <c r="F133">
        <f t="shared" si="12"/>
        <v>21</v>
      </c>
      <c r="G133">
        <f t="shared" si="12"/>
        <v>30</v>
      </c>
      <c r="H133">
        <f t="shared" si="12"/>
        <v>36</v>
      </c>
      <c r="I133">
        <f t="shared" si="12"/>
        <v>25</v>
      </c>
      <c r="J133">
        <f t="shared" si="12"/>
        <v>30</v>
      </c>
      <c r="K133">
        <f t="shared" si="12"/>
        <v>4</v>
      </c>
      <c r="L133">
        <f t="shared" si="10"/>
        <v>496</v>
      </c>
    </row>
    <row r="134" spans="1:12" x14ac:dyDescent="0.3">
      <c r="A134" t="s">
        <v>3</v>
      </c>
      <c r="B134">
        <f t="shared" si="12"/>
        <v>38</v>
      </c>
      <c r="C134">
        <f t="shared" si="12"/>
        <v>5</v>
      </c>
      <c r="D134">
        <f t="shared" si="12"/>
        <v>4</v>
      </c>
      <c r="E134">
        <f t="shared" si="12"/>
        <v>22</v>
      </c>
      <c r="F134">
        <f t="shared" si="12"/>
        <v>31</v>
      </c>
      <c r="G134">
        <f t="shared" si="12"/>
        <v>36</v>
      </c>
      <c r="H134">
        <f t="shared" si="12"/>
        <v>26</v>
      </c>
      <c r="I134">
        <f t="shared" si="12"/>
        <v>29</v>
      </c>
      <c r="J134">
        <f t="shared" si="12"/>
        <v>4</v>
      </c>
      <c r="K134">
        <f t="shared" si="12"/>
        <v>35</v>
      </c>
      <c r="L134">
        <f t="shared" si="10"/>
        <v>589</v>
      </c>
    </row>
  </sheetData>
  <conditionalFormatting sqref="B3:K44">
    <cfRule type="colorScale" priority="3">
      <colorScale>
        <cfvo type="min"/>
        <cfvo type="percentile" val="50"/>
        <cfvo type="max"/>
        <color rgb="FFF8696B"/>
        <color rgb="FFFFEB84"/>
        <color rgb="FF63BE7B"/>
      </colorScale>
    </cfRule>
  </conditionalFormatting>
  <conditionalFormatting sqref="B48:K90">
    <cfRule type="colorScale" priority="2">
      <colorScale>
        <cfvo type="min"/>
        <cfvo type="percentile" val="50"/>
        <cfvo type="max"/>
        <color rgb="FFF8696B"/>
        <color rgb="FFFFEB84"/>
        <color rgb="FF63BE7B"/>
      </colorScale>
    </cfRule>
  </conditionalFormatting>
  <conditionalFormatting sqref="B93:K134">
    <cfRule type="colorScale" priority="1">
      <colorScale>
        <cfvo type="min"/>
        <cfvo type="percentile" val="50"/>
        <cfvo type="max"/>
        <color rgb="FFF8696B"/>
        <color rgb="FFFFEB84"/>
        <color rgb="FF63BE7B"/>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Datengrundlage</vt:lpstr>
      <vt:lpstr>L-förmige Zeitreihe</vt:lpstr>
      <vt:lpstr>OAM_Roh</vt:lpstr>
      <vt:lpstr>OAM</vt:lpstr>
      <vt:lpstr>modell_(0i)</vt:lpstr>
      <vt:lpstr>modell_(1i)</vt:lpstr>
      <vt:lpstr>modell_Ymanup(0i)</vt:lpstr>
      <vt:lpstr>modell_Ymanip(1i)</vt:lpstr>
      <vt:lpstr>OAM_Ymanipul</vt:lpstr>
      <vt:lpstr>OAM_Ymanipul (2)</vt:lpstr>
      <vt:lpstr>antidiskriminativ (Prod.dir)</vt:lpstr>
      <vt:lpstr>antidiskriminative (Prod.ind)</vt:lpstr>
      <vt:lpstr>Simulationen</vt:lpstr>
      <vt:lpstr>Zukunft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Lttd</cp:lastModifiedBy>
  <dcterms:created xsi:type="dcterms:W3CDTF">2022-11-16T11:22:33Z</dcterms:created>
  <dcterms:modified xsi:type="dcterms:W3CDTF">2023-08-27T06:13:24Z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c9b508-7c6e-42bd-bedf-808292653d6c_Enabled">
    <vt:lpwstr>true</vt:lpwstr>
  </property>
  <property fmtid="{D5CDD505-2E9C-101B-9397-08002B2CF9AE}" pid="3" name="MSIP_Label_b1c9b508-7c6e-42bd-bedf-808292653d6c_SetDate">
    <vt:lpwstr>2023-06-06T06:09:08Z</vt:lpwstr>
  </property>
  <property fmtid="{D5CDD505-2E9C-101B-9397-08002B2CF9AE}" pid="4" name="MSIP_Label_b1c9b508-7c6e-42bd-bedf-808292653d6c_Method">
    <vt:lpwstr>Standard</vt:lpwstr>
  </property>
  <property fmtid="{D5CDD505-2E9C-101B-9397-08002B2CF9AE}" pid="5" name="MSIP_Label_b1c9b508-7c6e-42bd-bedf-808292653d6c_Name">
    <vt:lpwstr>b1c9b508-7c6e-42bd-bedf-808292653d6c</vt:lpwstr>
  </property>
  <property fmtid="{D5CDD505-2E9C-101B-9397-08002B2CF9AE}" pid="6" name="MSIP_Label_b1c9b508-7c6e-42bd-bedf-808292653d6c_SiteId">
    <vt:lpwstr>2882be50-2012-4d88-ac86-544124e120c8</vt:lpwstr>
  </property>
  <property fmtid="{D5CDD505-2E9C-101B-9397-08002B2CF9AE}" pid="7" name="MSIP_Label_b1c9b508-7c6e-42bd-bedf-808292653d6c_ActionId">
    <vt:lpwstr>6d8a209c-49e8-4805-828d-174c2e17f49e</vt:lpwstr>
  </property>
  <property fmtid="{D5CDD505-2E9C-101B-9397-08002B2CF9AE}" pid="8" name="MSIP_Label_b1c9b508-7c6e-42bd-bedf-808292653d6c_ContentBits">
    <vt:lpwstr>3</vt:lpwstr>
  </property>
</Properties>
</file>