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M.O. - Excel Solver add-in" sheetId="2" r:id="rId5"/>
    <sheet state="visible" name="excel solver" sheetId="3" r:id="rId6"/>
  </sheets>
  <definedNames/>
  <calcPr/>
  <pivotCaches>
    <pivotCache cacheId="0" r:id="rId7"/>
  </pivotCaches>
  <extLst>
    <ext uri="GoogleSheetsCustomDataVersion2">
      <go:sheetsCustomData xmlns:go="http://customooxmlschemas.google.com/" r:id="rId8" roundtripDataChecksum="Lg74BgTPbjDkT3GSLCGVtVS3y7dbDWR+SJDunzJimcM="/>
    </ext>
  </extLst>
</workbook>
</file>

<file path=xl/sharedStrings.xml><?xml version="1.0" encoding="utf-8"?>
<sst xmlns="http://schemas.openxmlformats.org/spreadsheetml/2006/main" count="398" uniqueCount="62">
  <si>
    <t>Solver típusa</t>
  </si>
  <si>
    <t>Algoritmus típusa</t>
  </si>
  <si>
    <t>Solver mérete</t>
  </si>
  <si>
    <t>Feladat mérete</t>
  </si>
  <si>
    <t>Futási idő, sec</t>
  </si>
  <si>
    <t>Memória használat, byte</t>
  </si>
  <si>
    <t>Sikerült-e megoldani</t>
  </si>
  <si>
    <t>egyéb</t>
  </si>
  <si>
    <t>Teljesítmány összehasonlítása a feladat mérete alapján, futási idő, memória tekintetében</t>
  </si>
  <si>
    <t>go program</t>
  </si>
  <si>
    <t>backtrack</t>
  </si>
  <si>
    <t>9x9</t>
  </si>
  <si>
    <t>nem</t>
  </si>
  <si>
    <t>Kovács János</t>
  </si>
  <si>
    <t>Értékek</t>
  </si>
  <si>
    <t>igen</t>
  </si>
  <si>
    <t>Végösszeg</t>
  </si>
  <si>
    <t>SUM of Futási idő, sec</t>
  </si>
  <si>
    <t>SUM of Memória használat, byte</t>
  </si>
  <si>
    <t>excel VBA</t>
  </si>
  <si>
    <t>Sikerességi ráta összehasonlítása, feladat nehézsége alapján</t>
  </si>
  <si>
    <t>COUNTA of Sikerült-e megoldani</t>
  </si>
  <si>
    <t>iterációk száma: 196051049</t>
  </si>
  <si>
    <t>Kovács Bálint</t>
  </si>
  <si>
    <t>Erőforrás igény összehasonlítása, feladat mérete alapján</t>
  </si>
  <si>
    <t>excel VBA - Összesen</t>
  </si>
  <si>
    <t>go program - Összesen</t>
  </si>
  <si>
    <t>Lépsek száma</t>
  </si>
  <si>
    <t>Restrikciók</t>
  </si>
  <si>
    <t>Képletek száma</t>
  </si>
  <si>
    <t>Excel Solver Add-in</t>
  </si>
  <si>
    <t xml:space="preserve">grg no linear </t>
  </si>
  <si>
    <t>4x4</t>
  </si>
  <si>
    <t>01.46</t>
  </si>
  <si>
    <t>165 000 000</t>
  </si>
  <si>
    <t xml:space="preserve">igen </t>
  </si>
  <si>
    <t>02.54.00</t>
  </si>
  <si>
    <t>188 000 000</t>
  </si>
  <si>
    <t xml:space="preserve">nem </t>
  </si>
  <si>
    <t>Mivel itt konkrét feladvány került mérésre, ami nem változtatható dinamikusan, így nincs értelme a többszöri tesztelésnek,mert minden esetben ugyanaz az eredmény.</t>
  </si>
  <si>
    <t>Teszt</t>
  </si>
  <si>
    <t>Sodukor mérete</t>
  </si>
  <si>
    <t>"branch and bound"</t>
  </si>
  <si>
    <t>Oszlop1</t>
  </si>
  <si>
    <t>Feladat méret</t>
  </si>
  <si>
    <t>Sum of Futás</t>
  </si>
  <si>
    <t>Sum of Memória</t>
  </si>
  <si>
    <t>Átlag Futásidő</t>
  </si>
  <si>
    <t>Átlag Memróia</t>
  </si>
  <si>
    <t>Medián Futás</t>
  </si>
  <si>
    <t>Medián Memória</t>
  </si>
  <si>
    <t>10/?</t>
  </si>
  <si>
    <t>excel 4x4</t>
  </si>
  <si>
    <t>excel6x6</t>
  </si>
  <si>
    <t>Összes</t>
  </si>
  <si>
    <t>Átlag</t>
  </si>
  <si>
    <t>Medián</t>
  </si>
  <si>
    <t>Sodoku mérete</t>
  </si>
  <si>
    <t xml:space="preserve"> 6x6 verzió 1</t>
  </si>
  <si>
    <t>6x6</t>
  </si>
  <si>
    <t>azonos az 1 megoldűással</t>
  </si>
  <si>
    <t>sikertelen lefagyott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</si>
</sst>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sz val="12.0"/>
      <color rgb="FF0D0D0D"/>
      <name val="Söhne"/>
    </font>
    <font>
      <sz val="10.0"/>
      <color rgb="FF000000"/>
      <name val="Arial"/>
    </font>
    <font>
      <sz val="10.0"/>
      <color rgb="FF222222"/>
      <name val="Arial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2F1DA"/>
        <bgColor rgb="FFD2F1DA"/>
      </patternFill>
    </fill>
  </fills>
  <borders count="18">
    <border/>
    <border>
      <left/>
      <right/>
      <top/>
      <bottom/>
    </border>
    <border>
      <left style="thin">
        <color rgb="FFABABAB"/>
      </left>
      <top style="thin">
        <color rgb="FFABABAB"/>
      </top>
    </border>
    <border>
      <left style="thin">
        <color rgb="FFFFFFFF"/>
      </left>
      <top style="thin">
        <color rgb="FFABABAB"/>
      </top>
    </border>
    <border>
      <left style="thin">
        <color rgb="FFFFFFFF"/>
      </left>
      <right style="thin">
        <color rgb="FFABABAB"/>
      </right>
      <top style="thin">
        <color rgb="FFABABAB"/>
      </top>
    </border>
    <border>
      <left style="thin">
        <color rgb="FFABABAB"/>
      </left>
      <top style="thin">
        <color rgb="FFFFFFFF"/>
      </top>
    </border>
    <border>
      <left style="thin">
        <color rgb="FFABABAB"/>
      </left>
      <right style="thin">
        <color rgb="FFABABAB"/>
      </right>
      <top style="thin">
        <color rgb="FFABABAB"/>
      </top>
    </border>
    <border>
      <top style="thin">
        <color rgb="FFABABAB"/>
      </top>
    </border>
    <border>
      <left style="thin">
        <color rgb="FFABABAB"/>
      </left>
      <right style="thin">
        <color rgb="FFABABAB"/>
      </right>
      <top style="thin">
        <color rgb="FFFFFFFF"/>
      </top>
    </border>
    <border>
      <left style="thin">
        <color rgb="FFABABAB"/>
      </left>
    </border>
    <border>
      <left style="thin">
        <color rgb="FFABABAB"/>
      </left>
      <right style="thin">
        <color rgb="FFABABAB"/>
      </right>
    </border>
    <border>
      <left style="thin">
        <color rgb="FFABABAB"/>
      </left>
      <top style="thin">
        <color rgb="FFABABAB"/>
      </top>
      <bottom style="thin">
        <color rgb="FFABABAB"/>
      </bottom>
    </border>
    <border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right style="thin">
        <color rgb="FFABABAB"/>
      </right>
      <top style="thin">
        <color rgb="FFABABAB"/>
      </top>
    </border>
    <border>
      <right style="thin">
        <color rgb="FFABABAB"/>
      </right>
    </border>
    <border>
      <left style="thin">
        <color rgb="FFFFFFFF"/>
      </left>
      <top style="thin">
        <color rgb="FFABABAB"/>
      </top>
      <bottom style="thin">
        <color rgb="FFABABAB"/>
      </bottom>
    </border>
    <border>
      <right style="thin">
        <color rgb="FFABABAB"/>
      </right>
      <top style="thin">
        <color rgb="FFABABAB"/>
      </top>
      <bottom style="thin">
        <color rgb="FFABABAB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3" numFmtId="0" xfId="0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" fillId="2" fontId="4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" numFmtId="49" xfId="0" applyAlignment="1" applyFont="1" applyNumberFormat="1">
      <alignment horizontal="right" readingOrder="0"/>
    </xf>
    <xf borderId="0" fillId="0" fontId="1" numFmtId="0" xfId="0" applyAlignment="1" applyFont="1">
      <alignment horizontal="right" readingOrder="0"/>
    </xf>
    <xf borderId="0" fillId="0" fontId="5" numFmtId="0" xfId="0" applyAlignment="1" applyFont="1">
      <alignment horizontal="right" readingOrder="0"/>
    </xf>
    <xf borderId="0" fillId="0" fontId="5" numFmtId="0" xfId="0" applyFont="1"/>
    <xf borderId="0" fillId="0" fontId="1" numFmtId="0" xfId="0" applyFont="1"/>
    <xf borderId="1" fillId="3" fontId="3" numFmtId="0" xfId="0" applyBorder="1" applyFill="1" applyFont="1"/>
    <xf borderId="1" fillId="3" fontId="1" numFmtId="0" xfId="0" applyBorder="1" applyFont="1"/>
    <xf borderId="1" fillId="4" fontId="3" numFmtId="0" xfId="0" applyBorder="1" applyFill="1" applyFont="1"/>
    <xf borderId="1" fillId="4" fontId="3" numFmtId="0" xfId="0" applyBorder="1" applyFont="1"/>
    <xf borderId="1" fillId="5" fontId="3" numFmtId="0" xfId="0" applyBorder="1" applyFill="1" applyFont="1"/>
    <xf borderId="1" fillId="5" fontId="1" numFmtId="0" xfId="0" applyBorder="1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B3CEFA"/>
          <bgColor rgb="FFB3CEFA"/>
        </patternFill>
      </fill>
      <border/>
    </dxf>
    <dxf>
      <font/>
      <fill>
        <patternFill patternType="solid">
          <fgColor rgb="FFA5A5A5"/>
          <bgColor rgb="FFA5A5A5"/>
        </patternFill>
      </fill>
      <border/>
    </dxf>
  </dxfs>
  <tableStyles count="3">
    <tableStyle count="3" pivot="0" name="excel solver-style">
      <tableStyleElement dxfId="1" type="headerRow"/>
      <tableStyleElement dxfId="2" type="firstRowStripe"/>
      <tableStyleElement dxfId="3" type="secondRowStripe"/>
    </tableStyle>
    <tableStyle count="3" pivot="0" name="excel solver-style 2">
      <tableStyleElement dxfId="1" type="headerRow"/>
      <tableStyleElement dxfId="2" type="firstRowStripe"/>
      <tableStyleElement dxfId="3" type="secondRowStripe"/>
    </tableStyle>
    <tableStyle count="4" pivot="0" name="excel solver-style 3">
      <tableStyleElement dxfId="1" type="headerRow"/>
      <tableStyleElement dxfId="4" type="firstRowStripe"/>
      <tableStyleElement dxfId="2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22" sheet="Sheet1"/>
  </cacheSource>
  <cacheFields>
    <cacheField name="Solver típusa" numFmtId="0">
      <sharedItems>
        <s v="go program"/>
        <s v="excel VBA"/>
      </sharedItems>
    </cacheField>
    <cacheField name="Algoritmus típusa" numFmtId="0">
      <sharedItems>
        <s v="backtrack"/>
      </sharedItems>
    </cacheField>
    <cacheField name="Solver mérete" numFmtId="0">
      <sharedItems>
        <s v="9x9"/>
      </sharedItems>
    </cacheField>
    <cacheField name="Feladat mérete" numFmtId="0">
      <sharedItems containsSemiMixedTypes="0" containsString="0" containsNumber="1" containsInteger="1">
        <n v="20.0"/>
        <n v="30.0"/>
        <n v="40.0"/>
        <n v="50.0"/>
        <n v="60.0"/>
      </sharedItems>
    </cacheField>
    <cacheField name="Futási idő, sec" numFmtId="0">
      <sharedItems containsSemiMixedTypes="0" containsString="0" containsNumber="1">
        <n v="0.339"/>
        <n v="0.289"/>
        <n v="0.291"/>
        <n v="4.0"/>
        <n v="0.282"/>
        <n v="2.0"/>
        <n v="0.5"/>
        <n v="0.467"/>
        <n v="1.105"/>
        <n v="48.9"/>
        <n v="5.0"/>
        <n v="7.0"/>
        <n v="8.0"/>
        <n v="10.0"/>
        <n v="9.0"/>
      </sharedItems>
    </cacheField>
    <cacheField name="Memória használat, byte" numFmtId="0">
      <sharedItems containsSemiMixedTypes="0" containsString="0" containsNumber="1" containsInteger="1">
        <n v="104360.0"/>
        <n v="104152.0"/>
        <n v="103912.0"/>
        <n v="104318.0"/>
        <n v="103704.0"/>
        <n v="103944.0"/>
        <n v="104264.0"/>
        <n v="6.43825664E8"/>
        <n v="4.78150656E8"/>
        <n v="4.718592E8"/>
        <n v="4.83393536E8"/>
        <n v="4.6137344E8"/>
        <n v="4.76053504E8"/>
        <n v="4.93879296E8"/>
        <n v="5.10656512E8"/>
        <n v="4.68713472E8"/>
        <n v="4.8758784E8"/>
      </sharedItems>
    </cacheField>
    <cacheField name="Sikerült-e megoldani" numFmtId="0">
      <sharedItems>
        <s v="nem"/>
        <s v="igen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heet1" cacheId="0" dataCaption="" compact="0" compactData="0">
  <location ref="I2:U7" firstHeaderRow="0" firstDataRow="2" firstDataCol="1"/>
  <pivotFields>
    <pivotField name="Solver típusa" axis="axisRow" compact="0" outline="0" multipleItemSelectionAllowed="1" showAll="0" sortType="ascending">
      <items>
        <item x="1"/>
        <item x="0"/>
        <item t="default"/>
      </items>
    </pivotField>
    <pivotField name="Algoritmus típusa" compact="0" outline="0" multipleItemSelectionAllowed="1" showAll="0">
      <items>
        <item x="0"/>
        <item t="default"/>
      </items>
    </pivotField>
    <pivotField name="Solver mérete" compact="0" outline="0" multipleItemSelectionAllowed="1" showAll="0">
      <items>
        <item x="0"/>
        <item t="default"/>
      </items>
    </pivotField>
    <pivotField name="Feladat mérete" axis="axisCol" compact="0" outline="0" multipleItemSelectionAllowed="1" showAll="0" sortType="ascending">
      <items>
        <item x="0"/>
        <item x="1"/>
        <item x="2"/>
        <item x="3"/>
        <item x="4"/>
        <item t="default"/>
      </items>
    </pivotField>
    <pivotField name="Futási idő, sec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Memória használat, byt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Sikerült-e megoldani" compact="0" outline="0" multipleItemSelectionAllowed="1" showAll="0">
      <items>
        <item x="0"/>
        <item x="1"/>
        <item t="default"/>
      </items>
    </pivotField>
  </pivotFields>
  <rowFields>
    <field x="0"/>
  </rowFields>
  <colFields>
    <field x="3"/>
    <field x="-2"/>
  </colFields>
  <dataFields>
    <dataField name="SUM of Futási idő, sec" fld="4" baseField="0"/>
    <dataField name="SUM of Memória használat, byte" fld="5" baseField="0"/>
  </dataFields>
</pivotTableDefinition>
</file>

<file path=xl/pivotTables/pivotTable2.xml><?xml version="1.0" encoding="utf-8"?>
<pivotTableDefinition xmlns="http://schemas.openxmlformats.org/spreadsheetml/2006/main" name="Sheet1 2" cacheId="0" dataCaption="" compact="0" compactData="0">
  <location ref="I10:O14" firstHeaderRow="0" firstDataRow="1" firstDataCol="1"/>
  <pivotFields>
    <pivotField name="Solver típusa" axis="axisRow" compact="0" outline="0" multipleItemSelectionAllowed="1" showAll="0" sortType="ascending">
      <items>
        <item x="1"/>
        <item x="0"/>
        <item t="default"/>
      </items>
    </pivotField>
    <pivotField name="Algoritmus típusa" compact="0" outline="0" multipleItemSelectionAllowed="1" showAll="0">
      <items>
        <item x="0"/>
        <item t="default"/>
      </items>
    </pivotField>
    <pivotField name="Solver mérete" compact="0" outline="0" multipleItemSelectionAllowed="1" showAll="0">
      <items>
        <item x="0"/>
        <item t="default"/>
      </items>
    </pivotField>
    <pivotField name="Feladat mérete" axis="axisCol" compact="0" outline="0" multipleItemSelectionAllowed="1" showAll="0" sortType="ascending">
      <items>
        <item x="0"/>
        <item x="1"/>
        <item x="2"/>
        <item x="3"/>
        <item x="4"/>
        <item t="default"/>
      </items>
    </pivotField>
    <pivotField name="Futási idő, sec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Memória használat, by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Sikerült-e megoldani" dataField="1" compact="0" outline="0" multipleItemSelectionAllowed="1" showAll="0">
      <items>
        <item x="0"/>
        <item x="1"/>
        <item t="default"/>
      </items>
    </pivotField>
  </pivotFields>
  <rowFields>
    <field x="0"/>
  </rowFields>
  <colFields>
    <field x="3"/>
  </colFields>
  <dataFields>
    <dataField name="COUNTA of Sikerült-e megoldani" fld="6" subtotal="count" baseField="0"/>
  </dataFields>
</pivotTableDefinition>
</file>

<file path=xl/pivotTables/pivotTable3.xml><?xml version="1.0" encoding="utf-8"?>
<pivotTableDefinition xmlns="http://schemas.openxmlformats.org/spreadsheetml/2006/main" name="Sheet1 3" cacheId="0" dataCaption="" compact="0" compactData="0">
  <location ref="I17:L30" firstHeaderRow="0" firstDataRow="3" firstDataCol="0"/>
  <pivotFields>
    <pivotField name="Solver típusa" axis="axisRow" compact="0" outline="0" multipleItemSelectionAllowed="1" showAll="0" sortType="ascending">
      <items>
        <item x="1"/>
        <item x="0"/>
        <item t="default"/>
      </items>
    </pivotField>
    <pivotField name="Algoritmus típusa" compact="0" outline="0" multipleItemSelectionAllowed="1" showAll="0">
      <items>
        <item x="0"/>
        <item t="default"/>
      </items>
    </pivotField>
    <pivotField name="Solver mérete" compact="0" outline="0" multipleItemSelectionAllowed="1" showAll="0">
      <items>
        <item x="0"/>
        <item t="default"/>
      </items>
    </pivotField>
    <pivotField name="Feladat mérete" axis="axisRow" compact="0" outline="0" multipleItemSelectionAllowed="1" showAll="0" sortType="ascending">
      <items>
        <item x="0"/>
        <item x="1"/>
        <item x="2"/>
        <item x="3"/>
        <item x="4"/>
        <item t="default"/>
      </items>
    </pivotField>
    <pivotField name="Futási idő, sec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Memória használat, byt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Sikerült-e megoldani" compact="0" outline="0" multipleItemSelectionAllowed="1" showAll="0">
      <items>
        <item x="0"/>
        <item x="1"/>
        <item t="default"/>
      </items>
    </pivotField>
  </pivotFields>
  <rowFields>
    <field x="0"/>
    <field x="3"/>
  </rowFields>
  <colFields>
    <field x="-2"/>
  </colFields>
  <dataFields>
    <dataField name="SUM of Memória használat, byte" fld="5" baseField="0"/>
    <dataField name="SUM of Futási idő, sec" fld="4" baseField="0"/>
  </dataFields>
</pivotTableDefinition>
</file>

<file path=xl/tables/table1.xml><?xml version="1.0" encoding="utf-8"?>
<table xmlns="http://schemas.openxmlformats.org/spreadsheetml/2006/main" ref="A1:I11" displayName="Table_1" name="Table_1" id="1">
  <tableColumns count="9">
    <tableColumn name="Teszt" id="1"/>
    <tableColumn name="Solver típusa" id="2"/>
    <tableColumn name="Algoritmus típusa" id="3"/>
    <tableColumn name="Sodukor mérete" id="4"/>
    <tableColumn name="Feladat mérete" id="5"/>
    <tableColumn name="Futási idő, sec" id="6"/>
    <tableColumn name="Memória használat, byte" id="7"/>
    <tableColumn name="Sikerült-e megoldani" id="8"/>
    <tableColumn name="egyéb" id="9"/>
  </tableColumns>
  <tableStyleInfo name="excel solver-style" showColumnStripes="0" showFirstColumn="1" showLastColumn="1" showRowStripes="1"/>
</table>
</file>

<file path=xl/tables/table2.xml><?xml version="1.0" encoding="utf-8"?>
<table xmlns="http://schemas.openxmlformats.org/spreadsheetml/2006/main" ref="K8:S10" displayName="Table_2" name="Table_2" id="2">
  <tableColumns count="9">
    <tableColumn name="Oszlop1" id="1"/>
    <tableColumn name="Feladat méret" id="2"/>
    <tableColumn name="Sum of Futás" id="3"/>
    <tableColumn name="Sum of Memória" id="4"/>
    <tableColumn name="Átlag Futásidő" id="5"/>
    <tableColumn name="Átlag Memróia" id="6"/>
    <tableColumn name="Medián Futás" id="7"/>
    <tableColumn name="Medián Memória" id="8"/>
    <tableColumn name="10/?" id="9"/>
  </tableColumns>
  <tableStyleInfo name="excel solver-style 2" showColumnStripes="0" showFirstColumn="1" showLastColumn="1" showRowStripes="1"/>
</table>
</file>

<file path=xl/tables/table3.xml><?xml version="1.0" encoding="utf-8"?>
<table xmlns="http://schemas.openxmlformats.org/spreadsheetml/2006/main" ref="A19:I29" displayName="Table_3" name="Table_3" id="3">
  <tableColumns count="9">
    <tableColumn name="Teszt" id="1"/>
    <tableColumn name="Solver típusa" id="2"/>
    <tableColumn name="Algoritmus típusa" id="3"/>
    <tableColumn name="Sodoku mérete" id="4"/>
    <tableColumn name="Feladat mérete" id="5"/>
    <tableColumn name="Futási idő, sec" id="6"/>
    <tableColumn name="Memória használat, byte" id="7"/>
    <tableColumn name="Sikerült-e megoldani" id="8"/>
    <tableColumn name="egyéb" id="9"/>
  </tableColumns>
  <tableStyleInfo name="excel solver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ivotTable" Target="../pivotTables/pivotTable3.xm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4.88"/>
    <col customWidth="1" min="2" max="2" width="12.13"/>
    <col customWidth="1" min="3" max="3" width="9.88"/>
    <col customWidth="1" min="4" max="4" width="12.25"/>
    <col customWidth="1" min="5" max="5" width="10.25"/>
    <col customWidth="1" min="6" max="6" width="16.75"/>
    <col customWidth="1" min="7" max="7" width="14.25"/>
    <col customWidth="1" min="8" max="8" width="19.13"/>
    <col customWidth="1" min="9" max="26" width="11.1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</row>
    <row r="2" ht="15.75" customHeight="1">
      <c r="A2" s="1" t="s">
        <v>9</v>
      </c>
      <c r="B2" s="1" t="s">
        <v>10</v>
      </c>
      <c r="C2" s="1" t="s">
        <v>11</v>
      </c>
      <c r="D2" s="1">
        <v>20.0</v>
      </c>
      <c r="E2" s="1">
        <v>0.339</v>
      </c>
      <c r="F2" s="1">
        <v>104360.0</v>
      </c>
      <c r="G2" s="1" t="s">
        <v>12</v>
      </c>
      <c r="H2" s="1" t="s">
        <v>13</v>
      </c>
    </row>
    <row r="3" ht="15.75" customHeight="1">
      <c r="A3" s="1" t="s">
        <v>9</v>
      </c>
      <c r="B3" s="1" t="s">
        <v>10</v>
      </c>
      <c r="C3" s="1" t="s">
        <v>11</v>
      </c>
      <c r="D3" s="1">
        <v>20.0</v>
      </c>
      <c r="E3" s="1">
        <v>0.289</v>
      </c>
      <c r="F3" s="1">
        <v>104360.0</v>
      </c>
      <c r="G3" s="1" t="s">
        <v>15</v>
      </c>
      <c r="H3" s="1" t="s">
        <v>13</v>
      </c>
    </row>
    <row r="4" ht="15.75" customHeight="1">
      <c r="A4" s="1" t="s">
        <v>9</v>
      </c>
      <c r="B4" s="1" t="s">
        <v>10</v>
      </c>
      <c r="C4" s="1" t="s">
        <v>11</v>
      </c>
      <c r="D4" s="1">
        <v>20.0</v>
      </c>
      <c r="E4" s="1">
        <v>0.291</v>
      </c>
      <c r="F4" s="1">
        <v>104152.0</v>
      </c>
      <c r="G4" s="1" t="s">
        <v>12</v>
      </c>
      <c r="H4" s="1" t="s">
        <v>13</v>
      </c>
    </row>
    <row r="5" ht="15.75" customHeight="1">
      <c r="A5" s="1" t="s">
        <v>9</v>
      </c>
      <c r="B5" s="1" t="s">
        <v>10</v>
      </c>
      <c r="C5" s="1" t="s">
        <v>11</v>
      </c>
      <c r="D5" s="1">
        <v>30.0</v>
      </c>
      <c r="E5" s="1">
        <v>4.0</v>
      </c>
      <c r="F5" s="1">
        <v>103912.0</v>
      </c>
      <c r="G5" s="1" t="s">
        <v>12</v>
      </c>
      <c r="H5" s="1" t="s">
        <v>13</v>
      </c>
    </row>
    <row r="6" ht="15.75" customHeight="1">
      <c r="A6" s="1" t="s">
        <v>9</v>
      </c>
      <c r="B6" s="1" t="s">
        <v>10</v>
      </c>
      <c r="C6" s="1" t="s">
        <v>11</v>
      </c>
      <c r="D6" s="1">
        <v>30.0</v>
      </c>
      <c r="E6" s="1">
        <v>0.282</v>
      </c>
      <c r="F6" s="1">
        <v>104318.0</v>
      </c>
      <c r="G6" s="1" t="s">
        <v>15</v>
      </c>
      <c r="H6" s="1" t="s">
        <v>13</v>
      </c>
    </row>
    <row r="7" ht="15.75" customHeight="1">
      <c r="A7" s="1" t="s">
        <v>9</v>
      </c>
      <c r="B7" s="1" t="s">
        <v>10</v>
      </c>
      <c r="C7" s="1" t="s">
        <v>11</v>
      </c>
      <c r="D7" s="1">
        <v>40.0</v>
      </c>
      <c r="E7" s="1">
        <v>2.0</v>
      </c>
      <c r="F7" s="1">
        <v>103912.0</v>
      </c>
      <c r="G7" s="1" t="s">
        <v>15</v>
      </c>
      <c r="H7" s="1" t="s">
        <v>13</v>
      </c>
    </row>
    <row r="8" ht="15.75" customHeight="1">
      <c r="A8" s="1" t="s">
        <v>9</v>
      </c>
      <c r="B8" s="1" t="s">
        <v>10</v>
      </c>
      <c r="C8" s="1" t="s">
        <v>11</v>
      </c>
      <c r="D8" s="1">
        <v>50.0</v>
      </c>
      <c r="E8" s="1">
        <v>0.5</v>
      </c>
      <c r="F8" s="1">
        <v>103704.0</v>
      </c>
      <c r="G8" s="1" t="s">
        <v>15</v>
      </c>
      <c r="H8" s="1" t="s">
        <v>13</v>
      </c>
      <c r="J8" s="2"/>
    </row>
    <row r="9" ht="15.75" customHeight="1">
      <c r="A9" s="1" t="s">
        <v>9</v>
      </c>
      <c r="B9" s="1" t="s">
        <v>10</v>
      </c>
      <c r="C9" s="1" t="s">
        <v>11</v>
      </c>
      <c r="D9" s="1">
        <v>50.0</v>
      </c>
      <c r="E9" s="1">
        <v>0.467</v>
      </c>
      <c r="F9" s="1">
        <v>103944.0</v>
      </c>
      <c r="G9" s="1" t="s">
        <v>15</v>
      </c>
      <c r="H9" s="1" t="s">
        <v>13</v>
      </c>
      <c r="I9" s="1" t="s">
        <v>20</v>
      </c>
      <c r="J9" s="2"/>
    </row>
    <row r="10" ht="15.75" customHeight="1">
      <c r="A10" s="1" t="s">
        <v>9</v>
      </c>
      <c r="B10" s="1" t="s">
        <v>10</v>
      </c>
      <c r="C10" s="1" t="s">
        <v>11</v>
      </c>
      <c r="D10" s="1">
        <v>50.0</v>
      </c>
      <c r="E10" s="1">
        <v>1.105</v>
      </c>
      <c r="F10" s="1">
        <v>103704.0</v>
      </c>
      <c r="G10" s="1" t="s">
        <v>15</v>
      </c>
      <c r="H10" s="1" t="s">
        <v>13</v>
      </c>
    </row>
    <row r="11" ht="15.75" customHeight="1">
      <c r="A11" s="1" t="s">
        <v>9</v>
      </c>
      <c r="B11" s="1" t="s">
        <v>10</v>
      </c>
      <c r="C11" s="1" t="s">
        <v>11</v>
      </c>
      <c r="D11" s="1">
        <v>60.0</v>
      </c>
      <c r="E11" s="1">
        <v>48.9</v>
      </c>
      <c r="F11" s="1">
        <v>104264.0</v>
      </c>
      <c r="G11" s="1" t="s">
        <v>15</v>
      </c>
      <c r="H11" s="1" t="s">
        <v>22</v>
      </c>
    </row>
    <row r="12" ht="15.75" customHeight="1">
      <c r="A12" s="16" t="s">
        <v>19</v>
      </c>
      <c r="B12" s="1" t="s">
        <v>10</v>
      </c>
      <c r="C12" s="1" t="s">
        <v>11</v>
      </c>
      <c r="D12" s="1">
        <v>20.0</v>
      </c>
      <c r="E12" s="1">
        <v>2.0</v>
      </c>
      <c r="F12" s="1">
        <v>6.43825664E8</v>
      </c>
      <c r="G12" s="1" t="s">
        <v>15</v>
      </c>
      <c r="H12" s="1" t="s">
        <v>23</v>
      </c>
    </row>
    <row r="13" ht="15.75" customHeight="1">
      <c r="A13" s="16" t="s">
        <v>19</v>
      </c>
      <c r="B13" s="1" t="s">
        <v>10</v>
      </c>
      <c r="C13" s="1" t="s">
        <v>11</v>
      </c>
      <c r="D13" s="1">
        <v>20.0</v>
      </c>
      <c r="E13" s="1">
        <v>5.0</v>
      </c>
      <c r="F13" s="1">
        <v>4.78150656E8</v>
      </c>
      <c r="G13" s="1" t="s">
        <v>15</v>
      </c>
      <c r="H13" s="1" t="s">
        <v>23</v>
      </c>
    </row>
    <row r="14" ht="15.75" customHeight="1">
      <c r="A14" s="16" t="s">
        <v>19</v>
      </c>
      <c r="B14" s="1" t="s">
        <v>10</v>
      </c>
      <c r="C14" s="1" t="s">
        <v>11</v>
      </c>
      <c r="D14" s="1">
        <v>20.0</v>
      </c>
      <c r="E14" s="1">
        <v>2.0</v>
      </c>
      <c r="F14" s="1">
        <v>4.718592E8</v>
      </c>
      <c r="G14" s="1" t="s">
        <v>15</v>
      </c>
      <c r="H14" s="1" t="s">
        <v>23</v>
      </c>
    </row>
    <row r="15" ht="15.75" customHeight="1">
      <c r="A15" s="16" t="s">
        <v>19</v>
      </c>
      <c r="B15" s="1" t="s">
        <v>10</v>
      </c>
      <c r="C15" s="1" t="s">
        <v>11</v>
      </c>
      <c r="D15" s="1">
        <v>20.0</v>
      </c>
      <c r="E15" s="1">
        <v>4.0</v>
      </c>
      <c r="F15" s="1">
        <v>4.83393536E8</v>
      </c>
      <c r="G15" s="1" t="s">
        <v>15</v>
      </c>
      <c r="H15" s="1" t="s">
        <v>23</v>
      </c>
    </row>
    <row r="16" ht="15.75" customHeight="1">
      <c r="A16" s="16" t="s">
        <v>19</v>
      </c>
      <c r="B16" s="1" t="s">
        <v>10</v>
      </c>
      <c r="C16" s="1" t="s">
        <v>11</v>
      </c>
      <c r="D16" s="1">
        <v>30.0</v>
      </c>
      <c r="E16" s="1">
        <v>7.0</v>
      </c>
      <c r="F16" s="1">
        <v>4.6137344E8</v>
      </c>
      <c r="G16" s="1" t="s">
        <v>15</v>
      </c>
      <c r="H16" s="1" t="s">
        <v>23</v>
      </c>
      <c r="I16" s="1" t="s">
        <v>24</v>
      </c>
    </row>
    <row r="17" ht="15.75" customHeight="1">
      <c r="A17" s="16" t="s">
        <v>19</v>
      </c>
      <c r="B17" s="1" t="s">
        <v>10</v>
      </c>
      <c r="C17" s="1" t="s">
        <v>11</v>
      </c>
      <c r="D17" s="1">
        <v>30.0</v>
      </c>
      <c r="E17" s="1">
        <v>8.0</v>
      </c>
      <c r="F17" s="1">
        <v>4.76053504E8</v>
      </c>
      <c r="G17" s="1" t="s">
        <v>15</v>
      </c>
      <c r="H17" s="1" t="s">
        <v>23</v>
      </c>
    </row>
    <row r="18" ht="15.75" customHeight="1">
      <c r="A18" s="16" t="s">
        <v>19</v>
      </c>
      <c r="B18" s="1" t="s">
        <v>10</v>
      </c>
      <c r="C18" s="1" t="s">
        <v>11</v>
      </c>
      <c r="D18" s="1">
        <v>40.0</v>
      </c>
      <c r="E18" s="1">
        <v>7.0</v>
      </c>
      <c r="F18" s="1">
        <v>4.6137344E8</v>
      </c>
      <c r="G18" s="1" t="s">
        <v>15</v>
      </c>
      <c r="H18" s="1" t="s">
        <v>23</v>
      </c>
    </row>
    <row r="19" ht="15.75" customHeight="1">
      <c r="A19" s="16" t="s">
        <v>19</v>
      </c>
      <c r="B19" s="1" t="s">
        <v>10</v>
      </c>
      <c r="C19" s="1" t="s">
        <v>11</v>
      </c>
      <c r="D19" s="1">
        <v>50.0</v>
      </c>
      <c r="E19" s="1">
        <v>7.0</v>
      </c>
      <c r="F19" s="1">
        <v>4.93879296E8</v>
      </c>
      <c r="G19" s="1" t="s">
        <v>15</v>
      </c>
      <c r="H19" s="1" t="s">
        <v>23</v>
      </c>
    </row>
    <row r="20" ht="15.75" customHeight="1">
      <c r="A20" s="16" t="s">
        <v>19</v>
      </c>
      <c r="B20" s="1" t="s">
        <v>10</v>
      </c>
      <c r="C20" s="1" t="s">
        <v>11</v>
      </c>
      <c r="D20" s="1">
        <v>50.0</v>
      </c>
      <c r="E20" s="1">
        <v>10.0</v>
      </c>
      <c r="F20" s="1">
        <v>5.10656512E8</v>
      </c>
      <c r="G20" s="1" t="s">
        <v>15</v>
      </c>
      <c r="H20" s="1" t="s">
        <v>23</v>
      </c>
    </row>
    <row r="21" ht="15.75" customHeight="1">
      <c r="A21" s="16" t="s">
        <v>19</v>
      </c>
      <c r="B21" s="1" t="s">
        <v>10</v>
      </c>
      <c r="C21" s="1" t="s">
        <v>11</v>
      </c>
      <c r="D21" s="1">
        <v>50.0</v>
      </c>
      <c r="E21" s="1">
        <v>8.0</v>
      </c>
      <c r="F21" s="1">
        <v>4.68713472E8</v>
      </c>
      <c r="G21" s="1" t="s">
        <v>15</v>
      </c>
      <c r="H21" s="1" t="s">
        <v>23</v>
      </c>
    </row>
    <row r="22" ht="15.75" customHeight="1">
      <c r="A22" s="16" t="s">
        <v>19</v>
      </c>
      <c r="B22" s="1" t="s">
        <v>10</v>
      </c>
      <c r="C22" s="1" t="s">
        <v>11</v>
      </c>
      <c r="D22" s="1">
        <v>60.0</v>
      </c>
      <c r="E22" s="1">
        <v>9.0</v>
      </c>
      <c r="F22" s="1">
        <v>4.8758784E8</v>
      </c>
      <c r="G22" s="1" t="s">
        <v>15</v>
      </c>
      <c r="H22" s="1" t="s">
        <v>23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I31" s="13"/>
      <c r="J31" s="19"/>
      <c r="K31" s="13"/>
      <c r="L31" s="2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5.5"/>
    <col customWidth="1" min="6" max="6" width="19.13"/>
    <col customWidth="1" min="7" max="7" width="16.25"/>
    <col customWidth="1" min="10" max="10" width="18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1" t="s">
        <v>27</v>
      </c>
      <c r="H1" s="21" t="s">
        <v>28</v>
      </c>
      <c r="I1" s="22" t="s">
        <v>29</v>
      </c>
      <c r="J1" s="22" t="s">
        <v>6</v>
      </c>
    </row>
    <row r="2">
      <c r="A2" s="21" t="s">
        <v>30</v>
      </c>
      <c r="B2" s="21" t="s">
        <v>31</v>
      </c>
      <c r="C2" s="21" t="s">
        <v>32</v>
      </c>
      <c r="D2" s="21">
        <v>11.0</v>
      </c>
      <c r="E2" s="23" t="s">
        <v>33</v>
      </c>
      <c r="F2" s="24" t="s">
        <v>34</v>
      </c>
      <c r="G2" s="21"/>
      <c r="H2" s="21"/>
      <c r="J2" s="22" t="s">
        <v>15</v>
      </c>
    </row>
    <row r="3">
      <c r="A3" s="21" t="s">
        <v>30</v>
      </c>
      <c r="B3" s="21" t="s">
        <v>31</v>
      </c>
      <c r="C3" s="21" t="s">
        <v>32</v>
      </c>
      <c r="D3" s="22">
        <v>11.0</v>
      </c>
      <c r="E3" s="23" t="s">
        <v>33</v>
      </c>
      <c r="F3" s="24" t="s">
        <v>34</v>
      </c>
      <c r="G3" s="21"/>
      <c r="J3" s="22" t="s">
        <v>35</v>
      </c>
    </row>
    <row r="4">
      <c r="A4" s="21" t="s">
        <v>30</v>
      </c>
      <c r="B4" s="21" t="s">
        <v>31</v>
      </c>
      <c r="C4" s="21" t="s">
        <v>32</v>
      </c>
      <c r="D4" s="21">
        <v>11.0</v>
      </c>
      <c r="E4" s="23" t="s">
        <v>33</v>
      </c>
      <c r="F4" s="24" t="s">
        <v>34</v>
      </c>
      <c r="G4" s="21"/>
      <c r="J4" s="22" t="s">
        <v>15</v>
      </c>
    </row>
    <row r="5">
      <c r="A5" s="21" t="s">
        <v>30</v>
      </c>
      <c r="B5" s="21" t="s">
        <v>31</v>
      </c>
      <c r="C5" s="21" t="s">
        <v>32</v>
      </c>
      <c r="D5" s="22">
        <v>11.0</v>
      </c>
      <c r="E5" s="23" t="s">
        <v>33</v>
      </c>
      <c r="F5" s="24" t="s">
        <v>34</v>
      </c>
      <c r="G5" s="21"/>
      <c r="J5" s="22" t="s">
        <v>35</v>
      </c>
    </row>
    <row r="6">
      <c r="A6" s="21" t="s">
        <v>30</v>
      </c>
      <c r="B6" s="21" t="s">
        <v>31</v>
      </c>
      <c r="C6" s="21" t="s">
        <v>32</v>
      </c>
      <c r="D6" s="21">
        <v>11.0</v>
      </c>
      <c r="E6" s="23" t="s">
        <v>33</v>
      </c>
      <c r="F6" s="24" t="s">
        <v>34</v>
      </c>
      <c r="G6" s="21"/>
      <c r="J6" s="22" t="s">
        <v>15</v>
      </c>
    </row>
    <row r="7">
      <c r="A7" s="21" t="s">
        <v>30</v>
      </c>
      <c r="B7" s="21" t="s">
        <v>31</v>
      </c>
      <c r="C7" s="21" t="s">
        <v>32</v>
      </c>
      <c r="D7" s="22">
        <v>11.0</v>
      </c>
      <c r="E7" s="23" t="s">
        <v>33</v>
      </c>
      <c r="F7" s="24" t="s">
        <v>34</v>
      </c>
      <c r="G7" s="21"/>
      <c r="J7" s="22" t="s">
        <v>35</v>
      </c>
    </row>
    <row r="8">
      <c r="A8" s="21" t="s">
        <v>30</v>
      </c>
      <c r="B8" s="21" t="s">
        <v>31</v>
      </c>
      <c r="C8" s="21" t="s">
        <v>32</v>
      </c>
      <c r="D8" s="21">
        <v>11.0</v>
      </c>
      <c r="E8" s="23" t="s">
        <v>33</v>
      </c>
      <c r="F8" s="24" t="s">
        <v>34</v>
      </c>
      <c r="G8" s="21"/>
      <c r="J8" s="22" t="s">
        <v>15</v>
      </c>
    </row>
    <row r="9">
      <c r="A9" s="21" t="s">
        <v>30</v>
      </c>
      <c r="B9" s="21" t="s">
        <v>31</v>
      </c>
      <c r="C9" s="21" t="s">
        <v>32</v>
      </c>
      <c r="D9" s="22">
        <v>11.0</v>
      </c>
      <c r="E9" s="23" t="s">
        <v>33</v>
      </c>
      <c r="F9" s="24" t="s">
        <v>34</v>
      </c>
      <c r="G9" s="21"/>
      <c r="J9" s="22" t="s">
        <v>35</v>
      </c>
    </row>
    <row r="10">
      <c r="A10" s="21" t="s">
        <v>30</v>
      </c>
      <c r="B10" s="21" t="s">
        <v>31</v>
      </c>
      <c r="C10" s="21" t="s">
        <v>32</v>
      </c>
      <c r="D10" s="21">
        <v>11.0</v>
      </c>
      <c r="E10" s="23" t="s">
        <v>33</v>
      </c>
      <c r="F10" s="24" t="s">
        <v>34</v>
      </c>
      <c r="G10" s="21"/>
      <c r="J10" s="22" t="s">
        <v>15</v>
      </c>
    </row>
    <row r="11">
      <c r="A11" s="21" t="s">
        <v>30</v>
      </c>
      <c r="B11" s="21" t="s">
        <v>31</v>
      </c>
      <c r="C11" s="21" t="s">
        <v>32</v>
      </c>
      <c r="D11" s="22">
        <v>11.0</v>
      </c>
      <c r="E11" s="23" t="s">
        <v>33</v>
      </c>
      <c r="F11" s="24" t="s">
        <v>34</v>
      </c>
      <c r="G11" s="21"/>
      <c r="J11" s="22" t="s">
        <v>35</v>
      </c>
    </row>
    <row r="12">
      <c r="A12" s="21" t="s">
        <v>30</v>
      </c>
      <c r="B12" s="21" t="s">
        <v>31</v>
      </c>
      <c r="C12" s="22" t="s">
        <v>11</v>
      </c>
      <c r="D12" s="22">
        <v>50.0</v>
      </c>
      <c r="E12" s="25" t="s">
        <v>36</v>
      </c>
      <c r="F12" s="24" t="s">
        <v>37</v>
      </c>
      <c r="J12" s="22" t="s">
        <v>12</v>
      </c>
    </row>
    <row r="13">
      <c r="A13" s="21" t="s">
        <v>30</v>
      </c>
      <c r="B13" s="21" t="s">
        <v>31</v>
      </c>
      <c r="C13" s="22" t="s">
        <v>11</v>
      </c>
      <c r="D13" s="22">
        <v>50.0</v>
      </c>
      <c r="E13" s="25" t="s">
        <v>36</v>
      </c>
      <c r="F13" s="24" t="s">
        <v>37</v>
      </c>
      <c r="J13" s="22" t="s">
        <v>38</v>
      </c>
    </row>
    <row r="14">
      <c r="A14" s="21" t="s">
        <v>30</v>
      </c>
      <c r="B14" s="21" t="s">
        <v>31</v>
      </c>
      <c r="C14" s="22" t="s">
        <v>11</v>
      </c>
      <c r="D14" s="22">
        <v>50.0</v>
      </c>
      <c r="E14" s="25" t="s">
        <v>36</v>
      </c>
      <c r="F14" s="24" t="s">
        <v>37</v>
      </c>
      <c r="J14" s="22" t="s">
        <v>12</v>
      </c>
    </row>
    <row r="15">
      <c r="A15" s="21" t="s">
        <v>30</v>
      </c>
      <c r="B15" s="21" t="s">
        <v>31</v>
      </c>
      <c r="C15" s="22" t="s">
        <v>11</v>
      </c>
      <c r="D15" s="22">
        <v>50.0</v>
      </c>
      <c r="E15" s="25" t="s">
        <v>36</v>
      </c>
      <c r="F15" s="24" t="s">
        <v>37</v>
      </c>
      <c r="J15" s="22" t="s">
        <v>38</v>
      </c>
    </row>
    <row r="16">
      <c r="A16" s="21" t="s">
        <v>30</v>
      </c>
      <c r="B16" s="21" t="s">
        <v>31</v>
      </c>
      <c r="C16" s="22" t="s">
        <v>11</v>
      </c>
      <c r="D16" s="22">
        <v>50.0</v>
      </c>
      <c r="E16" s="25" t="s">
        <v>36</v>
      </c>
      <c r="F16" s="24" t="s">
        <v>37</v>
      </c>
      <c r="J16" s="22" t="s">
        <v>12</v>
      </c>
    </row>
    <row r="17">
      <c r="A17" s="21" t="s">
        <v>30</v>
      </c>
      <c r="B17" s="21" t="s">
        <v>31</v>
      </c>
      <c r="C17" s="22" t="s">
        <v>11</v>
      </c>
      <c r="D17" s="22">
        <v>50.0</v>
      </c>
      <c r="E17" s="25" t="s">
        <v>36</v>
      </c>
      <c r="F17" s="24" t="s">
        <v>37</v>
      </c>
      <c r="J17" s="22" t="s">
        <v>38</v>
      </c>
    </row>
    <row r="18">
      <c r="A18" s="21" t="s">
        <v>30</v>
      </c>
      <c r="B18" s="21" t="s">
        <v>31</v>
      </c>
      <c r="C18" s="22" t="s">
        <v>11</v>
      </c>
      <c r="D18" s="22">
        <v>50.0</v>
      </c>
      <c r="E18" s="25" t="s">
        <v>36</v>
      </c>
      <c r="F18" s="24" t="s">
        <v>37</v>
      </c>
      <c r="J18" s="22" t="s">
        <v>12</v>
      </c>
    </row>
    <row r="19">
      <c r="A19" s="21" t="s">
        <v>30</v>
      </c>
      <c r="B19" s="21" t="s">
        <v>31</v>
      </c>
      <c r="C19" s="22" t="s">
        <v>11</v>
      </c>
      <c r="D19" s="22">
        <v>50.0</v>
      </c>
      <c r="E19" s="25" t="s">
        <v>36</v>
      </c>
      <c r="F19" s="24" t="s">
        <v>37</v>
      </c>
      <c r="J19" s="22" t="s">
        <v>38</v>
      </c>
    </row>
    <row r="20">
      <c r="A20" s="21" t="s">
        <v>30</v>
      </c>
      <c r="B20" s="21" t="s">
        <v>31</v>
      </c>
      <c r="C20" s="22" t="s">
        <v>11</v>
      </c>
      <c r="D20" s="22">
        <v>50.0</v>
      </c>
      <c r="E20" s="25" t="s">
        <v>36</v>
      </c>
      <c r="F20" s="24" t="s">
        <v>37</v>
      </c>
      <c r="J20" s="22" t="s">
        <v>12</v>
      </c>
    </row>
    <row r="21">
      <c r="A21" s="21" t="s">
        <v>30</v>
      </c>
      <c r="B21" s="21" t="s">
        <v>31</v>
      </c>
      <c r="C21" s="22" t="s">
        <v>11</v>
      </c>
      <c r="D21" s="22">
        <v>50.0</v>
      </c>
      <c r="E21" s="25" t="s">
        <v>36</v>
      </c>
      <c r="F21" s="24" t="s">
        <v>37</v>
      </c>
      <c r="J21" s="22" t="s">
        <v>38</v>
      </c>
    </row>
    <row r="23">
      <c r="A23" s="22" t="s">
        <v>39</v>
      </c>
    </row>
  </sheetData>
  <mergeCells count="1">
    <mergeCell ref="A23:I2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7.63"/>
    <col customWidth="1" min="3" max="3" width="22.38"/>
    <col customWidth="1" min="4" max="4" width="14.63"/>
    <col customWidth="1" min="5" max="5" width="10.75"/>
    <col customWidth="1" min="6" max="6" width="15.0"/>
    <col customWidth="1" min="7" max="7" width="24.5"/>
    <col customWidth="1" min="8" max="8" width="14.88"/>
    <col customWidth="1" min="9" max="9" width="14.63"/>
    <col customWidth="1" min="10" max="13" width="7.63"/>
    <col customWidth="1" min="14" max="14" width="15.13"/>
    <col customWidth="1" min="15" max="15" width="7.63"/>
    <col customWidth="1" min="16" max="16" width="12.5"/>
    <col customWidth="1" min="17" max="17" width="7.63"/>
    <col customWidth="1" min="18" max="18" width="14.0"/>
    <col customWidth="1" min="19" max="26" width="7.63"/>
  </cols>
  <sheetData>
    <row r="1" ht="12.75" customHeight="1">
      <c r="A1" s="26" t="s">
        <v>40</v>
      </c>
      <c r="B1" s="27" t="s">
        <v>0</v>
      </c>
      <c r="C1" s="27" t="s">
        <v>1</v>
      </c>
      <c r="D1" s="27" t="s">
        <v>41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L1" s="1"/>
    </row>
    <row r="2" ht="12.75" customHeight="1">
      <c r="A2" s="28">
        <v>1.0</v>
      </c>
      <c r="B2" s="28" t="s">
        <v>32</v>
      </c>
      <c r="C2" s="29" t="s">
        <v>42</v>
      </c>
      <c r="D2" s="28" t="s">
        <v>32</v>
      </c>
      <c r="E2" s="28">
        <v>8.0</v>
      </c>
      <c r="F2" s="28">
        <v>2.0</v>
      </c>
      <c r="G2" s="28">
        <v>1.9398656E8</v>
      </c>
      <c r="H2" s="28" t="s">
        <v>15</v>
      </c>
      <c r="I2" s="28"/>
    </row>
    <row r="3" ht="12.75" customHeight="1">
      <c r="A3" s="28">
        <v>2.0</v>
      </c>
      <c r="B3" s="28" t="s">
        <v>32</v>
      </c>
      <c r="C3" s="29" t="s">
        <v>42</v>
      </c>
      <c r="D3" s="28" t="s">
        <v>32</v>
      </c>
      <c r="E3" s="28">
        <v>8.0</v>
      </c>
      <c r="F3" s="28">
        <v>1.8</v>
      </c>
      <c r="G3" s="28">
        <v>2.29638144E8</v>
      </c>
      <c r="H3" s="28" t="s">
        <v>15</v>
      </c>
      <c r="I3" s="28"/>
    </row>
    <row r="4" ht="12.75" customHeight="1">
      <c r="A4" s="28">
        <v>3.0</v>
      </c>
      <c r="B4" s="28" t="s">
        <v>32</v>
      </c>
      <c r="C4" s="29" t="s">
        <v>42</v>
      </c>
      <c r="D4" s="28" t="s">
        <v>32</v>
      </c>
      <c r="E4" s="28">
        <v>8.0</v>
      </c>
      <c r="F4" s="28">
        <v>1.0</v>
      </c>
      <c r="G4" s="28">
        <v>2.29638144E8</v>
      </c>
      <c r="H4" s="28" t="s">
        <v>15</v>
      </c>
      <c r="I4" s="28"/>
    </row>
    <row r="5" ht="12.75" customHeight="1">
      <c r="A5" s="28">
        <v>4.0</v>
      </c>
      <c r="B5" s="28" t="s">
        <v>32</v>
      </c>
      <c r="C5" s="29" t="s">
        <v>42</v>
      </c>
      <c r="D5" s="28" t="s">
        <v>32</v>
      </c>
      <c r="E5" s="28">
        <v>8.0</v>
      </c>
      <c r="F5" s="28">
        <v>0.9</v>
      </c>
      <c r="G5" s="28">
        <v>2.12860928E8</v>
      </c>
      <c r="H5" s="28" t="s">
        <v>15</v>
      </c>
      <c r="I5" s="28"/>
    </row>
    <row r="6" ht="12.75" customHeight="1">
      <c r="A6" s="28">
        <v>5.0</v>
      </c>
      <c r="B6" s="28" t="s">
        <v>32</v>
      </c>
      <c r="C6" s="29" t="s">
        <v>42</v>
      </c>
      <c r="D6" s="28" t="s">
        <v>32</v>
      </c>
      <c r="E6" s="28">
        <v>8.0</v>
      </c>
      <c r="F6" s="28">
        <v>0.8</v>
      </c>
      <c r="G6" s="28">
        <v>2.23346688E8</v>
      </c>
      <c r="H6" s="28" t="s">
        <v>15</v>
      </c>
      <c r="I6" s="28"/>
    </row>
    <row r="7" ht="12.75" customHeight="1">
      <c r="A7" s="28">
        <v>6.0</v>
      </c>
      <c r="B7" s="28" t="s">
        <v>32</v>
      </c>
      <c r="C7" s="29" t="s">
        <v>42</v>
      </c>
      <c r="D7" s="28" t="s">
        <v>32</v>
      </c>
      <c r="E7" s="28">
        <v>8.0</v>
      </c>
      <c r="F7" s="28">
        <v>0.8</v>
      </c>
      <c r="G7" s="28">
        <v>2.097152E8</v>
      </c>
      <c r="H7" s="28" t="s">
        <v>15</v>
      </c>
      <c r="I7" s="28"/>
    </row>
    <row r="8" ht="12.75" customHeight="1">
      <c r="A8" s="28">
        <v>7.0</v>
      </c>
      <c r="B8" s="28" t="s">
        <v>32</v>
      </c>
      <c r="C8" s="29" t="s">
        <v>42</v>
      </c>
      <c r="D8" s="28" t="s">
        <v>32</v>
      </c>
      <c r="E8" s="28">
        <v>8.0</v>
      </c>
      <c r="F8" s="28">
        <v>0.6</v>
      </c>
      <c r="G8" s="28">
        <v>2.12860928E8</v>
      </c>
      <c r="H8" s="28" t="s">
        <v>15</v>
      </c>
      <c r="I8" s="28"/>
      <c r="K8" s="26" t="s">
        <v>43</v>
      </c>
      <c r="L8" s="26" t="s">
        <v>44</v>
      </c>
      <c r="M8" s="26" t="s">
        <v>45</v>
      </c>
      <c r="N8" s="26" t="s">
        <v>46</v>
      </c>
      <c r="O8" s="26" t="s">
        <v>47</v>
      </c>
      <c r="P8" s="26" t="s">
        <v>48</v>
      </c>
      <c r="Q8" s="26" t="s">
        <v>49</v>
      </c>
      <c r="R8" s="26" t="s">
        <v>50</v>
      </c>
      <c r="S8" s="26" t="s">
        <v>51</v>
      </c>
    </row>
    <row r="9" ht="12.75" customHeight="1">
      <c r="A9" s="28">
        <v>8.0</v>
      </c>
      <c r="B9" s="28" t="s">
        <v>32</v>
      </c>
      <c r="C9" s="29" t="s">
        <v>42</v>
      </c>
      <c r="D9" s="28" t="s">
        <v>32</v>
      </c>
      <c r="E9" s="28">
        <v>8.0</v>
      </c>
      <c r="F9" s="28">
        <v>0.7</v>
      </c>
      <c r="G9" s="28">
        <v>2.1495808E8</v>
      </c>
      <c r="H9" s="28" t="s">
        <v>15</v>
      </c>
      <c r="I9" s="28"/>
      <c r="K9" s="26" t="s">
        <v>52</v>
      </c>
      <c r="L9" s="26">
        <v>8.0</v>
      </c>
      <c r="M9" s="26">
        <v>9.9</v>
      </c>
      <c r="N9" s="26">
        <v>2.147483648E9</v>
      </c>
      <c r="O9" s="26">
        <v>0.99</v>
      </c>
      <c r="P9" s="26">
        <v>2.147483648E8</v>
      </c>
      <c r="Q9" s="26">
        <v>0.8</v>
      </c>
      <c r="R9" s="26">
        <v>2.12860928E8</v>
      </c>
      <c r="S9" s="26">
        <v>10.0</v>
      </c>
    </row>
    <row r="10" ht="12.75" customHeight="1">
      <c r="A10" s="28">
        <v>9.0</v>
      </c>
      <c r="B10" s="28" t="s">
        <v>32</v>
      </c>
      <c r="C10" s="29" t="s">
        <v>42</v>
      </c>
      <c r="D10" s="28" t="s">
        <v>32</v>
      </c>
      <c r="E10" s="28">
        <v>8.0</v>
      </c>
      <c r="F10" s="28">
        <v>0.8</v>
      </c>
      <c r="G10" s="28">
        <v>2.10763776E8</v>
      </c>
      <c r="H10" s="28" t="s">
        <v>15</v>
      </c>
      <c r="I10" s="28"/>
      <c r="K10" s="26" t="s">
        <v>53</v>
      </c>
      <c r="L10" s="26">
        <v>18.0</v>
      </c>
      <c r="M10" s="26">
        <f>F$30</f>
        <v>314</v>
      </c>
      <c r="N10" s="30">
        <v>1.875902573E9</v>
      </c>
      <c r="O10" s="26">
        <v>31.4</v>
      </c>
      <c r="P10" s="26">
        <v>1.875902464E8</v>
      </c>
      <c r="Q10" s="26">
        <v>34.0</v>
      </c>
      <c r="R10" s="26">
        <v>1.85597952E8</v>
      </c>
      <c r="S10" s="26">
        <v>1.0</v>
      </c>
    </row>
    <row r="11" ht="12.75" customHeight="1">
      <c r="A11" s="29">
        <v>10.0</v>
      </c>
      <c r="B11" s="28" t="s">
        <v>32</v>
      </c>
      <c r="C11" s="29" t="s">
        <v>42</v>
      </c>
      <c r="D11" s="28" t="s">
        <v>32</v>
      </c>
      <c r="E11" s="28">
        <v>8.0</v>
      </c>
      <c r="F11" s="29">
        <v>0.5</v>
      </c>
      <c r="G11" s="28">
        <v>2.097152E8</v>
      </c>
      <c r="H11" s="28" t="s">
        <v>15</v>
      </c>
      <c r="I11" s="28"/>
    </row>
    <row r="12" ht="12.75" customHeight="1">
      <c r="E12" s="31" t="s">
        <v>54</v>
      </c>
      <c r="F12" s="31">
        <f t="shared" ref="F12:G12" si="1">SUM(F2:F11)</f>
        <v>9.9</v>
      </c>
      <c r="G12" s="31">
        <f t="shared" si="1"/>
        <v>2147483648</v>
      </c>
    </row>
    <row r="13" ht="12.75" customHeight="1">
      <c r="E13" s="31" t="s">
        <v>55</v>
      </c>
      <c r="F13" s="31">
        <f t="shared" ref="F13:G13" si="2">AVERAGE(F2:F11)</f>
        <v>0.99</v>
      </c>
      <c r="G13" s="31">
        <f t="shared" si="2"/>
        <v>214748364.8</v>
      </c>
    </row>
    <row r="14" ht="12.75" customHeight="1">
      <c r="E14" s="31" t="s">
        <v>56</v>
      </c>
      <c r="F14" s="31">
        <f t="shared" ref="F14:G14" si="3">MEDIAN(F2:F11)</f>
        <v>0.8</v>
      </c>
      <c r="G14" s="31">
        <f t="shared" si="3"/>
        <v>212860928</v>
      </c>
    </row>
    <row r="15" ht="12.75" customHeight="1"/>
    <row r="16" ht="12.75" customHeight="1"/>
    <row r="17" ht="12.75" customHeight="1"/>
    <row r="18" ht="12.75" customHeight="1"/>
    <row r="19" ht="12.75" customHeight="1">
      <c r="A19" s="26" t="s">
        <v>40</v>
      </c>
      <c r="B19" s="27" t="s">
        <v>0</v>
      </c>
      <c r="C19" s="27" t="s">
        <v>1</v>
      </c>
      <c r="D19" s="27" t="s">
        <v>57</v>
      </c>
      <c r="E19" s="27" t="s">
        <v>3</v>
      </c>
      <c r="F19" s="27" t="s">
        <v>4</v>
      </c>
      <c r="G19" s="27" t="s">
        <v>5</v>
      </c>
      <c r="H19" s="27" t="s">
        <v>6</v>
      </c>
      <c r="I19" s="27" t="s">
        <v>7</v>
      </c>
    </row>
    <row r="20" ht="12.75" customHeight="1">
      <c r="A20" s="32">
        <v>1.0</v>
      </c>
      <c r="B20" s="33" t="s">
        <v>58</v>
      </c>
      <c r="C20" s="33" t="s">
        <v>42</v>
      </c>
      <c r="D20" s="33" t="s">
        <v>59</v>
      </c>
      <c r="E20" s="32">
        <v>18.0</v>
      </c>
      <c r="F20" s="33">
        <v>45.0</v>
      </c>
      <c r="G20" s="33">
        <v>1.6777216E8</v>
      </c>
      <c r="H20" s="33" t="s">
        <v>12</v>
      </c>
      <c r="I20" s="33"/>
    </row>
    <row r="21" ht="12.75" customHeight="1">
      <c r="A21" s="32">
        <v>2.0</v>
      </c>
      <c r="B21" s="33" t="s">
        <v>58</v>
      </c>
      <c r="C21" s="33" t="s">
        <v>42</v>
      </c>
      <c r="D21" s="33" t="s">
        <v>59</v>
      </c>
      <c r="E21" s="33">
        <v>18.0</v>
      </c>
      <c r="F21" s="33">
        <v>30.0</v>
      </c>
      <c r="G21" s="33">
        <v>1.85597952E8</v>
      </c>
      <c r="H21" s="33" t="s">
        <v>12</v>
      </c>
      <c r="I21" s="33"/>
    </row>
    <row r="22" ht="12.75" customHeight="1">
      <c r="A22" s="32">
        <v>3.0</v>
      </c>
      <c r="B22" s="33" t="s">
        <v>58</v>
      </c>
      <c r="C22" s="33" t="s">
        <v>42</v>
      </c>
      <c r="D22" s="33" t="s">
        <v>59</v>
      </c>
      <c r="E22" s="33">
        <v>18.0</v>
      </c>
      <c r="F22" s="33">
        <v>35.0</v>
      </c>
      <c r="G22" s="33">
        <v>1.85597952E8</v>
      </c>
      <c r="H22" s="33" t="s">
        <v>12</v>
      </c>
      <c r="I22" s="33" t="s">
        <v>60</v>
      </c>
    </row>
    <row r="23" ht="12.75" customHeight="1">
      <c r="A23" s="32">
        <v>4.0</v>
      </c>
      <c r="B23" s="33" t="s">
        <v>58</v>
      </c>
      <c r="C23" s="33" t="s">
        <v>42</v>
      </c>
      <c r="D23" s="33" t="s">
        <v>59</v>
      </c>
      <c r="E23" s="33">
        <v>18.0</v>
      </c>
      <c r="F23" s="33">
        <v>30.0</v>
      </c>
      <c r="G23" s="33">
        <v>2.11812352E8</v>
      </c>
      <c r="H23" s="33" t="s">
        <v>12</v>
      </c>
      <c r="I23" s="33"/>
    </row>
    <row r="24" ht="12.75" customHeight="1">
      <c r="A24" s="32">
        <v>5.0</v>
      </c>
      <c r="B24" s="33" t="s">
        <v>58</v>
      </c>
      <c r="C24" s="33" t="s">
        <v>42</v>
      </c>
      <c r="D24" s="33" t="s">
        <v>59</v>
      </c>
      <c r="E24" s="33">
        <v>18.0</v>
      </c>
      <c r="F24" s="32">
        <v>0.0</v>
      </c>
      <c r="G24" s="32">
        <v>2.29638144E8</v>
      </c>
      <c r="H24" s="33" t="s">
        <v>61</v>
      </c>
      <c r="I24" s="33"/>
    </row>
    <row r="25" ht="12.75" customHeight="1">
      <c r="A25" s="32">
        <v>6.0</v>
      </c>
      <c r="B25" s="33" t="s">
        <v>58</v>
      </c>
      <c r="C25" s="33" t="s">
        <v>42</v>
      </c>
      <c r="D25" s="33" t="s">
        <v>59</v>
      </c>
      <c r="E25" s="33">
        <v>18.0</v>
      </c>
      <c r="F25" s="33">
        <v>40.0</v>
      </c>
      <c r="G25" s="33">
        <v>1.6777216E8</v>
      </c>
      <c r="H25" s="33" t="s">
        <v>12</v>
      </c>
      <c r="I25" s="33"/>
    </row>
    <row r="26" ht="12.75" customHeight="1">
      <c r="A26" s="32">
        <v>7.0</v>
      </c>
      <c r="B26" s="33" t="s">
        <v>58</v>
      </c>
      <c r="C26" s="33" t="s">
        <v>42</v>
      </c>
      <c r="D26" s="33" t="s">
        <v>59</v>
      </c>
      <c r="E26" s="33">
        <v>18.0</v>
      </c>
      <c r="F26" s="33">
        <v>33.0</v>
      </c>
      <c r="G26" s="33">
        <v>1.835008E8</v>
      </c>
      <c r="H26" s="33" t="s">
        <v>15</v>
      </c>
      <c r="I26" s="33"/>
    </row>
    <row r="27" ht="12.75" customHeight="1">
      <c r="A27" s="32">
        <v>8.0</v>
      </c>
      <c r="B27" s="33" t="s">
        <v>58</v>
      </c>
      <c r="C27" s="33" t="s">
        <v>42</v>
      </c>
      <c r="D27" s="33" t="s">
        <v>59</v>
      </c>
      <c r="E27" s="33">
        <v>18.0</v>
      </c>
      <c r="F27" s="33">
        <v>40.0</v>
      </c>
      <c r="G27" s="33">
        <v>1.8874368E8</v>
      </c>
      <c r="H27" s="33" t="s">
        <v>12</v>
      </c>
      <c r="I27" s="33"/>
    </row>
    <row r="28" ht="12.75" customHeight="1">
      <c r="A28" s="32">
        <v>9.0</v>
      </c>
      <c r="B28" s="33" t="s">
        <v>58</v>
      </c>
      <c r="C28" s="33" t="s">
        <v>42</v>
      </c>
      <c r="D28" s="33" t="s">
        <v>59</v>
      </c>
      <c r="E28" s="33">
        <v>18.0</v>
      </c>
      <c r="F28" s="33">
        <v>25.0</v>
      </c>
      <c r="G28" s="33">
        <v>1.8874368E8</v>
      </c>
      <c r="H28" s="33" t="s">
        <v>12</v>
      </c>
      <c r="I28" s="33"/>
    </row>
    <row r="29" ht="12.75" customHeight="1">
      <c r="A29" s="32">
        <v>10.0</v>
      </c>
      <c r="B29" s="33" t="s">
        <v>58</v>
      </c>
      <c r="C29" s="33" t="s">
        <v>42</v>
      </c>
      <c r="D29" s="33" t="s">
        <v>59</v>
      </c>
      <c r="E29" s="33">
        <v>18.0</v>
      </c>
      <c r="F29" s="33">
        <v>36.0</v>
      </c>
      <c r="G29" s="33">
        <v>1.66723584E8</v>
      </c>
      <c r="H29" s="33" t="s">
        <v>12</v>
      </c>
      <c r="I29" s="33"/>
    </row>
    <row r="30" ht="12.75" customHeight="1">
      <c r="E30" s="31" t="s">
        <v>54</v>
      </c>
      <c r="F30" s="31">
        <f>SUBTOTAL(109,'excel solver'!$F$20:$F$29)</f>
        <v>314</v>
      </c>
      <c r="G30" s="31">
        <f>SUM(109,'excel solver'!$G$20:$G$29)</f>
        <v>1875902573</v>
      </c>
    </row>
    <row r="31" ht="12.75" customHeight="1">
      <c r="E31" s="31" t="s">
        <v>55</v>
      </c>
      <c r="F31" s="31">
        <f t="shared" ref="F31:G31" si="4">AVERAGE(F20:F29)</f>
        <v>31.4</v>
      </c>
      <c r="G31" s="31">
        <f t="shared" si="4"/>
        <v>187590246.4</v>
      </c>
    </row>
    <row r="32" ht="12.75" customHeight="1">
      <c r="E32" s="31" t="s">
        <v>56</v>
      </c>
      <c r="F32" s="31">
        <f t="shared" ref="F32:G32" si="5">MEDIAN(F20:F29)</f>
        <v>34</v>
      </c>
      <c r="G32" s="31">
        <f t="shared" si="5"/>
        <v>185597952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